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見積書参考例①（急速充電）" sheetId="1" r:id="rId1"/>
    <sheet name="見積書参考例②（急速充電、受変電あり）" sheetId="4" r:id="rId2"/>
    <sheet name="見積書参考例③（充電コンセント）" sheetId="5" r:id="rId3"/>
    <sheet name="見積書テンプレート" sheetId="2" r:id="rId4"/>
    <sheet name="対象外経費一覧（例）" sheetId="3" r:id="rId5"/>
  </sheets>
  <externalReferences>
    <externalReference r:id="rId6"/>
    <externalReference r:id="rId7"/>
    <externalReference r:id="rId8"/>
    <externalReference r:id="rId9"/>
  </externalReferences>
  <definedNames>
    <definedName name="_xlnm.Print_Area" localSheetId="3">見積書テンプレート!$A$1:$J$203</definedName>
    <definedName name="_xlnm.Print_Area" localSheetId="0">'見積書参考例①（急速充電）'!$A$1:$Y$98</definedName>
    <definedName name="_xlnm.Print_Area" localSheetId="1">'見積書参考例②（急速充電、受変電あり）'!$A$1:$Y$110</definedName>
    <definedName name="_xlnm.Print_Area" localSheetId="2">'見積書参考例③（充電コンセント）'!$A$1:$Y$78</definedName>
    <definedName name="_xlnm.Print_Area" localSheetId="4">'対象外経費一覧（例）'!$A$1:$C$152</definedName>
    <definedName name="車">[1]車両別集計!$B$4:$B$112</definedName>
    <definedName name="設備">[2]データ参照シート!$B$2</definedName>
    <definedName name="大分類" localSheetId="4">[3]基本情報!#REF!</definedName>
    <definedName name="大分類">[3]基本情報!#REF!</definedName>
    <definedName name="燃料の種類" localSheetId="4">#REF!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76" i="5" l="1"/>
  <c r="J75" i="5"/>
  <c r="J70" i="5"/>
  <c r="J53" i="5" l="1"/>
  <c r="J69" i="5"/>
  <c r="J65" i="5"/>
  <c r="J61" i="5"/>
  <c r="J57" i="5"/>
  <c r="J52" i="5"/>
  <c r="J95" i="1"/>
  <c r="J96" i="1"/>
  <c r="J94" i="1"/>
  <c r="J90" i="1"/>
  <c r="J62" i="1"/>
  <c r="J63" i="1"/>
  <c r="J40" i="5"/>
  <c r="J107" i="4"/>
  <c r="J101" i="4"/>
  <c r="J102" i="4" s="1"/>
  <c r="J108" i="4" s="1"/>
  <c r="J93" i="4"/>
  <c r="J89" i="4"/>
  <c r="J89" i="1" l="1"/>
  <c r="J85" i="1"/>
  <c r="J81" i="1"/>
  <c r="J49" i="1"/>
  <c r="I151" i="2"/>
  <c r="I200" i="2"/>
  <c r="I22" i="2"/>
  <c r="J44" i="5" l="1"/>
  <c r="J43" i="5"/>
  <c r="J35" i="5"/>
  <c r="J34" i="5"/>
  <c r="J33" i="5"/>
  <c r="J32" i="5"/>
  <c r="J31" i="5"/>
  <c r="J30" i="5"/>
  <c r="J29" i="5"/>
  <c r="J28" i="5"/>
  <c r="J27" i="5"/>
  <c r="J26" i="5"/>
  <c r="J25" i="5"/>
  <c r="J24" i="5"/>
  <c r="J23" i="5"/>
  <c r="J19" i="5"/>
  <c r="J20" i="5" s="1"/>
  <c r="J38" i="5" l="1"/>
  <c r="J47" i="5"/>
  <c r="J36" i="5"/>
  <c r="J39" i="5" s="1"/>
  <c r="J74" i="5" l="1"/>
  <c r="J77" i="4"/>
  <c r="J76" i="4"/>
  <c r="J78" i="4" s="1"/>
  <c r="J72" i="4"/>
  <c r="J71" i="4"/>
  <c r="J70" i="4"/>
  <c r="J64" i="4"/>
  <c r="J63" i="4"/>
  <c r="J65" i="4" s="1"/>
  <c r="J56" i="4"/>
  <c r="J55" i="4"/>
  <c r="J54" i="4"/>
  <c r="J53" i="4"/>
  <c r="J52" i="4"/>
  <c r="J51" i="4"/>
  <c r="J50" i="4"/>
  <c r="J49" i="4"/>
  <c r="J48" i="4"/>
  <c r="J47" i="4"/>
  <c r="J46" i="4"/>
  <c r="J42" i="4"/>
  <c r="J41" i="4"/>
  <c r="J40" i="4"/>
  <c r="J39" i="4"/>
  <c r="J38" i="4"/>
  <c r="J37" i="4"/>
  <c r="J36" i="4"/>
  <c r="J35" i="4"/>
  <c r="J34" i="4"/>
  <c r="J33" i="4"/>
  <c r="J32" i="4"/>
  <c r="J31" i="4"/>
  <c r="J30" i="4"/>
  <c r="J26" i="4"/>
  <c r="J25" i="4"/>
  <c r="J24" i="4"/>
  <c r="J23" i="4"/>
  <c r="J19" i="4"/>
  <c r="J20" i="4" s="1"/>
  <c r="J77" i="5" l="1"/>
  <c r="E12" i="5" s="1"/>
  <c r="J27" i="4"/>
  <c r="J73" i="4"/>
  <c r="J81" i="4" s="1"/>
  <c r="J80" i="4" s="1"/>
  <c r="J57" i="4"/>
  <c r="J43" i="4"/>
  <c r="J44" i="4"/>
  <c r="J61" i="4" s="1"/>
  <c r="J60" i="4" l="1"/>
  <c r="J59" i="4"/>
  <c r="J106" i="4" s="1"/>
  <c r="J109" i="4" l="1"/>
  <c r="E12" i="4" s="1"/>
  <c r="J37" i="1"/>
  <c r="J36" i="1"/>
  <c r="J35" i="1"/>
  <c r="J43" i="1" l="1"/>
  <c r="J34" i="1"/>
  <c r="J33" i="1"/>
  <c r="J41" i="1"/>
  <c r="J54" i="1"/>
  <c r="I102" i="2"/>
  <c r="J67" i="1"/>
  <c r="J66" i="1"/>
  <c r="J53" i="1"/>
  <c r="J59" i="1"/>
  <c r="J68" i="1" l="1"/>
  <c r="I197" i="2"/>
  <c r="I142" i="2"/>
  <c r="I202" i="2" s="1"/>
  <c r="I201" i="2" s="1"/>
  <c r="I203" i="2" l="1"/>
  <c r="D12" i="2" s="1"/>
  <c r="J39" i="1"/>
  <c r="J31" i="1"/>
  <c r="J32" i="1"/>
  <c r="J26" i="1" l="1"/>
  <c r="J25" i="1"/>
  <c r="J58" i="1" l="1"/>
  <c r="J40" i="1"/>
  <c r="J38" i="1"/>
  <c r="J19" i="1" l="1"/>
  <c r="J20" i="1" s="1"/>
  <c r="J23" i="1"/>
  <c r="J24" i="1"/>
  <c r="J42" i="1"/>
  <c r="J30" i="1"/>
  <c r="J44" i="1"/>
  <c r="J52" i="1"/>
  <c r="J73" i="1"/>
  <c r="J77" i="1"/>
  <c r="J27" i="1" l="1"/>
  <c r="J47" i="1" s="1"/>
  <c r="J48" i="1" l="1"/>
  <c r="J97" i="1" l="1"/>
  <c r="E12" i="1" s="1"/>
</calcChain>
</file>

<file path=xl/sharedStrings.xml><?xml version="1.0" encoding="utf-8"?>
<sst xmlns="http://schemas.openxmlformats.org/spreadsheetml/2006/main" count="788" uniqueCount="331">
  <si>
    <t>〇〇株式会社　 様</t>
    <rPh sb="2" eb="6">
      <t>カブシキガイシャ</t>
    </rPh>
    <rPh sb="8" eb="9">
      <t>サマ</t>
    </rPh>
    <phoneticPr fontId="1"/>
  </si>
  <si>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</si>
  <si>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</si>
  <si>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</si>
  <si>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</si>
  <si>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</si>
  <si>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</si>
  <si>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</si>
  <si>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</si>
  <si>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</si>
  <si>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基</t>
    <rPh sb="0" eb="1">
      <t>キ</t>
    </rPh>
    <phoneticPr fontId="1"/>
  </si>
  <si>
    <t>基礎工事労務費</t>
    <rPh sb="2" eb="4">
      <t>コウジ</t>
    </rPh>
    <phoneticPr fontId="1"/>
  </si>
  <si>
    <t>人工</t>
    <rPh sb="0" eb="2">
      <t>ニンク</t>
    </rPh>
    <phoneticPr fontId="1"/>
  </si>
  <si>
    <t>電源ケーブル</t>
    <rPh sb="0" eb="2">
      <t>デンゲン</t>
    </rPh>
    <phoneticPr fontId="1"/>
  </si>
  <si>
    <t>アース線</t>
    <rPh sb="3" eb="4">
      <t>セン</t>
    </rPh>
    <phoneticPr fontId="1"/>
  </si>
  <si>
    <t>電工労務費</t>
    <rPh sb="0" eb="2">
      <t>デンコウ</t>
    </rPh>
    <rPh sb="2" eb="5">
      <t>ロウムヒ</t>
    </rPh>
    <phoneticPr fontId="1"/>
  </si>
  <si>
    <t>個</t>
    <rPh sb="0" eb="1">
      <t>コ</t>
    </rPh>
    <phoneticPr fontId="1"/>
  </si>
  <si>
    <t>〇〇電気　ABCD-123-E</t>
    <rPh sb="2" eb="4">
      <t>デンキ</t>
    </rPh>
    <phoneticPr fontId="1"/>
  </si>
  <si>
    <t>式</t>
    <rPh sb="0" eb="1">
      <t>シキ</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</si>
  <si>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</si>
  <si>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</si>
  <si>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</si>
  <si>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</si>
  <si>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現場監督費</t>
    <rPh sb="0" eb="2">
      <t>ゲンバ</t>
    </rPh>
    <rPh sb="2" eb="4">
      <t>カントク</t>
    </rPh>
    <rPh sb="4" eb="5">
      <t>ヒ</t>
    </rPh>
    <phoneticPr fontId="1"/>
  </si>
  <si>
    <t>図面作成費</t>
    <rPh sb="0" eb="2">
      <t>ズメン</t>
    </rPh>
    <rPh sb="2" eb="4">
      <t>サクセイ</t>
    </rPh>
    <rPh sb="4" eb="5">
      <t>ヒ</t>
    </rPh>
    <phoneticPr fontId="1"/>
  </si>
  <si>
    <t>レイアウト検討費</t>
    <rPh sb="5" eb="7">
      <t>ケントウ</t>
    </rPh>
    <rPh sb="7" eb="8">
      <t>ヒ</t>
    </rPh>
    <phoneticPr fontId="1"/>
  </si>
  <si>
    <t>式</t>
    <rPh sb="0" eb="1">
      <t>シキ</t>
    </rPh>
    <phoneticPr fontId="1"/>
  </si>
  <si>
    <t>税（10％）</t>
    <rPh sb="0" eb="1">
      <t>ゼイ</t>
    </rPh>
    <phoneticPr fontId="1"/>
  </si>
  <si>
    <t>円</t>
    <rPh sb="0" eb="1">
      <t>エン</t>
    </rPh>
    <phoneticPr fontId="1"/>
  </si>
  <si>
    <t>別途お打合せ</t>
    <rPh sb="0" eb="2">
      <t>ベット</t>
    </rPh>
    <rPh sb="3" eb="5">
      <t>ウチアワ</t>
    </rPh>
    <phoneticPr fontId="1"/>
  </si>
  <si>
    <t>【見積書】</t>
    <rPh sb="1" eb="4">
      <t>ミツモリショ</t>
    </rPh>
    <phoneticPr fontId="1"/>
  </si>
  <si>
    <t>漏電ブレーカ</t>
    <rPh sb="0" eb="2">
      <t>ロウデン</t>
    </rPh>
    <phoneticPr fontId="1"/>
  </si>
  <si>
    <t>備考</t>
    <rPh sb="0" eb="2">
      <t>ビコウ</t>
    </rPh>
    <phoneticPr fontId="1"/>
  </si>
  <si>
    <t>施工場所：東京都〇〇１－２－３</t>
    <rPh sb="0" eb="2">
      <t>セコウ</t>
    </rPh>
    <rPh sb="2" eb="4">
      <t>バショ</t>
    </rPh>
    <rPh sb="5" eb="8">
      <t>ト</t>
    </rPh>
    <phoneticPr fontId="1"/>
  </si>
  <si>
    <t>掘削・埋設</t>
    <rPh sb="0" eb="2">
      <t>クッサク</t>
    </rPh>
    <rPh sb="3" eb="5">
      <t>マイセツ</t>
    </rPh>
    <phoneticPr fontId="1"/>
  </si>
  <si>
    <t>電線管</t>
    <rPh sb="0" eb="3">
      <t>デンセンカン</t>
    </rPh>
    <phoneticPr fontId="1"/>
  </si>
  <si>
    <t>（１）計</t>
    <rPh sb="3" eb="4">
      <t>ケイ</t>
    </rPh>
    <phoneticPr fontId="1"/>
  </si>
  <si>
    <t>配管塗装</t>
    <rPh sb="0" eb="2">
      <t>ハイカン</t>
    </rPh>
    <rPh sb="2" eb="4">
      <t>トソウ</t>
    </rPh>
    <phoneticPr fontId="1"/>
  </si>
  <si>
    <t>バリカー</t>
    <phoneticPr fontId="1"/>
  </si>
  <si>
    <t>本</t>
    <rPh sb="0" eb="1">
      <t>ホン</t>
    </rPh>
    <phoneticPr fontId="1"/>
  </si>
  <si>
    <t>白</t>
    <rPh sb="0" eb="1">
      <t>シロ</t>
    </rPh>
    <phoneticPr fontId="1"/>
  </si>
  <si>
    <t>（２）計</t>
    <rPh sb="3" eb="4">
      <t>ケイ</t>
    </rPh>
    <phoneticPr fontId="1"/>
  </si>
  <si>
    <t>（３）計</t>
    <rPh sb="3" eb="4">
      <t>ケイ</t>
    </rPh>
    <phoneticPr fontId="1"/>
  </si>
  <si>
    <t>一般管理費</t>
    <rPh sb="0" eb="2">
      <t>イッパン</t>
    </rPh>
    <rPh sb="2" eb="5">
      <t>カンリヒ</t>
    </rPh>
    <phoneticPr fontId="1"/>
  </si>
  <si>
    <t>納期:</t>
    <rPh sb="0" eb="2">
      <t>ノウキ</t>
    </rPh>
    <phoneticPr fontId="1"/>
  </si>
  <si>
    <t>見積有効期限:</t>
    <rPh sb="0" eb="2">
      <t>ミツモリ</t>
    </rPh>
    <rPh sb="2" eb="4">
      <t>ユウコウ</t>
    </rPh>
    <rPh sb="4" eb="6">
      <t>キゲン</t>
    </rPh>
    <phoneticPr fontId="1"/>
  </si>
  <si>
    <t>案内板</t>
    <rPh sb="0" eb="3">
      <t>アンナイバン</t>
    </rPh>
    <phoneticPr fontId="1"/>
  </si>
  <si>
    <t>対象外</t>
    <rPh sb="0" eb="2">
      <t>タイショウ</t>
    </rPh>
    <rPh sb="2" eb="3">
      <t>ガイ</t>
    </rPh>
    <phoneticPr fontId="1"/>
  </si>
  <si>
    <t>内訳</t>
    <rPh sb="0" eb="2">
      <t>ウチワケ</t>
    </rPh>
    <phoneticPr fontId="1"/>
  </si>
  <si>
    <t>　 様</t>
    <rPh sb="2" eb="3">
      <t>サマ</t>
    </rPh>
    <phoneticPr fontId="1"/>
  </si>
  <si>
    <t>件名：　</t>
    <rPh sb="0" eb="2">
      <t>ケンメイ</t>
    </rPh>
    <phoneticPr fontId="1"/>
  </si>
  <si>
    <t>施工場所：</t>
    <rPh sb="0" eb="2">
      <t>セコウ</t>
    </rPh>
    <rPh sb="2" eb="4">
      <t>バショ</t>
    </rPh>
    <phoneticPr fontId="1"/>
  </si>
  <si>
    <t>１．基礎・据付工事</t>
    <rPh sb="2" eb="4">
      <t>キソ</t>
    </rPh>
    <rPh sb="5" eb="7">
      <t>スエツケ</t>
    </rPh>
    <rPh sb="7" eb="9">
      <t>コウジ</t>
    </rPh>
    <phoneticPr fontId="1"/>
  </si>
  <si>
    <t>充電設備等の基礎コンクリート強度試験費</t>
    <rPh sb="0" eb="2">
      <t>ジュウデン</t>
    </rPh>
    <rPh sb="2" eb="4">
      <t>セツビ</t>
    </rPh>
    <rPh sb="4" eb="5">
      <t>トウ</t>
    </rPh>
    <rPh sb="6" eb="8">
      <t>キソ</t>
    </rPh>
    <rPh sb="14" eb="16">
      <t>キョウド</t>
    </rPh>
    <rPh sb="16" eb="18">
      <t>シケン</t>
    </rPh>
    <rPh sb="18" eb="19">
      <t>ヒ</t>
    </rPh>
    <phoneticPr fontId="1"/>
  </si>
  <si>
    <t>２．搬入・運搬工事</t>
    <rPh sb="2" eb="4">
      <t>ハンニュウ</t>
    </rPh>
    <rPh sb="5" eb="7">
      <t>ウンパン</t>
    </rPh>
    <rPh sb="7" eb="9">
      <t>コウジ</t>
    </rPh>
    <phoneticPr fontId="1"/>
  </si>
  <si>
    <t>資機材（部材関係）及び付帯設備の搬入費、運搬費</t>
    <rPh sb="16" eb="18">
      <t>ハンニュウ</t>
    </rPh>
    <rPh sb="18" eb="19">
      <t>ヒ</t>
    </rPh>
    <rPh sb="20" eb="22">
      <t>ウンパン</t>
    </rPh>
    <rPh sb="22" eb="23">
      <t>ヒ</t>
    </rPh>
    <phoneticPr fontId="1"/>
  </si>
  <si>
    <t>場内小運搬費　上の運搬費に準ずる</t>
    <rPh sb="0" eb="2">
      <t>ジョウナイ</t>
    </rPh>
    <rPh sb="2" eb="3">
      <t>コ</t>
    </rPh>
    <rPh sb="3" eb="5">
      <t>ウンパン</t>
    </rPh>
    <rPh sb="5" eb="6">
      <t>ヒ</t>
    </rPh>
    <rPh sb="7" eb="8">
      <t>ウエ</t>
    </rPh>
    <rPh sb="9" eb="11">
      <t>ウンパン</t>
    </rPh>
    <rPh sb="11" eb="12">
      <t>ヒ</t>
    </rPh>
    <rPh sb="13" eb="14">
      <t>ジュン</t>
    </rPh>
    <phoneticPr fontId="10"/>
  </si>
  <si>
    <t>重量物搬入費　上の運搬費に準ずる</t>
    <rPh sb="0" eb="2">
      <t>ジュウリョウ</t>
    </rPh>
    <rPh sb="2" eb="3">
      <t>ブツ</t>
    </rPh>
    <rPh sb="3" eb="5">
      <t>ハンニュウ</t>
    </rPh>
    <rPh sb="5" eb="6">
      <t>ヒ</t>
    </rPh>
    <rPh sb="7" eb="8">
      <t>ウエ</t>
    </rPh>
    <rPh sb="9" eb="11">
      <t>ウンパン</t>
    </rPh>
    <rPh sb="11" eb="12">
      <t>ヒ</t>
    </rPh>
    <rPh sb="13" eb="14">
      <t>ジュン</t>
    </rPh>
    <phoneticPr fontId="10"/>
  </si>
  <si>
    <t>３．電気配線工事</t>
    <rPh sb="2" eb="4">
      <t>デンキ</t>
    </rPh>
    <rPh sb="4" eb="6">
      <t>ハイセン</t>
    </rPh>
    <rPh sb="6" eb="8">
      <t>コウジ</t>
    </rPh>
    <phoneticPr fontId="1"/>
  </si>
  <si>
    <t>当該施設の一般設備への電力供給を担う分電盤等を設計変更して充電設備を設置する場合、当該分電盤及びそれに伴う幹線の変更設置にかかる部材費、労務費（新たに建設予定の建物や駐車場等の場合）</t>
    <phoneticPr fontId="1"/>
  </si>
  <si>
    <t>案内板（内照式）、付帯設備（電灯）で使用する配線ケーブルの部材費、労務費</t>
    <rPh sb="0" eb="3">
      <t>アンナイバン</t>
    </rPh>
    <rPh sb="4" eb="7">
      <t>ナイショウシキ</t>
    </rPh>
    <rPh sb="9" eb="11">
      <t>フタイ</t>
    </rPh>
    <rPh sb="11" eb="13">
      <t>セツビ</t>
    </rPh>
    <rPh sb="14" eb="16">
      <t>デントウ</t>
    </rPh>
    <rPh sb="18" eb="20">
      <t>シヨウ</t>
    </rPh>
    <rPh sb="22" eb="24">
      <t>ハイセン</t>
    </rPh>
    <rPh sb="29" eb="31">
      <t>ブザイ</t>
    </rPh>
    <rPh sb="31" eb="32">
      <t>ヒ</t>
    </rPh>
    <rPh sb="33" eb="36">
      <t>ロウムヒ</t>
    </rPh>
    <phoneticPr fontId="1"/>
  </si>
  <si>
    <t>充電設備等以外に利用するための配線ケーブルにかかる部材費、労務費</t>
    <rPh sb="5" eb="7">
      <t>イガイ</t>
    </rPh>
    <rPh sb="8" eb="10">
      <t>リヨウ</t>
    </rPh>
    <rPh sb="15" eb="17">
      <t>ハイセン</t>
    </rPh>
    <rPh sb="25" eb="28">
      <t>ブザイヒ</t>
    </rPh>
    <rPh sb="29" eb="32">
      <t>ロウムヒ</t>
    </rPh>
    <phoneticPr fontId="1"/>
  </si>
  <si>
    <t>電力量計の部材費、労務費</t>
    <rPh sb="9" eb="12">
      <t>ロウムヒ</t>
    </rPh>
    <phoneticPr fontId="1"/>
  </si>
  <si>
    <t>CT取付板の部材費、労務費</t>
    <phoneticPr fontId="1"/>
  </si>
  <si>
    <t>４．通信線の工事</t>
    <rPh sb="2" eb="5">
      <t>ツウシンセン</t>
    </rPh>
    <rPh sb="6" eb="8">
      <t>コウジ</t>
    </rPh>
    <phoneticPr fontId="1"/>
  </si>
  <si>
    <t>通信用のWi-Fiユニット等にかかる部材費、労務費</t>
    <rPh sb="0" eb="3">
      <t>ツウシンヨウ</t>
    </rPh>
    <rPh sb="13" eb="14">
      <t>トウ</t>
    </rPh>
    <rPh sb="18" eb="20">
      <t>ブザイ</t>
    </rPh>
    <rPh sb="20" eb="21">
      <t>ヒ</t>
    </rPh>
    <rPh sb="22" eb="25">
      <t>ロウムヒ</t>
    </rPh>
    <phoneticPr fontId="1"/>
  </si>
  <si>
    <t>５．配管工事</t>
    <rPh sb="2" eb="4">
      <t>ハイカン</t>
    </rPh>
    <rPh sb="4" eb="6">
      <t>コウジ</t>
    </rPh>
    <phoneticPr fontId="1"/>
  </si>
  <si>
    <t>将来用の配管の設置にかかる部材費、労務費</t>
    <rPh sb="0" eb="2">
      <t>ショウライ</t>
    </rPh>
    <rPh sb="2" eb="3">
      <t>ヨウ</t>
    </rPh>
    <rPh sb="4" eb="6">
      <t>ハイカン</t>
    </rPh>
    <rPh sb="7" eb="9">
      <t>セッチ</t>
    </rPh>
    <rPh sb="13" eb="15">
      <t>ブザイ</t>
    </rPh>
    <rPh sb="15" eb="16">
      <t>ヒ</t>
    </rPh>
    <rPh sb="17" eb="20">
      <t>ロウムヒ</t>
    </rPh>
    <phoneticPr fontId="1"/>
  </si>
  <si>
    <t>６．ブレーカー工事</t>
    <rPh sb="7" eb="9">
      <t>コウジ</t>
    </rPh>
    <phoneticPr fontId="1"/>
  </si>
  <si>
    <t>充電設備専用（V2Hを含む。）以外の設備負荷が接続されるブレーカー（電灯用等）の設置にかかる部材費、労務費</t>
    <rPh sb="0" eb="2">
      <t>ジュウデン</t>
    </rPh>
    <rPh sb="2" eb="4">
      <t>セツビ</t>
    </rPh>
    <rPh sb="4" eb="6">
      <t>センヨウ</t>
    </rPh>
    <rPh sb="11" eb="12">
      <t>フク</t>
    </rPh>
    <rPh sb="15" eb="17">
      <t>イガイ</t>
    </rPh>
    <rPh sb="18" eb="20">
      <t>セツビ</t>
    </rPh>
    <rPh sb="20" eb="22">
      <t>フカ</t>
    </rPh>
    <rPh sb="23" eb="25">
      <t>セツゾク</t>
    </rPh>
    <rPh sb="34" eb="36">
      <t>デントウ</t>
    </rPh>
    <rPh sb="36" eb="37">
      <t>ヨウ</t>
    </rPh>
    <rPh sb="37" eb="38">
      <t>トウ</t>
    </rPh>
    <rPh sb="40" eb="42">
      <t>セッチ</t>
    </rPh>
    <rPh sb="46" eb="49">
      <t>ブザイヒ</t>
    </rPh>
    <rPh sb="50" eb="53">
      <t>ロウムヒ</t>
    </rPh>
    <phoneticPr fontId="1"/>
  </si>
  <si>
    <t>７．開閉器盤設置工事</t>
    <rPh sb="2" eb="5">
      <t>カイヘイキ</t>
    </rPh>
    <rPh sb="5" eb="6">
      <t>バン</t>
    </rPh>
    <rPh sb="6" eb="8">
      <t>セッチ</t>
    </rPh>
    <rPh sb="8" eb="10">
      <t>コウジ</t>
    </rPh>
    <phoneticPr fontId="1"/>
  </si>
  <si>
    <t>充電設備専用（V2Hを含む。）以外の用途（設備負荷）がある場合における開閉器盤の設置にかかる部材費、労務費</t>
    <rPh sb="0" eb="2">
      <t>ジュウデン</t>
    </rPh>
    <rPh sb="2" eb="4">
      <t>セツビ</t>
    </rPh>
    <rPh sb="4" eb="6">
      <t>センヨウ</t>
    </rPh>
    <rPh sb="15" eb="17">
      <t>イガイ</t>
    </rPh>
    <rPh sb="18" eb="20">
      <t>ヨウト</t>
    </rPh>
    <rPh sb="21" eb="23">
      <t>セツビ</t>
    </rPh>
    <rPh sb="23" eb="25">
      <t>フカ</t>
    </rPh>
    <rPh sb="29" eb="31">
      <t>バアイ</t>
    </rPh>
    <rPh sb="35" eb="38">
      <t>カイヘイキ</t>
    </rPh>
    <rPh sb="38" eb="39">
      <t>バン</t>
    </rPh>
    <rPh sb="40" eb="42">
      <t>セッチ</t>
    </rPh>
    <rPh sb="46" eb="49">
      <t>ブザイヒ</t>
    </rPh>
    <rPh sb="50" eb="53">
      <t>ロウムヒ</t>
    </rPh>
    <phoneticPr fontId="1"/>
  </si>
  <si>
    <t>過大なサイズの開閉器盤の場合における基礎工事の部材費、労務費</t>
    <rPh sb="0" eb="2">
      <t>カダイ</t>
    </rPh>
    <rPh sb="7" eb="10">
      <t>カイヘイキ</t>
    </rPh>
    <rPh sb="10" eb="11">
      <t>バン</t>
    </rPh>
    <rPh sb="12" eb="14">
      <t>バアイ</t>
    </rPh>
    <rPh sb="18" eb="22">
      <t>キソコウジ</t>
    </rPh>
    <phoneticPr fontId="1"/>
  </si>
  <si>
    <t>８．掘削・埋設工事</t>
    <rPh sb="2" eb="3">
      <t>ホ</t>
    </rPh>
    <rPh sb="3" eb="4">
      <t>ケズ</t>
    </rPh>
    <rPh sb="5" eb="7">
      <t>マイセツ</t>
    </rPh>
    <rPh sb="7" eb="9">
      <t>コウジ</t>
    </rPh>
    <phoneticPr fontId="1"/>
  </si>
  <si>
    <t>将来用の配管等と併せての堀削、埋設工事にかかる部材費、労務費</t>
    <rPh sb="0" eb="2">
      <t>ショウライ</t>
    </rPh>
    <rPh sb="2" eb="3">
      <t>ヨウ</t>
    </rPh>
    <rPh sb="4" eb="6">
      <t>ハイカン</t>
    </rPh>
    <rPh sb="6" eb="7">
      <t>トウ</t>
    </rPh>
    <rPh sb="8" eb="9">
      <t>アワ</t>
    </rPh>
    <rPh sb="12" eb="13">
      <t>ホリ</t>
    </rPh>
    <rPh sb="13" eb="14">
      <t>サク</t>
    </rPh>
    <rPh sb="15" eb="17">
      <t>マイセツ</t>
    </rPh>
    <rPh sb="17" eb="19">
      <t>コウジ</t>
    </rPh>
    <rPh sb="23" eb="26">
      <t>ブザイヒ</t>
    </rPh>
    <rPh sb="27" eb="30">
      <t>ロウムヒ</t>
    </rPh>
    <phoneticPr fontId="1"/>
  </si>
  <si>
    <t>既設駐車スペースのアスファルト舗装にかかる部材費、労務費（駐車スペースがアスファルトでない場合）</t>
    <rPh sb="0" eb="2">
      <t>キセツ</t>
    </rPh>
    <rPh sb="2" eb="4">
      <t>チュウシャ</t>
    </rPh>
    <rPh sb="15" eb="17">
      <t>ホソウ</t>
    </rPh>
    <rPh sb="29" eb="31">
      <t>チュウシャ</t>
    </rPh>
    <rPh sb="45" eb="47">
      <t>バアイ</t>
    </rPh>
    <phoneticPr fontId="1"/>
  </si>
  <si>
    <t>埋設配管用埋め戻し時の植栽復旧費</t>
    <phoneticPr fontId="1"/>
  </si>
  <si>
    <t>埋設配管用埋め戻し時のタイル等の復旧、補修費　</t>
    <rPh sb="14" eb="15">
      <t>ナド</t>
    </rPh>
    <rPh sb="16" eb="18">
      <t>フッキュウ</t>
    </rPh>
    <phoneticPr fontId="1"/>
  </si>
  <si>
    <t>充電器基礎廻りタイル等補修にかかる部材費、労務費</t>
    <rPh sb="10" eb="11">
      <t>トウ</t>
    </rPh>
    <phoneticPr fontId="1"/>
  </si>
  <si>
    <t>区画貫通処理（コア抜き貫通費等）、ACL貫通処理（穴埋め塗装を含む。）等にかかる部材費、労務費</t>
    <rPh sb="31" eb="32">
      <t>フク</t>
    </rPh>
    <rPh sb="35" eb="36">
      <t>ナド</t>
    </rPh>
    <phoneticPr fontId="1"/>
  </si>
  <si>
    <t>レントゲン撮影等にかかる費用</t>
    <phoneticPr fontId="1"/>
  </si>
  <si>
    <t>斫りにかかる部材費、労務費</t>
    <phoneticPr fontId="1"/>
  </si>
  <si>
    <t>９．建柱工事</t>
    <rPh sb="2" eb="4">
      <t>ケンチュウ</t>
    </rPh>
    <rPh sb="4" eb="6">
      <t>コウジ</t>
    </rPh>
    <phoneticPr fontId="1"/>
  </si>
  <si>
    <t>充電設備等専用以外の用途（設備負荷）の配線を中継する柱にかかる部材費、労務費</t>
    <rPh sb="0" eb="2">
      <t>ジュウデン</t>
    </rPh>
    <rPh sb="2" eb="4">
      <t>セツビ</t>
    </rPh>
    <rPh sb="4" eb="5">
      <t>トウ</t>
    </rPh>
    <rPh sb="5" eb="7">
      <t>センヨウ</t>
    </rPh>
    <rPh sb="7" eb="9">
      <t>イガイ</t>
    </rPh>
    <rPh sb="10" eb="12">
      <t>ヨウト</t>
    </rPh>
    <rPh sb="13" eb="15">
      <t>セツビ</t>
    </rPh>
    <rPh sb="15" eb="17">
      <t>フカ</t>
    </rPh>
    <rPh sb="19" eb="21">
      <t>ハイセン</t>
    </rPh>
    <rPh sb="22" eb="24">
      <t>チュウケイ</t>
    </rPh>
    <rPh sb="26" eb="27">
      <t>ハシラ</t>
    </rPh>
    <phoneticPr fontId="1"/>
  </si>
  <si>
    <t>10.デマンド工事</t>
    <rPh sb="7" eb="9">
      <t>コウジ</t>
    </rPh>
    <phoneticPr fontId="1"/>
  </si>
  <si>
    <t>デマンドコントロール機器本体以外の、別売モニターや外部プリンターなどのオプション代</t>
    <rPh sb="10" eb="12">
      <t>キキ</t>
    </rPh>
    <rPh sb="12" eb="14">
      <t>ホンタイ</t>
    </rPh>
    <rPh sb="14" eb="16">
      <t>イガイ</t>
    </rPh>
    <rPh sb="18" eb="19">
      <t>ベツ</t>
    </rPh>
    <rPh sb="19" eb="20">
      <t>ウ</t>
    </rPh>
    <rPh sb="25" eb="27">
      <t>ガイブ</t>
    </rPh>
    <rPh sb="40" eb="41">
      <t>ダイ</t>
    </rPh>
    <phoneticPr fontId="1"/>
  </si>
  <si>
    <t>デマンドコントロール機能を持たない機器の設置にかかる部材費、労務費</t>
    <rPh sb="10" eb="12">
      <t>キノウ</t>
    </rPh>
    <rPh sb="13" eb="14">
      <t>モ</t>
    </rPh>
    <rPh sb="17" eb="19">
      <t>キキ</t>
    </rPh>
    <rPh sb="20" eb="22">
      <t>セッチ</t>
    </rPh>
    <rPh sb="26" eb="28">
      <t>ブザイ</t>
    </rPh>
    <rPh sb="28" eb="29">
      <t>ヒ</t>
    </rPh>
    <rPh sb="30" eb="33">
      <t>ロウムヒ</t>
    </rPh>
    <phoneticPr fontId="1"/>
  </si>
  <si>
    <t>申請する充電設備本体以外の制御を行う機器の設置にかかる部材費、労務費</t>
    <rPh sb="0" eb="2">
      <t>シンセイ</t>
    </rPh>
    <rPh sb="4" eb="8">
      <t>ジュウデンセツビ</t>
    </rPh>
    <rPh sb="8" eb="10">
      <t>ホンタイ</t>
    </rPh>
    <rPh sb="10" eb="12">
      <t>イガイ</t>
    </rPh>
    <rPh sb="13" eb="15">
      <t>セイギョ</t>
    </rPh>
    <rPh sb="16" eb="17">
      <t>オコナ</t>
    </rPh>
    <rPh sb="18" eb="20">
      <t>キキ</t>
    </rPh>
    <rPh sb="21" eb="23">
      <t>セッチ</t>
    </rPh>
    <rPh sb="27" eb="29">
      <t>ブザイ</t>
    </rPh>
    <rPh sb="29" eb="30">
      <t>ヒ</t>
    </rPh>
    <rPh sb="31" eb="34">
      <t>ロウムヒ</t>
    </rPh>
    <phoneticPr fontId="1"/>
  </si>
  <si>
    <t>既製品でない機器の設置にかかる部材費、労務費</t>
    <rPh sb="0" eb="3">
      <t>キセイヒン</t>
    </rPh>
    <rPh sb="6" eb="8">
      <t>キキ</t>
    </rPh>
    <rPh sb="9" eb="11">
      <t>セッチ</t>
    </rPh>
    <rPh sb="15" eb="17">
      <t>ブザイ</t>
    </rPh>
    <rPh sb="17" eb="18">
      <t>ヒ</t>
    </rPh>
    <rPh sb="19" eb="22">
      <t>ロウムヒ</t>
    </rPh>
    <phoneticPr fontId="1"/>
  </si>
  <si>
    <t>11.課金デバイス工事</t>
    <rPh sb="3" eb="5">
      <t>カキン</t>
    </rPh>
    <rPh sb="9" eb="11">
      <t>コウジ</t>
    </rPh>
    <phoneticPr fontId="1"/>
  </si>
  <si>
    <t>課金機器本体以外の、別売モニターや外部プリンターなどのオプション代金</t>
    <rPh sb="0" eb="2">
      <t>カキン</t>
    </rPh>
    <rPh sb="2" eb="4">
      <t>キキ</t>
    </rPh>
    <rPh sb="4" eb="6">
      <t>ホンタイ</t>
    </rPh>
    <rPh sb="6" eb="8">
      <t>イガイ</t>
    </rPh>
    <rPh sb="10" eb="11">
      <t>ベツ</t>
    </rPh>
    <rPh sb="11" eb="12">
      <t>ウ</t>
    </rPh>
    <rPh sb="17" eb="19">
      <t>ガイブ</t>
    </rPh>
    <rPh sb="32" eb="34">
      <t>ダイキン</t>
    </rPh>
    <phoneticPr fontId="1"/>
  </si>
  <si>
    <t>充電設備本体を改造し設置した場合の部材費、労務費</t>
    <rPh sb="0" eb="2">
      <t>ジュウデン</t>
    </rPh>
    <rPh sb="2" eb="4">
      <t>セツビ</t>
    </rPh>
    <rPh sb="4" eb="6">
      <t>ホンタイ</t>
    </rPh>
    <rPh sb="7" eb="9">
      <t>カイゾウ</t>
    </rPh>
    <rPh sb="10" eb="12">
      <t>セッチ</t>
    </rPh>
    <rPh sb="14" eb="16">
      <t>バアイ</t>
    </rPh>
    <rPh sb="17" eb="20">
      <t>ブザイヒ</t>
    </rPh>
    <rPh sb="21" eb="24">
      <t>ロウムヒ</t>
    </rPh>
    <phoneticPr fontId="1"/>
  </si>
  <si>
    <t>12.ハンドホール設置工事</t>
    <rPh sb="9" eb="11">
      <t>セッチ</t>
    </rPh>
    <rPh sb="11" eb="13">
      <t>コウジ</t>
    </rPh>
    <phoneticPr fontId="1"/>
  </si>
  <si>
    <t>充電設備等以外の配線があるハンドホールの設置にかかる部材費、労務費</t>
    <rPh sb="0" eb="2">
      <t>ジュウデン</t>
    </rPh>
    <rPh sb="2" eb="4">
      <t>セツビ</t>
    </rPh>
    <rPh sb="4" eb="5">
      <t>トウ</t>
    </rPh>
    <rPh sb="5" eb="7">
      <t>イガイ</t>
    </rPh>
    <rPh sb="8" eb="10">
      <t>ハイセン</t>
    </rPh>
    <rPh sb="20" eb="22">
      <t>セッチ</t>
    </rPh>
    <phoneticPr fontId="1"/>
  </si>
  <si>
    <t>13.その他工事</t>
    <rPh sb="5" eb="6">
      <t>タ</t>
    </rPh>
    <rPh sb="6" eb="8">
      <t>コウジ</t>
    </rPh>
    <phoneticPr fontId="1"/>
  </si>
  <si>
    <t>配管塗装にかかる部材費、労務費</t>
    <rPh sb="0" eb="2">
      <t>ハイカン</t>
    </rPh>
    <rPh sb="2" eb="4">
      <t>トソウ</t>
    </rPh>
    <rPh sb="8" eb="10">
      <t>ブザイ</t>
    </rPh>
    <rPh sb="10" eb="11">
      <t>ヒ</t>
    </rPh>
    <rPh sb="12" eb="15">
      <t>ロウムヒ</t>
    </rPh>
    <phoneticPr fontId="10"/>
  </si>
  <si>
    <t>ボックス塗装にかかる部材費、労務費</t>
    <rPh sb="4" eb="6">
      <t>トソウ</t>
    </rPh>
    <rPh sb="10" eb="12">
      <t>ブザイ</t>
    </rPh>
    <rPh sb="12" eb="13">
      <t>ヒ</t>
    </rPh>
    <rPh sb="14" eb="17">
      <t>ロウムヒ</t>
    </rPh>
    <phoneticPr fontId="10"/>
  </si>
  <si>
    <t>点検口の設置にかかる部材費、労務費</t>
    <rPh sb="4" eb="6">
      <t>セッチ</t>
    </rPh>
    <phoneticPr fontId="1"/>
  </si>
  <si>
    <t>植栽伐採にかかる部材費、労務費</t>
    <rPh sb="0" eb="2">
      <t>ショクサイ</t>
    </rPh>
    <rPh sb="2" eb="4">
      <t>バッサイ</t>
    </rPh>
    <rPh sb="8" eb="10">
      <t>ブザイ</t>
    </rPh>
    <rPh sb="10" eb="11">
      <t>ヒ</t>
    </rPh>
    <rPh sb="12" eb="15">
      <t>ロウムヒ</t>
    </rPh>
    <phoneticPr fontId="1"/>
  </si>
  <si>
    <t>残材処分費</t>
    <rPh sb="0" eb="2">
      <t>ザンザイ</t>
    </rPh>
    <rPh sb="2" eb="4">
      <t>ショブン</t>
    </rPh>
    <rPh sb="4" eb="5">
      <t>ヒ</t>
    </rPh>
    <phoneticPr fontId="1"/>
  </si>
  <si>
    <t>外壁補修にかかる部材費、労務費</t>
    <rPh sb="0" eb="1">
      <t>ガイ</t>
    </rPh>
    <rPh sb="1" eb="2">
      <t>ヘキ</t>
    </rPh>
    <rPh sb="2" eb="4">
      <t>ホシュウ</t>
    </rPh>
    <phoneticPr fontId="1"/>
  </si>
  <si>
    <t>14.高圧受変電設備設置工事費</t>
    <rPh sb="3" eb="5">
      <t>コウアツ</t>
    </rPh>
    <rPh sb="5" eb="8">
      <t>ジュヘンデン</t>
    </rPh>
    <rPh sb="8" eb="10">
      <t>セツビ</t>
    </rPh>
    <rPh sb="10" eb="12">
      <t>セッチ</t>
    </rPh>
    <rPh sb="12" eb="14">
      <t>コウジ</t>
    </rPh>
    <rPh sb="14" eb="15">
      <t>ヒ</t>
    </rPh>
    <phoneticPr fontId="1"/>
  </si>
  <si>
    <t>フェンスの設置にかかる部材費、労務費</t>
    <phoneticPr fontId="1"/>
  </si>
  <si>
    <t>キュービクル内における電力会社のVCT（計測用変圧変流器）にかかる部材費、労務費</t>
    <phoneticPr fontId="1"/>
  </si>
  <si>
    <t>新たに建設予定の施設等で、施設全体への電力供給を担う高圧受変電設備にかかる部材費、労務費</t>
    <phoneticPr fontId="1"/>
  </si>
  <si>
    <t>高圧受変電設備の機器が過剰である場合の部材費、労務費</t>
    <phoneticPr fontId="1"/>
  </si>
  <si>
    <t>関連する行政機関（消防署、電気工作物の設置場所を管轄している経済産業省産業保安監督部等）への届出資料作成・届出にかかる費用</t>
    <phoneticPr fontId="1"/>
  </si>
  <si>
    <t>15.特別措置に基づく受電工事費</t>
    <rPh sb="3" eb="5">
      <t>トクベツ</t>
    </rPh>
    <rPh sb="5" eb="7">
      <t>ソチ</t>
    </rPh>
    <rPh sb="8" eb="9">
      <t>モト</t>
    </rPh>
    <rPh sb="11" eb="13">
      <t>ジュデン</t>
    </rPh>
    <rPh sb="13" eb="15">
      <t>コウジ</t>
    </rPh>
    <rPh sb="15" eb="16">
      <t>ヒ</t>
    </rPh>
    <phoneticPr fontId="1"/>
  </si>
  <si>
    <t>電力会社が発行した請求書に記載された負担金及びそれ以外の費用</t>
    <rPh sb="0" eb="2">
      <t>デンリョク</t>
    </rPh>
    <rPh sb="2" eb="4">
      <t>カイシャ</t>
    </rPh>
    <rPh sb="5" eb="7">
      <t>ハッコウ</t>
    </rPh>
    <rPh sb="9" eb="12">
      <t>セイキュウショ</t>
    </rPh>
    <rPh sb="13" eb="15">
      <t>キサイ</t>
    </rPh>
    <rPh sb="18" eb="21">
      <t>フタンキン</t>
    </rPh>
    <rPh sb="21" eb="22">
      <t>オヨ</t>
    </rPh>
    <rPh sb="25" eb="27">
      <t>イガイ</t>
    </rPh>
    <rPh sb="28" eb="30">
      <t>ヒヨウ</t>
    </rPh>
    <phoneticPr fontId="1"/>
  </si>
  <si>
    <t>主任技術者立会費</t>
    <rPh sb="0" eb="2">
      <t>シュニン</t>
    </rPh>
    <rPh sb="2" eb="5">
      <t>ギジュツシャ</t>
    </rPh>
    <rPh sb="5" eb="6">
      <t>タ</t>
    </rPh>
    <rPh sb="6" eb="7">
      <t>ア</t>
    </rPh>
    <rPh sb="7" eb="8">
      <t>ヒ</t>
    </rPh>
    <phoneticPr fontId="1"/>
  </si>
  <si>
    <t>16.案内板設置工事費（商業施設・宿泊施設等の申請のみ）</t>
    <rPh sb="3" eb="6">
      <t>アンナイバン</t>
    </rPh>
    <rPh sb="6" eb="8">
      <t>セッチ</t>
    </rPh>
    <rPh sb="8" eb="10">
      <t>コウジ</t>
    </rPh>
    <rPh sb="10" eb="11">
      <t>ヒ</t>
    </rPh>
    <rPh sb="12" eb="14">
      <t>ショウギョウ</t>
    </rPh>
    <rPh sb="14" eb="16">
      <t>シセツ</t>
    </rPh>
    <rPh sb="17" eb="19">
      <t>シュクハク</t>
    </rPh>
    <rPh sb="19" eb="21">
      <t>シセツ</t>
    </rPh>
    <rPh sb="21" eb="22">
      <t>トウ</t>
    </rPh>
    <rPh sb="23" eb="25">
      <t>シンセイ</t>
    </rPh>
    <phoneticPr fontId="1"/>
  </si>
  <si>
    <t>寸法、デザイン等の条件を満たしていない案内板の設置にかかる部材費、労務費</t>
    <rPh sb="0" eb="2">
      <t>スンポウ</t>
    </rPh>
    <rPh sb="7" eb="8">
      <t>トウ</t>
    </rPh>
    <rPh sb="9" eb="11">
      <t>ジョウケン</t>
    </rPh>
    <rPh sb="12" eb="13">
      <t>ミ</t>
    </rPh>
    <rPh sb="19" eb="22">
      <t>アンナイバン</t>
    </rPh>
    <rPh sb="23" eb="25">
      <t>セッチ</t>
    </rPh>
    <phoneticPr fontId="1"/>
  </si>
  <si>
    <t>公道に面する入口以外に設置する誘導板や充電設備の使用方法を記載した案内板の設置にかかる部材費、労務費</t>
    <rPh sb="0" eb="2">
      <t>コウドウ</t>
    </rPh>
    <rPh sb="3" eb="4">
      <t>メン</t>
    </rPh>
    <rPh sb="6" eb="8">
      <t>イリグチ</t>
    </rPh>
    <rPh sb="8" eb="10">
      <t>イガイ</t>
    </rPh>
    <rPh sb="11" eb="13">
      <t>セッチ</t>
    </rPh>
    <rPh sb="15" eb="17">
      <t>ユウドウ</t>
    </rPh>
    <rPh sb="17" eb="18">
      <t>イタ</t>
    </rPh>
    <rPh sb="19" eb="21">
      <t>ジュウデン</t>
    </rPh>
    <rPh sb="21" eb="23">
      <t>セツビ</t>
    </rPh>
    <rPh sb="24" eb="26">
      <t>シヨウ</t>
    </rPh>
    <rPh sb="26" eb="28">
      <t>ホウホウ</t>
    </rPh>
    <rPh sb="29" eb="31">
      <t>キサイ</t>
    </rPh>
    <rPh sb="33" eb="36">
      <t>アンナイバン</t>
    </rPh>
    <rPh sb="37" eb="39">
      <t>セッチ</t>
    </rPh>
    <phoneticPr fontId="1"/>
  </si>
  <si>
    <t>17.ライン引き工事</t>
    <rPh sb="6" eb="7">
      <t>ヒ</t>
    </rPh>
    <rPh sb="8" eb="10">
      <t>コウジ</t>
    </rPh>
    <phoneticPr fontId="1"/>
  </si>
  <si>
    <t>充電スペースの枠に関係のないゼブラ線等のライン引きにかかる部材費、労務費</t>
    <rPh sb="0" eb="2">
      <t>ジュウデン</t>
    </rPh>
    <rPh sb="7" eb="8">
      <t>ワク</t>
    </rPh>
    <rPh sb="9" eb="11">
      <t>カンケイ</t>
    </rPh>
    <rPh sb="17" eb="18">
      <t>セン</t>
    </rPh>
    <rPh sb="18" eb="19">
      <t>トウ</t>
    </rPh>
    <rPh sb="23" eb="24">
      <t>ヒ</t>
    </rPh>
    <rPh sb="33" eb="36">
      <t>ロウムヒ</t>
    </rPh>
    <phoneticPr fontId="1"/>
  </si>
  <si>
    <t>18.路面表示工事</t>
    <rPh sb="3" eb="5">
      <t>ロメン</t>
    </rPh>
    <rPh sb="5" eb="7">
      <t>ヒョウジ</t>
    </rPh>
    <rPh sb="7" eb="9">
      <t>コウジ</t>
    </rPh>
    <phoneticPr fontId="1"/>
  </si>
  <si>
    <t>充電スペース内の路面塗装にかかる部材費、労務費</t>
    <rPh sb="0" eb="2">
      <t>ジュウデン</t>
    </rPh>
    <rPh sb="6" eb="7">
      <t>ナイ</t>
    </rPh>
    <rPh sb="8" eb="10">
      <t>ロメン</t>
    </rPh>
    <rPh sb="10" eb="12">
      <t>トソウ</t>
    </rPh>
    <phoneticPr fontId="1"/>
  </si>
  <si>
    <t>寸法、デザイン等の条件を満たしていない路面表示の設置にかかる部材費、労務費</t>
    <rPh sb="0" eb="2">
      <t>スンポウ</t>
    </rPh>
    <rPh sb="7" eb="8">
      <t>トウ</t>
    </rPh>
    <rPh sb="9" eb="11">
      <t>ジョウケン</t>
    </rPh>
    <rPh sb="12" eb="13">
      <t>ミ</t>
    </rPh>
    <rPh sb="19" eb="21">
      <t>ロメン</t>
    </rPh>
    <rPh sb="21" eb="23">
      <t>ヒョウジ</t>
    </rPh>
    <rPh sb="24" eb="26">
      <t>セッチ</t>
    </rPh>
    <phoneticPr fontId="1"/>
  </si>
  <si>
    <t>充電場所駐車場カラー塗装にかかる部材費、労務費</t>
    <phoneticPr fontId="1"/>
  </si>
  <si>
    <t>床面タイル等張替えにかかる部材費、労務費</t>
    <rPh sb="5" eb="6">
      <t>ナド</t>
    </rPh>
    <phoneticPr fontId="1"/>
  </si>
  <si>
    <t>19.屋根設置工事</t>
    <rPh sb="3" eb="5">
      <t>ヤネ</t>
    </rPh>
    <rPh sb="5" eb="7">
      <t>セッチ</t>
    </rPh>
    <rPh sb="7" eb="9">
      <t>コウジ</t>
    </rPh>
    <phoneticPr fontId="1"/>
  </si>
  <si>
    <t>充電器本体およびメンテナンススペースを保護しない屋根の本体費および設置にかかる部材費、労務費</t>
    <rPh sb="0" eb="3">
      <t>ジュウデンキ</t>
    </rPh>
    <rPh sb="3" eb="5">
      <t>ホンタイ</t>
    </rPh>
    <rPh sb="19" eb="21">
      <t>ホゴ</t>
    </rPh>
    <rPh sb="24" eb="26">
      <t>ヤネ</t>
    </rPh>
    <rPh sb="27" eb="29">
      <t>ホンタイ</t>
    </rPh>
    <rPh sb="29" eb="30">
      <t>ヒ</t>
    </rPh>
    <rPh sb="33" eb="35">
      <t>セッチ</t>
    </rPh>
    <phoneticPr fontId="1"/>
  </si>
  <si>
    <t>20.小屋設置工事</t>
    <rPh sb="3" eb="5">
      <t>コヤ</t>
    </rPh>
    <rPh sb="5" eb="7">
      <t>セッチ</t>
    </rPh>
    <rPh sb="7" eb="9">
      <t>コウジ</t>
    </rPh>
    <phoneticPr fontId="1"/>
  </si>
  <si>
    <t>小屋内部に設置されるヒーター等の備品の本体費および設置にかかる部材費、労務費</t>
    <rPh sb="0" eb="2">
      <t>コヤ</t>
    </rPh>
    <rPh sb="2" eb="4">
      <t>ナイブ</t>
    </rPh>
    <rPh sb="5" eb="7">
      <t>セッチ</t>
    </rPh>
    <rPh sb="14" eb="15">
      <t>トウ</t>
    </rPh>
    <rPh sb="16" eb="18">
      <t>ビヒン</t>
    </rPh>
    <phoneticPr fontId="1"/>
  </si>
  <si>
    <t>21.防護用部材設置工事</t>
    <rPh sb="3" eb="6">
      <t>ボウゴヨウ</t>
    </rPh>
    <rPh sb="6" eb="8">
      <t>ブザイ</t>
    </rPh>
    <rPh sb="8" eb="10">
      <t>セッチ</t>
    </rPh>
    <rPh sb="10" eb="12">
      <t>コウジ</t>
    </rPh>
    <phoneticPr fontId="1"/>
  </si>
  <si>
    <t>ブラスチック製およびゴム製のポールの本体費および設置にかかる部材費、労務費</t>
    <rPh sb="6" eb="7">
      <t>セイ</t>
    </rPh>
    <rPh sb="12" eb="13">
      <t>セイ</t>
    </rPh>
    <phoneticPr fontId="1"/>
  </si>
  <si>
    <t>充電器基礎廻りインターロッキング補修にかかる部材費、労務費</t>
    <phoneticPr fontId="1"/>
  </si>
  <si>
    <t>U字型・I型防護用以外の部材の本体費および設置にかかる部材費、労務費</t>
    <rPh sb="1" eb="2">
      <t>ジ</t>
    </rPh>
    <rPh sb="2" eb="3">
      <t>カタ</t>
    </rPh>
    <rPh sb="5" eb="6">
      <t>カタ</t>
    </rPh>
    <rPh sb="6" eb="9">
      <t>ボウゴヨウ</t>
    </rPh>
    <rPh sb="9" eb="11">
      <t>イガイ</t>
    </rPh>
    <rPh sb="12" eb="14">
      <t>ブザイ</t>
    </rPh>
    <phoneticPr fontId="1"/>
  </si>
  <si>
    <t>駐車場侵入防止のバリカー（上下式バリカー）やチェーンの本体費および設置にかかる部材費、労務費</t>
    <rPh sb="0" eb="3">
      <t>チュウシャジョウ</t>
    </rPh>
    <rPh sb="3" eb="5">
      <t>シンニュウ</t>
    </rPh>
    <rPh sb="5" eb="7">
      <t>ボウシ</t>
    </rPh>
    <rPh sb="13" eb="15">
      <t>ジョウゲ</t>
    </rPh>
    <rPh sb="15" eb="16">
      <t>シキ</t>
    </rPh>
    <phoneticPr fontId="1"/>
  </si>
  <si>
    <t>車止めの本体費および設置にかかる部材費、労務費</t>
    <rPh sb="0" eb="1">
      <t>クルマ</t>
    </rPh>
    <rPh sb="1" eb="2">
      <t>ト</t>
    </rPh>
    <rPh sb="4" eb="6">
      <t>ホンタイ</t>
    </rPh>
    <rPh sb="6" eb="7">
      <t>ヒ</t>
    </rPh>
    <rPh sb="10" eb="12">
      <t>セッチ</t>
    </rPh>
    <rPh sb="16" eb="19">
      <t>ブザイヒ</t>
    </rPh>
    <rPh sb="20" eb="23">
      <t>ロウムヒ</t>
    </rPh>
    <phoneticPr fontId="1"/>
  </si>
  <si>
    <t>キュービクル防護用の衝突防止バリカーの本体費および設置にかかる部材費、労務費</t>
    <rPh sb="6" eb="8">
      <t>ボウゴ</t>
    </rPh>
    <rPh sb="8" eb="9">
      <t>ヨウ</t>
    </rPh>
    <phoneticPr fontId="1"/>
  </si>
  <si>
    <t>区画バリカーの本体費および設置にかかる部材費、労務費</t>
    <rPh sb="0" eb="2">
      <t>クカク</t>
    </rPh>
    <phoneticPr fontId="10"/>
  </si>
  <si>
    <t>既存バリカー撤去費</t>
    <rPh sb="8" eb="9">
      <t>ヒ</t>
    </rPh>
    <phoneticPr fontId="1"/>
  </si>
  <si>
    <t>22.電灯設置工事</t>
    <rPh sb="3" eb="5">
      <t>デントウ</t>
    </rPh>
    <rPh sb="5" eb="7">
      <t>セッチ</t>
    </rPh>
    <rPh sb="7" eb="9">
      <t>コウジ</t>
    </rPh>
    <phoneticPr fontId="1"/>
  </si>
  <si>
    <t>華美な電灯の本体費および設置にかかる部材費、労務費</t>
    <rPh sb="0" eb="2">
      <t>カビ</t>
    </rPh>
    <rPh sb="3" eb="5">
      <t>デントウ</t>
    </rPh>
    <phoneticPr fontId="1"/>
  </si>
  <si>
    <t>太陽光発電機で稼働する電灯の本体費および設置にかかる部材費、労務費</t>
    <rPh sb="0" eb="3">
      <t>タイヨウコウ</t>
    </rPh>
    <rPh sb="3" eb="5">
      <t>ハツデン</t>
    </rPh>
    <rPh sb="5" eb="6">
      <t>キ</t>
    </rPh>
    <rPh sb="7" eb="9">
      <t>カドウ</t>
    </rPh>
    <rPh sb="11" eb="13">
      <t>デントウ</t>
    </rPh>
    <phoneticPr fontId="1"/>
  </si>
  <si>
    <t>充電設備本体を照らしていない電灯の本体費および設置にかかる部材費、労務費</t>
    <rPh sb="0" eb="2">
      <t>ジュウデン</t>
    </rPh>
    <rPh sb="2" eb="4">
      <t>セツビ</t>
    </rPh>
    <rPh sb="4" eb="6">
      <t>ホンタイ</t>
    </rPh>
    <rPh sb="7" eb="8">
      <t>テ</t>
    </rPh>
    <rPh sb="14" eb="16">
      <t>デントウ</t>
    </rPh>
    <phoneticPr fontId="1"/>
  </si>
  <si>
    <t>23.雑材・消耗品、養生費</t>
    <rPh sb="3" eb="5">
      <t>ザツザイ</t>
    </rPh>
    <rPh sb="6" eb="9">
      <t>ショウモウヒン</t>
    </rPh>
    <rPh sb="10" eb="13">
      <t>ヨウジョウヒ</t>
    </rPh>
    <phoneticPr fontId="1"/>
  </si>
  <si>
    <t>交通運搬費や廃材処分費</t>
    <rPh sb="0" eb="2">
      <t>コウツウ</t>
    </rPh>
    <rPh sb="2" eb="4">
      <t>ウンパン</t>
    </rPh>
    <rPh sb="4" eb="5">
      <t>ヒ</t>
    </rPh>
    <rPh sb="6" eb="8">
      <t>ハイザイ</t>
    </rPh>
    <rPh sb="8" eb="10">
      <t>ショブン</t>
    </rPh>
    <rPh sb="10" eb="11">
      <t>ヒ</t>
    </rPh>
    <phoneticPr fontId="1"/>
  </si>
  <si>
    <t>24.図面作成費</t>
    <rPh sb="3" eb="5">
      <t>ズメン</t>
    </rPh>
    <rPh sb="5" eb="7">
      <t>サクセイ</t>
    </rPh>
    <rPh sb="7" eb="8">
      <t>ヒ</t>
    </rPh>
    <phoneticPr fontId="1"/>
  </si>
  <si>
    <t>竣工図面等の作成費</t>
    <rPh sb="0" eb="2">
      <t>シュンコウ</t>
    </rPh>
    <rPh sb="2" eb="4">
      <t>ズメン</t>
    </rPh>
    <rPh sb="4" eb="5">
      <t>トウ</t>
    </rPh>
    <rPh sb="6" eb="8">
      <t>サクセイ</t>
    </rPh>
    <rPh sb="8" eb="9">
      <t>ヒ</t>
    </rPh>
    <phoneticPr fontId="1"/>
  </si>
  <si>
    <t>25.レイアウト検討費</t>
    <rPh sb="8" eb="10">
      <t>ケントウ</t>
    </rPh>
    <rPh sb="10" eb="11">
      <t>ヒ</t>
    </rPh>
    <phoneticPr fontId="1"/>
  </si>
  <si>
    <t>交通費、諸経費等にかかる費用</t>
    <rPh sb="0" eb="3">
      <t>コウツウヒ</t>
    </rPh>
    <rPh sb="4" eb="7">
      <t>ショケイヒ</t>
    </rPh>
    <rPh sb="7" eb="8">
      <t>トウ</t>
    </rPh>
    <rPh sb="12" eb="14">
      <t>ヒヨウ</t>
    </rPh>
    <phoneticPr fontId="1"/>
  </si>
  <si>
    <t>26.電力会社立会・協議費</t>
    <rPh sb="3" eb="5">
      <t>デンリョク</t>
    </rPh>
    <rPh sb="5" eb="7">
      <t>カイシャ</t>
    </rPh>
    <rPh sb="7" eb="9">
      <t>タチアイ</t>
    </rPh>
    <rPh sb="10" eb="12">
      <t>キョウギ</t>
    </rPh>
    <rPh sb="12" eb="13">
      <t>ヒ</t>
    </rPh>
    <phoneticPr fontId="1"/>
  </si>
  <si>
    <t>電力会社への申請手続費用、消防申請費（立会費も含む。）</t>
    <rPh sb="0" eb="2">
      <t>デンリョク</t>
    </rPh>
    <rPh sb="2" eb="4">
      <t>カイシャ</t>
    </rPh>
    <rPh sb="6" eb="8">
      <t>シンセイ</t>
    </rPh>
    <rPh sb="8" eb="10">
      <t>テツヅ</t>
    </rPh>
    <rPh sb="10" eb="12">
      <t>ヒヨウ</t>
    </rPh>
    <phoneticPr fontId="1"/>
  </si>
  <si>
    <t>特別措置以外の契約等にかかる費用</t>
    <rPh sb="0" eb="2">
      <t>トクベツ</t>
    </rPh>
    <rPh sb="2" eb="4">
      <t>ソチ</t>
    </rPh>
    <rPh sb="4" eb="6">
      <t>イガイ</t>
    </rPh>
    <rPh sb="7" eb="9">
      <t>ケイヤク</t>
    </rPh>
    <rPh sb="9" eb="10">
      <t>トウ</t>
    </rPh>
    <rPh sb="14" eb="16">
      <t>ヒヨウ</t>
    </rPh>
    <phoneticPr fontId="1"/>
  </si>
  <si>
    <t>受変電設備の保安規定の作成・届出にかかる費用</t>
    <phoneticPr fontId="1"/>
  </si>
  <si>
    <t>27.安全誘導員費</t>
    <rPh sb="3" eb="5">
      <t>アンゼン</t>
    </rPh>
    <rPh sb="5" eb="8">
      <t>ユウドウイン</t>
    </rPh>
    <rPh sb="8" eb="9">
      <t>ヒ</t>
    </rPh>
    <phoneticPr fontId="1"/>
  </si>
  <si>
    <t>現場作業内の安全対策にかかる費用</t>
    <rPh sb="0" eb="2">
      <t>ゲンバ</t>
    </rPh>
    <rPh sb="2" eb="4">
      <t>サギョウ</t>
    </rPh>
    <rPh sb="4" eb="5">
      <t>ナイ</t>
    </rPh>
    <rPh sb="6" eb="8">
      <t>アンゼン</t>
    </rPh>
    <rPh sb="8" eb="10">
      <t>タイサク</t>
    </rPh>
    <rPh sb="14" eb="16">
      <t>ヒヨウ</t>
    </rPh>
    <phoneticPr fontId="1"/>
  </si>
  <si>
    <t>ガードマン、安全誘導費などで、助成対象とならない工事に関わる費用</t>
    <phoneticPr fontId="1"/>
  </si>
  <si>
    <t>28.停電回避費</t>
    <rPh sb="3" eb="5">
      <t>テイデン</t>
    </rPh>
    <rPh sb="5" eb="7">
      <t>カイヒ</t>
    </rPh>
    <rPh sb="7" eb="8">
      <t>ヒ</t>
    </rPh>
    <phoneticPr fontId="1"/>
  </si>
  <si>
    <t>停電回避費（V2Hを設置する場合）</t>
    <rPh sb="0" eb="2">
      <t>テイデン</t>
    </rPh>
    <rPh sb="2" eb="4">
      <t>カイヒ</t>
    </rPh>
    <rPh sb="4" eb="5">
      <t>ヒ</t>
    </rPh>
    <rPh sb="10" eb="12">
      <t>セッチ</t>
    </rPh>
    <rPh sb="14" eb="16">
      <t>バアイ</t>
    </rPh>
    <phoneticPr fontId="1"/>
  </si>
  <si>
    <t>工事に必要な電源を確保するための発電機等の費用</t>
    <rPh sb="0" eb="2">
      <t>コウジ</t>
    </rPh>
    <rPh sb="3" eb="5">
      <t>ヒツヨウ</t>
    </rPh>
    <rPh sb="6" eb="8">
      <t>デンゲン</t>
    </rPh>
    <rPh sb="9" eb="11">
      <t>カクホ</t>
    </rPh>
    <rPh sb="16" eb="19">
      <t>ハツデンキ</t>
    </rPh>
    <rPh sb="19" eb="20">
      <t>トウ</t>
    </rPh>
    <rPh sb="21" eb="23">
      <t>ヒヨウ</t>
    </rPh>
    <phoneticPr fontId="1"/>
  </si>
  <si>
    <t>29.充電スペース造成費</t>
    <rPh sb="3" eb="5">
      <t>ジュウデン</t>
    </rPh>
    <rPh sb="9" eb="11">
      <t>ゾウセイ</t>
    </rPh>
    <rPh sb="11" eb="12">
      <t>ヒ</t>
    </rPh>
    <phoneticPr fontId="1"/>
  </si>
  <si>
    <t>既設の駐車スペースを充電スペース用に工事する費用</t>
    <rPh sb="0" eb="2">
      <t>キセツ</t>
    </rPh>
    <rPh sb="3" eb="5">
      <t>チュウシャ</t>
    </rPh>
    <rPh sb="10" eb="12">
      <t>ジュウデン</t>
    </rPh>
    <rPh sb="16" eb="17">
      <t>ヨウ</t>
    </rPh>
    <rPh sb="18" eb="20">
      <t>コウジ</t>
    </rPh>
    <rPh sb="22" eb="24">
      <t>ヒヨウ</t>
    </rPh>
    <phoneticPr fontId="1"/>
  </si>
  <si>
    <t>駐車場レイアウト変更にかかる部材費、労務費</t>
    <rPh sb="14" eb="17">
      <t>ブザイヒ</t>
    </rPh>
    <rPh sb="18" eb="21">
      <t>ロウムヒ</t>
    </rPh>
    <phoneticPr fontId="1"/>
  </si>
  <si>
    <t>すでに駐車スペースがあり、路面が砂利や土等をアルファルトに舗装する工事の部材費、労務費</t>
    <rPh sb="3" eb="5">
      <t>チュウシャ</t>
    </rPh>
    <rPh sb="13" eb="15">
      <t>ロメン</t>
    </rPh>
    <rPh sb="16" eb="18">
      <t>ジャリ</t>
    </rPh>
    <rPh sb="19" eb="20">
      <t>ツチ</t>
    </rPh>
    <rPh sb="20" eb="21">
      <t>トウ</t>
    </rPh>
    <rPh sb="29" eb="31">
      <t>ホソウ</t>
    </rPh>
    <rPh sb="33" eb="35">
      <t>コウジ</t>
    </rPh>
    <rPh sb="36" eb="39">
      <t>ブザイヒ</t>
    </rPh>
    <rPh sb="40" eb="43">
      <t>ロウムヒ</t>
    </rPh>
    <phoneticPr fontId="1"/>
  </si>
  <si>
    <t>30.現場監督等の労務費</t>
    <rPh sb="3" eb="5">
      <t>ゲンバ</t>
    </rPh>
    <rPh sb="5" eb="7">
      <t>カントク</t>
    </rPh>
    <rPh sb="7" eb="8">
      <t>トウ</t>
    </rPh>
    <rPh sb="9" eb="12">
      <t>ロウムヒ</t>
    </rPh>
    <phoneticPr fontId="1"/>
  </si>
  <si>
    <t>現場管理費や現場監理費</t>
    <rPh sb="0" eb="2">
      <t>ゲンバ</t>
    </rPh>
    <rPh sb="2" eb="5">
      <t>カンリヒ</t>
    </rPh>
    <rPh sb="6" eb="8">
      <t>ゲンバ</t>
    </rPh>
    <rPh sb="8" eb="10">
      <t>カンリ</t>
    </rPh>
    <rPh sb="10" eb="11">
      <t>ヒ</t>
    </rPh>
    <phoneticPr fontId="1"/>
  </si>
  <si>
    <t>現場監督費で、助成対象とならない工事に関わる費用</t>
    <phoneticPr fontId="1"/>
  </si>
  <si>
    <t>助成対象経費項目の工事で発生する、現場監督費等で公社が認めないもの</t>
    <rPh sb="0" eb="2">
      <t>ジョセイ</t>
    </rPh>
    <rPh sb="2" eb="4">
      <t>タイショウ</t>
    </rPh>
    <rPh sb="4" eb="6">
      <t>ケイヒ</t>
    </rPh>
    <rPh sb="6" eb="8">
      <t>コウモク</t>
    </rPh>
    <rPh sb="9" eb="11">
      <t>コウジ</t>
    </rPh>
    <rPh sb="12" eb="14">
      <t>ハッセイ</t>
    </rPh>
    <rPh sb="17" eb="19">
      <t>ゲンバ</t>
    </rPh>
    <rPh sb="19" eb="21">
      <t>カントク</t>
    </rPh>
    <rPh sb="21" eb="22">
      <t>ヒ</t>
    </rPh>
    <rPh sb="22" eb="23">
      <t>トウ</t>
    </rPh>
    <rPh sb="24" eb="26">
      <t>コウシャ</t>
    </rPh>
    <rPh sb="27" eb="28">
      <t>ミト</t>
    </rPh>
    <phoneticPr fontId="1"/>
  </si>
  <si>
    <t>31.既存設備等の撤去費</t>
    <rPh sb="3" eb="5">
      <t>キソン</t>
    </rPh>
    <rPh sb="5" eb="7">
      <t>セツビ</t>
    </rPh>
    <rPh sb="7" eb="8">
      <t>ナド</t>
    </rPh>
    <rPh sb="9" eb="11">
      <t>テッキョ</t>
    </rPh>
    <rPh sb="11" eb="12">
      <t>ヒ</t>
    </rPh>
    <phoneticPr fontId="1"/>
  </si>
  <si>
    <t>既設充電設備の撤去や移設、埋め戻し、処分等にかかる費用</t>
    <rPh sb="0" eb="2">
      <t>キセツ</t>
    </rPh>
    <rPh sb="2" eb="6">
      <t>ジュウデンセツビ</t>
    </rPh>
    <rPh sb="7" eb="9">
      <t>テッキョ</t>
    </rPh>
    <rPh sb="10" eb="12">
      <t>イセツ</t>
    </rPh>
    <rPh sb="13" eb="14">
      <t>ウ</t>
    </rPh>
    <rPh sb="15" eb="16">
      <t>モド</t>
    </rPh>
    <rPh sb="18" eb="20">
      <t>ショブン</t>
    </rPh>
    <rPh sb="20" eb="21">
      <t>トウ</t>
    </rPh>
    <rPh sb="25" eb="27">
      <t>ヒヨウ</t>
    </rPh>
    <phoneticPr fontId="1"/>
  </si>
  <si>
    <t>その他既存物の撤去や移動、埋め戻し、処分等にかかる費用</t>
    <rPh sb="2" eb="3">
      <t>タ</t>
    </rPh>
    <rPh sb="3" eb="5">
      <t>キソン</t>
    </rPh>
    <rPh sb="5" eb="6">
      <t>ブツ</t>
    </rPh>
    <rPh sb="7" eb="9">
      <t>テッキョ</t>
    </rPh>
    <rPh sb="10" eb="12">
      <t>イドウ</t>
    </rPh>
    <rPh sb="13" eb="14">
      <t>ウ</t>
    </rPh>
    <rPh sb="15" eb="16">
      <t>モド</t>
    </rPh>
    <rPh sb="18" eb="20">
      <t>ショブン</t>
    </rPh>
    <rPh sb="20" eb="21">
      <t>トウ</t>
    </rPh>
    <rPh sb="25" eb="27">
      <t>ヒヨウ</t>
    </rPh>
    <phoneticPr fontId="1"/>
  </si>
  <si>
    <t>32.その他</t>
    <rPh sb="5" eb="6">
      <t>タ</t>
    </rPh>
    <phoneticPr fontId="1"/>
  </si>
  <si>
    <t>消費税</t>
    <phoneticPr fontId="1"/>
  </si>
  <si>
    <t>他用途（申告された充電設備以外）に利用するための部材費、労務費</t>
    <phoneticPr fontId="1"/>
  </si>
  <si>
    <t>将来用の申告された充電設備以外の工事内容を含んだ工事の部材費、労務費</t>
    <rPh sb="27" eb="30">
      <t>ブザイヒ</t>
    </rPh>
    <rPh sb="31" eb="34">
      <t>ロウムヒ</t>
    </rPh>
    <phoneticPr fontId="1"/>
  </si>
  <si>
    <t>充電設備等の稼働試験、電気自動車等のレンタル費用</t>
    <phoneticPr fontId="1"/>
  </si>
  <si>
    <t>非常用に設置する予備用コンセントの部材費</t>
    <rPh sb="17" eb="20">
      <t>ブザイヒ</t>
    </rPh>
    <phoneticPr fontId="1"/>
  </si>
  <si>
    <t>監視カメラ等の防犯システム、消火器等の防災設備</t>
    <phoneticPr fontId="1"/>
  </si>
  <si>
    <t>共通仮設費（全部または一部）</t>
    <phoneticPr fontId="1"/>
  </si>
  <si>
    <t>交通費、保険費、福利厚生費等</t>
    <rPh sb="13" eb="14">
      <t>トウ</t>
    </rPh>
    <phoneticPr fontId="1"/>
  </si>
  <si>
    <t>写真管理費</t>
    <phoneticPr fontId="1"/>
  </si>
  <si>
    <t>客先協議費（マンション総会・理事会への同席等）</t>
    <phoneticPr fontId="1"/>
  </si>
  <si>
    <t>申請手続代行費</t>
    <phoneticPr fontId="1"/>
  </si>
  <si>
    <t>助成金申請の代行手数料、コンサルタント料（図面作成費を除く。）</t>
    <rPh sb="27" eb="28">
      <t>ノゾ</t>
    </rPh>
    <phoneticPr fontId="1"/>
  </si>
  <si>
    <t>振込手数料</t>
    <phoneticPr fontId="1"/>
  </si>
  <si>
    <t>交付決定日前に発注した機器または施工した工事の経費 （事前申請の場合）</t>
    <rPh sb="4" eb="5">
      <t>ヒ</t>
    </rPh>
    <phoneticPr fontId="1"/>
  </si>
  <si>
    <t>助成対象設備の導入に必要な最低限の範囲を超えると公社が判断した経費</t>
    <rPh sb="31" eb="33">
      <t>ケイヒ</t>
    </rPh>
    <phoneticPr fontId="1"/>
  </si>
  <si>
    <t>利益等排除により除外された経費</t>
    <phoneticPr fontId="1"/>
  </si>
  <si>
    <t>その他公社が助成対象外と認めた経費</t>
    <rPh sb="2" eb="3">
      <t>タ</t>
    </rPh>
    <rPh sb="3" eb="5">
      <t>コウシャ</t>
    </rPh>
    <rPh sb="6" eb="8">
      <t>ジョセイ</t>
    </rPh>
    <rPh sb="8" eb="10">
      <t>タイショウ</t>
    </rPh>
    <rPh sb="10" eb="11">
      <t>ガイ</t>
    </rPh>
    <rPh sb="12" eb="13">
      <t>ミト</t>
    </rPh>
    <rPh sb="15" eb="17">
      <t>ケイヒ</t>
    </rPh>
    <phoneticPr fontId="1"/>
  </si>
  <si>
    <t>基礎コンクリート</t>
    <rPh sb="0" eb="2">
      <t>キソ</t>
    </rPh>
    <phoneticPr fontId="1"/>
  </si>
  <si>
    <t>基礎鉄筋</t>
    <rPh sb="0" eb="2">
      <t>キソ</t>
    </rPh>
    <rPh sb="2" eb="4">
      <t>テッキン</t>
    </rPh>
    <phoneticPr fontId="1"/>
  </si>
  <si>
    <t>基礎型枠</t>
    <rPh sb="2" eb="4">
      <t>カタワク</t>
    </rPh>
    <phoneticPr fontId="1"/>
  </si>
  <si>
    <t>発行日より3か月</t>
    <rPh sb="0" eb="3">
      <t>ハッコウビ</t>
    </rPh>
    <rPh sb="7" eb="8">
      <t>ゲツ</t>
    </rPh>
    <phoneticPr fontId="1"/>
  </si>
  <si>
    <t>急速充電設備</t>
    <rPh sb="0" eb="6">
      <t>キュウソクジュウデンセツビ</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</si>
  <si>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</si>
  <si>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</si>
  <si>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電気配線工事</t>
    <rPh sb="0" eb="2">
      <t>デンキ</t>
    </rPh>
    <rPh sb="2" eb="4">
      <t>ハイセン</t>
    </rPh>
    <rPh sb="4" eb="6">
      <t>コウジ</t>
    </rPh>
    <phoneticPr fontId="1"/>
  </si>
  <si>
    <t>W950×D650×H700mm</t>
    <phoneticPr fontId="1"/>
  </si>
  <si>
    <t>CVT-100sq</t>
    <phoneticPr fontId="1"/>
  </si>
  <si>
    <t>IV14sq</t>
    <phoneticPr fontId="1"/>
  </si>
  <si>
    <t>〇〇工業(型式XX) 3P 225AF/200AT</t>
    <rPh sb="2" eb="4">
      <t>コウギョウ</t>
    </rPh>
    <rPh sb="5" eb="7">
      <t>カタシキ</t>
    </rPh>
    <phoneticPr fontId="1"/>
  </si>
  <si>
    <t>配電ブレーカ</t>
    <rPh sb="0" eb="2">
      <t>ハイデン</t>
    </rPh>
    <phoneticPr fontId="1"/>
  </si>
  <si>
    <t>開閉器盤</t>
    <rPh sb="0" eb="4">
      <t>カイヘイキバン</t>
    </rPh>
    <phoneticPr fontId="1"/>
  </si>
  <si>
    <t>〇〇工業(型式○○○○)</t>
    <rPh sb="2" eb="4">
      <t>コウギョウ</t>
    </rPh>
    <rPh sb="5" eb="7">
      <t>カタシキ</t>
    </rPh>
    <phoneticPr fontId="1"/>
  </si>
  <si>
    <t>E75</t>
    <phoneticPr fontId="1"/>
  </si>
  <si>
    <t>FEP80</t>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</si>
  <si>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</si>
  <si>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</si>
  <si>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</si>
  <si>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</si>
  <si>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</si>
  <si>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</si>
  <si>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</si>
  <si>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</si>
  <si>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</si>
  <si>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</si>
  <si>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</si>
  <si>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</si>
  <si>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</si>
  <si>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</si>
  <si>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</si>
  <si>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</si>
  <si>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</si>
  <si>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</si>
  <si>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</si>
  <si>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</si>
  <si>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</si>
  <si>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</si>
  <si>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</si>
  <si>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</si>
  <si>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</si>
  <si>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</si>
  <si>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</si>
  <si>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助成対象経費　計</t>
    <rPh sb="0" eb="2">
      <t>ジョセイ</t>
    </rPh>
    <rPh sb="2" eb="4">
      <t>タイショウ</t>
    </rPh>
    <rPh sb="4" eb="6">
      <t>ケイヒ</t>
    </rPh>
    <rPh sb="7" eb="8">
      <t>ケイ</t>
    </rPh>
    <phoneticPr fontId="1"/>
  </si>
  <si>
    <t>助成対象外経費　計</t>
    <rPh sb="0" eb="2">
      <t>ジョセイ</t>
    </rPh>
    <rPh sb="2" eb="4">
      <t>タイショウ</t>
    </rPh>
    <rPh sb="4" eb="5">
      <t>ガイ</t>
    </rPh>
    <rPh sb="5" eb="7">
      <t>ケイヒ</t>
    </rPh>
    <rPh sb="8" eb="9">
      <t>ケイ</t>
    </rPh>
    <phoneticPr fontId="1"/>
  </si>
  <si>
    <r>
      <t>YYYY</t>
    </r>
    <r>
      <rPr>
        <sz val="11"/>
        <color theme="1"/>
        <rFont val="ＭＳ Ｐゴシック"/>
        <family val="3"/>
        <charset val="128"/>
      </rPr>
      <t>年</t>
    </r>
    <r>
      <rPr>
        <sz val="11"/>
        <color theme="1"/>
        <rFont val="Lucida Console"/>
        <family val="3"/>
      </rPr>
      <t>MM</t>
    </r>
    <r>
      <rPr>
        <sz val="11"/>
        <color theme="1"/>
        <rFont val="ＭＳ Ｐゴシック"/>
        <family val="3"/>
        <charset val="128"/>
      </rPr>
      <t>月</t>
    </r>
    <r>
      <rPr>
        <sz val="11"/>
        <color theme="1"/>
        <rFont val="Lucida Console"/>
        <family val="3"/>
      </rPr>
      <t>DD</t>
    </r>
    <r>
      <rPr>
        <sz val="11"/>
        <color theme="1"/>
        <rFont val="ＭＳ Ｐゴシック"/>
        <family val="3"/>
        <charset val="128"/>
      </rPr>
      <t>日</t>
    </r>
    <rPh sb="4" eb="5">
      <t>ネン</t>
    </rPh>
    <rPh sb="7" eb="8">
      <t>ツキ</t>
    </rPh>
    <rPh sb="10" eb="11">
      <t>ニチ</t>
    </rPh>
    <phoneticPr fontId="1"/>
  </si>
  <si>
    <t>防護用部材設置工事</t>
    <rPh sb="0" eb="7">
      <t>ボウゴヨウブザイセッチ</t>
    </rPh>
    <rPh sb="7" eb="9">
      <t>コウジ</t>
    </rPh>
    <phoneticPr fontId="1"/>
  </si>
  <si>
    <t>人工</t>
    <rPh sb="0" eb="2">
      <t>ニンク</t>
    </rPh>
    <phoneticPr fontId="1"/>
  </si>
  <si>
    <t>路面表示工事</t>
    <rPh sb="0" eb="2">
      <t>ロメン</t>
    </rPh>
    <rPh sb="2" eb="6">
      <t>ヒョウジコウジ</t>
    </rPh>
    <phoneticPr fontId="1"/>
  </si>
  <si>
    <t>バリカー設置労務費</t>
    <rPh sb="4" eb="6">
      <t>セッチ</t>
    </rPh>
    <rPh sb="6" eb="9">
      <t>ロウムヒ</t>
    </rPh>
    <phoneticPr fontId="1"/>
  </si>
  <si>
    <t>〇〇工業(型式XX)　脱着式U字</t>
    <rPh sb="11" eb="14">
      <t>ダッチャクシキ</t>
    </rPh>
    <rPh sb="15" eb="16">
      <t>ジ</t>
    </rPh>
    <phoneticPr fontId="1"/>
  </si>
  <si>
    <t>充電設備本体</t>
    <rPh sb="0" eb="4">
      <t>ジュウデンセツビ</t>
    </rPh>
    <rPh sb="4" eb="6">
      <t>ホンタイ</t>
    </rPh>
    <phoneticPr fontId="1"/>
  </si>
  <si>
    <t>面</t>
    <rPh sb="0" eb="1">
      <t>メン</t>
    </rPh>
    <phoneticPr fontId="1"/>
  </si>
  <si>
    <t>路面表示塗装労務費</t>
    <rPh sb="0" eb="4">
      <t>ロメンヒョウジ</t>
    </rPh>
    <rPh sb="4" eb="6">
      <t>トソウ</t>
    </rPh>
    <rPh sb="6" eb="9">
      <t>ロウムヒ</t>
    </rPh>
    <phoneticPr fontId="1"/>
  </si>
  <si>
    <t>案内板設置工事費</t>
    <rPh sb="0" eb="3">
      <t>アンナイバン</t>
    </rPh>
    <rPh sb="3" eb="5">
      <t>セッチ</t>
    </rPh>
    <rPh sb="5" eb="7">
      <t>コウジ</t>
    </rPh>
    <rPh sb="7" eb="8">
      <t>ヒ</t>
    </rPh>
    <phoneticPr fontId="1"/>
  </si>
  <si>
    <t>案内板設置労務費</t>
    <rPh sb="0" eb="5">
      <t>アンナイバンセッチ</t>
    </rPh>
    <rPh sb="5" eb="8">
      <t>ロウムヒ</t>
    </rPh>
    <phoneticPr fontId="1"/>
  </si>
  <si>
    <t>（５）</t>
    <phoneticPr fontId="1"/>
  </si>
  <si>
    <t>（５）計</t>
    <rPh sb="3" eb="4">
      <t>ケイ</t>
    </rPh>
    <phoneticPr fontId="1"/>
  </si>
  <si>
    <t>（１）から（５）計</t>
    <rPh sb="8" eb="9">
      <t>ケイ</t>
    </rPh>
    <phoneticPr fontId="1"/>
  </si>
  <si>
    <t>EV QUICK　1000×1000mm</t>
    <phoneticPr fontId="1"/>
  </si>
  <si>
    <t>路面表示シート</t>
    <rPh sb="0" eb="2">
      <t>ロメン</t>
    </rPh>
    <rPh sb="2" eb="4">
      <t>ヒョウジ</t>
    </rPh>
    <phoneticPr fontId="1"/>
  </si>
  <si>
    <t>待機表示塗装</t>
    <rPh sb="0" eb="2">
      <t>タイキ</t>
    </rPh>
    <rPh sb="2" eb="4">
      <t>ヒョウジ</t>
    </rPh>
    <rPh sb="4" eb="6">
      <t>トソウ</t>
    </rPh>
    <phoneticPr fontId="1"/>
  </si>
  <si>
    <t>両面ポール式　600×600mm</t>
    <rPh sb="0" eb="2">
      <t>リョウメン</t>
    </rPh>
    <rPh sb="5" eb="6">
      <t>シキ</t>
    </rPh>
    <phoneticPr fontId="1"/>
  </si>
  <si>
    <t>プルボックス</t>
    <phoneticPr fontId="1"/>
  </si>
  <si>
    <t>300×300×200mm</t>
    <phoneticPr fontId="1"/>
  </si>
  <si>
    <t>①</t>
    <phoneticPr fontId="1"/>
  </si>
  <si>
    <t>②</t>
    <phoneticPr fontId="1"/>
  </si>
  <si>
    <t>雑材消耗品費</t>
    <rPh sb="0" eb="2">
      <t>ザツザイ</t>
    </rPh>
    <rPh sb="2" eb="5">
      <t>ショウモウヒン</t>
    </rPh>
    <rPh sb="5" eb="6">
      <t>ヒ</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</si>
  <si>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</si>
  <si>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</si>
  <si>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</si>
  <si>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</si>
  <si>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</si>
  <si>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</si>
  <si>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</si>
  <si>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</si>
  <si>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</si>
  <si>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</si>
  <si>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</si>
  <si>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電力量計</t>
    <rPh sb="0" eb="4">
      <t>デンリョクリョウケイ</t>
    </rPh>
    <phoneticPr fontId="1"/>
  </si>
  <si>
    <t>電力量計収納盤</t>
    <rPh sb="0" eb="4">
      <t>デンリョクリョウケイ</t>
    </rPh>
    <rPh sb="4" eb="6">
      <t>シュウノウ</t>
    </rPh>
    <rPh sb="6" eb="7">
      <t>バン</t>
    </rPh>
    <phoneticPr fontId="1"/>
  </si>
  <si>
    <t>電工労務費</t>
    <phoneticPr fontId="1"/>
  </si>
  <si>
    <t>対象外</t>
    <rPh sb="0" eb="3">
      <t>タイショウガイ</t>
    </rPh>
    <phoneticPr fontId="1"/>
  </si>
  <si>
    <t>電力量計収納盤・電力量計設置工事</t>
    <rPh sb="0" eb="4">
      <t>デンリョクリョウケイ</t>
    </rPh>
    <rPh sb="4" eb="7">
      <t>シュウノウバン</t>
    </rPh>
    <rPh sb="8" eb="12">
      <t>デンリョクリョウケイ</t>
    </rPh>
    <rPh sb="12" eb="14">
      <t>セッチ</t>
    </rPh>
    <rPh sb="14" eb="16">
      <t>コウジ</t>
    </rPh>
    <phoneticPr fontId="1"/>
  </si>
  <si>
    <t>端数値引き</t>
    <rPh sb="0" eb="4">
      <t>ハスウネビ</t>
    </rPh>
    <phoneticPr fontId="1"/>
  </si>
  <si>
    <t>一般管理費より値引き</t>
    <rPh sb="0" eb="5">
      <t>イッパンカンリヒ</t>
    </rPh>
    <rPh sb="7" eb="9">
      <t>ネビ</t>
    </rPh>
    <phoneticPr fontId="1"/>
  </si>
  <si>
    <t>御支払条件:</t>
    <rPh sb="0" eb="3">
      <t>オシハライ</t>
    </rPh>
    <rPh sb="3" eb="5">
      <t>ジョウケン</t>
    </rPh>
    <phoneticPr fontId="1"/>
  </si>
  <si>
    <t>現金振込</t>
    <rPh sb="0" eb="2">
      <t>ゲンキン</t>
    </rPh>
    <rPh sb="2" eb="4">
      <t>フリコミ</t>
    </rPh>
    <phoneticPr fontId="1"/>
  </si>
  <si>
    <t>御支払条件:</t>
    <rPh sb="0" eb="1">
      <t>オ</t>
    </rPh>
    <rPh sb="1" eb="3">
      <t>シハライ</t>
    </rPh>
    <rPh sb="3" eb="5">
      <t>ジョウケン</t>
    </rPh>
    <phoneticPr fontId="1"/>
  </si>
  <si>
    <t>件名：　○○スーパー△△店への充電設備設置工事</t>
    <rPh sb="0" eb="2">
      <t>ケンメイ</t>
    </rPh>
    <rPh sb="12" eb="13">
      <t>ミセ</t>
    </rPh>
    <rPh sb="15" eb="17">
      <t>ジュウデン</t>
    </rPh>
    <rPh sb="17" eb="19">
      <t>セツビ</t>
    </rPh>
    <rPh sb="19" eb="21">
      <t>セッチ</t>
    </rPh>
    <rPh sb="21" eb="23">
      <t>コウジ</t>
    </rPh>
    <phoneticPr fontId="1"/>
  </si>
  <si>
    <t>コンクリート打設、配筋、型枠</t>
    <rPh sb="6" eb="8">
      <t>ダセツ</t>
    </rPh>
    <rPh sb="12" eb="14">
      <t>カタワク</t>
    </rPh>
    <phoneticPr fontId="1"/>
  </si>
  <si>
    <t>アース棒</t>
    <rPh sb="3" eb="4">
      <t>ボウ</t>
    </rPh>
    <phoneticPr fontId="1"/>
  </si>
  <si>
    <t>株式会社　○○電気工事
東京都〇〇１－１－１
03-〇〇〇〇-〇〇〇〇
担当者　鈴木</t>
    <rPh sb="0" eb="2">
      <t>カブシキ</t>
    </rPh>
    <rPh sb="2" eb="4">
      <t>カイシャ</t>
    </rPh>
    <rPh sb="7" eb="11">
      <t>デンキコウジ</t>
    </rPh>
    <rPh sb="12" eb="15">
      <t>トウキョウト</t>
    </rPh>
    <rPh sb="36" eb="39">
      <t>タントウシャ</t>
    </rPh>
    <rPh sb="40" eb="42">
      <t>スズキ</t>
    </rPh>
    <phoneticPr fontId="1"/>
  </si>
  <si>
    <t>キュービクル</t>
    <phoneticPr fontId="1"/>
  </si>
  <si>
    <t>○○電機(型式△△) 3Φ 75kVA</t>
    <rPh sb="2" eb="4">
      <t>デンキ</t>
    </rPh>
    <rPh sb="5" eb="7">
      <t>カタシキ</t>
    </rPh>
    <phoneticPr fontId="1"/>
  </si>
  <si>
    <t>CVT-22sq(6.6kV)</t>
    <phoneticPr fontId="1"/>
  </si>
  <si>
    <t>IV22sq</t>
    <phoneticPr fontId="1"/>
  </si>
  <si>
    <t>G70</t>
    <phoneticPr fontId="1"/>
  </si>
  <si>
    <t>ｷｭｰﾋﾞｸﾙ基礎ｺﾝｸﾘｰﾄ</t>
    <rPh sb="7" eb="9">
      <t>キソ</t>
    </rPh>
    <phoneticPr fontId="1"/>
  </si>
  <si>
    <t>W1800×D1000×H600mm</t>
    <phoneticPr fontId="1"/>
  </si>
  <si>
    <t>ｷｭｰﾋﾞｸﾙ基礎鉄筋</t>
    <rPh sb="7" eb="9">
      <t>キソ</t>
    </rPh>
    <rPh sb="9" eb="11">
      <t>テッキン</t>
    </rPh>
    <phoneticPr fontId="1"/>
  </si>
  <si>
    <t>ｷｭｰﾋﾞｸﾙ基礎型枠</t>
    <rPh sb="7" eb="9">
      <t>キソ</t>
    </rPh>
    <rPh sb="9" eb="11">
      <t>カタワク</t>
    </rPh>
    <phoneticPr fontId="1"/>
  </si>
  <si>
    <t>ｷｭｰﾋﾞｸﾙ基礎工事労務費</t>
    <rPh sb="7" eb="9">
      <t>キソ</t>
    </rPh>
    <rPh sb="10" eb="13">
      <t>ロウムヒ</t>
    </rPh>
    <phoneticPr fontId="1"/>
  </si>
  <si>
    <t>コンクリート打設、配筋、型枠</t>
    <phoneticPr fontId="1"/>
  </si>
  <si>
    <t>ｷｭｰﾋﾞｸﾙ運搬搬入費</t>
    <rPh sb="7" eb="9">
      <t>ウンパン</t>
    </rPh>
    <rPh sb="9" eb="12">
      <t>ハンニュウヒ</t>
    </rPh>
    <phoneticPr fontId="1"/>
  </si>
  <si>
    <t>件名：　○○マンションへの充電設備設置工事</t>
    <rPh sb="0" eb="2">
      <t>ケンメイ</t>
    </rPh>
    <rPh sb="13" eb="15">
      <t>ジュウデン</t>
    </rPh>
    <rPh sb="15" eb="17">
      <t>セツビ</t>
    </rPh>
    <rPh sb="17" eb="19">
      <t>セッチ</t>
    </rPh>
    <rPh sb="19" eb="21">
      <t>コウジ</t>
    </rPh>
    <phoneticPr fontId="1"/>
  </si>
  <si>
    <t>充電コンセント</t>
    <rPh sb="0" eb="2">
      <t>ジュウデン</t>
    </rPh>
    <phoneticPr fontId="1"/>
  </si>
  <si>
    <t>〇〇電気　ABCD-05</t>
    <rPh sb="2" eb="4">
      <t>デンキ</t>
    </rPh>
    <phoneticPr fontId="1"/>
  </si>
  <si>
    <t>分電盤</t>
    <rPh sb="0" eb="3">
      <t>ブンデンバン</t>
    </rPh>
    <phoneticPr fontId="1"/>
  </si>
  <si>
    <t>〇〇工業(型式XX) 2P 30AF/20AT</t>
    <rPh sb="2" eb="4">
      <t>コウギョウ</t>
    </rPh>
    <rPh sb="5" eb="7">
      <t>カタシキ</t>
    </rPh>
    <phoneticPr fontId="1"/>
  </si>
  <si>
    <t>CV3.5-3C</t>
    <phoneticPr fontId="1"/>
  </si>
  <si>
    <t>CVT60sq</t>
    <phoneticPr fontId="1"/>
  </si>
  <si>
    <t>硬質ビニル電線管</t>
    <rPh sb="0" eb="2">
      <t>コウシツ</t>
    </rPh>
    <rPh sb="5" eb="8">
      <t>デンセンカン</t>
    </rPh>
    <phoneticPr fontId="1"/>
  </si>
  <si>
    <t>VE70</t>
    <phoneticPr fontId="1"/>
  </si>
  <si>
    <t>VE54</t>
    <phoneticPr fontId="1"/>
  </si>
  <si>
    <t>VE28</t>
    <phoneticPr fontId="1"/>
  </si>
  <si>
    <t>車止め</t>
    <rPh sb="0" eb="2">
      <t>クルマド</t>
    </rPh>
    <phoneticPr fontId="1"/>
  </si>
  <si>
    <t>〇〇工業(型式XX)　コンクリート</t>
    <phoneticPr fontId="1"/>
  </si>
  <si>
    <t>車止め設置労務費</t>
    <rPh sb="0" eb="2">
      <t>クルマド</t>
    </rPh>
    <rPh sb="3" eb="5">
      <t>セッチ</t>
    </rPh>
    <rPh sb="5" eb="8">
      <t>ロウムヒ</t>
    </rPh>
    <phoneticPr fontId="1"/>
  </si>
  <si>
    <t>対象外工事分</t>
    <rPh sb="0" eb="3">
      <t>タイショウガイ</t>
    </rPh>
    <rPh sb="3" eb="6">
      <t>コウジブン</t>
    </rPh>
    <phoneticPr fontId="1"/>
  </si>
  <si>
    <t>対象外経費一覧（例）</t>
    <rPh sb="0" eb="3">
      <t>タイショウガイ</t>
    </rPh>
    <rPh sb="3" eb="5">
      <t>ケイヒ</t>
    </rPh>
    <rPh sb="5" eb="7">
      <t>イチラン</t>
    </rPh>
    <rPh sb="8" eb="9">
      <t>レイ</t>
    </rPh>
    <phoneticPr fontId="1"/>
  </si>
  <si>
    <t>電子ブレーカーの設置にかかる部材費、労務費</t>
    <rPh sb="0" eb="2">
      <t>デンシ</t>
    </rPh>
    <rPh sb="8" eb="10">
      <t>セッチ</t>
    </rPh>
    <rPh sb="14" eb="17">
      <t>ブザイヒ</t>
    </rPh>
    <rPh sb="18" eb="21">
      <t>ロウムヒ</t>
    </rPh>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</si>
  <si>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</si>
  <si>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</si>
  <si>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（１）から（５）実経費　計</t>
    <rPh sb="8" eb="11">
      <t>ジツケイヒ</t>
    </rPh>
    <rPh sb="12" eb="13">
      <t>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</si>
  <si>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</si>
  <si>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</si>
  <si>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</si>
  <si>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</si>
  <si>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</si>
  <si>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</si>
  <si>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</si>
  <si>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</si>
  <si>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（１）から（５）助成対象外経費　計</t>
    <rPh sb="8" eb="10">
      <t>ジョセイ</t>
    </rPh>
    <rPh sb="10" eb="12">
      <t>タイショウ</t>
    </rPh>
    <rPh sb="12" eb="13">
      <t>ガイ</t>
    </rPh>
    <rPh sb="13" eb="15">
      <t>ケイヒ</t>
    </rPh>
    <rPh sb="16" eb="17">
      <t>ケイ</t>
    </rPh>
    <phoneticPr fontId="1"/>
  </si>
  <si>
    <t>（１）から（５）助成対象経費　計</t>
    <rPh sb="8" eb="10">
      <t>ジョセイ</t>
    </rPh>
    <rPh sb="10" eb="12">
      <t>タイショウ</t>
    </rPh>
    <rPh sb="12" eb="14">
      <t>ケイヒ</t>
    </rPh>
    <rPh sb="15" eb="16">
      <t>ケイ</t>
    </rPh>
    <phoneticPr fontId="1"/>
  </si>
  <si>
    <t>（3）助成対象経費　小計</t>
    <rPh sb="3" eb="9">
      <t>ジョセイタイショウケイヒ</t>
    </rPh>
    <rPh sb="10" eb="12">
      <t>ショウケイ</t>
    </rPh>
    <phoneticPr fontId="1"/>
  </si>
  <si>
    <t>（3）助成対象外経費　小計</t>
    <rPh sb="3" eb="5">
      <t>ジョセイ</t>
    </rPh>
    <rPh sb="5" eb="7">
      <t>タイショウ</t>
    </rPh>
    <rPh sb="7" eb="8">
      <t>ガイ</t>
    </rPh>
    <rPh sb="8" eb="10">
      <t>ケイヒ</t>
    </rPh>
    <rPh sb="11" eb="13">
      <t>ショウケイ</t>
    </rPh>
    <phoneticPr fontId="1"/>
  </si>
  <si>
    <t>（2）助成対象外経費　小計</t>
    <rPh sb="3" eb="5">
      <t>ジョセイ</t>
    </rPh>
    <rPh sb="5" eb="7">
      <t>タイショウ</t>
    </rPh>
    <rPh sb="7" eb="8">
      <t>ガイ</t>
    </rPh>
    <rPh sb="8" eb="10">
      <t>ケイヒ</t>
    </rPh>
    <rPh sb="11" eb="13">
      <t>ショウケイ</t>
    </rPh>
    <phoneticPr fontId="1"/>
  </si>
  <si>
    <t>（2）助成対象経費　小計</t>
    <rPh sb="3" eb="9">
      <t>ジョセイタイショウケイヒ</t>
    </rPh>
    <rPh sb="10" eb="12">
      <t>ショウケイ</t>
    </rPh>
    <phoneticPr fontId="1"/>
  </si>
  <si>
    <t>（2）計</t>
    <rPh sb="3" eb="4">
      <t>ケイ</t>
    </rPh>
    <phoneticPr fontId="1"/>
  </si>
  <si>
    <t>（3）計</t>
    <rPh sb="3" eb="4">
      <t>ケイ</t>
    </rPh>
    <phoneticPr fontId="1"/>
  </si>
  <si>
    <t>（4）計</t>
    <rPh sb="3" eb="4">
      <t>ケイ</t>
    </rPh>
    <phoneticPr fontId="1"/>
  </si>
  <si>
    <t>（4）助成対象経費　小計</t>
    <rPh sb="3" eb="9">
      <t>ジョセイタイショウケイヒ</t>
    </rPh>
    <rPh sb="10" eb="12">
      <t>ショウケイ</t>
    </rPh>
    <phoneticPr fontId="1"/>
  </si>
  <si>
    <t>（4）助成対象外経費　小計</t>
    <rPh sb="3" eb="5">
      <t>ジョセイ</t>
    </rPh>
    <rPh sb="5" eb="7">
      <t>タイショウ</t>
    </rPh>
    <rPh sb="7" eb="8">
      <t>ガイ</t>
    </rPh>
    <rPh sb="8" eb="10">
      <t>ケイヒ</t>
    </rPh>
    <rPh sb="11" eb="13">
      <t>ショウケイ</t>
    </rPh>
    <phoneticPr fontId="1"/>
  </si>
  <si>
    <t>（5）助成対象経費　小計</t>
    <rPh sb="3" eb="9">
      <t>ジョセイタイショウケイヒ</t>
    </rPh>
    <rPh sb="10" eb="12">
      <t>ショウケイ</t>
    </rPh>
    <phoneticPr fontId="1"/>
  </si>
  <si>
    <t>（5）助成対象外経費　小計</t>
    <rPh sb="3" eb="5">
      <t>ジョセイ</t>
    </rPh>
    <rPh sb="5" eb="7">
      <t>タイショウ</t>
    </rPh>
    <rPh sb="7" eb="8">
      <t>ガイ</t>
    </rPh>
    <rPh sb="8" eb="10">
      <t>ケイヒ</t>
    </rPh>
    <rPh sb="11" eb="13">
      <t>ショウケイ</t>
    </rPh>
    <phoneticPr fontId="1"/>
  </si>
  <si>
    <t>その他の費用</t>
    <rPh sb="2" eb="3">
      <t>タ</t>
    </rPh>
    <rPh sb="4" eb="6">
      <t>ヒヨウ</t>
    </rPh>
    <phoneticPr fontId="1"/>
  </si>
  <si>
    <t>受変電設備設置工事費</t>
    <rPh sb="0" eb="5">
      <t>ジュヘンデンセツビ</t>
    </rPh>
    <rPh sb="5" eb="10">
      <t>セッチコウジヒ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</si>
</sst>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15"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3"/>
      <charset val="128"/>
    </font>
    <font>
      <sz val="11"/>
      <color rgb="FF3F3F76"/>
      <name val="游ゴシック"/>
      <family val="2"/>
      <charset val="128"/>
      <scheme val="minor"/>
    </font>
    <font>
      <b/>
      <sz val="16"/>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22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pplyAlignment="1">
      <alignment vertical="center"/>
    </xf>
    <xf numFmtId="177" fontId="6" fillId="0" borderId="10" xfId="0" applyNumberFormat="1" applyFont="1" applyBorder="1" applyAlignment="1">
      <alignment horizontal="right" vertical="center"/>
    </xf>
    <xf numFmtId="0" fontId="6" fillId="0" borderId="7" xfId="0" applyFont="1" applyBorder="1">
      <alignment vertical="center"/>
    </xf>
    <xf numFmtId="0" fontId="6" fillId="0" borderId="5" xfId="0" applyFont="1" applyBorder="1" applyAlignment="1">
      <alignment vertical="center"/>
    </xf>
    <xf numFmtId="0" fontId="6" fillId="0" borderId="29" xfId="0" applyFont="1" applyBorder="1">
      <alignment vertical="center"/>
    </xf>
    <xf numFmtId="0" fontId="6" fillId="0" borderId="30" xfId="0" applyFont="1" applyBorder="1">
      <alignment vertical="center"/>
    </xf>
    <xf numFmtId="0" fontId="6" fillId="0" borderId="3" xfId="0" applyFont="1" applyBorder="1" applyAlignment="1">
      <alignment horizontal="center" vertical="center"/>
    </xf>
    <xf numFmtId="177" fontId="6" fillId="0" borderId="32" xfId="0" applyNumberFormat="1" applyFont="1" applyBorder="1" applyAlignment="1">
      <alignment horizontal="right" vertical="center"/>
    </xf>
    <xf numFmtId="177" fontId="6" fillId="0" borderId="4" xfId="0" applyNumberFormat="1" applyFont="1" applyBorder="1" applyAlignment="1">
      <alignment vertical="center"/>
    </xf>
    <xf numFmtId="177" fontId="6" fillId="0" borderId="3" xfId="0" applyNumberFormat="1" applyFont="1" applyBorder="1" applyAlignment="1">
      <alignment vertical="center"/>
    </xf>
    <xf numFmtId="0" fontId="6" fillId="0" borderId="0" xfId="0" applyFont="1" applyProtection="1">
      <alignment vertical="center"/>
      <protection hidden="1"/>
    </xf>
    <xf numFmtId="0" fontId="6" fillId="0" borderId="0" xfId="0" applyFont="1" applyBorder="1" applyProtection="1">
      <alignment vertical="center"/>
      <protection hidden="1"/>
    </xf>
    <xf numFmtId="0" fontId="6" fillId="0" borderId="2"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7" xfId="0" applyFont="1" applyBorder="1" applyProtection="1">
      <alignment vertical="center"/>
      <protection hidden="1"/>
    </xf>
    <xf numFmtId="0" fontId="6" fillId="0" borderId="29" xfId="0" applyFont="1" applyBorder="1" applyProtection="1">
      <alignment vertical="center"/>
      <protection hidden="1"/>
    </xf>
    <xf numFmtId="0" fontId="6" fillId="0" borderId="30" xfId="0" applyFont="1" applyBorder="1" applyProtection="1">
      <alignment vertical="center"/>
      <protection hidden="1"/>
    </xf>
    <xf numFmtId="0" fontId="6" fillId="0" borderId="3"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177" fontId="6" fillId="0" borderId="13" xfId="0" applyNumberFormat="1" applyFont="1" applyBorder="1" applyAlignment="1" applyProtection="1">
      <alignment horizontal="right" vertical="center"/>
      <protection hidden="1"/>
    </xf>
    <xf numFmtId="177" fontId="6" fillId="0" borderId="24" xfId="0" applyNumberFormat="1" applyFont="1" applyBorder="1" applyAlignment="1" applyProtection="1">
      <alignment horizontal="right" vertical="center"/>
      <protection hidden="1"/>
    </xf>
    <xf numFmtId="0" fontId="6" fillId="0" borderId="14"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77" fontId="6" fillId="0" borderId="0" xfId="0" applyNumberFormat="1" applyFont="1" applyBorder="1" applyAlignment="1" applyProtection="1">
      <alignment horizontal="right" vertical="center"/>
      <protection hidden="1"/>
    </xf>
    <xf numFmtId="177" fontId="6" fillId="0" borderId="10" xfId="0" applyNumberFormat="1" applyFont="1" applyBorder="1" applyAlignment="1" applyProtection="1">
      <alignment horizontal="right" vertical="center"/>
      <protection hidden="1"/>
    </xf>
    <xf numFmtId="177" fontId="6" fillId="0" borderId="32" xfId="0" applyNumberFormat="1" applyFont="1" applyBorder="1" applyAlignment="1" applyProtection="1">
      <alignment horizontal="right" vertical="center"/>
      <protection hidden="1"/>
    </xf>
    <xf numFmtId="177" fontId="6" fillId="0" borderId="9" xfId="0" applyNumberFormat="1" applyFont="1" applyBorder="1" applyAlignment="1" applyProtection="1">
      <alignment horizontal="right" vertical="center"/>
      <protection hidden="1"/>
    </xf>
    <xf numFmtId="0" fontId="6" fillId="0" borderId="16" xfId="0" applyFont="1" applyBorder="1" applyAlignment="1" applyProtection="1">
      <alignment horizontal="center" vertical="center"/>
      <protection hidden="1"/>
    </xf>
    <xf numFmtId="177" fontId="6" fillId="0" borderId="25" xfId="0" applyNumberFormat="1" applyFont="1" applyBorder="1" applyAlignment="1" applyProtection="1">
      <alignment horizontal="right" vertical="center"/>
      <protection hidden="1"/>
    </xf>
    <xf numFmtId="0" fontId="6" fillId="0" borderId="11"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177" fontId="6" fillId="0" borderId="16" xfId="0" applyNumberFormat="1" applyFont="1" applyBorder="1" applyAlignment="1" applyProtection="1">
      <alignment horizontal="right" vertical="center"/>
      <protection hidden="1"/>
    </xf>
    <xf numFmtId="177" fontId="6" fillId="0" borderId="4" xfId="0" applyNumberFormat="1" applyFont="1" applyBorder="1" applyAlignment="1" applyProtection="1">
      <alignment horizontal="right" vertical="center"/>
      <protection hidden="1"/>
    </xf>
    <xf numFmtId="177" fontId="6" fillId="0" borderId="15"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177" fontId="6" fillId="0" borderId="34" xfId="0" applyNumberFormat="1" applyFont="1" applyBorder="1" applyAlignment="1" applyProtection="1">
      <alignment horizontal="right" vertical="center"/>
      <protection hidden="1"/>
    </xf>
    <xf numFmtId="177" fontId="6" fillId="0" borderId="12" xfId="0" applyNumberFormat="1" applyFont="1" applyBorder="1" applyAlignment="1" applyProtection="1">
      <alignment horizontal="right" vertical="center"/>
      <protection hidden="1"/>
    </xf>
    <xf numFmtId="177" fontId="6" fillId="0" borderId="33" xfId="0" applyNumberFormat="1" applyFont="1" applyBorder="1" applyAlignment="1" applyProtection="1">
      <alignment horizontal="right" vertical="center"/>
      <protection hidden="1"/>
    </xf>
    <xf numFmtId="177" fontId="6" fillId="0" borderId="31" xfId="0" applyNumberFormat="1" applyFont="1" applyBorder="1" applyAlignment="1" applyProtection="1">
      <alignment horizontal="right" vertical="center"/>
      <protection hidden="1"/>
    </xf>
    <xf numFmtId="0" fontId="6" fillId="0" borderId="6" xfId="0" applyFont="1" applyBorder="1" applyProtection="1">
      <alignment vertical="center"/>
      <protection hidden="1"/>
    </xf>
    <xf numFmtId="177" fontId="6" fillId="0" borderId="4" xfId="0" applyNumberFormat="1" applyFont="1" applyBorder="1" applyAlignment="1" applyProtection="1">
      <alignment vertical="center"/>
      <protection hidden="1"/>
    </xf>
    <xf numFmtId="177" fontId="6" fillId="0" borderId="3" xfId="0" applyNumberFormat="1" applyFont="1" applyBorder="1" applyAlignment="1" applyProtection="1">
      <alignment vertical="center"/>
      <protection hidden="1"/>
    </xf>
    <xf numFmtId="0" fontId="0" fillId="2" borderId="0" xfId="0" applyFill="1" applyProtection="1">
      <alignment vertical="center"/>
    </xf>
    <xf numFmtId="0" fontId="11" fillId="2" borderId="0" xfId="0" applyFont="1" applyFill="1" applyAlignment="1" applyProtection="1">
      <alignment horizontal="left" vertical="center"/>
    </xf>
    <xf numFmtId="0" fontId="0" fillId="0" borderId="0" xfId="0" applyProtection="1">
      <alignment vertical="center"/>
    </xf>
    <xf numFmtId="0" fontId="13" fillId="2" borderId="38" xfId="0" applyFont="1" applyFill="1" applyBorder="1" applyAlignment="1" applyProtection="1">
      <alignment horizontal="left" vertical="center"/>
    </xf>
    <xf numFmtId="0" fontId="13" fillId="2" borderId="39" xfId="0" applyFont="1" applyFill="1" applyBorder="1" applyAlignment="1" applyProtection="1">
      <alignment horizontal="left" vertical="center"/>
    </xf>
    <xf numFmtId="0" fontId="0" fillId="2" borderId="40" xfId="0" applyFill="1" applyBorder="1" applyAlignment="1" applyProtection="1">
      <alignment horizontal="left" vertical="center"/>
    </xf>
    <xf numFmtId="0" fontId="0" fillId="2" borderId="3" xfId="0" applyFill="1" applyBorder="1" applyAlignment="1" applyProtection="1">
      <alignment horizontal="left" vertical="center"/>
    </xf>
    <xf numFmtId="0" fontId="13" fillId="2" borderId="24"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0" fillId="2" borderId="0" xfId="0" applyFill="1" applyAlignment="1" applyProtection="1">
      <alignment horizontal="left" vertical="center"/>
    </xf>
    <xf numFmtId="0" fontId="0" fillId="2" borderId="25" xfId="0" applyFill="1" applyBorder="1" applyAlignment="1" applyProtection="1">
      <alignment horizontal="left" vertical="center"/>
    </xf>
    <xf numFmtId="0" fontId="13" fillId="2" borderId="25" xfId="0" applyFont="1" applyFill="1" applyBorder="1" applyAlignment="1" applyProtection="1">
      <alignment horizontal="left" vertical="center"/>
    </xf>
    <xf numFmtId="0" fontId="0" fillId="2" borderId="25"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14" fillId="2" borderId="3" xfId="0" applyFont="1" applyFill="1" applyBorder="1" applyAlignment="1" applyProtection="1">
      <alignment horizontal="left" vertical="center"/>
    </xf>
    <xf numFmtId="0" fontId="0" fillId="0" borderId="0" xfId="0" applyAlignment="1" applyProtection="1">
      <alignment horizontal="left" vertical="center"/>
    </xf>
    <xf numFmtId="0" fontId="6" fillId="0" borderId="10" xfId="0" applyFont="1" applyBorder="1" applyAlignment="1" applyProtection="1">
      <alignment horizontal="center" vertical="center"/>
      <protection hidden="1"/>
    </xf>
    <xf numFmtId="177" fontId="6" fillId="0" borderId="41"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26"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27" xfId="0" applyFont="1" applyBorder="1" applyAlignment="1" applyProtection="1">
      <alignment horizontal="left" vertical="center"/>
      <protection hidden="1"/>
    </xf>
    <xf numFmtId="0" fontId="6" fillId="0" borderId="22" xfId="0" applyFont="1" applyBorder="1" applyAlignment="1" applyProtection="1">
      <alignment horizontal="left" vertical="center"/>
      <protection hidden="1"/>
    </xf>
    <xf numFmtId="0" fontId="6" fillId="0" borderId="28"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35" xfId="0" applyFont="1" applyBorder="1" applyAlignment="1" applyProtection="1">
      <alignment horizontal="left" vertical="center"/>
      <protection hidden="1"/>
    </xf>
    <xf numFmtId="0" fontId="6" fillId="0" borderId="22" xfId="0" applyFont="1" applyBorder="1" applyAlignment="1">
      <alignment vertical="center"/>
    </xf>
    <xf numFmtId="0" fontId="6" fillId="0" borderId="4" xfId="0" applyFont="1" applyBorder="1" applyAlignment="1" applyProtection="1">
      <alignment vertical="center"/>
      <protection hidden="1"/>
    </xf>
    <xf numFmtId="0" fontId="6" fillId="0" borderId="4" xfId="0" applyFont="1" applyBorder="1" applyAlignment="1">
      <alignment vertical="center"/>
    </xf>
    <xf numFmtId="0" fontId="0" fillId="0" borderId="7" xfId="0" applyBorder="1">
      <alignment vertical="center"/>
    </xf>
    <xf numFmtId="0" fontId="0" fillId="0" borderId="0" xfId="0" applyBorder="1">
      <alignment vertical="center"/>
    </xf>
    <xf numFmtId="0" fontId="6" fillId="0" borderId="42" xfId="0" applyFont="1" applyBorder="1" applyAlignment="1">
      <alignment vertical="center"/>
    </xf>
    <xf numFmtId="177" fontId="6" fillId="0" borderId="44" xfId="0" applyNumberFormat="1" applyFont="1" applyBorder="1" applyAlignment="1">
      <alignment horizontal="right" vertical="center"/>
    </xf>
    <xf numFmtId="177" fontId="6" fillId="0" borderId="46" xfId="0" applyNumberFormat="1" applyFont="1" applyBorder="1" applyAlignment="1">
      <alignment horizontal="righ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7"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6" fillId="0" borderId="1" xfId="0" applyFont="1" applyBorder="1" applyAlignment="1" applyProtection="1">
      <alignment horizontal="right" vertical="center" wrapText="1"/>
      <protection hidden="1"/>
    </xf>
    <xf numFmtId="0" fontId="4" fillId="0" borderId="0" xfId="0" applyFont="1" applyAlignment="1">
      <alignment vertical="center"/>
    </xf>
    <xf numFmtId="0" fontId="6" fillId="0" borderId="50" xfId="0" applyFont="1" applyBorder="1" applyAlignment="1" applyProtection="1">
      <alignment vertical="center"/>
      <protection hidden="1"/>
    </xf>
    <xf numFmtId="0" fontId="6" fillId="0" borderId="4" xfId="0" applyFont="1" applyFill="1" applyBorder="1" applyAlignment="1" applyProtection="1">
      <alignment horizontal="left" vertical="center"/>
      <protection hidden="1"/>
    </xf>
    <xf numFmtId="177" fontId="6" fillId="0" borderId="4" xfId="0" applyNumberFormat="1" applyFont="1" applyFill="1" applyBorder="1" applyAlignment="1" applyProtection="1">
      <alignment horizontal="right" vertical="center"/>
      <protection hidden="1"/>
    </xf>
    <xf numFmtId="177" fontId="6" fillId="0" borderId="3" xfId="0" applyNumberFormat="1" applyFont="1" applyFill="1" applyBorder="1" applyAlignment="1" applyProtection="1">
      <alignment horizontal="right" vertical="center"/>
      <protection hidden="1"/>
    </xf>
    <xf numFmtId="49" fontId="6" fillId="3" borderId="4" xfId="0" applyNumberFormat="1" applyFont="1" applyFill="1" applyBorder="1" applyAlignment="1" applyProtection="1">
      <alignment horizontal="left" vertical="center"/>
      <protection hidden="1"/>
    </xf>
    <xf numFmtId="177" fontId="6" fillId="3" borderId="24" xfId="0" applyNumberFormat="1" applyFont="1" applyFill="1" applyBorder="1" applyAlignment="1" applyProtection="1">
      <alignment horizontal="right" vertical="center"/>
      <protection hidden="1"/>
    </xf>
    <xf numFmtId="49" fontId="6" fillId="3" borderId="4" xfId="0" applyNumberFormat="1" applyFont="1" applyFill="1" applyBorder="1" applyAlignment="1" applyProtection="1">
      <alignment horizontal="right" vertical="center"/>
      <protection hidden="1"/>
    </xf>
    <xf numFmtId="177" fontId="6" fillId="3" borderId="3" xfId="0" applyNumberFormat="1" applyFont="1" applyFill="1" applyBorder="1" applyAlignment="1" applyProtection="1">
      <alignment horizontal="center" vertical="center"/>
      <protection hidden="1"/>
    </xf>
    <xf numFmtId="0" fontId="6" fillId="3" borderId="25" xfId="0" applyFont="1" applyFill="1" applyBorder="1" applyAlignment="1" applyProtection="1">
      <alignment horizontal="center" vertical="center"/>
      <protection hidden="1"/>
    </xf>
    <xf numFmtId="49" fontId="6" fillId="3" borderId="4" xfId="0" applyNumberFormat="1" applyFont="1" applyFill="1" applyBorder="1" applyAlignment="1" applyProtection="1">
      <alignment vertical="center"/>
      <protection hidden="1"/>
    </xf>
    <xf numFmtId="177" fontId="6" fillId="3" borderId="3" xfId="0" applyNumberFormat="1" applyFont="1" applyFill="1" applyBorder="1" applyAlignment="1">
      <alignment vertical="center"/>
    </xf>
    <xf numFmtId="49" fontId="6" fillId="3" borderId="4" xfId="0" applyNumberFormat="1" applyFont="1" applyFill="1" applyBorder="1" applyAlignment="1">
      <alignment vertical="center"/>
    </xf>
    <xf numFmtId="0" fontId="6" fillId="0" borderId="26" xfId="0" applyFont="1" applyBorder="1" applyAlignment="1">
      <alignment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34" xfId="0" applyNumberFormat="1" applyFont="1" applyBorder="1" applyAlignment="1">
      <alignment horizontal="right" vertical="center"/>
    </xf>
    <xf numFmtId="0" fontId="6" fillId="0" borderId="45" xfId="0" applyFont="1" applyBorder="1" applyAlignment="1">
      <alignment horizontal="center" vertical="center"/>
    </xf>
    <xf numFmtId="177" fontId="6" fillId="0" borderId="51" xfId="0" applyNumberFormat="1" applyFont="1" applyBorder="1" applyAlignment="1">
      <alignment horizontal="right" vertical="center"/>
    </xf>
    <xf numFmtId="0" fontId="6" fillId="0" borderId="27" xfId="0" applyFont="1" applyBorder="1" applyProtection="1">
      <alignment vertical="center"/>
      <protection hidden="1"/>
    </xf>
    <xf numFmtId="0" fontId="5" fillId="0" borderId="0" xfId="0" applyFont="1" applyBorder="1" applyProtection="1">
      <alignment vertical="center"/>
      <protection hidden="1"/>
    </xf>
    <xf numFmtId="0" fontId="7" fillId="0" borderId="0" xfId="0" applyFont="1" applyBorder="1" applyAlignment="1" applyProtection="1">
      <alignment vertical="center"/>
      <protection hidden="1"/>
    </xf>
    <xf numFmtId="0" fontId="6" fillId="0" borderId="52" xfId="0" applyFont="1" applyBorder="1" applyProtection="1">
      <alignment vertical="center"/>
      <protection hidden="1"/>
    </xf>
    <xf numFmtId="0" fontId="6" fillId="0" borderId="1" xfId="0" applyFont="1" applyBorder="1" applyProtection="1">
      <alignment vertical="center"/>
      <protection hidden="1"/>
    </xf>
    <xf numFmtId="0" fontId="6" fillId="0" borderId="2" xfId="0" applyFont="1" applyBorder="1" applyProtection="1">
      <alignment vertical="center"/>
      <protection hidden="1"/>
    </xf>
    <xf numFmtId="0" fontId="6" fillId="0" borderId="50" xfId="0" applyFont="1" applyBorder="1" applyProtection="1">
      <alignment vertical="center"/>
      <protection hidden="1"/>
    </xf>
    <xf numFmtId="0" fontId="6" fillId="0" borderId="25" xfId="0" applyFont="1" applyBorder="1" applyProtection="1">
      <alignment vertical="center"/>
      <protection hidden="1"/>
    </xf>
    <xf numFmtId="20" fontId="6" fillId="0" borderId="0" xfId="0" applyNumberFormat="1" applyFont="1" applyProtection="1">
      <alignment vertical="center"/>
      <protection hidden="1"/>
    </xf>
    <xf numFmtId="0" fontId="6" fillId="0" borderId="0" xfId="0" applyFont="1" applyBorder="1" applyAlignment="1" applyProtection="1">
      <alignment horizontal="right" vertical="center"/>
      <protection hidden="1"/>
    </xf>
    <xf numFmtId="0" fontId="6" fillId="0" borderId="48"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0" xfId="0" applyFont="1" applyBorder="1" applyAlignment="1" applyProtection="1">
      <alignment horizontal="right" vertical="center"/>
      <protection hidden="1"/>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53" xfId="0" applyFont="1" applyBorder="1" applyAlignment="1">
      <alignment vertical="center"/>
    </xf>
    <xf numFmtId="0" fontId="6" fillId="0" borderId="51" xfId="0" applyFont="1" applyBorder="1" applyAlignment="1">
      <alignment horizontal="center" vertical="center"/>
    </xf>
    <xf numFmtId="177" fontId="6" fillId="0" borderId="54" xfId="0" applyNumberFormat="1" applyFont="1" applyBorder="1" applyAlignment="1">
      <alignment horizontal="right" vertical="center"/>
    </xf>
    <xf numFmtId="0" fontId="6" fillId="0" borderId="55" xfId="0" applyFont="1" applyBorder="1" applyAlignment="1">
      <alignment vertical="center"/>
    </xf>
    <xf numFmtId="0" fontId="6" fillId="0" borderId="56" xfId="0" applyFont="1" applyBorder="1" applyAlignment="1">
      <alignment horizontal="center" vertical="center"/>
    </xf>
    <xf numFmtId="177" fontId="6" fillId="0" borderId="29" xfId="0" applyNumberFormat="1" applyFont="1" applyBorder="1" applyAlignment="1">
      <alignment horizontal="right" vertical="center"/>
    </xf>
    <xf numFmtId="177" fontId="6" fillId="0" borderId="57" xfId="0" applyNumberFormat="1" applyFont="1" applyBorder="1" applyAlignment="1">
      <alignment horizontal="right" vertical="center"/>
    </xf>
    <xf numFmtId="0" fontId="6" fillId="0" borderId="58" xfId="0" applyFont="1" applyBorder="1" applyAlignment="1">
      <alignment vertical="center"/>
    </xf>
    <xf numFmtId="177" fontId="6" fillId="0" borderId="58" xfId="0" applyNumberFormat="1" applyFont="1" applyBorder="1" applyAlignment="1">
      <alignment horizontal="right" vertical="center"/>
    </xf>
    <xf numFmtId="177" fontId="6" fillId="0" borderId="39" xfId="0" applyNumberFormat="1" applyFont="1" applyBorder="1" applyAlignment="1">
      <alignment vertical="center"/>
    </xf>
    <xf numFmtId="0" fontId="6" fillId="0" borderId="58" xfId="0" applyFont="1" applyBorder="1" applyAlignment="1" applyProtection="1">
      <alignment horizontal="left" vertical="center"/>
      <protection hidden="1"/>
    </xf>
    <xf numFmtId="177" fontId="6" fillId="0" borderId="58" xfId="0" applyNumberFormat="1" applyFont="1" applyBorder="1" applyAlignment="1" applyProtection="1">
      <alignment horizontal="right" vertical="center"/>
      <protection hidden="1"/>
    </xf>
    <xf numFmtId="177" fontId="6" fillId="0" borderId="39" xfId="0" applyNumberFormat="1" applyFont="1" applyBorder="1" applyAlignment="1" applyProtection="1">
      <alignment horizontal="right" vertical="center"/>
      <protection hidden="1"/>
    </xf>
    <xf numFmtId="0" fontId="6" fillId="0" borderId="61" xfId="0" applyFont="1" applyBorder="1" applyAlignment="1" applyProtection="1">
      <alignment horizontal="left" vertical="center"/>
      <protection hidden="1"/>
    </xf>
    <xf numFmtId="0" fontId="6" fillId="0" borderId="62" xfId="0" applyFont="1" applyBorder="1" applyAlignment="1" applyProtection="1">
      <alignment horizontal="center" vertical="center"/>
      <protection hidden="1"/>
    </xf>
    <xf numFmtId="177" fontId="6" fillId="0" borderId="62" xfId="0" applyNumberFormat="1" applyFont="1" applyBorder="1" applyAlignment="1" applyProtection="1">
      <alignment horizontal="right" vertical="center"/>
      <protection hidden="1"/>
    </xf>
    <xf numFmtId="177" fontId="6" fillId="0" borderId="56" xfId="0" applyNumberFormat="1" applyFont="1" applyBorder="1" applyAlignment="1" applyProtection="1">
      <alignment horizontal="right"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10" xfId="0" applyFont="1" applyBorder="1" applyAlignment="1" applyProtection="1">
      <alignment horizontal="left" vertical="center" wrapText="1"/>
      <protection hidden="1"/>
    </xf>
    <xf numFmtId="0" fontId="6" fillId="3" borderId="2" xfId="0" applyFont="1" applyFill="1" applyBorder="1" applyAlignment="1" applyProtection="1">
      <alignment horizontal="left" vertical="center"/>
      <protection hidden="1"/>
    </xf>
    <xf numFmtId="0" fontId="6" fillId="0" borderId="2" xfId="0" applyFont="1" applyBorder="1" applyAlignment="1">
      <alignment horizontal="left" vertical="center"/>
    </xf>
    <xf numFmtId="0" fontId="6" fillId="0" borderId="51" xfId="0" applyFont="1" applyBorder="1" applyAlignment="1">
      <alignment horizontal="left" vertical="center"/>
    </xf>
    <xf numFmtId="0" fontId="6" fillId="0" borderId="56" xfId="0" applyFont="1" applyBorder="1" applyAlignment="1">
      <alignment horizontal="left" vertical="center"/>
    </xf>
    <xf numFmtId="0" fontId="6" fillId="0" borderId="16" xfId="0" applyFont="1" applyBorder="1" applyAlignment="1" applyProtection="1">
      <alignment horizontal="left" vertical="center"/>
      <protection hidden="1"/>
    </xf>
    <xf numFmtId="0" fontId="6" fillId="0" borderId="17"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59" xfId="0" applyFont="1" applyBorder="1" applyAlignment="1" applyProtection="1">
      <alignment horizontal="right" vertical="center"/>
      <protection hidden="1"/>
    </xf>
    <xf numFmtId="0" fontId="6" fillId="0" borderId="60" xfId="0" applyFont="1" applyBorder="1" applyAlignment="1" applyProtection="1">
      <alignment horizontal="right" vertical="center"/>
      <protection hidden="1"/>
    </xf>
    <xf numFmtId="177" fontId="6" fillId="3" borderId="2" xfId="0" applyNumberFormat="1" applyFont="1" applyFill="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6" fillId="0" borderId="23" xfId="0" applyFont="1" applyBorder="1" applyAlignment="1" applyProtection="1">
      <alignment horizontal="left" vertical="center"/>
      <protection hidden="1"/>
    </xf>
    <xf numFmtId="0" fontId="6" fillId="0" borderId="0" xfId="0" applyFont="1" applyBorder="1" applyAlignment="1" applyProtection="1">
      <alignment horizontal="right" vertical="center"/>
      <protection hidden="1"/>
    </xf>
    <xf numFmtId="0" fontId="6" fillId="0" borderId="8" xfId="0" applyFont="1" applyBorder="1" applyAlignment="1" applyProtection="1">
      <alignment horizontal="left" vertical="center"/>
      <protection hidden="1"/>
    </xf>
    <xf numFmtId="0" fontId="6" fillId="0" borderId="4"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0" fontId="6" fillId="0" borderId="4" xfId="0" applyFont="1" applyBorder="1" applyAlignment="1">
      <alignment horizontal="right" vertical="center"/>
    </xf>
    <xf numFmtId="0" fontId="6" fillId="0" borderId="2" xfId="0" applyFont="1" applyBorder="1" applyAlignment="1">
      <alignment horizontal="right" vertical="center"/>
    </xf>
    <xf numFmtId="177" fontId="6" fillId="0" borderId="4"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177" fontId="6" fillId="0" borderId="2" xfId="0" applyNumberFormat="1" applyFont="1" applyBorder="1" applyAlignment="1" applyProtection="1">
      <alignment horizontal="right" vertical="center" indent="2"/>
      <protection hidden="1"/>
    </xf>
    <xf numFmtId="0" fontId="6" fillId="0" borderId="7" xfId="0" applyFont="1" applyBorder="1" applyAlignment="1" applyProtection="1">
      <alignment horizontal="right" vertical="center"/>
      <protection hidden="1"/>
    </xf>
    <xf numFmtId="0" fontId="6" fillId="0" borderId="4"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6" fillId="0" borderId="2" xfId="0" applyFont="1" applyFill="1" applyBorder="1" applyAlignment="1" applyProtection="1">
      <alignment horizontal="right" vertical="center"/>
      <protection hidden="1"/>
    </xf>
    <xf numFmtId="0" fontId="6" fillId="0" borderId="5" xfId="0" applyFont="1" applyFill="1" applyBorder="1" applyAlignment="1" applyProtection="1">
      <alignment horizontal="right" vertical="center"/>
      <protection hidden="1"/>
    </xf>
    <xf numFmtId="0" fontId="6" fillId="0" borderId="5"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12" xfId="0" applyFont="1" applyBorder="1" applyAlignment="1" applyProtection="1">
      <alignment horizontal="left" vertical="center" wrapText="1"/>
      <protection hidden="1"/>
    </xf>
    <xf numFmtId="0" fontId="6" fillId="0" borderId="7" xfId="0" applyFont="1" applyBorder="1" applyAlignment="1" applyProtection="1">
      <alignment horizontal="center" vertical="center"/>
      <protection hidden="1"/>
    </xf>
    <xf numFmtId="176" fontId="6" fillId="0" borderId="0" xfId="0" applyNumberFormat="1" applyFont="1" applyBorder="1" applyAlignment="1" applyProtection="1">
      <alignment horizontal="right" vertical="center"/>
      <protection hidden="1"/>
    </xf>
    <xf numFmtId="0" fontId="6" fillId="0" borderId="0" xfId="0" applyFont="1" applyBorder="1" applyAlignment="1" applyProtection="1">
      <alignment horizontal="right" vertical="center" wrapText="1"/>
      <protection hidden="1"/>
    </xf>
    <xf numFmtId="177" fontId="8" fillId="0" borderId="2" xfId="0" applyNumberFormat="1" applyFont="1" applyBorder="1" applyAlignment="1" applyProtection="1">
      <alignment horizontal="center" vertical="center"/>
      <protection hidden="1"/>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6" fillId="0" borderId="27" xfId="0" applyFont="1" applyBorder="1" applyAlignment="1">
      <alignment horizontal="right" vertical="center"/>
    </xf>
    <xf numFmtId="0" fontId="6" fillId="0" borderId="0" xfId="0" applyFont="1" applyBorder="1" applyAlignment="1">
      <alignment horizontal="righ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45" xfId="0" applyFont="1" applyBorder="1" applyAlignment="1">
      <alignment horizontal="left" vertical="center"/>
    </xf>
    <xf numFmtId="0" fontId="6" fillId="0" borderId="43" xfId="0" applyFont="1" applyBorder="1" applyAlignment="1">
      <alignment horizontal="left" vertical="center"/>
    </xf>
    <xf numFmtId="177" fontId="6" fillId="3" borderId="2" xfId="0" applyNumberFormat="1" applyFont="1" applyFill="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6" fillId="0" borderId="58" xfId="0" applyFont="1" applyBorder="1" applyAlignment="1">
      <alignment horizontal="right" vertical="center"/>
    </xf>
    <xf numFmtId="177" fontId="6" fillId="0" borderId="58" xfId="0" applyNumberFormat="1" applyFont="1" applyBorder="1" applyAlignment="1" applyProtection="1">
      <alignment horizontal="right" vertical="center" indent="2"/>
      <protection hidden="1"/>
    </xf>
    <xf numFmtId="177" fontId="6" fillId="0" borderId="60" xfId="0" applyNumberFormat="1" applyFont="1" applyBorder="1" applyAlignment="1" applyProtection="1">
      <alignment horizontal="right" vertical="center" indent="2"/>
      <protection hidden="1"/>
    </xf>
    <xf numFmtId="0" fontId="3" fillId="0" borderId="0" xfId="0" applyFont="1" applyAlignment="1">
      <alignment horizontal="center" vertical="center"/>
    </xf>
    <xf numFmtId="0" fontId="2" fillId="0" borderId="0" xfId="0" applyFont="1"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48" xfId="0" applyFont="1" applyBorder="1" applyAlignment="1">
      <alignment horizontal="center" vertical="center"/>
    </xf>
    <xf numFmtId="0" fontId="6" fillId="3" borderId="2" xfId="0" applyFont="1" applyFill="1" applyBorder="1" applyAlignment="1">
      <alignment horizontal="left" vertical="center"/>
    </xf>
    <xf numFmtId="0" fontId="12" fillId="2" borderId="36" xfId="0" applyFont="1" applyFill="1" applyBorder="1" applyAlignment="1" applyProtection="1">
      <alignment horizontal="left" vertical="center"/>
    </xf>
    <xf numFmtId="0" fontId="0" fillId="2" borderId="37" xfId="0" applyFill="1" applyBorder="1" applyAlignment="1" applyProtection="1">
      <alignment horizontal="left" vertical="center"/>
    </xf>
    <xf numFmtId="0" fontId="14" fillId="2" borderId="24" xfId="0" applyFont="1"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24" xfId="0"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10</xdr:col>
      <xdr:colOff>326572</xdr:colOff>
      <xdr:row>31</xdr:row>
      <xdr:rowOff>152400</xdr:rowOff>
    </xdr:from>
    <xdr:to>
      <xdr:col>11</xdr:col>
      <xdr:colOff>87087</xdr:colOff>
      <xdr:row>89</xdr:row>
      <xdr:rowOff>87085</xdr:rowOff>
    </xdr:to>
    <xdr:sp macro="" textlink="">
      <xdr:nvSpPr>
        <xdr:cNvPr id="18" name="角丸四角形 17"/>
        <xdr:cNvSpPr/>
      </xdr:nvSpPr>
      <xdr:spPr>
        <a:xfrm>
          <a:off x="7881258" y="6781800"/>
          <a:ext cx="609600" cy="7151914"/>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384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3" name="テキスト ボックス 2"/>
        <xdr:cNvSpPr txBox="1"/>
      </xdr:nvSpPr>
      <xdr:spPr>
        <a:xfrm>
          <a:off x="21772" y="6651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4" name="テキスト ボックス 3"/>
        <xdr:cNvSpPr txBox="1"/>
      </xdr:nvSpPr>
      <xdr:spPr>
        <a:xfrm>
          <a:off x="6430192" y="136289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5" name="テキスト ボックス 4"/>
        <xdr:cNvSpPr txBox="1"/>
      </xdr:nvSpPr>
      <xdr:spPr>
        <a:xfrm>
          <a:off x="68275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6" name="テキスト ボックス 5"/>
        <xdr:cNvSpPr txBox="1"/>
      </xdr:nvSpPr>
      <xdr:spPr>
        <a:xfrm>
          <a:off x="21772" y="114952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7" name="テキスト ボックス 6"/>
        <xdr:cNvSpPr txBox="1"/>
      </xdr:nvSpPr>
      <xdr:spPr>
        <a:xfrm>
          <a:off x="0" y="298486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8" name="テキスト ボックス 7"/>
        <xdr:cNvSpPr txBox="1"/>
      </xdr:nvSpPr>
      <xdr:spPr>
        <a:xfrm>
          <a:off x="0" y="323523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9" name="テキスト ボックス 8"/>
        <xdr:cNvSpPr txBox="1"/>
      </xdr:nvSpPr>
      <xdr:spPr>
        <a:xfrm>
          <a:off x="0" y="411697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28</xdr:row>
      <xdr:rowOff>111035</xdr:rowOff>
    </xdr:from>
    <xdr:ext cx="389850" cy="492443"/>
    <xdr:sp macro="" textlink="">
      <xdr:nvSpPr>
        <xdr:cNvPr id="10" name="テキスト ボックス 9"/>
        <xdr:cNvSpPr txBox="1"/>
      </xdr:nvSpPr>
      <xdr:spPr>
        <a:xfrm>
          <a:off x="1" y="631589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33</xdr:row>
      <xdr:rowOff>100149</xdr:rowOff>
    </xdr:from>
    <xdr:ext cx="389850" cy="492443"/>
    <xdr:sp macro="" textlink="">
      <xdr:nvSpPr>
        <xdr:cNvPr id="11" name="テキスト ボックス 10"/>
        <xdr:cNvSpPr txBox="1"/>
      </xdr:nvSpPr>
      <xdr:spPr>
        <a:xfrm>
          <a:off x="1" y="739357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41</xdr:row>
      <xdr:rowOff>89265</xdr:rowOff>
    </xdr:from>
    <xdr:ext cx="389850" cy="492443"/>
    <xdr:sp macro="" textlink="">
      <xdr:nvSpPr>
        <xdr:cNvPr id="12" name="テキスト ボックス 11"/>
        <xdr:cNvSpPr txBox="1"/>
      </xdr:nvSpPr>
      <xdr:spPr>
        <a:xfrm>
          <a:off x="1" y="867809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141515</xdr:colOff>
      <xdr:row>30</xdr:row>
      <xdr:rowOff>100152</xdr:rowOff>
    </xdr:from>
    <xdr:ext cx="389850" cy="492443"/>
    <xdr:sp macro="" textlink="">
      <xdr:nvSpPr>
        <xdr:cNvPr id="13" name="テキスト ボックス 12"/>
        <xdr:cNvSpPr txBox="1"/>
      </xdr:nvSpPr>
      <xdr:spPr>
        <a:xfrm>
          <a:off x="7500258" y="65118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3</xdr:col>
      <xdr:colOff>478972</xdr:colOff>
      <xdr:row>42</xdr:row>
      <xdr:rowOff>78381</xdr:rowOff>
    </xdr:from>
    <xdr:ext cx="389850" cy="492443"/>
    <xdr:sp macro="" textlink="">
      <xdr:nvSpPr>
        <xdr:cNvPr id="14" name="テキスト ボックス 13"/>
        <xdr:cNvSpPr txBox="1"/>
      </xdr:nvSpPr>
      <xdr:spPr>
        <a:xfrm>
          <a:off x="1741715" y="91026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92</xdr:row>
      <xdr:rowOff>100152</xdr:rowOff>
    </xdr:from>
    <xdr:ext cx="389850" cy="492443"/>
    <xdr:sp macro="" textlink="">
      <xdr:nvSpPr>
        <xdr:cNvPr id="15" name="テキスト ボックス 14"/>
        <xdr:cNvSpPr txBox="1"/>
      </xdr:nvSpPr>
      <xdr:spPr>
        <a:xfrm>
          <a:off x="4517572" y="141644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190501</xdr:colOff>
      <xdr:row>111</xdr:row>
      <xdr:rowOff>112053</xdr:rowOff>
    </xdr:from>
    <xdr:ext cx="389850" cy="492443"/>
    <xdr:sp macro="" textlink="">
      <xdr:nvSpPr>
        <xdr:cNvPr id="16" name="テキスト ボックス 15"/>
        <xdr:cNvSpPr txBox="1"/>
      </xdr:nvSpPr>
      <xdr:spPr>
        <a:xfrm>
          <a:off x="190501" y="2268630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1915</xdr:rowOff>
    </xdr:from>
    <xdr:to>
      <xdr:col>24</xdr:col>
      <xdr:colOff>402771</xdr:colOff>
      <xdr:row>65</xdr:row>
      <xdr:rowOff>119061</xdr:rowOff>
    </xdr:to>
    <xdr:sp macro="" textlink="">
      <xdr:nvSpPr>
        <xdr:cNvPr id="17" name="正方形/長方形 16"/>
        <xdr:cNvSpPr/>
      </xdr:nvSpPr>
      <xdr:spPr>
        <a:xfrm>
          <a:off x="8949756" y="1915"/>
          <a:ext cx="8395609" cy="15761959"/>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⑭助成対象経費　小計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・事業実施計画書の「工事内容の申請」の各項目には、内訳書の項目の「助成対象経費　小計」を入力すること。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25</xdr:row>
      <xdr:rowOff>107156</xdr:rowOff>
    </xdr:from>
    <xdr:ext cx="389850" cy="492443"/>
    <xdr:sp macro="" textlink="">
      <xdr:nvSpPr>
        <xdr:cNvPr id="19" name="テキスト ボックス 18"/>
        <xdr:cNvSpPr txBox="1"/>
      </xdr:nvSpPr>
      <xdr:spPr>
        <a:xfrm>
          <a:off x="6596063" y="621506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104775</xdr:colOff>
      <xdr:row>43</xdr:row>
      <xdr:rowOff>92869</xdr:rowOff>
    </xdr:from>
    <xdr:ext cx="389850" cy="492443"/>
    <xdr:sp macro="" textlink="">
      <xdr:nvSpPr>
        <xdr:cNvPr id="20" name="テキスト ボックス 19"/>
        <xdr:cNvSpPr txBox="1"/>
      </xdr:nvSpPr>
      <xdr:spPr>
        <a:xfrm>
          <a:off x="6605588" y="10487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102394</xdr:colOff>
      <xdr:row>67</xdr:row>
      <xdr:rowOff>114299</xdr:rowOff>
    </xdr:from>
    <xdr:ext cx="389850" cy="492443"/>
    <xdr:sp macro="" textlink="">
      <xdr:nvSpPr>
        <xdr:cNvPr id="21" name="テキスト ボックス 20"/>
        <xdr:cNvSpPr txBox="1"/>
      </xdr:nvSpPr>
      <xdr:spPr>
        <a:xfrm>
          <a:off x="6603207" y="1267539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53</xdr:row>
      <xdr:rowOff>100011</xdr:rowOff>
    </xdr:from>
    <xdr:ext cx="389850" cy="492443"/>
    <xdr:sp macro="" textlink="">
      <xdr:nvSpPr>
        <xdr:cNvPr id="22" name="テキスト ボックス 21"/>
        <xdr:cNvSpPr txBox="1"/>
      </xdr:nvSpPr>
      <xdr:spPr>
        <a:xfrm>
          <a:off x="6612732" y="1431607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121444</xdr:colOff>
      <xdr:row>58</xdr:row>
      <xdr:rowOff>109536</xdr:rowOff>
    </xdr:from>
    <xdr:ext cx="389850" cy="492443"/>
    <xdr:sp macro="" textlink="">
      <xdr:nvSpPr>
        <xdr:cNvPr id="23" name="テキスト ボックス 22"/>
        <xdr:cNvSpPr txBox="1"/>
      </xdr:nvSpPr>
      <xdr:spPr>
        <a:xfrm>
          <a:off x="6622257" y="1549241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142876</xdr:colOff>
      <xdr:row>72</xdr:row>
      <xdr:rowOff>107154</xdr:rowOff>
    </xdr:from>
    <xdr:ext cx="389850" cy="492443"/>
    <xdr:sp macro="" textlink="">
      <xdr:nvSpPr>
        <xdr:cNvPr id="24" name="テキスト ボックス 23"/>
        <xdr:cNvSpPr txBox="1"/>
      </xdr:nvSpPr>
      <xdr:spPr>
        <a:xfrm>
          <a:off x="6643689" y="1741884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76</xdr:row>
      <xdr:rowOff>95250</xdr:rowOff>
    </xdr:from>
    <xdr:ext cx="389850" cy="492443"/>
    <xdr:sp macro="" textlink="">
      <xdr:nvSpPr>
        <xdr:cNvPr id="25" name="テキスト ボックス 24"/>
        <xdr:cNvSpPr txBox="1"/>
      </xdr:nvSpPr>
      <xdr:spPr>
        <a:xfrm>
          <a:off x="6643688" y="183594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80</xdr:row>
      <xdr:rowOff>116681</xdr:rowOff>
    </xdr:from>
    <xdr:ext cx="389850" cy="492443"/>
    <xdr:sp macro="" textlink="">
      <xdr:nvSpPr>
        <xdr:cNvPr id="26" name="テキスト ボックス 25"/>
        <xdr:cNvSpPr txBox="1"/>
      </xdr:nvSpPr>
      <xdr:spPr>
        <a:xfrm>
          <a:off x="6641307" y="1933336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84</xdr:row>
      <xdr:rowOff>114300</xdr:rowOff>
    </xdr:from>
    <xdr:ext cx="389850" cy="492443"/>
    <xdr:sp macro="" textlink="">
      <xdr:nvSpPr>
        <xdr:cNvPr id="27" name="テキスト ボックス 26"/>
        <xdr:cNvSpPr txBox="1"/>
      </xdr:nvSpPr>
      <xdr:spPr>
        <a:xfrm>
          <a:off x="6638926" y="202834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40822</xdr:colOff>
      <xdr:row>91</xdr:row>
      <xdr:rowOff>115120</xdr:rowOff>
    </xdr:from>
    <xdr:ext cx="389850" cy="492443"/>
    <xdr:sp macro="" textlink="">
      <xdr:nvSpPr>
        <xdr:cNvPr id="28" name="テキスト ボックス 27"/>
        <xdr:cNvSpPr txBox="1"/>
      </xdr:nvSpPr>
      <xdr:spPr>
        <a:xfrm>
          <a:off x="243228" y="2195118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326572</xdr:colOff>
      <xdr:row>30</xdr:row>
      <xdr:rowOff>152400</xdr:rowOff>
    </xdr:from>
    <xdr:to>
      <xdr:col>11</xdr:col>
      <xdr:colOff>87087</xdr:colOff>
      <xdr:row>104</xdr:row>
      <xdr:rowOff>0</xdr:rowOff>
    </xdr:to>
    <xdr:sp macro="" textlink="">
      <xdr:nvSpPr>
        <xdr:cNvPr id="2" name="角丸四角形 1"/>
        <xdr:cNvSpPr/>
      </xdr:nvSpPr>
      <xdr:spPr>
        <a:xfrm>
          <a:off x="7885612" y="6644640"/>
          <a:ext cx="613955" cy="9680665"/>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44196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4" name="テキスト ボックス 3"/>
        <xdr:cNvSpPr txBox="1"/>
      </xdr:nvSpPr>
      <xdr:spPr>
        <a:xfrm>
          <a:off x="21772" y="6694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5" name="テキスト ボックス 4"/>
        <xdr:cNvSpPr txBox="1"/>
      </xdr:nvSpPr>
      <xdr:spPr>
        <a:xfrm>
          <a:off x="6435635" y="137159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6" name="テキスト ボックス 5"/>
        <xdr:cNvSpPr txBox="1"/>
      </xdr:nvSpPr>
      <xdr:spPr>
        <a:xfrm>
          <a:off x="70561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7" name="テキスト ボックス 6"/>
        <xdr:cNvSpPr txBox="1"/>
      </xdr:nvSpPr>
      <xdr:spPr>
        <a:xfrm>
          <a:off x="21772" y="115388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8" name="テキスト ボックス 7"/>
        <xdr:cNvSpPr txBox="1"/>
      </xdr:nvSpPr>
      <xdr:spPr>
        <a:xfrm>
          <a:off x="198120" y="30131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9" name="テキスト ボックス 8"/>
        <xdr:cNvSpPr txBox="1"/>
      </xdr:nvSpPr>
      <xdr:spPr>
        <a:xfrm>
          <a:off x="198120" y="326680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10" name="テキスト ボックス 9"/>
        <xdr:cNvSpPr txBox="1"/>
      </xdr:nvSpPr>
      <xdr:spPr>
        <a:xfrm>
          <a:off x="198120" y="416161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28</xdr:row>
      <xdr:rowOff>108856</xdr:rowOff>
    </xdr:from>
    <xdr:ext cx="389850" cy="492443"/>
    <xdr:sp macro="" textlink="">
      <xdr:nvSpPr>
        <xdr:cNvPr id="11" name="テキスト ボックス 10"/>
        <xdr:cNvSpPr txBox="1"/>
      </xdr:nvSpPr>
      <xdr:spPr>
        <a:xfrm>
          <a:off x="198121" y="615913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32</xdr:row>
      <xdr:rowOff>100149</xdr:rowOff>
    </xdr:from>
    <xdr:ext cx="389850" cy="492443"/>
    <xdr:sp macro="" textlink="">
      <xdr:nvSpPr>
        <xdr:cNvPr id="12" name="テキスト ボックス 11"/>
        <xdr:cNvSpPr txBox="1"/>
      </xdr:nvSpPr>
      <xdr:spPr>
        <a:xfrm>
          <a:off x="198121" y="703434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39</xdr:row>
      <xdr:rowOff>89265</xdr:rowOff>
    </xdr:from>
    <xdr:ext cx="389850" cy="492443"/>
    <xdr:sp macro="" textlink="">
      <xdr:nvSpPr>
        <xdr:cNvPr id="13" name="テキスト ボックス 12"/>
        <xdr:cNvSpPr txBox="1"/>
      </xdr:nvSpPr>
      <xdr:spPr>
        <a:xfrm>
          <a:off x="198121" y="85703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141515</xdr:colOff>
      <xdr:row>29</xdr:row>
      <xdr:rowOff>100152</xdr:rowOff>
    </xdr:from>
    <xdr:ext cx="389850" cy="492443"/>
    <xdr:sp macro="" textlink="">
      <xdr:nvSpPr>
        <xdr:cNvPr id="14" name="テキスト ボックス 13"/>
        <xdr:cNvSpPr txBox="1"/>
      </xdr:nvSpPr>
      <xdr:spPr>
        <a:xfrm>
          <a:off x="7700555" y="637141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3</xdr:col>
      <xdr:colOff>478972</xdr:colOff>
      <xdr:row>40</xdr:row>
      <xdr:rowOff>78381</xdr:rowOff>
    </xdr:from>
    <xdr:ext cx="389850" cy="492443"/>
    <xdr:sp macro="" textlink="">
      <xdr:nvSpPr>
        <xdr:cNvPr id="15" name="テキスト ボックス 14"/>
        <xdr:cNvSpPr txBox="1"/>
      </xdr:nvSpPr>
      <xdr:spPr>
        <a:xfrm>
          <a:off x="1942012" y="878042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104</xdr:row>
      <xdr:rowOff>100152</xdr:rowOff>
    </xdr:from>
    <xdr:ext cx="389850" cy="492443"/>
    <xdr:sp macro="" textlink="">
      <xdr:nvSpPr>
        <xdr:cNvPr id="16" name="テキスト ボックス 15"/>
        <xdr:cNvSpPr txBox="1"/>
      </xdr:nvSpPr>
      <xdr:spPr>
        <a:xfrm>
          <a:off x="4715692" y="1655935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1</xdr:col>
      <xdr:colOff>23814</xdr:colOff>
      <xdr:row>103</xdr:row>
      <xdr:rowOff>95250</xdr:rowOff>
    </xdr:from>
    <xdr:ext cx="389850" cy="492443"/>
    <xdr:sp macro="" textlink="">
      <xdr:nvSpPr>
        <xdr:cNvPr id="17" name="テキスト ボックス 16"/>
        <xdr:cNvSpPr txBox="1"/>
      </xdr:nvSpPr>
      <xdr:spPr>
        <a:xfrm>
          <a:off x="226220" y="24765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1917</xdr:rowOff>
    </xdr:from>
    <xdr:to>
      <xdr:col>24</xdr:col>
      <xdr:colOff>402771</xdr:colOff>
      <xdr:row>71</xdr:row>
      <xdr:rowOff>35858</xdr:rowOff>
    </xdr:to>
    <xdr:sp macro="" textlink="">
      <xdr:nvSpPr>
        <xdr:cNvPr id="18" name="正方形/長方形 17"/>
        <xdr:cNvSpPr/>
      </xdr:nvSpPr>
      <xdr:spPr>
        <a:xfrm>
          <a:off x="8904512" y="1917"/>
          <a:ext cx="8338459" cy="1604356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25</xdr:row>
      <xdr:rowOff>107156</xdr:rowOff>
    </xdr:from>
    <xdr:ext cx="389850" cy="492443"/>
    <xdr:sp macro="" textlink="">
      <xdr:nvSpPr>
        <xdr:cNvPr id="19" name="テキスト ボックス 18"/>
        <xdr:cNvSpPr txBox="1"/>
      </xdr:nvSpPr>
      <xdr:spPr>
        <a:xfrm>
          <a:off x="6572250" y="620315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41</xdr:row>
      <xdr:rowOff>107156</xdr:rowOff>
    </xdr:from>
    <xdr:ext cx="389850" cy="492443"/>
    <xdr:sp macro="" textlink="">
      <xdr:nvSpPr>
        <xdr:cNvPr id="20" name="テキスト ボックス 19"/>
        <xdr:cNvSpPr txBox="1"/>
      </xdr:nvSpPr>
      <xdr:spPr>
        <a:xfrm>
          <a:off x="6596063" y="621506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0</xdr:colOff>
      <xdr:row>55</xdr:row>
      <xdr:rowOff>107156</xdr:rowOff>
    </xdr:from>
    <xdr:ext cx="389850" cy="492443"/>
    <xdr:sp macro="" textlink="">
      <xdr:nvSpPr>
        <xdr:cNvPr id="21" name="テキスト ボックス 20"/>
        <xdr:cNvSpPr txBox="1"/>
      </xdr:nvSpPr>
      <xdr:spPr>
        <a:xfrm>
          <a:off x="6500813" y="1335881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102394</xdr:colOff>
      <xdr:row>64</xdr:row>
      <xdr:rowOff>114299</xdr:rowOff>
    </xdr:from>
    <xdr:ext cx="389850" cy="492443"/>
    <xdr:sp macro="" textlink="">
      <xdr:nvSpPr>
        <xdr:cNvPr id="22" name="テキスト ボックス 21"/>
        <xdr:cNvSpPr txBox="1"/>
      </xdr:nvSpPr>
      <xdr:spPr>
        <a:xfrm>
          <a:off x="6579394" y="1265872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71</xdr:row>
      <xdr:rowOff>100011</xdr:rowOff>
    </xdr:from>
    <xdr:ext cx="389850" cy="492443"/>
    <xdr:sp macro="" textlink="">
      <xdr:nvSpPr>
        <xdr:cNvPr id="23" name="テキスト ボックス 22"/>
        <xdr:cNvSpPr txBox="1"/>
      </xdr:nvSpPr>
      <xdr:spPr>
        <a:xfrm>
          <a:off x="6588919" y="1430178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76</xdr:row>
      <xdr:rowOff>100011</xdr:rowOff>
    </xdr:from>
    <xdr:ext cx="389850" cy="492443"/>
    <xdr:sp macro="" textlink="">
      <xdr:nvSpPr>
        <xdr:cNvPr id="24" name="テキスト ボックス 23"/>
        <xdr:cNvSpPr txBox="1"/>
      </xdr:nvSpPr>
      <xdr:spPr>
        <a:xfrm>
          <a:off x="6612732" y="171616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142876</xdr:colOff>
      <xdr:row>84</xdr:row>
      <xdr:rowOff>107154</xdr:rowOff>
    </xdr:from>
    <xdr:ext cx="389850" cy="492443"/>
    <xdr:sp macro="" textlink="">
      <xdr:nvSpPr>
        <xdr:cNvPr id="26" name="テキスト ボックス 25"/>
        <xdr:cNvSpPr txBox="1"/>
      </xdr:nvSpPr>
      <xdr:spPr>
        <a:xfrm>
          <a:off x="6619876" y="1740455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88</xdr:row>
      <xdr:rowOff>95250</xdr:rowOff>
    </xdr:from>
    <xdr:ext cx="389850" cy="492443"/>
    <xdr:sp macro="" textlink="">
      <xdr:nvSpPr>
        <xdr:cNvPr id="27" name="テキスト ボックス 26"/>
        <xdr:cNvSpPr txBox="1"/>
      </xdr:nvSpPr>
      <xdr:spPr>
        <a:xfrm>
          <a:off x="6619875" y="1834515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92</xdr:row>
      <xdr:rowOff>116681</xdr:rowOff>
    </xdr:from>
    <xdr:ext cx="389850" cy="492443"/>
    <xdr:sp macro="" textlink="">
      <xdr:nvSpPr>
        <xdr:cNvPr id="28" name="テキスト ボックス 27"/>
        <xdr:cNvSpPr txBox="1"/>
      </xdr:nvSpPr>
      <xdr:spPr>
        <a:xfrm>
          <a:off x="6617494" y="1931908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96</xdr:row>
      <xdr:rowOff>114300</xdr:rowOff>
    </xdr:from>
    <xdr:ext cx="389850" cy="492443"/>
    <xdr:sp macro="" textlink="">
      <xdr:nvSpPr>
        <xdr:cNvPr id="29" name="テキスト ボックス 28"/>
        <xdr:cNvSpPr txBox="1"/>
      </xdr:nvSpPr>
      <xdr:spPr>
        <a:xfrm>
          <a:off x="6615113" y="202692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326572</xdr:colOff>
      <xdr:row>31</xdr:row>
      <xdr:rowOff>129540</xdr:rowOff>
    </xdr:from>
    <xdr:to>
      <xdr:col>11</xdr:col>
      <xdr:colOff>87087</xdr:colOff>
      <xdr:row>69</xdr:row>
      <xdr:rowOff>59531</xdr:rowOff>
    </xdr:to>
    <xdr:sp macro="" textlink="">
      <xdr:nvSpPr>
        <xdr:cNvPr id="2" name="角丸四角形 1"/>
        <xdr:cNvSpPr/>
      </xdr:nvSpPr>
      <xdr:spPr>
        <a:xfrm>
          <a:off x="7922760" y="7666196"/>
          <a:ext cx="617765" cy="8966835"/>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44196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4" name="テキスト ボックス 3"/>
        <xdr:cNvSpPr txBox="1"/>
      </xdr:nvSpPr>
      <xdr:spPr>
        <a:xfrm>
          <a:off x="21772" y="6694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5" name="テキスト ボックス 4"/>
        <xdr:cNvSpPr txBox="1"/>
      </xdr:nvSpPr>
      <xdr:spPr>
        <a:xfrm>
          <a:off x="6435635" y="137159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6" name="テキスト ボックス 5"/>
        <xdr:cNvSpPr txBox="1"/>
      </xdr:nvSpPr>
      <xdr:spPr>
        <a:xfrm>
          <a:off x="70561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7" name="テキスト ボックス 6"/>
        <xdr:cNvSpPr txBox="1"/>
      </xdr:nvSpPr>
      <xdr:spPr>
        <a:xfrm>
          <a:off x="21772" y="115388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8" name="テキスト ボックス 7"/>
        <xdr:cNvSpPr txBox="1"/>
      </xdr:nvSpPr>
      <xdr:spPr>
        <a:xfrm>
          <a:off x="198120" y="30131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9" name="テキスト ボックス 8"/>
        <xdr:cNvSpPr txBox="1"/>
      </xdr:nvSpPr>
      <xdr:spPr>
        <a:xfrm>
          <a:off x="198120" y="326680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10" name="テキスト ボックス 9"/>
        <xdr:cNvSpPr txBox="1"/>
      </xdr:nvSpPr>
      <xdr:spPr>
        <a:xfrm>
          <a:off x="198120" y="416161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21</xdr:row>
      <xdr:rowOff>111035</xdr:rowOff>
    </xdr:from>
    <xdr:ext cx="389850" cy="492443"/>
    <xdr:sp macro="" textlink="">
      <xdr:nvSpPr>
        <xdr:cNvPr id="11" name="テキスト ボックス 10"/>
        <xdr:cNvSpPr txBox="1"/>
      </xdr:nvSpPr>
      <xdr:spPr>
        <a:xfrm>
          <a:off x="198121" y="505641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25</xdr:row>
      <xdr:rowOff>114300</xdr:rowOff>
    </xdr:from>
    <xdr:ext cx="389850" cy="492443"/>
    <xdr:sp macro="" textlink="">
      <xdr:nvSpPr>
        <xdr:cNvPr id="12" name="テキスト ボックス 11"/>
        <xdr:cNvSpPr txBox="1"/>
      </xdr:nvSpPr>
      <xdr:spPr>
        <a:xfrm>
          <a:off x="198121" y="59436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33</xdr:row>
      <xdr:rowOff>106680</xdr:rowOff>
    </xdr:from>
    <xdr:ext cx="389850" cy="492443"/>
    <xdr:sp macro="" textlink="">
      <xdr:nvSpPr>
        <xdr:cNvPr id="13" name="テキスト ボックス 12"/>
        <xdr:cNvSpPr txBox="1"/>
      </xdr:nvSpPr>
      <xdr:spPr>
        <a:xfrm>
          <a:off x="198121" y="770382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27215</xdr:colOff>
      <xdr:row>30</xdr:row>
      <xdr:rowOff>107772</xdr:rowOff>
    </xdr:from>
    <xdr:ext cx="389850" cy="492443"/>
    <xdr:sp macro="" textlink="">
      <xdr:nvSpPr>
        <xdr:cNvPr id="14" name="テキスト ボックス 13"/>
        <xdr:cNvSpPr txBox="1"/>
      </xdr:nvSpPr>
      <xdr:spPr>
        <a:xfrm>
          <a:off x="7586255" y="70419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72</xdr:row>
      <xdr:rowOff>100152</xdr:rowOff>
    </xdr:from>
    <xdr:ext cx="389850" cy="492443"/>
    <xdr:sp macro="" textlink="">
      <xdr:nvSpPr>
        <xdr:cNvPr id="15" name="テキスト ボックス 14"/>
        <xdr:cNvSpPr txBox="1"/>
      </xdr:nvSpPr>
      <xdr:spPr>
        <a:xfrm>
          <a:off x="4715692" y="1126345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1</xdr:col>
      <xdr:colOff>1</xdr:colOff>
      <xdr:row>72</xdr:row>
      <xdr:rowOff>0</xdr:rowOff>
    </xdr:from>
    <xdr:ext cx="389850" cy="492443"/>
    <xdr:sp macro="" textlink="">
      <xdr:nvSpPr>
        <xdr:cNvPr id="16" name="テキスト ボックス 15"/>
        <xdr:cNvSpPr txBox="1"/>
      </xdr:nvSpPr>
      <xdr:spPr>
        <a:xfrm>
          <a:off x="198121" y="110424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1913</xdr:rowOff>
    </xdr:from>
    <xdr:to>
      <xdr:col>24</xdr:col>
      <xdr:colOff>402771</xdr:colOff>
      <xdr:row>62</xdr:row>
      <xdr:rowOff>214312</xdr:rowOff>
    </xdr:to>
    <xdr:sp macro="" textlink="">
      <xdr:nvSpPr>
        <xdr:cNvPr id="17" name="正方形/長方形 16"/>
        <xdr:cNvSpPr/>
      </xdr:nvSpPr>
      <xdr:spPr>
        <a:xfrm>
          <a:off x="8949756" y="1913"/>
          <a:ext cx="8395609" cy="1511902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⑭助成対象経費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・事業実施計画書の「工事内容の申請」の各項目には、内訳書の項目の「助成対象経費　小計」を入力すること。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34</xdr:row>
      <xdr:rowOff>107156</xdr:rowOff>
    </xdr:from>
    <xdr:ext cx="389850" cy="492443"/>
    <xdr:sp macro="" textlink="">
      <xdr:nvSpPr>
        <xdr:cNvPr id="19" name="テキスト ボックス 18"/>
        <xdr:cNvSpPr txBox="1"/>
      </xdr:nvSpPr>
      <xdr:spPr>
        <a:xfrm>
          <a:off x="6572250" y="620315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43</xdr:row>
      <xdr:rowOff>107156</xdr:rowOff>
    </xdr:from>
    <xdr:ext cx="389850" cy="492443"/>
    <xdr:sp macro="" textlink="">
      <xdr:nvSpPr>
        <xdr:cNvPr id="21" name="テキスト ボックス 20"/>
        <xdr:cNvSpPr txBox="1"/>
      </xdr:nvSpPr>
      <xdr:spPr>
        <a:xfrm>
          <a:off x="6596063" y="835818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119063</xdr:colOff>
      <xdr:row>52</xdr:row>
      <xdr:rowOff>142872</xdr:rowOff>
    </xdr:from>
    <xdr:ext cx="389850" cy="492443"/>
    <xdr:sp macro="" textlink="">
      <xdr:nvSpPr>
        <xdr:cNvPr id="22" name="テキスト ボックス 21"/>
        <xdr:cNvSpPr txBox="1"/>
      </xdr:nvSpPr>
      <xdr:spPr>
        <a:xfrm>
          <a:off x="6619876" y="1266824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56</xdr:row>
      <xdr:rowOff>95250</xdr:rowOff>
    </xdr:from>
    <xdr:ext cx="389850" cy="492443"/>
    <xdr:sp macro="" textlink="">
      <xdr:nvSpPr>
        <xdr:cNvPr id="23" name="テキスト ボックス 22"/>
        <xdr:cNvSpPr txBox="1"/>
      </xdr:nvSpPr>
      <xdr:spPr>
        <a:xfrm>
          <a:off x="6619875" y="211836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60</xdr:row>
      <xdr:rowOff>116681</xdr:rowOff>
    </xdr:from>
    <xdr:ext cx="389850" cy="492443"/>
    <xdr:sp macro="" textlink="">
      <xdr:nvSpPr>
        <xdr:cNvPr id="24" name="テキスト ボックス 23"/>
        <xdr:cNvSpPr txBox="1"/>
      </xdr:nvSpPr>
      <xdr:spPr>
        <a:xfrm>
          <a:off x="6617494" y="2215753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64</xdr:row>
      <xdr:rowOff>114300</xdr:rowOff>
    </xdr:from>
    <xdr:ext cx="389850" cy="492443"/>
    <xdr:sp macro="" textlink="">
      <xdr:nvSpPr>
        <xdr:cNvPr id="25" name="テキスト ボックス 24"/>
        <xdr:cNvSpPr txBox="1"/>
      </xdr:nvSpPr>
      <xdr:spPr>
        <a:xfrm>
          <a:off x="6615113" y="2310765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3</xdr:col>
      <xdr:colOff>477243</xdr:colOff>
      <xdr:row>51</xdr:row>
      <xdr:rowOff>103290</xdr:rowOff>
    </xdr:from>
    <xdr:ext cx="389850" cy="492443"/>
    <xdr:sp macro="" textlink="">
      <xdr:nvSpPr>
        <xdr:cNvPr id="26" name="テキスト ボックス 25"/>
        <xdr:cNvSpPr txBox="1"/>
      </xdr:nvSpPr>
      <xdr:spPr>
        <a:xfrm>
          <a:off x="1953618" y="1667679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showGridLines="0" tabSelected="1" view="pageBreakPreview" zoomScale="80" zoomScaleNormal="100" zoomScaleSheetLayoutView="80" workbookViewId="0"/>
  </sheetViews>
  <sheetFormatPr defaultColWidth="9" defaultRowHeight="18.75" x14ac:dyDescent="0.4"/>
  <cols>
    <col min="1" max="1" width="2.625" style="19" customWidth="1"/>
    <col min="2" max="2" width="5.875" style="19" customWidth="1"/>
    <col min="3" max="4" width="10.75" style="19" customWidth="1"/>
    <col min="5" max="5" width="9" style="19"/>
    <col min="6" max="6" width="22.75" style="19" customWidth="1"/>
    <col min="7" max="7" width="5.25" style="19" customWidth="1"/>
    <col min="8" max="8" width="5.75" style="19" customWidth="1"/>
    <col min="9" max="9" width="12.25" style="19" customWidth="1"/>
    <col min="10" max="10" width="14.375" style="19" bestFit="1" customWidth="1"/>
    <col min="11" max="11" width="11.25" style="19" customWidth="1"/>
    <col min="12" max="12" width="2.625" style="19" customWidth="1"/>
    <col min="13" max="16384" width="9" style="19"/>
  </cols>
  <sheetData>
    <row r="1" spans="1:23" x14ac:dyDescent="0.4">
      <c r="A1" s="52"/>
      <c r="B1" s="188"/>
      <c r="C1" s="188"/>
      <c r="D1" s="188"/>
      <c r="E1" s="188"/>
      <c r="F1" s="188"/>
      <c r="G1" s="188"/>
      <c r="H1" s="188"/>
      <c r="I1" s="188"/>
      <c r="J1" s="188"/>
      <c r="K1" s="188"/>
      <c r="L1" s="25"/>
    </row>
    <row r="2" spans="1:23" ht="20.100000000000001" customHeight="1" x14ac:dyDescent="0.4">
      <c r="A2" s="118"/>
      <c r="B2" s="181" t="s">
        <v>30</v>
      </c>
      <c r="C2" s="181"/>
      <c r="D2" s="181"/>
      <c r="E2" s="181"/>
      <c r="F2" s="181"/>
      <c r="G2" s="181"/>
      <c r="H2" s="181"/>
      <c r="I2" s="181"/>
      <c r="J2" s="181"/>
      <c r="K2" s="181"/>
      <c r="L2" s="26"/>
      <c r="W2" s="126"/>
    </row>
    <row r="3" spans="1:23" ht="20.100000000000001" customHeight="1" x14ac:dyDescent="0.4">
      <c r="A3" s="118"/>
      <c r="B3" s="181"/>
      <c r="C3" s="181"/>
      <c r="D3" s="181"/>
      <c r="E3" s="181"/>
      <c r="F3" s="181"/>
      <c r="G3" s="181"/>
      <c r="H3" s="181"/>
      <c r="I3" s="181"/>
      <c r="J3" s="181"/>
      <c r="K3" s="181"/>
      <c r="L3" s="26"/>
    </row>
    <row r="4" spans="1:23" ht="22.15" customHeight="1" x14ac:dyDescent="0.4">
      <c r="A4" s="118"/>
      <c r="B4" s="189">
        <v>45139</v>
      </c>
      <c r="C4" s="189"/>
      <c r="D4" s="189"/>
      <c r="E4" s="189"/>
      <c r="F4" s="189"/>
      <c r="G4" s="189"/>
      <c r="H4" s="189"/>
      <c r="I4" s="189"/>
      <c r="J4" s="189"/>
      <c r="K4" s="189"/>
      <c r="L4" s="26"/>
    </row>
    <row r="5" spans="1:23" ht="19.5" x14ac:dyDescent="0.4">
      <c r="A5" s="118"/>
      <c r="B5" s="119" t="s">
        <v>0</v>
      </c>
      <c r="C5" s="130"/>
      <c r="D5" s="130"/>
      <c r="E5" s="130"/>
      <c r="F5" s="130"/>
      <c r="G5" s="130"/>
      <c r="H5" s="130"/>
      <c r="I5" s="130"/>
      <c r="J5" s="130"/>
      <c r="K5" s="130"/>
      <c r="L5" s="26"/>
    </row>
    <row r="6" spans="1:23" x14ac:dyDescent="0.4">
      <c r="A6" s="118"/>
      <c r="B6" s="20"/>
      <c r="C6" s="20"/>
      <c r="D6" s="20"/>
      <c r="E6" s="20"/>
      <c r="F6" s="20"/>
      <c r="G6" s="20"/>
      <c r="H6" s="20"/>
      <c r="I6" s="20"/>
      <c r="J6" s="20"/>
      <c r="K6" s="20"/>
      <c r="L6" s="26"/>
    </row>
    <row r="7" spans="1:23" ht="19.5" x14ac:dyDescent="0.4">
      <c r="A7" s="118"/>
      <c r="B7" s="120" t="s">
        <v>272</v>
      </c>
      <c r="C7" s="120"/>
      <c r="D7" s="120"/>
      <c r="E7" s="120"/>
      <c r="F7" s="120"/>
      <c r="G7" s="120"/>
      <c r="H7" s="120"/>
      <c r="I7" s="120"/>
      <c r="J7" s="190" t="s">
        <v>275</v>
      </c>
      <c r="K7" s="190"/>
      <c r="L7" s="26"/>
    </row>
    <row r="8" spans="1:23" ht="19.5" x14ac:dyDescent="0.4">
      <c r="A8" s="118"/>
      <c r="B8" s="120" t="s">
        <v>33</v>
      </c>
      <c r="C8" s="120"/>
      <c r="D8" s="120"/>
      <c r="E8" s="120"/>
      <c r="F8" s="120"/>
      <c r="G8" s="120"/>
      <c r="H8" s="120"/>
      <c r="I8" s="120"/>
      <c r="J8" s="190"/>
      <c r="K8" s="190"/>
      <c r="L8" s="26"/>
    </row>
    <row r="9" spans="1:23" ht="19.5" x14ac:dyDescent="0.4">
      <c r="A9" s="118"/>
      <c r="B9" s="20"/>
      <c r="C9" s="120"/>
      <c r="D9" s="120"/>
      <c r="E9" s="120"/>
      <c r="F9" s="120"/>
      <c r="G9" s="120"/>
      <c r="H9" s="120"/>
      <c r="I9" s="120"/>
      <c r="J9" s="190"/>
      <c r="K9" s="190"/>
      <c r="L9" s="26"/>
    </row>
    <row r="10" spans="1:23" ht="18" customHeight="1" x14ac:dyDescent="0.4">
      <c r="A10" s="118"/>
      <c r="B10" s="20" t="s">
        <v>1</v>
      </c>
      <c r="C10" s="20"/>
      <c r="D10" s="20"/>
      <c r="E10" s="20"/>
      <c r="F10" s="20"/>
      <c r="G10" s="20"/>
      <c r="H10" s="20"/>
      <c r="I10" s="20"/>
      <c r="J10" s="190"/>
      <c r="K10" s="190"/>
      <c r="L10" s="26"/>
    </row>
    <row r="11" spans="1:23" ht="20.100000000000001" customHeight="1" x14ac:dyDescent="0.4">
      <c r="A11" s="118"/>
      <c r="B11" s="20"/>
      <c r="C11" s="20"/>
      <c r="D11" s="20"/>
      <c r="E11" s="20"/>
      <c r="F11" s="20"/>
      <c r="G11" s="20"/>
      <c r="H11" s="20"/>
      <c r="I11" s="20"/>
      <c r="J11" s="96"/>
      <c r="K11" s="96"/>
      <c r="L11" s="26"/>
    </row>
    <row r="12" spans="1:23" ht="22.5" x14ac:dyDescent="0.4">
      <c r="A12" s="118"/>
      <c r="B12" s="179" t="s">
        <v>2</v>
      </c>
      <c r="C12" s="180"/>
      <c r="D12" s="180"/>
      <c r="E12" s="191">
        <f>J96+J97</f>
        <v>5100000.4000000004</v>
      </c>
      <c r="F12" s="191"/>
      <c r="G12" s="21" t="s">
        <v>28</v>
      </c>
      <c r="H12" s="21"/>
      <c r="I12" s="21"/>
      <c r="J12" s="22"/>
      <c r="K12" s="98"/>
      <c r="L12" s="26"/>
    </row>
    <row r="13" spans="1:23" x14ac:dyDescent="0.4">
      <c r="A13" s="125"/>
      <c r="B13" s="168" t="s">
        <v>44</v>
      </c>
      <c r="C13" s="168"/>
      <c r="D13" s="22" t="s">
        <v>29</v>
      </c>
      <c r="E13" s="22"/>
      <c r="F13" s="23"/>
      <c r="G13" s="20"/>
      <c r="H13" s="20"/>
      <c r="I13" s="20"/>
      <c r="J13" s="24"/>
      <c r="K13" s="25"/>
      <c r="L13" s="26"/>
    </row>
    <row r="14" spans="1:23" x14ac:dyDescent="0.4">
      <c r="A14" s="125"/>
      <c r="B14" s="168" t="s">
        <v>45</v>
      </c>
      <c r="C14" s="168"/>
      <c r="D14" s="22" t="s">
        <v>185</v>
      </c>
      <c r="E14" s="22"/>
      <c r="F14" s="22"/>
      <c r="G14" s="20"/>
      <c r="H14" s="20"/>
      <c r="I14" s="20"/>
      <c r="J14" s="20"/>
      <c r="K14" s="26"/>
      <c r="L14" s="26"/>
    </row>
    <row r="15" spans="1:23" x14ac:dyDescent="0.4">
      <c r="A15" s="125"/>
      <c r="B15" s="168" t="s">
        <v>269</v>
      </c>
      <c r="C15" s="168"/>
      <c r="D15" s="22" t="s">
        <v>270</v>
      </c>
      <c r="E15" s="22"/>
      <c r="F15" s="22"/>
      <c r="G15" s="20"/>
      <c r="H15" s="20"/>
      <c r="I15" s="20"/>
      <c r="J15" s="20"/>
      <c r="K15" s="26"/>
      <c r="L15" s="26"/>
    </row>
    <row r="16" spans="1:23" x14ac:dyDescent="0.4">
      <c r="A16" s="118"/>
      <c r="B16" s="179" t="s">
        <v>48</v>
      </c>
      <c r="C16" s="180"/>
      <c r="D16" s="180"/>
      <c r="E16" s="180"/>
      <c r="F16" s="180"/>
      <c r="G16" s="180"/>
      <c r="H16" s="180"/>
      <c r="I16" s="180"/>
      <c r="J16" s="180"/>
      <c r="K16" s="185"/>
      <c r="L16" s="26"/>
    </row>
    <row r="17" spans="1:12" x14ac:dyDescent="0.4">
      <c r="A17" s="118"/>
      <c r="B17" s="94"/>
      <c r="C17" s="186" t="s">
        <v>9</v>
      </c>
      <c r="D17" s="186"/>
      <c r="E17" s="186" t="s">
        <v>8</v>
      </c>
      <c r="F17" s="186"/>
      <c r="G17" s="129" t="s">
        <v>7</v>
      </c>
      <c r="H17" s="129" t="s">
        <v>6</v>
      </c>
      <c r="I17" s="129" t="s">
        <v>5</v>
      </c>
      <c r="J17" s="95" t="s">
        <v>4</v>
      </c>
      <c r="K17" s="27" t="s">
        <v>32</v>
      </c>
      <c r="L17" s="26"/>
    </row>
    <row r="18" spans="1:12" x14ac:dyDescent="0.4">
      <c r="A18" s="118"/>
      <c r="B18" s="102" t="s">
        <v>3</v>
      </c>
      <c r="C18" s="153" t="s">
        <v>234</v>
      </c>
      <c r="D18" s="153"/>
      <c r="E18" s="153"/>
      <c r="F18" s="153"/>
      <c r="G18" s="153"/>
      <c r="H18" s="153"/>
      <c r="I18" s="153"/>
      <c r="J18" s="153"/>
      <c r="K18" s="106"/>
      <c r="L18" s="26"/>
    </row>
    <row r="19" spans="1:12" x14ac:dyDescent="0.4">
      <c r="A19" s="118"/>
      <c r="B19" s="76"/>
      <c r="C19" s="166" t="s">
        <v>186</v>
      </c>
      <c r="D19" s="167"/>
      <c r="E19" s="166" t="s">
        <v>17</v>
      </c>
      <c r="F19" s="169"/>
      <c r="G19" s="28">
        <v>1</v>
      </c>
      <c r="H19" s="29" t="s">
        <v>10</v>
      </c>
      <c r="I19" s="30">
        <v>3000000</v>
      </c>
      <c r="J19" s="30">
        <f t="shared" ref="J19:J59" si="0">G19*I19</f>
        <v>3000000</v>
      </c>
      <c r="K19" s="31"/>
      <c r="L19" s="26"/>
    </row>
    <row r="20" spans="1:12" x14ac:dyDescent="0.4">
      <c r="A20" s="118"/>
      <c r="B20" s="99"/>
      <c r="C20" s="183" t="s">
        <v>36</v>
      </c>
      <c r="D20" s="183"/>
      <c r="E20" s="183"/>
      <c r="F20" s="183"/>
      <c r="G20" s="183"/>
      <c r="H20" s="183"/>
      <c r="I20" s="184"/>
      <c r="J20" s="100">
        <f>SUM(J19:J19)</f>
        <v>3000000</v>
      </c>
      <c r="K20" s="101"/>
      <c r="L20" s="26"/>
    </row>
    <row r="21" spans="1:12" x14ac:dyDescent="0.4">
      <c r="A21" s="118"/>
      <c r="B21" s="102" t="s">
        <v>19</v>
      </c>
      <c r="C21" s="153" t="s">
        <v>187</v>
      </c>
      <c r="D21" s="153"/>
      <c r="E21" s="153"/>
      <c r="F21" s="153"/>
      <c r="G21" s="153"/>
      <c r="H21" s="153"/>
      <c r="I21" s="153"/>
      <c r="J21" s="153"/>
      <c r="K21" s="103"/>
      <c r="L21" s="26"/>
    </row>
    <row r="22" spans="1:12" x14ac:dyDescent="0.4">
      <c r="A22" s="118"/>
      <c r="B22" s="104" t="s">
        <v>248</v>
      </c>
      <c r="C22" s="153" t="s">
        <v>188</v>
      </c>
      <c r="D22" s="153"/>
      <c r="E22" s="153"/>
      <c r="F22" s="153"/>
      <c r="G22" s="153"/>
      <c r="H22" s="153"/>
      <c r="I22" s="153"/>
      <c r="J22" s="153"/>
      <c r="K22" s="105"/>
      <c r="L22" s="26"/>
    </row>
    <row r="23" spans="1:12" x14ac:dyDescent="0.4">
      <c r="A23" s="118"/>
      <c r="B23" s="78"/>
      <c r="C23" s="150" t="s">
        <v>182</v>
      </c>
      <c r="D23" s="151"/>
      <c r="E23" s="152" t="s">
        <v>190</v>
      </c>
      <c r="F23" s="187"/>
      <c r="G23" s="32">
        <v>1</v>
      </c>
      <c r="H23" s="33" t="s">
        <v>18</v>
      </c>
      <c r="I23" s="34">
        <v>30000</v>
      </c>
      <c r="J23" s="35">
        <f t="shared" si="0"/>
        <v>30000</v>
      </c>
      <c r="K23" s="36"/>
      <c r="L23" s="26"/>
    </row>
    <row r="24" spans="1:12" x14ac:dyDescent="0.4">
      <c r="A24" s="118"/>
      <c r="B24" s="79"/>
      <c r="C24" s="150" t="s">
        <v>183</v>
      </c>
      <c r="D24" s="159"/>
      <c r="E24" s="152"/>
      <c r="F24" s="182"/>
      <c r="G24" s="73">
        <v>1</v>
      </c>
      <c r="H24" s="33" t="s">
        <v>18</v>
      </c>
      <c r="I24" s="37">
        <v>15000</v>
      </c>
      <c r="J24" s="74">
        <f t="shared" si="0"/>
        <v>15000</v>
      </c>
      <c r="K24" s="36"/>
      <c r="L24" s="26"/>
    </row>
    <row r="25" spans="1:12" x14ac:dyDescent="0.4">
      <c r="A25" s="118"/>
      <c r="B25" s="79"/>
      <c r="C25" s="150" t="s">
        <v>184</v>
      </c>
      <c r="D25" s="159"/>
      <c r="E25" s="152"/>
      <c r="F25" s="182"/>
      <c r="G25" s="73">
        <v>1</v>
      </c>
      <c r="H25" s="33" t="s">
        <v>18</v>
      </c>
      <c r="I25" s="37">
        <v>20000</v>
      </c>
      <c r="J25" s="74">
        <f t="shared" ref="J25" si="1">G25*I25</f>
        <v>20000</v>
      </c>
      <c r="K25" s="36"/>
      <c r="L25" s="26"/>
    </row>
    <row r="26" spans="1:12" x14ac:dyDescent="0.4">
      <c r="A26" s="118"/>
      <c r="B26" s="79"/>
      <c r="C26" s="150" t="s">
        <v>11</v>
      </c>
      <c r="D26" s="159"/>
      <c r="E26" s="152" t="s">
        <v>273</v>
      </c>
      <c r="F26" s="182"/>
      <c r="G26" s="73">
        <v>3</v>
      </c>
      <c r="H26" s="73" t="s">
        <v>12</v>
      </c>
      <c r="I26" s="37">
        <v>25000</v>
      </c>
      <c r="J26" s="74">
        <f t="shared" ref="J26" si="2">G26*I26</f>
        <v>75000</v>
      </c>
      <c r="K26" s="36"/>
      <c r="L26" s="26"/>
    </row>
    <row r="27" spans="1:12" x14ac:dyDescent="0.4">
      <c r="A27" s="118"/>
      <c r="B27" s="85"/>
      <c r="C27" s="154"/>
      <c r="D27" s="154"/>
      <c r="E27" s="154"/>
      <c r="F27" s="154"/>
      <c r="G27" s="131"/>
      <c r="H27" s="131"/>
      <c r="I27" s="132" t="s">
        <v>305</v>
      </c>
      <c r="J27" s="132">
        <f>SUM(J23:J26)</f>
        <v>140000</v>
      </c>
      <c r="K27" s="132"/>
      <c r="L27" s="26"/>
    </row>
    <row r="28" spans="1:12" x14ac:dyDescent="0.4">
      <c r="A28" s="118"/>
      <c r="B28" s="133"/>
      <c r="C28" s="155"/>
      <c r="D28" s="155"/>
      <c r="E28" s="155"/>
      <c r="F28" s="155"/>
      <c r="G28" s="134"/>
      <c r="H28" s="134"/>
      <c r="I28" s="132" t="s">
        <v>306</v>
      </c>
      <c r="J28" s="135">
        <v>0</v>
      </c>
      <c r="K28" s="135"/>
      <c r="L28" s="26"/>
    </row>
    <row r="29" spans="1:12" x14ac:dyDescent="0.4">
      <c r="A29" s="118"/>
      <c r="B29" s="104" t="s">
        <v>249</v>
      </c>
      <c r="C29" s="153" t="s">
        <v>189</v>
      </c>
      <c r="D29" s="153"/>
      <c r="E29" s="153"/>
      <c r="F29" s="153"/>
      <c r="G29" s="153"/>
      <c r="H29" s="153"/>
      <c r="I29" s="153"/>
      <c r="J29" s="153"/>
      <c r="K29" s="105"/>
      <c r="L29" s="26"/>
    </row>
    <row r="30" spans="1:12" x14ac:dyDescent="0.4">
      <c r="A30" s="118"/>
      <c r="B30" s="80"/>
      <c r="C30" s="163" t="s">
        <v>31</v>
      </c>
      <c r="D30" s="164"/>
      <c r="E30" s="165" t="s">
        <v>193</v>
      </c>
      <c r="F30" s="164"/>
      <c r="G30" s="33">
        <v>1</v>
      </c>
      <c r="H30" s="40" t="s">
        <v>16</v>
      </c>
      <c r="I30" s="37">
        <v>40000</v>
      </c>
      <c r="J30" s="35">
        <f t="shared" si="0"/>
        <v>40000</v>
      </c>
      <c r="K30" s="36"/>
      <c r="L30" s="26"/>
    </row>
    <row r="31" spans="1:12" x14ac:dyDescent="0.4">
      <c r="A31" s="118"/>
      <c r="B31" s="80"/>
      <c r="C31" s="163" t="s">
        <v>195</v>
      </c>
      <c r="D31" s="164"/>
      <c r="E31" s="165" t="s">
        <v>196</v>
      </c>
      <c r="F31" s="164"/>
      <c r="G31" s="33">
        <v>1</v>
      </c>
      <c r="H31" s="40" t="s">
        <v>16</v>
      </c>
      <c r="I31" s="37">
        <v>20000</v>
      </c>
      <c r="J31" s="35">
        <f t="shared" si="0"/>
        <v>20000</v>
      </c>
      <c r="K31" s="36"/>
      <c r="L31" s="26"/>
    </row>
    <row r="32" spans="1:12" x14ac:dyDescent="0.4">
      <c r="A32" s="118"/>
      <c r="B32" s="80"/>
      <c r="C32" s="163" t="s">
        <v>194</v>
      </c>
      <c r="D32" s="164"/>
      <c r="E32" s="165" t="s">
        <v>193</v>
      </c>
      <c r="F32" s="164"/>
      <c r="G32" s="33">
        <v>1</v>
      </c>
      <c r="H32" s="40" t="s">
        <v>16</v>
      </c>
      <c r="I32" s="37">
        <v>35000</v>
      </c>
      <c r="J32" s="35">
        <f t="shared" ref="J32:J33" si="3">G32*I32</f>
        <v>35000</v>
      </c>
      <c r="K32" s="36"/>
      <c r="L32" s="26"/>
    </row>
    <row r="33" spans="1:14" x14ac:dyDescent="0.4">
      <c r="A33" s="118"/>
      <c r="B33" s="80"/>
      <c r="C33" s="163" t="s">
        <v>263</v>
      </c>
      <c r="D33" s="164"/>
      <c r="E33" s="165" t="s">
        <v>196</v>
      </c>
      <c r="F33" s="164"/>
      <c r="G33" s="33">
        <v>1</v>
      </c>
      <c r="H33" s="40" t="s">
        <v>16</v>
      </c>
      <c r="I33" s="37">
        <v>25000</v>
      </c>
      <c r="J33" s="35">
        <f t="shared" si="3"/>
        <v>25000</v>
      </c>
      <c r="K33" s="36" t="s">
        <v>47</v>
      </c>
      <c r="L33" s="26"/>
    </row>
    <row r="34" spans="1:14" x14ac:dyDescent="0.4">
      <c r="A34" s="118"/>
      <c r="B34" s="80"/>
      <c r="C34" s="163" t="s">
        <v>262</v>
      </c>
      <c r="D34" s="164"/>
      <c r="E34" s="165" t="s">
        <v>196</v>
      </c>
      <c r="F34" s="164"/>
      <c r="G34" s="33">
        <v>1</v>
      </c>
      <c r="H34" s="40" t="s">
        <v>16</v>
      </c>
      <c r="I34" s="37">
        <v>13000</v>
      </c>
      <c r="J34" s="35">
        <f t="shared" ref="J34" si="4">G34*I34</f>
        <v>13000</v>
      </c>
      <c r="K34" s="36" t="s">
        <v>47</v>
      </c>
      <c r="L34" s="26"/>
    </row>
    <row r="35" spans="1:14" x14ac:dyDescent="0.4">
      <c r="A35" s="118"/>
      <c r="B35" s="80"/>
      <c r="C35" s="163" t="s">
        <v>13</v>
      </c>
      <c r="D35" s="164"/>
      <c r="E35" s="165" t="s">
        <v>191</v>
      </c>
      <c r="F35" s="164"/>
      <c r="G35" s="33">
        <v>1</v>
      </c>
      <c r="H35" s="41" t="s">
        <v>18</v>
      </c>
      <c r="I35" s="37">
        <v>450000</v>
      </c>
      <c r="J35" s="35">
        <f>G35*I35</f>
        <v>450000</v>
      </c>
      <c r="K35" s="36"/>
      <c r="L35" s="26"/>
    </row>
    <row r="36" spans="1:14" x14ac:dyDescent="0.4">
      <c r="A36" s="118"/>
      <c r="B36" s="80"/>
      <c r="C36" s="163" t="s">
        <v>14</v>
      </c>
      <c r="D36" s="164"/>
      <c r="E36" s="165" t="s">
        <v>192</v>
      </c>
      <c r="F36" s="164"/>
      <c r="G36" s="33">
        <v>1</v>
      </c>
      <c r="H36" s="42" t="s">
        <v>18</v>
      </c>
      <c r="I36" s="37">
        <v>24000</v>
      </c>
      <c r="J36" s="35">
        <f>G36*I36</f>
        <v>24000</v>
      </c>
      <c r="K36" s="36"/>
      <c r="L36" s="26"/>
    </row>
    <row r="37" spans="1:14" x14ac:dyDescent="0.4">
      <c r="A37" s="118"/>
      <c r="B37" s="80"/>
      <c r="C37" s="163" t="s">
        <v>274</v>
      </c>
      <c r="D37" s="164"/>
      <c r="E37" s="165"/>
      <c r="F37" s="164"/>
      <c r="G37" s="43">
        <v>1</v>
      </c>
      <c r="H37" s="40" t="s">
        <v>39</v>
      </c>
      <c r="I37" s="37">
        <v>1200</v>
      </c>
      <c r="J37" s="44">
        <f t="shared" ref="J37" si="5">G37*I37</f>
        <v>1200</v>
      </c>
      <c r="K37" s="36"/>
      <c r="L37" s="26"/>
    </row>
    <row r="38" spans="1:14" x14ac:dyDescent="0.4">
      <c r="A38" s="118"/>
      <c r="B38" s="80"/>
      <c r="C38" s="163" t="s">
        <v>35</v>
      </c>
      <c r="D38" s="164"/>
      <c r="E38" s="165" t="s">
        <v>197</v>
      </c>
      <c r="F38" s="164"/>
      <c r="G38" s="43">
        <v>1</v>
      </c>
      <c r="H38" s="40" t="s">
        <v>18</v>
      </c>
      <c r="I38" s="37">
        <v>45000</v>
      </c>
      <c r="J38" s="44">
        <f t="shared" ref="J38:J41" si="6">G38*I38</f>
        <v>45000</v>
      </c>
      <c r="K38" s="36"/>
      <c r="L38" s="26"/>
    </row>
    <row r="39" spans="1:14" x14ac:dyDescent="0.4">
      <c r="A39" s="118"/>
      <c r="B39" s="80"/>
      <c r="C39" s="163" t="s">
        <v>35</v>
      </c>
      <c r="D39" s="164"/>
      <c r="E39" s="165" t="s">
        <v>198</v>
      </c>
      <c r="F39" s="164"/>
      <c r="G39" s="43">
        <v>1</v>
      </c>
      <c r="H39" s="40" t="s">
        <v>18</v>
      </c>
      <c r="I39" s="37">
        <v>30000</v>
      </c>
      <c r="J39" s="44">
        <f t="shared" ref="J39" si="7">G39*I39</f>
        <v>30000</v>
      </c>
      <c r="K39" s="36"/>
      <c r="L39" s="26"/>
    </row>
    <row r="40" spans="1:14" x14ac:dyDescent="0.4">
      <c r="A40" s="118"/>
      <c r="B40" s="79"/>
      <c r="C40" s="163" t="s">
        <v>37</v>
      </c>
      <c r="D40" s="164"/>
      <c r="E40" s="165"/>
      <c r="F40" s="164"/>
      <c r="G40" s="43">
        <v>1</v>
      </c>
      <c r="H40" s="40" t="s">
        <v>18</v>
      </c>
      <c r="I40" s="37">
        <v>2500</v>
      </c>
      <c r="J40" s="44">
        <f t="shared" si="6"/>
        <v>2500</v>
      </c>
      <c r="K40" s="36" t="s">
        <v>47</v>
      </c>
      <c r="L40" s="26"/>
    </row>
    <row r="41" spans="1:14" x14ac:dyDescent="0.4">
      <c r="A41" s="118"/>
      <c r="B41" s="80"/>
      <c r="C41" s="163" t="s">
        <v>246</v>
      </c>
      <c r="D41" s="164"/>
      <c r="E41" s="165" t="s">
        <v>247</v>
      </c>
      <c r="F41" s="164"/>
      <c r="G41" s="43">
        <v>2</v>
      </c>
      <c r="H41" s="40" t="s">
        <v>16</v>
      </c>
      <c r="I41" s="37">
        <v>5000</v>
      </c>
      <c r="J41" s="44">
        <f t="shared" si="6"/>
        <v>10000</v>
      </c>
      <c r="K41" s="36"/>
      <c r="L41" s="26"/>
    </row>
    <row r="42" spans="1:14" x14ac:dyDescent="0.4">
      <c r="A42" s="118"/>
      <c r="B42" s="79"/>
      <c r="C42" s="150" t="s">
        <v>34</v>
      </c>
      <c r="D42" s="151"/>
      <c r="E42" s="159"/>
      <c r="F42" s="159"/>
      <c r="G42" s="33">
        <v>2</v>
      </c>
      <c r="H42" s="38" t="s">
        <v>12</v>
      </c>
      <c r="I42" s="37">
        <v>25000</v>
      </c>
      <c r="J42" s="35">
        <f>G42*I42</f>
        <v>50000</v>
      </c>
      <c r="K42" s="36"/>
      <c r="L42" s="26"/>
    </row>
    <row r="43" spans="1:14" x14ac:dyDescent="0.4">
      <c r="A43" s="118"/>
      <c r="B43" s="79"/>
      <c r="C43" s="150" t="s">
        <v>264</v>
      </c>
      <c r="D43" s="151"/>
      <c r="E43" s="159"/>
      <c r="F43" s="159"/>
      <c r="G43" s="33">
        <v>6</v>
      </c>
      <c r="H43" s="38" t="s">
        <v>12</v>
      </c>
      <c r="I43" s="37">
        <v>25000</v>
      </c>
      <c r="J43" s="35">
        <f>G43*I43</f>
        <v>150000</v>
      </c>
      <c r="K43" s="39"/>
      <c r="L43" s="26"/>
    </row>
    <row r="44" spans="1:14" x14ac:dyDescent="0.4">
      <c r="A44" s="118"/>
      <c r="B44" s="79"/>
      <c r="C44" s="163" t="s">
        <v>15</v>
      </c>
      <c r="D44" s="164"/>
      <c r="E44" s="165" t="s">
        <v>266</v>
      </c>
      <c r="F44" s="164"/>
      <c r="G44" s="43">
        <v>1</v>
      </c>
      <c r="H44" s="40" t="s">
        <v>12</v>
      </c>
      <c r="I44" s="37">
        <v>25000</v>
      </c>
      <c r="J44" s="44">
        <f t="shared" si="0"/>
        <v>25000</v>
      </c>
      <c r="K44" s="36" t="s">
        <v>265</v>
      </c>
      <c r="L44" s="26"/>
    </row>
    <row r="45" spans="1:14" x14ac:dyDescent="0.4">
      <c r="A45" s="118"/>
      <c r="B45" s="85"/>
      <c r="C45" s="154"/>
      <c r="D45" s="154"/>
      <c r="E45" s="154"/>
      <c r="F45" s="154"/>
      <c r="G45" s="131"/>
      <c r="H45" s="131"/>
      <c r="I45" s="132" t="s">
        <v>305</v>
      </c>
      <c r="J45" s="132">
        <v>855200</v>
      </c>
      <c r="K45" s="132"/>
      <c r="L45" s="26"/>
      <c r="N45" s="20"/>
    </row>
    <row r="46" spans="1:14" ht="19.5" thickBot="1" x14ac:dyDescent="0.45">
      <c r="A46" s="118"/>
      <c r="B46" s="136"/>
      <c r="C46" s="156"/>
      <c r="D46" s="156"/>
      <c r="E46" s="156"/>
      <c r="F46" s="156"/>
      <c r="G46" s="137"/>
      <c r="H46" s="137"/>
      <c r="I46" s="138" t="s">
        <v>306</v>
      </c>
      <c r="J46" s="139">
        <v>65500</v>
      </c>
      <c r="K46" s="139"/>
      <c r="L46" s="26"/>
      <c r="N46" s="20"/>
    </row>
    <row r="47" spans="1:14" ht="19.5" thickTop="1" x14ac:dyDescent="0.4">
      <c r="A47" s="118"/>
      <c r="B47" s="143"/>
      <c r="C47" s="160" t="s">
        <v>322</v>
      </c>
      <c r="D47" s="160"/>
      <c r="E47" s="160"/>
      <c r="F47" s="160"/>
      <c r="G47" s="160"/>
      <c r="H47" s="160"/>
      <c r="I47" s="161"/>
      <c r="J47" s="144">
        <f>J27+J28+J45+J46</f>
        <v>1060700</v>
      </c>
      <c r="K47" s="145"/>
      <c r="L47" s="26"/>
    </row>
    <row r="48" spans="1:14" x14ac:dyDescent="0.4">
      <c r="A48" s="118"/>
      <c r="B48" s="85"/>
      <c r="C48" s="154"/>
      <c r="D48" s="154"/>
      <c r="E48" s="154"/>
      <c r="F48" s="154"/>
      <c r="G48" s="131"/>
      <c r="H48" s="131"/>
      <c r="I48" s="132" t="s">
        <v>321</v>
      </c>
      <c r="J48" s="132">
        <f>J27+J45</f>
        <v>995200</v>
      </c>
      <c r="K48" s="132"/>
      <c r="L48" s="26"/>
    </row>
    <row r="49" spans="1:14" x14ac:dyDescent="0.4">
      <c r="A49" s="118"/>
      <c r="B49" s="133"/>
      <c r="C49" s="155"/>
      <c r="D49" s="155"/>
      <c r="E49" s="155"/>
      <c r="F49" s="155"/>
      <c r="G49" s="134"/>
      <c r="H49" s="134"/>
      <c r="I49" s="132" t="s">
        <v>320</v>
      </c>
      <c r="J49" s="135">
        <f>J28+J46</f>
        <v>65500</v>
      </c>
      <c r="K49" s="135"/>
      <c r="L49" s="26"/>
    </row>
    <row r="50" spans="1:14" x14ac:dyDescent="0.4">
      <c r="A50" s="118"/>
      <c r="B50" s="102" t="s">
        <v>22</v>
      </c>
      <c r="C50" s="162" t="s">
        <v>20</v>
      </c>
      <c r="D50" s="162"/>
      <c r="E50" s="162"/>
      <c r="F50" s="162"/>
      <c r="G50" s="162"/>
      <c r="H50" s="162"/>
      <c r="I50" s="162"/>
      <c r="J50" s="162"/>
      <c r="K50" s="105"/>
      <c r="L50" s="26"/>
    </row>
    <row r="51" spans="1:14" x14ac:dyDescent="0.4">
      <c r="A51" s="118"/>
      <c r="B51" s="104" t="s">
        <v>248</v>
      </c>
      <c r="C51" s="153" t="s">
        <v>231</v>
      </c>
      <c r="D51" s="153"/>
      <c r="E51" s="153"/>
      <c r="F51" s="153"/>
      <c r="G51" s="153"/>
      <c r="H51" s="153"/>
      <c r="I51" s="153"/>
      <c r="J51" s="153"/>
      <c r="K51" s="105"/>
      <c r="L51" s="26"/>
    </row>
    <row r="52" spans="1:14" x14ac:dyDescent="0.4">
      <c r="A52" s="118"/>
      <c r="B52" s="81"/>
      <c r="C52" s="166" t="s">
        <v>243</v>
      </c>
      <c r="D52" s="167"/>
      <c r="E52" s="166" t="s">
        <v>242</v>
      </c>
      <c r="F52" s="167"/>
      <c r="G52" s="29">
        <v>2</v>
      </c>
      <c r="H52" s="29" t="s">
        <v>235</v>
      </c>
      <c r="I52" s="46">
        <v>34000</v>
      </c>
      <c r="J52" s="47">
        <f t="shared" si="0"/>
        <v>68000</v>
      </c>
      <c r="K52" s="48"/>
      <c r="L52" s="26"/>
    </row>
    <row r="53" spans="1:14" ht="18" customHeight="1" x14ac:dyDescent="0.4">
      <c r="A53" s="118"/>
      <c r="B53" s="79"/>
      <c r="C53" s="163" t="s">
        <v>236</v>
      </c>
      <c r="D53" s="164"/>
      <c r="E53" s="165"/>
      <c r="F53" s="164"/>
      <c r="G53" s="43">
        <v>2</v>
      </c>
      <c r="H53" s="40" t="s">
        <v>12</v>
      </c>
      <c r="I53" s="37">
        <v>25000</v>
      </c>
      <c r="J53" s="44">
        <f t="shared" ref="J53" si="8">G53*I53</f>
        <v>50000</v>
      </c>
      <c r="K53" s="36"/>
      <c r="L53" s="26"/>
    </row>
    <row r="54" spans="1:14" ht="18" customHeight="1" x14ac:dyDescent="0.4">
      <c r="A54" s="118"/>
      <c r="B54" s="80"/>
      <c r="C54" s="163" t="s">
        <v>244</v>
      </c>
      <c r="D54" s="164"/>
      <c r="E54" s="165" t="s">
        <v>40</v>
      </c>
      <c r="F54" s="164"/>
      <c r="G54" s="43">
        <v>1</v>
      </c>
      <c r="H54" s="40" t="s">
        <v>18</v>
      </c>
      <c r="I54" s="37">
        <v>8000</v>
      </c>
      <c r="J54" s="44">
        <f>G54*I54</f>
        <v>8000</v>
      </c>
      <c r="K54" s="36"/>
      <c r="L54" s="26"/>
    </row>
    <row r="55" spans="1:14" x14ac:dyDescent="0.4">
      <c r="A55" s="118"/>
      <c r="B55" s="85"/>
      <c r="C55" s="154"/>
      <c r="D55" s="154"/>
      <c r="E55" s="154"/>
      <c r="F55" s="154"/>
      <c r="G55" s="131"/>
      <c r="H55" s="131"/>
      <c r="I55" s="132" t="s">
        <v>305</v>
      </c>
      <c r="J55" s="132">
        <v>126000</v>
      </c>
      <c r="K55" s="132"/>
      <c r="L55" s="26"/>
    </row>
    <row r="56" spans="1:14" ht="18" customHeight="1" x14ac:dyDescent="0.4">
      <c r="A56" s="118"/>
      <c r="B56" s="136"/>
      <c r="C56" s="156"/>
      <c r="D56" s="156"/>
      <c r="E56" s="156"/>
      <c r="F56" s="156"/>
      <c r="G56" s="137"/>
      <c r="H56" s="137"/>
      <c r="I56" s="138" t="s">
        <v>306</v>
      </c>
      <c r="J56" s="139">
        <v>0</v>
      </c>
      <c r="K56" s="139"/>
      <c r="L56" s="26"/>
    </row>
    <row r="57" spans="1:14" x14ac:dyDescent="0.4">
      <c r="A57" s="118"/>
      <c r="B57" s="104" t="s">
        <v>249</v>
      </c>
      <c r="C57" s="153" t="s">
        <v>229</v>
      </c>
      <c r="D57" s="153"/>
      <c r="E57" s="153"/>
      <c r="F57" s="153"/>
      <c r="G57" s="153"/>
      <c r="H57" s="153"/>
      <c r="I57" s="153"/>
      <c r="J57" s="153"/>
      <c r="K57" s="105"/>
      <c r="L57" s="26"/>
    </row>
    <row r="58" spans="1:14" x14ac:dyDescent="0.4">
      <c r="A58" s="118"/>
      <c r="B58" s="79"/>
      <c r="C58" s="150" t="s">
        <v>38</v>
      </c>
      <c r="D58" s="151"/>
      <c r="E58" s="150" t="s">
        <v>233</v>
      </c>
      <c r="F58" s="151"/>
      <c r="G58" s="33">
        <v>1</v>
      </c>
      <c r="H58" s="33" t="s">
        <v>10</v>
      </c>
      <c r="I58" s="37">
        <v>28000</v>
      </c>
      <c r="J58" s="49">
        <f t="shared" ref="J58" si="9">G58*I58</f>
        <v>28000</v>
      </c>
      <c r="K58" s="39"/>
      <c r="L58" s="26"/>
    </row>
    <row r="59" spans="1:14" x14ac:dyDescent="0.4">
      <c r="A59" s="118"/>
      <c r="B59" s="79"/>
      <c r="C59" s="150" t="s">
        <v>232</v>
      </c>
      <c r="D59" s="151"/>
      <c r="E59" s="150"/>
      <c r="F59" s="151"/>
      <c r="G59" s="33">
        <v>1</v>
      </c>
      <c r="H59" s="33" t="s">
        <v>230</v>
      </c>
      <c r="I59" s="37">
        <v>25000</v>
      </c>
      <c r="J59" s="49">
        <f t="shared" si="0"/>
        <v>25000</v>
      </c>
      <c r="K59" s="39"/>
      <c r="L59" s="26"/>
    </row>
    <row r="60" spans="1:14" x14ac:dyDescent="0.4">
      <c r="A60" s="118"/>
      <c r="B60" s="85"/>
      <c r="C60" s="154"/>
      <c r="D60" s="154"/>
      <c r="E60" s="154"/>
      <c r="F60" s="154"/>
      <c r="G60" s="131"/>
      <c r="H60" s="131"/>
      <c r="I60" s="132" t="s">
        <v>305</v>
      </c>
      <c r="J60" s="132">
        <v>53000</v>
      </c>
      <c r="K60" s="132"/>
      <c r="L60" s="26"/>
    </row>
    <row r="61" spans="1:14" ht="19.5" thickBot="1" x14ac:dyDescent="0.45">
      <c r="A61" s="118"/>
      <c r="B61" s="136"/>
      <c r="C61" s="156"/>
      <c r="D61" s="156"/>
      <c r="E61" s="156"/>
      <c r="F61" s="156"/>
      <c r="G61" s="137"/>
      <c r="H61" s="137"/>
      <c r="I61" s="138" t="s">
        <v>306</v>
      </c>
      <c r="J61" s="139">
        <v>0</v>
      </c>
      <c r="K61" s="139"/>
      <c r="L61" s="26"/>
    </row>
    <row r="62" spans="1:14" ht="19.5" thickTop="1" x14ac:dyDescent="0.4">
      <c r="A62" s="125"/>
      <c r="B62" s="143"/>
      <c r="C62" s="160" t="s">
        <v>323</v>
      </c>
      <c r="D62" s="160"/>
      <c r="E62" s="160"/>
      <c r="F62" s="160"/>
      <c r="G62" s="160"/>
      <c r="H62" s="160"/>
      <c r="I62" s="161"/>
      <c r="J62" s="144">
        <f>SUM(J63:J64)</f>
        <v>179000</v>
      </c>
      <c r="K62" s="145"/>
      <c r="L62" s="26"/>
    </row>
    <row r="63" spans="1:14" x14ac:dyDescent="0.4">
      <c r="A63" s="118"/>
      <c r="B63" s="85"/>
      <c r="C63" s="154"/>
      <c r="D63" s="154"/>
      <c r="E63" s="154"/>
      <c r="F63" s="154"/>
      <c r="G63" s="131"/>
      <c r="H63" s="131"/>
      <c r="I63" s="132" t="s">
        <v>318</v>
      </c>
      <c r="J63" s="132">
        <f>J55+J60</f>
        <v>179000</v>
      </c>
      <c r="K63" s="132"/>
      <c r="L63" s="26"/>
      <c r="N63" s="20"/>
    </row>
    <row r="64" spans="1:14" x14ac:dyDescent="0.4">
      <c r="A64" s="118"/>
      <c r="B64" s="133"/>
      <c r="C64" s="155"/>
      <c r="D64" s="155"/>
      <c r="E64" s="155"/>
      <c r="F64" s="155"/>
      <c r="G64" s="134"/>
      <c r="H64" s="134"/>
      <c r="I64" s="132" t="s">
        <v>319</v>
      </c>
      <c r="J64" s="135">
        <v>0</v>
      </c>
      <c r="K64" s="135"/>
      <c r="L64" s="26"/>
    </row>
    <row r="65" spans="1:13" x14ac:dyDescent="0.4">
      <c r="A65" s="118"/>
      <c r="B65" s="102" t="s">
        <v>217</v>
      </c>
      <c r="C65" s="162" t="s">
        <v>237</v>
      </c>
      <c r="D65" s="162"/>
      <c r="E65" s="162"/>
      <c r="F65" s="162"/>
      <c r="G65" s="162"/>
      <c r="H65" s="162"/>
      <c r="I65" s="162"/>
      <c r="J65" s="162"/>
      <c r="K65" s="105"/>
      <c r="L65" s="26"/>
    </row>
    <row r="66" spans="1:13" x14ac:dyDescent="0.4">
      <c r="A66" s="118"/>
      <c r="B66" s="79"/>
      <c r="C66" s="150" t="s">
        <v>46</v>
      </c>
      <c r="D66" s="151"/>
      <c r="E66" s="150" t="s">
        <v>245</v>
      </c>
      <c r="F66" s="151"/>
      <c r="G66" s="33">
        <v>1</v>
      </c>
      <c r="H66" s="33" t="s">
        <v>10</v>
      </c>
      <c r="I66" s="37">
        <v>40000</v>
      </c>
      <c r="J66" s="49">
        <f t="shared" ref="J66:J67" si="10">G66*I66</f>
        <v>40000</v>
      </c>
      <c r="K66" s="51"/>
      <c r="L66" s="26"/>
    </row>
    <row r="67" spans="1:13" x14ac:dyDescent="0.4">
      <c r="A67" s="118"/>
      <c r="B67" s="79"/>
      <c r="C67" s="150" t="s">
        <v>238</v>
      </c>
      <c r="D67" s="151"/>
      <c r="E67" s="150"/>
      <c r="F67" s="151"/>
      <c r="G67" s="33">
        <v>2</v>
      </c>
      <c r="H67" s="33" t="s">
        <v>12</v>
      </c>
      <c r="I67" s="37">
        <v>25000</v>
      </c>
      <c r="J67" s="49">
        <f t="shared" si="10"/>
        <v>50000</v>
      </c>
      <c r="K67" s="51"/>
      <c r="L67" s="26"/>
    </row>
    <row r="68" spans="1:13" x14ac:dyDescent="0.4">
      <c r="A68" s="118"/>
      <c r="B68" s="77"/>
      <c r="C68" s="171" t="s">
        <v>324</v>
      </c>
      <c r="D68" s="171"/>
      <c r="E68" s="171"/>
      <c r="F68" s="171"/>
      <c r="G68" s="171"/>
      <c r="H68" s="171"/>
      <c r="I68" s="172"/>
      <c r="J68" s="45">
        <f>SUM(J66:J67)</f>
        <v>90000</v>
      </c>
      <c r="K68" s="31"/>
      <c r="L68" s="26"/>
    </row>
    <row r="69" spans="1:13" x14ac:dyDescent="0.4">
      <c r="A69" s="118"/>
      <c r="B69" s="85"/>
      <c r="C69" s="154"/>
      <c r="D69" s="154"/>
      <c r="E69" s="154"/>
      <c r="F69" s="154"/>
      <c r="G69" s="131"/>
      <c r="H69" s="131"/>
      <c r="I69" s="132" t="s">
        <v>325</v>
      </c>
      <c r="J69" s="132">
        <v>90000</v>
      </c>
      <c r="K69" s="132"/>
      <c r="L69" s="26"/>
    </row>
    <row r="70" spans="1:13" x14ac:dyDescent="0.4">
      <c r="A70" s="118"/>
      <c r="B70" s="133"/>
      <c r="C70" s="155"/>
      <c r="D70" s="155"/>
      <c r="E70" s="155"/>
      <c r="F70" s="155"/>
      <c r="G70" s="134"/>
      <c r="H70" s="134"/>
      <c r="I70" s="132" t="s">
        <v>326</v>
      </c>
      <c r="J70" s="135">
        <v>0</v>
      </c>
      <c r="K70" s="135"/>
      <c r="L70" s="26"/>
    </row>
    <row r="71" spans="1:13" x14ac:dyDescent="0.4">
      <c r="A71" s="118"/>
      <c r="B71" s="102" t="s">
        <v>239</v>
      </c>
      <c r="C71" s="162" t="s">
        <v>21</v>
      </c>
      <c r="D71" s="162"/>
      <c r="E71" s="162"/>
      <c r="F71" s="162"/>
      <c r="G71" s="162"/>
      <c r="H71" s="162"/>
      <c r="I71" s="162"/>
      <c r="J71" s="162"/>
      <c r="K71" s="105"/>
      <c r="L71" s="26"/>
    </row>
    <row r="72" spans="1:13" x14ac:dyDescent="0.4">
      <c r="A72" s="118"/>
      <c r="B72" s="104" t="s">
        <v>248</v>
      </c>
      <c r="C72" s="153" t="s">
        <v>219</v>
      </c>
      <c r="D72" s="153"/>
      <c r="E72" s="153"/>
      <c r="F72" s="153"/>
      <c r="G72" s="153"/>
      <c r="H72" s="153"/>
      <c r="I72" s="153"/>
      <c r="J72" s="153"/>
      <c r="K72" s="108"/>
      <c r="L72" s="26"/>
    </row>
    <row r="73" spans="1:13" x14ac:dyDescent="0.4">
      <c r="B73" s="81"/>
      <c r="C73" s="166" t="s">
        <v>250</v>
      </c>
      <c r="D73" s="167"/>
      <c r="E73" s="166"/>
      <c r="F73" s="167"/>
      <c r="G73" s="29">
        <v>1</v>
      </c>
      <c r="H73" s="29" t="s">
        <v>26</v>
      </c>
      <c r="I73" s="46">
        <v>5000</v>
      </c>
      <c r="J73" s="47">
        <f>G73*I73</f>
        <v>5000</v>
      </c>
      <c r="K73" s="31"/>
      <c r="M73" s="118"/>
    </row>
    <row r="74" spans="1:13" x14ac:dyDescent="0.4">
      <c r="A74" s="118"/>
      <c r="B74" s="85"/>
      <c r="C74" s="154"/>
      <c r="D74" s="154"/>
      <c r="E74" s="154"/>
      <c r="F74" s="154"/>
      <c r="G74" s="131"/>
      <c r="H74" s="131"/>
      <c r="I74" s="132" t="s">
        <v>305</v>
      </c>
      <c r="J74" s="132">
        <v>5000</v>
      </c>
      <c r="K74" s="132"/>
      <c r="L74" s="26"/>
    </row>
    <row r="75" spans="1:13" x14ac:dyDescent="0.4">
      <c r="A75" s="118"/>
      <c r="B75" s="133"/>
      <c r="C75" s="155"/>
      <c r="D75" s="155"/>
      <c r="E75" s="155"/>
      <c r="F75" s="155"/>
      <c r="G75" s="134"/>
      <c r="H75" s="134"/>
      <c r="I75" s="132" t="s">
        <v>306</v>
      </c>
      <c r="J75" s="135">
        <v>0</v>
      </c>
      <c r="K75" s="135"/>
      <c r="L75" s="26"/>
    </row>
    <row r="76" spans="1:13" x14ac:dyDescent="0.4">
      <c r="A76" s="118"/>
      <c r="B76" s="104" t="s">
        <v>249</v>
      </c>
      <c r="C76" s="153" t="s">
        <v>220</v>
      </c>
      <c r="D76" s="153"/>
      <c r="E76" s="153"/>
      <c r="F76" s="153"/>
      <c r="G76" s="153"/>
      <c r="H76" s="153"/>
      <c r="I76" s="153"/>
      <c r="J76" s="153"/>
      <c r="K76" s="108"/>
      <c r="L76" s="26"/>
    </row>
    <row r="77" spans="1:13" x14ac:dyDescent="0.4">
      <c r="A77" s="118"/>
      <c r="B77" s="82"/>
      <c r="C77" s="150" t="s">
        <v>24</v>
      </c>
      <c r="D77" s="151"/>
      <c r="E77" s="150"/>
      <c r="F77" s="151"/>
      <c r="G77" s="33">
        <v>2</v>
      </c>
      <c r="H77" s="33" t="s">
        <v>12</v>
      </c>
      <c r="I77" s="37">
        <v>25000</v>
      </c>
      <c r="J77" s="49">
        <f>G77*I77</f>
        <v>50000</v>
      </c>
      <c r="K77" s="50"/>
      <c r="L77" s="26"/>
    </row>
    <row r="78" spans="1:13" x14ac:dyDescent="0.4">
      <c r="A78" s="118"/>
      <c r="B78" s="85"/>
      <c r="C78" s="154"/>
      <c r="D78" s="154"/>
      <c r="E78" s="154"/>
      <c r="F78" s="154"/>
      <c r="G78" s="131"/>
      <c r="H78" s="131"/>
      <c r="I78" s="132" t="s">
        <v>305</v>
      </c>
      <c r="J78" s="132">
        <v>50000</v>
      </c>
      <c r="K78" s="132"/>
      <c r="L78" s="26"/>
    </row>
    <row r="79" spans="1:13" x14ac:dyDescent="0.4">
      <c r="A79" s="118"/>
      <c r="B79" s="133"/>
      <c r="C79" s="155"/>
      <c r="D79" s="155"/>
      <c r="E79" s="155"/>
      <c r="F79" s="155"/>
      <c r="G79" s="134"/>
      <c r="H79" s="134"/>
      <c r="I79" s="132" t="s">
        <v>306</v>
      </c>
      <c r="J79" s="135">
        <v>0</v>
      </c>
      <c r="K79" s="135"/>
      <c r="L79" s="26"/>
    </row>
    <row r="80" spans="1:13" x14ac:dyDescent="0.4">
      <c r="A80" s="118"/>
      <c r="B80" s="104" t="s">
        <v>251</v>
      </c>
      <c r="C80" s="153" t="s">
        <v>221</v>
      </c>
      <c r="D80" s="153"/>
      <c r="E80" s="153"/>
      <c r="F80" s="153"/>
      <c r="G80" s="153"/>
      <c r="H80" s="153"/>
      <c r="I80" s="153"/>
      <c r="J80" s="153"/>
      <c r="K80" s="108"/>
      <c r="L80" s="26"/>
    </row>
    <row r="81" spans="1:12" x14ac:dyDescent="0.4">
      <c r="A81" s="118"/>
      <c r="B81" s="79"/>
      <c r="C81" s="150" t="s">
        <v>25</v>
      </c>
      <c r="D81" s="151"/>
      <c r="E81" s="152"/>
      <c r="F81" s="151"/>
      <c r="G81" s="33">
        <v>4</v>
      </c>
      <c r="H81" s="33" t="s">
        <v>12</v>
      </c>
      <c r="I81" s="37">
        <v>25000</v>
      </c>
      <c r="J81" s="49">
        <f>G81*I81</f>
        <v>100000</v>
      </c>
      <c r="K81" s="50"/>
      <c r="L81" s="26"/>
    </row>
    <row r="82" spans="1:12" x14ac:dyDescent="0.4">
      <c r="A82" s="118"/>
      <c r="B82" s="85"/>
      <c r="C82" s="154"/>
      <c r="D82" s="154"/>
      <c r="E82" s="154"/>
      <c r="F82" s="154"/>
      <c r="G82" s="131"/>
      <c r="H82" s="131"/>
      <c r="I82" s="132" t="s">
        <v>305</v>
      </c>
      <c r="J82" s="132">
        <v>100000</v>
      </c>
      <c r="K82" s="132"/>
      <c r="L82" s="26"/>
    </row>
    <row r="83" spans="1:12" x14ac:dyDescent="0.4">
      <c r="A83" s="118"/>
      <c r="B83" s="133"/>
      <c r="C83" s="155"/>
      <c r="D83" s="155"/>
      <c r="E83" s="155"/>
      <c r="F83" s="155"/>
      <c r="G83" s="134"/>
      <c r="H83" s="134"/>
      <c r="I83" s="132" t="s">
        <v>306</v>
      </c>
      <c r="J83" s="135">
        <v>0</v>
      </c>
      <c r="K83" s="135"/>
      <c r="L83" s="26"/>
    </row>
    <row r="84" spans="1:12" x14ac:dyDescent="0.4">
      <c r="A84" s="118"/>
      <c r="B84" s="104" t="s">
        <v>255</v>
      </c>
      <c r="C84" s="153" t="s">
        <v>225</v>
      </c>
      <c r="D84" s="153"/>
      <c r="E84" s="153"/>
      <c r="F84" s="153"/>
      <c r="G84" s="153"/>
      <c r="H84" s="153"/>
      <c r="I84" s="153"/>
      <c r="J84" s="153"/>
      <c r="K84" s="108"/>
      <c r="L84" s="26"/>
    </row>
    <row r="85" spans="1:12" x14ac:dyDescent="0.4">
      <c r="A85" s="118"/>
      <c r="B85" s="79"/>
      <c r="C85" s="159" t="s">
        <v>23</v>
      </c>
      <c r="D85" s="151"/>
      <c r="E85" s="150"/>
      <c r="F85" s="151"/>
      <c r="G85" s="33">
        <v>3</v>
      </c>
      <c r="H85" s="33" t="s">
        <v>12</v>
      </c>
      <c r="I85" s="37">
        <v>30000</v>
      </c>
      <c r="J85" s="49">
        <f t="shared" ref="J85" si="11">G85*I85</f>
        <v>90000</v>
      </c>
      <c r="K85" s="36"/>
      <c r="L85" s="26"/>
    </row>
    <row r="86" spans="1:12" x14ac:dyDescent="0.4">
      <c r="A86" s="118"/>
      <c r="B86" s="85"/>
      <c r="C86" s="154"/>
      <c r="D86" s="154"/>
      <c r="E86" s="154"/>
      <c r="F86" s="154"/>
      <c r="G86" s="131"/>
      <c r="H86" s="131"/>
      <c r="I86" s="132" t="s">
        <v>305</v>
      </c>
      <c r="J86" s="132">
        <v>90000</v>
      </c>
      <c r="K86" s="132"/>
      <c r="L86" s="26"/>
    </row>
    <row r="87" spans="1:12" x14ac:dyDescent="0.4">
      <c r="A87" s="118"/>
      <c r="B87" s="136"/>
      <c r="C87" s="156"/>
      <c r="D87" s="156"/>
      <c r="E87" s="156"/>
      <c r="F87" s="156"/>
      <c r="G87" s="137"/>
      <c r="H87" s="137"/>
      <c r="I87" s="138" t="s">
        <v>306</v>
      </c>
      <c r="J87" s="139">
        <v>0</v>
      </c>
      <c r="K87" s="139"/>
      <c r="L87" s="26"/>
    </row>
    <row r="88" spans="1:12" x14ac:dyDescent="0.4">
      <c r="A88" s="118"/>
      <c r="B88" s="104"/>
      <c r="C88" s="153" t="s">
        <v>329</v>
      </c>
      <c r="D88" s="153"/>
      <c r="E88" s="153"/>
      <c r="F88" s="153"/>
      <c r="G88" s="153"/>
      <c r="H88" s="153"/>
      <c r="I88" s="153"/>
      <c r="J88" s="153"/>
      <c r="K88" s="108"/>
      <c r="L88" s="26"/>
    </row>
    <row r="89" spans="1:12" x14ac:dyDescent="0.4">
      <c r="A89" s="118"/>
      <c r="B89" s="146"/>
      <c r="C89" s="157" t="s">
        <v>43</v>
      </c>
      <c r="D89" s="158"/>
      <c r="E89" s="157"/>
      <c r="F89" s="158"/>
      <c r="G89" s="147">
        <v>1</v>
      </c>
      <c r="H89" s="147" t="s">
        <v>18</v>
      </c>
      <c r="I89" s="148">
        <v>70000</v>
      </c>
      <c r="J89" s="149">
        <f t="shared" ref="J89" si="12">G89*I89</f>
        <v>70000</v>
      </c>
      <c r="K89" s="39" t="s">
        <v>47</v>
      </c>
      <c r="L89" s="26"/>
    </row>
    <row r="90" spans="1:12" x14ac:dyDescent="0.4">
      <c r="A90" s="118"/>
      <c r="B90" s="52"/>
      <c r="C90" s="178" t="s">
        <v>240</v>
      </c>
      <c r="D90" s="178"/>
      <c r="E90" s="178"/>
      <c r="F90" s="178"/>
      <c r="G90" s="178"/>
      <c r="H90" s="178"/>
      <c r="I90" s="178"/>
      <c r="J90" s="53">
        <f>J74+J75+J78+J79+J82+J83+J86+J87+J89</f>
        <v>315000</v>
      </c>
      <c r="K90" s="54"/>
      <c r="L90" s="26"/>
    </row>
    <row r="91" spans="1:12" x14ac:dyDescent="0.4">
      <c r="A91" s="118"/>
      <c r="B91" s="85"/>
      <c r="C91" s="154"/>
      <c r="D91" s="154"/>
      <c r="E91" s="154"/>
      <c r="F91" s="154"/>
      <c r="G91" s="131"/>
      <c r="H91" s="131"/>
      <c r="I91" s="132" t="s">
        <v>327</v>
      </c>
      <c r="J91" s="132">
        <v>245000</v>
      </c>
      <c r="K91" s="132"/>
      <c r="L91" s="26"/>
    </row>
    <row r="92" spans="1:12" x14ac:dyDescent="0.4">
      <c r="A92" s="118"/>
      <c r="B92" s="133"/>
      <c r="C92" s="155"/>
      <c r="D92" s="155"/>
      <c r="E92" s="155"/>
      <c r="F92" s="155"/>
      <c r="G92" s="134"/>
      <c r="H92" s="134"/>
      <c r="I92" s="132" t="s">
        <v>328</v>
      </c>
      <c r="J92" s="135">
        <v>70000</v>
      </c>
      <c r="K92" s="135"/>
      <c r="L92" s="26"/>
    </row>
    <row r="93" spans="1:12" x14ac:dyDescent="0.4">
      <c r="A93" s="118"/>
      <c r="B93" s="76"/>
      <c r="C93" s="166" t="s">
        <v>267</v>
      </c>
      <c r="D93" s="167"/>
      <c r="E93" s="166" t="s">
        <v>268</v>
      </c>
      <c r="F93" s="169"/>
      <c r="G93" s="28"/>
      <c r="H93" s="29"/>
      <c r="I93" s="30"/>
      <c r="J93" s="30">
        <v>-8336</v>
      </c>
      <c r="K93" s="31"/>
      <c r="L93" s="26"/>
    </row>
    <row r="94" spans="1:12" x14ac:dyDescent="0.4">
      <c r="A94" s="118"/>
      <c r="B94" s="173" t="s">
        <v>226</v>
      </c>
      <c r="C94" s="174"/>
      <c r="D94" s="174"/>
      <c r="E94" s="174"/>
      <c r="F94" s="174"/>
      <c r="G94" s="174"/>
      <c r="H94" s="174"/>
      <c r="I94" s="174"/>
      <c r="J94" s="175">
        <f>J96-J95</f>
        <v>4509200</v>
      </c>
      <c r="K94" s="176"/>
      <c r="L94" s="26"/>
    </row>
    <row r="95" spans="1:12" x14ac:dyDescent="0.4">
      <c r="A95" s="118"/>
      <c r="B95" s="173" t="s">
        <v>227</v>
      </c>
      <c r="C95" s="174"/>
      <c r="D95" s="174"/>
      <c r="E95" s="174"/>
      <c r="F95" s="174"/>
      <c r="G95" s="174"/>
      <c r="H95" s="174"/>
      <c r="I95" s="174"/>
      <c r="J95" s="175">
        <f>SUM(J33,J34,J40,J44,J89,J93)</f>
        <v>127164</v>
      </c>
      <c r="K95" s="176"/>
      <c r="L95" s="26"/>
    </row>
    <row r="96" spans="1:12" x14ac:dyDescent="0.4">
      <c r="A96" s="118"/>
      <c r="B96" s="173" t="s">
        <v>241</v>
      </c>
      <c r="C96" s="174"/>
      <c r="D96" s="174"/>
      <c r="E96" s="174"/>
      <c r="F96" s="174"/>
      <c r="G96" s="174"/>
      <c r="H96" s="174"/>
      <c r="I96" s="174"/>
      <c r="J96" s="175">
        <f>J20+J47+J68+J62+J90+J93</f>
        <v>4636364</v>
      </c>
      <c r="K96" s="176"/>
      <c r="L96" s="26"/>
    </row>
    <row r="97" spans="1:12" x14ac:dyDescent="0.4">
      <c r="A97" s="118"/>
      <c r="B97" s="170" t="s">
        <v>27</v>
      </c>
      <c r="C97" s="171"/>
      <c r="D97" s="171"/>
      <c r="E97" s="171"/>
      <c r="F97" s="171"/>
      <c r="G97" s="171"/>
      <c r="H97" s="171"/>
      <c r="I97" s="172"/>
      <c r="J97" s="177">
        <f>J96*0.1</f>
        <v>463636.4</v>
      </c>
      <c r="K97" s="176"/>
      <c r="L97" s="26"/>
    </row>
    <row r="98" spans="1:12" x14ac:dyDescent="0.4">
      <c r="A98" s="118"/>
      <c r="B98" s="123"/>
      <c r="C98" s="122"/>
      <c r="D98" s="122"/>
      <c r="E98" s="122"/>
      <c r="F98" s="122"/>
      <c r="G98" s="122"/>
      <c r="H98" s="122"/>
      <c r="I98" s="122"/>
      <c r="J98" s="122"/>
      <c r="K98" s="123"/>
      <c r="L98" s="26"/>
    </row>
    <row r="99" spans="1:12" x14ac:dyDescent="0.4">
      <c r="A99" s="121"/>
    </row>
  </sheetData>
  <sheetProtection algorithmName="SHA-512" hashValue="BxyDoG78SRby+8PYNbMrN0P3quayJE8Qu5Xpw+aEx8TCrPdCFWpXWl1ujTvfp6qctuW/K3zzLCM5wQ2irUFBqA==" saltValue="zG7ClHmRYcG+HiSgQvS+1g==" spinCount="100000" sheet="1" objects="1" scenarios="1" selectLockedCells="1"/>
  <mergeCells count="153">
    <mergeCell ref="B1:K1"/>
    <mergeCell ref="B4:K4"/>
    <mergeCell ref="E32:F32"/>
    <mergeCell ref="C31:D31"/>
    <mergeCell ref="E31:F31"/>
    <mergeCell ref="C25:D25"/>
    <mergeCell ref="E25:F25"/>
    <mergeCell ref="C26:D26"/>
    <mergeCell ref="E26:F26"/>
    <mergeCell ref="J7:K10"/>
    <mergeCell ref="E17:F17"/>
    <mergeCell ref="B13:C13"/>
    <mergeCell ref="B15:C15"/>
    <mergeCell ref="C21:J21"/>
    <mergeCell ref="C22:J22"/>
    <mergeCell ref="E12:F12"/>
    <mergeCell ref="B12:D12"/>
    <mergeCell ref="C52:D52"/>
    <mergeCell ref="C50:J50"/>
    <mergeCell ref="B2:K3"/>
    <mergeCell ref="E24:F24"/>
    <mergeCell ref="C23:D23"/>
    <mergeCell ref="C20:I20"/>
    <mergeCell ref="B16:K16"/>
    <mergeCell ref="C17:D17"/>
    <mergeCell ref="C18:J18"/>
    <mergeCell ref="E23:F23"/>
    <mergeCell ref="C24:D24"/>
    <mergeCell ref="C44:D44"/>
    <mergeCell ref="C47:I47"/>
    <mergeCell ref="C39:D39"/>
    <mergeCell ref="E39:F39"/>
    <mergeCell ref="E52:F52"/>
    <mergeCell ref="B97:I97"/>
    <mergeCell ref="B94:I94"/>
    <mergeCell ref="J94:K94"/>
    <mergeCell ref="B95:I95"/>
    <mergeCell ref="J95:K95"/>
    <mergeCell ref="J96:K96"/>
    <mergeCell ref="J97:K97"/>
    <mergeCell ref="C90:I90"/>
    <mergeCell ref="B96:I96"/>
    <mergeCell ref="C93:D93"/>
    <mergeCell ref="E93:F93"/>
    <mergeCell ref="E40:F40"/>
    <mergeCell ref="C30:D30"/>
    <mergeCell ref="C38:D38"/>
    <mergeCell ref="E38:F38"/>
    <mergeCell ref="C40:D40"/>
    <mergeCell ref="C32:D32"/>
    <mergeCell ref="E33:F33"/>
    <mergeCell ref="E34:F34"/>
    <mergeCell ref="C37:D37"/>
    <mergeCell ref="E37:F37"/>
    <mergeCell ref="C41:D41"/>
    <mergeCell ref="E41:F41"/>
    <mergeCell ref="E43:F43"/>
    <mergeCell ref="C65:J65"/>
    <mergeCell ref="C66:D66"/>
    <mergeCell ref="C43:D43"/>
    <mergeCell ref="C42:D42"/>
    <mergeCell ref="E44:F44"/>
    <mergeCell ref="E42:F42"/>
    <mergeCell ref="E66:F66"/>
    <mergeCell ref="C45:D45"/>
    <mergeCell ref="E45:F45"/>
    <mergeCell ref="C48:D48"/>
    <mergeCell ref="E48:F48"/>
    <mergeCell ref="C49:D49"/>
    <mergeCell ref="E49:F49"/>
    <mergeCell ref="C59:D59"/>
    <mergeCell ref="E59:F59"/>
    <mergeCell ref="C54:D54"/>
    <mergeCell ref="E54:F54"/>
    <mergeCell ref="C55:D55"/>
    <mergeCell ref="E55:F55"/>
    <mergeCell ref="C56:D56"/>
    <mergeCell ref="E56:F56"/>
    <mergeCell ref="B14:C14"/>
    <mergeCell ref="C35:D35"/>
    <mergeCell ref="E35:F35"/>
    <mergeCell ref="C36:D36"/>
    <mergeCell ref="E36:F36"/>
    <mergeCell ref="C33:D33"/>
    <mergeCell ref="C34:D34"/>
    <mergeCell ref="C19:D19"/>
    <mergeCell ref="E19:F19"/>
    <mergeCell ref="E30:F30"/>
    <mergeCell ref="C29:J29"/>
    <mergeCell ref="C27:D27"/>
    <mergeCell ref="E27:F27"/>
    <mergeCell ref="C28:D28"/>
    <mergeCell ref="E28:F28"/>
    <mergeCell ref="C46:D46"/>
    <mergeCell ref="E46:F46"/>
    <mergeCell ref="C69:D69"/>
    <mergeCell ref="E69:F69"/>
    <mergeCell ref="C70:D70"/>
    <mergeCell ref="E70:F70"/>
    <mergeCell ref="C62:I62"/>
    <mergeCell ref="C71:J71"/>
    <mergeCell ref="C51:J51"/>
    <mergeCell ref="C53:D53"/>
    <mergeCell ref="E53:F53"/>
    <mergeCell ref="E58:F58"/>
    <mergeCell ref="C58:D58"/>
    <mergeCell ref="C57:J57"/>
    <mergeCell ref="E67:F67"/>
    <mergeCell ref="C68:I68"/>
    <mergeCell ref="C67:D67"/>
    <mergeCell ref="C64:D64"/>
    <mergeCell ref="E64:F64"/>
    <mergeCell ref="C91:D91"/>
    <mergeCell ref="E91:F91"/>
    <mergeCell ref="C92:D92"/>
    <mergeCell ref="E92:F92"/>
    <mergeCell ref="C60:D60"/>
    <mergeCell ref="E60:F60"/>
    <mergeCell ref="C61:D61"/>
    <mergeCell ref="E61:F61"/>
    <mergeCell ref="C63:D63"/>
    <mergeCell ref="E63:F63"/>
    <mergeCell ref="E77:F77"/>
    <mergeCell ref="E73:F73"/>
    <mergeCell ref="C73:D73"/>
    <mergeCell ref="C77:D77"/>
    <mergeCell ref="C89:D89"/>
    <mergeCell ref="E89:F89"/>
    <mergeCell ref="C83:D83"/>
    <mergeCell ref="E83:F83"/>
    <mergeCell ref="C85:D85"/>
    <mergeCell ref="E85:F85"/>
    <mergeCell ref="C82:D82"/>
    <mergeCell ref="E82:F82"/>
    <mergeCell ref="C79:D79"/>
    <mergeCell ref="E79:F79"/>
    <mergeCell ref="C80:J80"/>
    <mergeCell ref="C81:D81"/>
    <mergeCell ref="E81:F81"/>
    <mergeCell ref="C88:J88"/>
    <mergeCell ref="C72:J72"/>
    <mergeCell ref="C74:D74"/>
    <mergeCell ref="E74:F74"/>
    <mergeCell ref="C75:D75"/>
    <mergeCell ref="E75:F75"/>
    <mergeCell ref="C76:J76"/>
    <mergeCell ref="C87:D87"/>
    <mergeCell ref="E87:F87"/>
    <mergeCell ref="C86:D86"/>
    <mergeCell ref="E86:F86"/>
    <mergeCell ref="C84:J84"/>
    <mergeCell ref="C78:D78"/>
    <mergeCell ref="E78:F78"/>
  </mergeCells>
  <phoneticPr fontId="1"/>
  <printOptions horizontalCentered="1"/>
  <pageMargins left="0.51181102362204722" right="0.51181102362204722" top="0.35433070866141736" bottom="0.35433070866141736" header="0.31496062992125984" footer="0.31496062992125984"/>
  <pageSetup paperSize="8" scale="53" orientation="portrait" r:id="rId1"/>
  <rowBreaks count="1" manualBreakCount="1">
    <brk id="9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0"/>
  <sheetViews>
    <sheetView showGridLines="0" view="pageBreakPreview" topLeftCell="A46" zoomScale="80" zoomScaleNormal="100" zoomScaleSheetLayoutView="80" workbookViewId="0">
      <selection activeCell="J106" sqref="J106:K106"/>
    </sheetView>
  </sheetViews>
  <sheetFormatPr defaultColWidth="9" defaultRowHeight="18.75" x14ac:dyDescent="0.4"/>
  <cols>
    <col min="1" max="1" width="2.625" style="19" customWidth="1"/>
    <col min="2" max="2" width="5.875" style="19" customWidth="1"/>
    <col min="3" max="4" width="10.75" style="19" customWidth="1"/>
    <col min="5" max="5" width="9" style="19"/>
    <col min="6" max="6" width="22.75" style="19" customWidth="1"/>
    <col min="7" max="7" width="5.25" style="19" customWidth="1"/>
    <col min="8" max="8" width="5.75" style="19" customWidth="1"/>
    <col min="9" max="9" width="12.25" style="19" customWidth="1"/>
    <col min="10" max="10" width="14.375" style="19" bestFit="1" customWidth="1"/>
    <col min="11" max="11" width="11.25" style="19" customWidth="1"/>
    <col min="12" max="12" width="2.625" style="19" customWidth="1"/>
    <col min="13" max="16384" width="9" style="19"/>
  </cols>
  <sheetData>
    <row r="1" spans="1:23" x14ac:dyDescent="0.4">
      <c r="A1" s="52"/>
      <c r="B1" s="188"/>
      <c r="C1" s="188"/>
      <c r="D1" s="188"/>
      <c r="E1" s="188"/>
      <c r="F1" s="188"/>
      <c r="G1" s="188"/>
      <c r="H1" s="188"/>
      <c r="I1" s="188"/>
      <c r="J1" s="188"/>
      <c r="K1" s="188"/>
      <c r="L1" s="25"/>
    </row>
    <row r="2" spans="1:23" ht="20.100000000000001" customHeight="1" x14ac:dyDescent="0.4">
      <c r="A2" s="118"/>
      <c r="B2" s="181" t="s">
        <v>30</v>
      </c>
      <c r="C2" s="181"/>
      <c r="D2" s="181"/>
      <c r="E2" s="181"/>
      <c r="F2" s="181"/>
      <c r="G2" s="181"/>
      <c r="H2" s="181"/>
      <c r="I2" s="181"/>
      <c r="J2" s="181"/>
      <c r="K2" s="181"/>
      <c r="L2" s="26"/>
      <c r="W2" s="126"/>
    </row>
    <row r="3" spans="1:23" ht="20.100000000000001" customHeight="1" x14ac:dyDescent="0.4">
      <c r="A3" s="118"/>
      <c r="B3" s="181"/>
      <c r="C3" s="181"/>
      <c r="D3" s="181"/>
      <c r="E3" s="181"/>
      <c r="F3" s="181"/>
      <c r="G3" s="181"/>
      <c r="H3" s="181"/>
      <c r="I3" s="181"/>
      <c r="J3" s="181"/>
      <c r="K3" s="181"/>
      <c r="L3" s="26"/>
    </row>
    <row r="4" spans="1:23" ht="22.15" customHeight="1" x14ac:dyDescent="0.4">
      <c r="A4" s="118"/>
      <c r="B4" s="189">
        <v>45139</v>
      </c>
      <c r="C4" s="189"/>
      <c r="D4" s="189"/>
      <c r="E4" s="189"/>
      <c r="F4" s="189"/>
      <c r="G4" s="189"/>
      <c r="H4" s="189"/>
      <c r="I4" s="189"/>
      <c r="J4" s="189"/>
      <c r="K4" s="189"/>
      <c r="L4" s="26"/>
    </row>
    <row r="5" spans="1:23" ht="19.5" x14ac:dyDescent="0.4">
      <c r="A5" s="118"/>
      <c r="B5" s="119" t="s">
        <v>0</v>
      </c>
      <c r="C5" s="127"/>
      <c r="D5" s="127"/>
      <c r="E5" s="127"/>
      <c r="F5" s="127"/>
      <c r="G5" s="127"/>
      <c r="H5" s="127"/>
      <c r="I5" s="127"/>
      <c r="J5" s="127"/>
      <c r="K5" s="127"/>
      <c r="L5" s="26"/>
    </row>
    <row r="6" spans="1:23" x14ac:dyDescent="0.4">
      <c r="A6" s="118"/>
      <c r="B6" s="20"/>
      <c r="C6" s="20"/>
      <c r="D6" s="20"/>
      <c r="E6" s="20"/>
      <c r="F6" s="20"/>
      <c r="G6" s="20"/>
      <c r="H6" s="20"/>
      <c r="I6" s="20"/>
      <c r="J6" s="20"/>
      <c r="K6" s="20"/>
      <c r="L6" s="26"/>
    </row>
    <row r="7" spans="1:23" ht="19.5" x14ac:dyDescent="0.4">
      <c r="A7" s="118"/>
      <c r="B7" s="120" t="s">
        <v>272</v>
      </c>
      <c r="C7" s="120"/>
      <c r="D7" s="120"/>
      <c r="E7" s="120"/>
      <c r="F7" s="120"/>
      <c r="G7" s="120"/>
      <c r="H7" s="120"/>
      <c r="I7" s="120"/>
      <c r="J7" s="190" t="s">
        <v>275</v>
      </c>
      <c r="K7" s="190"/>
      <c r="L7" s="26"/>
    </row>
    <row r="8" spans="1:23" ht="19.5" x14ac:dyDescent="0.4">
      <c r="A8" s="118"/>
      <c r="B8" s="120" t="s">
        <v>33</v>
      </c>
      <c r="C8" s="120"/>
      <c r="D8" s="120"/>
      <c r="E8" s="120"/>
      <c r="F8" s="120"/>
      <c r="G8" s="120"/>
      <c r="H8" s="120"/>
      <c r="I8" s="120"/>
      <c r="J8" s="190"/>
      <c r="K8" s="190"/>
      <c r="L8" s="26"/>
    </row>
    <row r="9" spans="1:23" ht="19.5" x14ac:dyDescent="0.4">
      <c r="A9" s="118"/>
      <c r="B9" s="20"/>
      <c r="C9" s="120"/>
      <c r="D9" s="120"/>
      <c r="E9" s="120"/>
      <c r="F9" s="120"/>
      <c r="G9" s="120"/>
      <c r="H9" s="120"/>
      <c r="I9" s="120"/>
      <c r="J9" s="190"/>
      <c r="K9" s="190"/>
      <c r="L9" s="26"/>
    </row>
    <row r="10" spans="1:23" ht="18" customHeight="1" x14ac:dyDescent="0.4">
      <c r="A10" s="118"/>
      <c r="B10" s="20" t="s">
        <v>1</v>
      </c>
      <c r="C10" s="20"/>
      <c r="D10" s="20"/>
      <c r="E10" s="20"/>
      <c r="F10" s="20"/>
      <c r="G10" s="20"/>
      <c r="H10" s="20"/>
      <c r="I10" s="20"/>
      <c r="J10" s="190"/>
      <c r="K10" s="190"/>
      <c r="L10" s="26"/>
    </row>
    <row r="11" spans="1:23" ht="20.100000000000001" customHeight="1" x14ac:dyDescent="0.4">
      <c r="A11" s="118"/>
      <c r="B11" s="20"/>
      <c r="C11" s="20"/>
      <c r="D11" s="20"/>
      <c r="E11" s="20"/>
      <c r="F11" s="20"/>
      <c r="G11" s="20"/>
      <c r="H11" s="20"/>
      <c r="I11" s="20"/>
      <c r="J11" s="96"/>
      <c r="K11" s="96"/>
      <c r="L11" s="26"/>
    </row>
    <row r="12" spans="1:23" ht="22.5" x14ac:dyDescent="0.4">
      <c r="A12" s="118"/>
      <c r="B12" s="179" t="s">
        <v>2</v>
      </c>
      <c r="C12" s="180"/>
      <c r="D12" s="180"/>
      <c r="E12" s="191">
        <f>J108+J109</f>
        <v>7260000</v>
      </c>
      <c r="F12" s="191"/>
      <c r="G12" s="21" t="s">
        <v>28</v>
      </c>
      <c r="H12" s="21"/>
      <c r="I12" s="21"/>
      <c r="J12" s="22"/>
      <c r="K12" s="98"/>
      <c r="L12" s="26"/>
    </row>
    <row r="13" spans="1:23" x14ac:dyDescent="0.4">
      <c r="A13" s="125"/>
      <c r="B13" s="168" t="s">
        <v>44</v>
      </c>
      <c r="C13" s="168"/>
      <c r="D13" s="22" t="s">
        <v>29</v>
      </c>
      <c r="E13" s="22"/>
      <c r="F13" s="23"/>
      <c r="G13" s="20"/>
      <c r="H13" s="20"/>
      <c r="I13" s="20"/>
      <c r="J13" s="24"/>
      <c r="K13" s="25"/>
      <c r="L13" s="26"/>
    </row>
    <row r="14" spans="1:23" x14ac:dyDescent="0.4">
      <c r="A14" s="125"/>
      <c r="B14" s="168" t="s">
        <v>45</v>
      </c>
      <c r="C14" s="168"/>
      <c r="D14" s="22" t="s">
        <v>185</v>
      </c>
      <c r="E14" s="22"/>
      <c r="F14" s="22"/>
      <c r="G14" s="20"/>
      <c r="H14" s="20"/>
      <c r="I14" s="20"/>
      <c r="J14" s="20"/>
      <c r="K14" s="26"/>
      <c r="L14" s="26"/>
    </row>
    <row r="15" spans="1:23" x14ac:dyDescent="0.4">
      <c r="A15" s="125"/>
      <c r="B15" s="168" t="s">
        <v>269</v>
      </c>
      <c r="C15" s="168"/>
      <c r="D15" s="22" t="s">
        <v>270</v>
      </c>
      <c r="E15" s="22"/>
      <c r="F15" s="22"/>
      <c r="G15" s="20"/>
      <c r="H15" s="20"/>
      <c r="I15" s="20"/>
      <c r="J15" s="20"/>
      <c r="K15" s="26"/>
      <c r="L15" s="26"/>
    </row>
    <row r="16" spans="1:23" x14ac:dyDescent="0.4">
      <c r="A16" s="118"/>
      <c r="B16" s="179" t="s">
        <v>48</v>
      </c>
      <c r="C16" s="180"/>
      <c r="D16" s="180"/>
      <c r="E16" s="180"/>
      <c r="F16" s="180"/>
      <c r="G16" s="180"/>
      <c r="H16" s="180"/>
      <c r="I16" s="180"/>
      <c r="J16" s="180"/>
      <c r="K16" s="185"/>
      <c r="L16" s="26"/>
    </row>
    <row r="17" spans="1:12" x14ac:dyDescent="0.4">
      <c r="A17" s="118"/>
      <c r="B17" s="94"/>
      <c r="C17" s="186" t="s">
        <v>9</v>
      </c>
      <c r="D17" s="186"/>
      <c r="E17" s="186" t="s">
        <v>8</v>
      </c>
      <c r="F17" s="186"/>
      <c r="G17" s="128" t="s">
        <v>7</v>
      </c>
      <c r="H17" s="128" t="s">
        <v>6</v>
      </c>
      <c r="I17" s="128" t="s">
        <v>5</v>
      </c>
      <c r="J17" s="95" t="s">
        <v>4</v>
      </c>
      <c r="K17" s="27" t="s">
        <v>32</v>
      </c>
      <c r="L17" s="26"/>
    </row>
    <row r="18" spans="1:12" x14ac:dyDescent="0.4">
      <c r="A18" s="118"/>
      <c r="B18" s="102" t="s">
        <v>3</v>
      </c>
      <c r="C18" s="153" t="s">
        <v>234</v>
      </c>
      <c r="D18" s="153"/>
      <c r="E18" s="153"/>
      <c r="F18" s="153"/>
      <c r="G18" s="153"/>
      <c r="H18" s="153"/>
      <c r="I18" s="153"/>
      <c r="J18" s="153"/>
      <c r="K18" s="106"/>
      <c r="L18" s="26"/>
    </row>
    <row r="19" spans="1:12" x14ac:dyDescent="0.4">
      <c r="A19" s="118"/>
      <c r="B19" s="76"/>
      <c r="C19" s="166" t="s">
        <v>186</v>
      </c>
      <c r="D19" s="167"/>
      <c r="E19" s="166" t="s">
        <v>17</v>
      </c>
      <c r="F19" s="169"/>
      <c r="G19" s="28">
        <v>1</v>
      </c>
      <c r="H19" s="29" t="s">
        <v>10</v>
      </c>
      <c r="I19" s="30">
        <v>3000000</v>
      </c>
      <c r="J19" s="30">
        <f t="shared" ref="J19:J77" si="0">G19*I19</f>
        <v>3000000</v>
      </c>
      <c r="K19" s="31"/>
      <c r="L19" s="26"/>
    </row>
    <row r="20" spans="1:12" x14ac:dyDescent="0.4">
      <c r="A20" s="118"/>
      <c r="B20" s="99"/>
      <c r="C20" s="183" t="s">
        <v>36</v>
      </c>
      <c r="D20" s="183"/>
      <c r="E20" s="183"/>
      <c r="F20" s="183"/>
      <c r="G20" s="183"/>
      <c r="H20" s="183"/>
      <c r="I20" s="184"/>
      <c r="J20" s="100">
        <f>SUM(J19:J19)</f>
        <v>3000000</v>
      </c>
      <c r="K20" s="101"/>
      <c r="L20" s="26"/>
    </row>
    <row r="21" spans="1:12" x14ac:dyDescent="0.4">
      <c r="A21" s="118"/>
      <c r="B21" s="102" t="s">
        <v>19</v>
      </c>
      <c r="C21" s="153" t="s">
        <v>187</v>
      </c>
      <c r="D21" s="153"/>
      <c r="E21" s="153"/>
      <c r="F21" s="153"/>
      <c r="G21" s="153"/>
      <c r="H21" s="153"/>
      <c r="I21" s="153"/>
      <c r="J21" s="153"/>
      <c r="K21" s="103"/>
      <c r="L21" s="26"/>
    </row>
    <row r="22" spans="1:12" x14ac:dyDescent="0.4">
      <c r="A22" s="118"/>
      <c r="B22" s="104" t="s">
        <v>248</v>
      </c>
      <c r="C22" s="153" t="s">
        <v>188</v>
      </c>
      <c r="D22" s="153"/>
      <c r="E22" s="153"/>
      <c r="F22" s="153"/>
      <c r="G22" s="153"/>
      <c r="H22" s="153"/>
      <c r="I22" s="153"/>
      <c r="J22" s="153"/>
      <c r="K22" s="105"/>
      <c r="L22" s="26"/>
    </row>
    <row r="23" spans="1:12" x14ac:dyDescent="0.4">
      <c r="A23" s="118"/>
      <c r="B23" s="78"/>
      <c r="C23" s="150" t="s">
        <v>182</v>
      </c>
      <c r="D23" s="151"/>
      <c r="E23" s="152" t="s">
        <v>190</v>
      </c>
      <c r="F23" s="187"/>
      <c r="G23" s="32">
        <v>1</v>
      </c>
      <c r="H23" s="33" t="s">
        <v>18</v>
      </c>
      <c r="I23" s="34">
        <v>30000</v>
      </c>
      <c r="J23" s="35">
        <f t="shared" si="0"/>
        <v>30000</v>
      </c>
      <c r="K23" s="36"/>
      <c r="L23" s="26"/>
    </row>
    <row r="24" spans="1:12" x14ac:dyDescent="0.4">
      <c r="A24" s="118"/>
      <c r="B24" s="79"/>
      <c r="C24" s="150" t="s">
        <v>183</v>
      </c>
      <c r="D24" s="159"/>
      <c r="E24" s="152"/>
      <c r="F24" s="182"/>
      <c r="G24" s="73">
        <v>1</v>
      </c>
      <c r="H24" s="33" t="s">
        <v>18</v>
      </c>
      <c r="I24" s="37">
        <v>15000</v>
      </c>
      <c r="J24" s="74">
        <f t="shared" si="0"/>
        <v>15000</v>
      </c>
      <c r="K24" s="36"/>
      <c r="L24" s="26"/>
    </row>
    <row r="25" spans="1:12" x14ac:dyDescent="0.4">
      <c r="A25" s="118"/>
      <c r="B25" s="79"/>
      <c r="C25" s="150" t="s">
        <v>184</v>
      </c>
      <c r="D25" s="159"/>
      <c r="E25" s="152"/>
      <c r="F25" s="182"/>
      <c r="G25" s="73">
        <v>1</v>
      </c>
      <c r="H25" s="33" t="s">
        <v>18</v>
      </c>
      <c r="I25" s="37">
        <v>20000</v>
      </c>
      <c r="J25" s="74">
        <f t="shared" si="0"/>
        <v>20000</v>
      </c>
      <c r="K25" s="36"/>
      <c r="L25" s="26"/>
    </row>
    <row r="26" spans="1:12" x14ac:dyDescent="0.4">
      <c r="A26" s="118"/>
      <c r="B26" s="79"/>
      <c r="C26" s="150" t="s">
        <v>11</v>
      </c>
      <c r="D26" s="159"/>
      <c r="E26" s="152" t="s">
        <v>273</v>
      </c>
      <c r="F26" s="182"/>
      <c r="G26" s="73">
        <v>3</v>
      </c>
      <c r="H26" s="73" t="s">
        <v>12</v>
      </c>
      <c r="I26" s="37">
        <v>25000</v>
      </c>
      <c r="J26" s="74">
        <f t="shared" si="0"/>
        <v>75000</v>
      </c>
      <c r="K26" s="36"/>
      <c r="L26" s="26"/>
    </row>
    <row r="27" spans="1:12" x14ac:dyDescent="0.4">
      <c r="A27" s="118"/>
      <c r="B27" s="85"/>
      <c r="C27" s="154"/>
      <c r="D27" s="154"/>
      <c r="E27" s="154"/>
      <c r="F27" s="154"/>
      <c r="G27" s="131"/>
      <c r="H27" s="131"/>
      <c r="I27" s="132" t="s">
        <v>305</v>
      </c>
      <c r="J27" s="132">
        <f>SUM(J23:J26)</f>
        <v>140000</v>
      </c>
      <c r="K27" s="132"/>
      <c r="L27" s="26"/>
    </row>
    <row r="28" spans="1:12" x14ac:dyDescent="0.4">
      <c r="A28" s="118"/>
      <c r="B28" s="133"/>
      <c r="C28" s="155"/>
      <c r="D28" s="155"/>
      <c r="E28" s="155"/>
      <c r="F28" s="155"/>
      <c r="G28" s="134"/>
      <c r="H28" s="134"/>
      <c r="I28" s="132" t="s">
        <v>306</v>
      </c>
      <c r="J28" s="135">
        <v>0</v>
      </c>
      <c r="K28" s="135"/>
      <c r="L28" s="26"/>
    </row>
    <row r="29" spans="1:12" x14ac:dyDescent="0.4">
      <c r="A29" s="118"/>
      <c r="B29" s="104" t="s">
        <v>249</v>
      </c>
      <c r="C29" s="153" t="s">
        <v>189</v>
      </c>
      <c r="D29" s="153"/>
      <c r="E29" s="153"/>
      <c r="F29" s="153"/>
      <c r="G29" s="153"/>
      <c r="H29" s="153"/>
      <c r="I29" s="153"/>
      <c r="J29" s="153"/>
      <c r="K29" s="105"/>
      <c r="L29" s="26"/>
    </row>
    <row r="30" spans="1:12" x14ac:dyDescent="0.4">
      <c r="A30" s="118"/>
      <c r="B30" s="80"/>
      <c r="C30" s="163" t="s">
        <v>195</v>
      </c>
      <c r="D30" s="164"/>
      <c r="E30" s="165" t="s">
        <v>196</v>
      </c>
      <c r="F30" s="164"/>
      <c r="G30" s="33">
        <v>1</v>
      </c>
      <c r="H30" s="40" t="s">
        <v>16</v>
      </c>
      <c r="I30" s="37">
        <v>20000</v>
      </c>
      <c r="J30" s="35">
        <f t="shared" si="0"/>
        <v>20000</v>
      </c>
      <c r="K30" s="36"/>
      <c r="L30" s="26"/>
    </row>
    <row r="31" spans="1:12" x14ac:dyDescent="0.4">
      <c r="A31" s="118"/>
      <c r="B31" s="80"/>
      <c r="C31" s="163" t="s">
        <v>194</v>
      </c>
      <c r="D31" s="164"/>
      <c r="E31" s="165" t="s">
        <v>193</v>
      </c>
      <c r="F31" s="164"/>
      <c r="G31" s="33">
        <v>1</v>
      </c>
      <c r="H31" s="40" t="s">
        <v>16</v>
      </c>
      <c r="I31" s="37">
        <v>35000</v>
      </c>
      <c r="J31" s="35">
        <f t="shared" si="0"/>
        <v>35000</v>
      </c>
      <c r="K31" s="36"/>
      <c r="L31" s="26"/>
    </row>
    <row r="32" spans="1:12" x14ac:dyDescent="0.4">
      <c r="A32" s="118"/>
      <c r="B32" s="80"/>
      <c r="C32" s="163" t="s">
        <v>263</v>
      </c>
      <c r="D32" s="164"/>
      <c r="E32" s="165" t="s">
        <v>196</v>
      </c>
      <c r="F32" s="164"/>
      <c r="G32" s="33">
        <v>1</v>
      </c>
      <c r="H32" s="40" t="s">
        <v>16</v>
      </c>
      <c r="I32" s="37">
        <v>25000</v>
      </c>
      <c r="J32" s="35">
        <f t="shared" si="0"/>
        <v>25000</v>
      </c>
      <c r="K32" s="36" t="s">
        <v>47</v>
      </c>
      <c r="L32" s="26"/>
    </row>
    <row r="33" spans="1:12" x14ac:dyDescent="0.4">
      <c r="A33" s="118"/>
      <c r="B33" s="80"/>
      <c r="C33" s="163" t="s">
        <v>262</v>
      </c>
      <c r="D33" s="164"/>
      <c r="E33" s="165" t="s">
        <v>196</v>
      </c>
      <c r="F33" s="164"/>
      <c r="G33" s="33">
        <v>1</v>
      </c>
      <c r="H33" s="40" t="s">
        <v>16</v>
      </c>
      <c r="I33" s="37">
        <v>13000</v>
      </c>
      <c r="J33" s="35">
        <f t="shared" si="0"/>
        <v>13000</v>
      </c>
      <c r="K33" s="36" t="s">
        <v>47</v>
      </c>
      <c r="L33" s="26"/>
    </row>
    <row r="34" spans="1:12" x14ac:dyDescent="0.4">
      <c r="A34" s="118"/>
      <c r="B34" s="80"/>
      <c r="C34" s="163" t="s">
        <v>13</v>
      </c>
      <c r="D34" s="164"/>
      <c r="E34" s="165" t="s">
        <v>191</v>
      </c>
      <c r="F34" s="164"/>
      <c r="G34" s="33">
        <v>1</v>
      </c>
      <c r="H34" s="41" t="s">
        <v>18</v>
      </c>
      <c r="I34" s="37">
        <v>450000</v>
      </c>
      <c r="J34" s="35">
        <f>G34*I34</f>
        <v>450000</v>
      </c>
      <c r="K34" s="36"/>
      <c r="L34" s="26"/>
    </row>
    <row r="35" spans="1:12" x14ac:dyDescent="0.4">
      <c r="A35" s="118"/>
      <c r="B35" s="80"/>
      <c r="C35" s="163" t="s">
        <v>14</v>
      </c>
      <c r="D35" s="164"/>
      <c r="E35" s="165" t="s">
        <v>192</v>
      </c>
      <c r="F35" s="164"/>
      <c r="G35" s="33">
        <v>1</v>
      </c>
      <c r="H35" s="42" t="s">
        <v>18</v>
      </c>
      <c r="I35" s="37">
        <v>24000</v>
      </c>
      <c r="J35" s="35">
        <f>G35*I35</f>
        <v>24000</v>
      </c>
      <c r="K35" s="36"/>
      <c r="L35" s="26"/>
    </row>
    <row r="36" spans="1:12" x14ac:dyDescent="0.4">
      <c r="A36" s="118"/>
      <c r="B36" s="80"/>
      <c r="C36" s="163" t="s">
        <v>35</v>
      </c>
      <c r="D36" s="164"/>
      <c r="E36" s="165" t="s">
        <v>197</v>
      </c>
      <c r="F36" s="164"/>
      <c r="G36" s="43">
        <v>1</v>
      </c>
      <c r="H36" s="40" t="s">
        <v>18</v>
      </c>
      <c r="I36" s="37">
        <v>45000</v>
      </c>
      <c r="J36" s="44">
        <f t="shared" ref="J36:J39" si="1">G36*I36</f>
        <v>45000</v>
      </c>
      <c r="K36" s="36"/>
      <c r="L36" s="26"/>
    </row>
    <row r="37" spans="1:12" x14ac:dyDescent="0.4">
      <c r="A37" s="118"/>
      <c r="B37" s="80"/>
      <c r="C37" s="163" t="s">
        <v>35</v>
      </c>
      <c r="D37" s="164"/>
      <c r="E37" s="165" t="s">
        <v>198</v>
      </c>
      <c r="F37" s="164"/>
      <c r="G37" s="43">
        <v>1</v>
      </c>
      <c r="H37" s="40" t="s">
        <v>18</v>
      </c>
      <c r="I37" s="37">
        <v>30000</v>
      </c>
      <c r="J37" s="44">
        <f t="shared" si="1"/>
        <v>30000</v>
      </c>
      <c r="K37" s="36"/>
      <c r="L37" s="26"/>
    </row>
    <row r="38" spans="1:12" x14ac:dyDescent="0.4">
      <c r="A38" s="118"/>
      <c r="B38" s="79"/>
      <c r="C38" s="163" t="s">
        <v>37</v>
      </c>
      <c r="D38" s="164"/>
      <c r="E38" s="165"/>
      <c r="F38" s="164"/>
      <c r="G38" s="43">
        <v>1</v>
      </c>
      <c r="H38" s="40" t="s">
        <v>18</v>
      </c>
      <c r="I38" s="37">
        <v>2500</v>
      </c>
      <c r="J38" s="44">
        <f t="shared" si="1"/>
        <v>2500</v>
      </c>
      <c r="K38" s="36" t="s">
        <v>47</v>
      </c>
      <c r="L38" s="26"/>
    </row>
    <row r="39" spans="1:12" x14ac:dyDescent="0.4">
      <c r="A39" s="118"/>
      <c r="B39" s="80"/>
      <c r="C39" s="163" t="s">
        <v>246</v>
      </c>
      <c r="D39" s="164"/>
      <c r="E39" s="165" t="s">
        <v>247</v>
      </c>
      <c r="F39" s="164"/>
      <c r="G39" s="43">
        <v>2</v>
      </c>
      <c r="H39" s="40" t="s">
        <v>16</v>
      </c>
      <c r="I39" s="37">
        <v>5000</v>
      </c>
      <c r="J39" s="44">
        <f t="shared" si="1"/>
        <v>10000</v>
      </c>
      <c r="K39" s="36"/>
      <c r="L39" s="26"/>
    </row>
    <row r="40" spans="1:12" x14ac:dyDescent="0.4">
      <c r="A40" s="118"/>
      <c r="B40" s="79"/>
      <c r="C40" s="150" t="s">
        <v>34</v>
      </c>
      <c r="D40" s="151"/>
      <c r="E40" s="159"/>
      <c r="F40" s="159"/>
      <c r="G40" s="33">
        <v>2</v>
      </c>
      <c r="H40" s="38" t="s">
        <v>12</v>
      </c>
      <c r="I40" s="37">
        <v>25000</v>
      </c>
      <c r="J40" s="35">
        <f>G40*I40</f>
        <v>50000</v>
      </c>
      <c r="K40" s="36"/>
      <c r="L40" s="26"/>
    </row>
    <row r="41" spans="1:12" x14ac:dyDescent="0.4">
      <c r="A41" s="118"/>
      <c r="B41" s="79"/>
      <c r="C41" s="150" t="s">
        <v>264</v>
      </c>
      <c r="D41" s="151"/>
      <c r="E41" s="159"/>
      <c r="F41" s="159"/>
      <c r="G41" s="33">
        <v>6</v>
      </c>
      <c r="H41" s="38" t="s">
        <v>12</v>
      </c>
      <c r="I41" s="37">
        <v>25000</v>
      </c>
      <c r="J41" s="35">
        <f>G41*I41</f>
        <v>150000</v>
      </c>
      <c r="K41" s="39"/>
      <c r="L41" s="26"/>
    </row>
    <row r="42" spans="1:12" x14ac:dyDescent="0.4">
      <c r="A42" s="118"/>
      <c r="B42" s="79"/>
      <c r="C42" s="163" t="s">
        <v>15</v>
      </c>
      <c r="D42" s="164"/>
      <c r="E42" s="165" t="s">
        <v>266</v>
      </c>
      <c r="F42" s="164"/>
      <c r="G42" s="43">
        <v>1</v>
      </c>
      <c r="H42" s="40" t="s">
        <v>12</v>
      </c>
      <c r="I42" s="37">
        <v>25000</v>
      </c>
      <c r="J42" s="44">
        <f t="shared" si="0"/>
        <v>25000</v>
      </c>
      <c r="K42" s="36" t="s">
        <v>265</v>
      </c>
      <c r="L42" s="26"/>
    </row>
    <row r="43" spans="1:12" x14ac:dyDescent="0.4">
      <c r="A43" s="118"/>
      <c r="B43" s="85"/>
      <c r="C43" s="154"/>
      <c r="D43" s="154"/>
      <c r="E43" s="154"/>
      <c r="F43" s="154"/>
      <c r="G43" s="131"/>
      <c r="H43" s="131"/>
      <c r="I43" s="132" t="s">
        <v>305</v>
      </c>
      <c r="J43" s="132">
        <f>SUM(J30:J42)-J32-J33-J42</f>
        <v>816500</v>
      </c>
      <c r="K43" s="132"/>
      <c r="L43" s="26"/>
    </row>
    <row r="44" spans="1:12" x14ac:dyDescent="0.4">
      <c r="A44" s="118"/>
      <c r="B44" s="133"/>
      <c r="C44" s="155"/>
      <c r="D44" s="155"/>
      <c r="E44" s="155"/>
      <c r="F44" s="155"/>
      <c r="G44" s="134"/>
      <c r="H44" s="134"/>
      <c r="I44" s="132" t="s">
        <v>306</v>
      </c>
      <c r="J44" s="135">
        <f>J32+J33+J42</f>
        <v>63000</v>
      </c>
      <c r="K44" s="135"/>
      <c r="L44" s="26"/>
    </row>
    <row r="45" spans="1:12" x14ac:dyDescent="0.4">
      <c r="A45" s="118"/>
      <c r="B45" s="104" t="s">
        <v>251</v>
      </c>
      <c r="C45" s="153" t="s">
        <v>330</v>
      </c>
      <c r="D45" s="153"/>
      <c r="E45" s="153"/>
      <c r="F45" s="153"/>
      <c r="G45" s="153"/>
      <c r="H45" s="153"/>
      <c r="I45" s="153"/>
      <c r="J45" s="153"/>
      <c r="K45" s="105"/>
      <c r="L45" s="26"/>
    </row>
    <row r="46" spans="1:12" x14ac:dyDescent="0.4">
      <c r="A46" s="118"/>
      <c r="B46" s="79"/>
      <c r="C46" s="163" t="s">
        <v>276</v>
      </c>
      <c r="D46" s="164"/>
      <c r="E46" s="165" t="s">
        <v>277</v>
      </c>
      <c r="F46" s="164"/>
      <c r="G46" s="43">
        <v>1</v>
      </c>
      <c r="H46" s="40" t="s">
        <v>10</v>
      </c>
      <c r="I46" s="37">
        <v>1450000</v>
      </c>
      <c r="J46" s="44">
        <f t="shared" si="0"/>
        <v>1450000</v>
      </c>
      <c r="K46" s="36"/>
      <c r="L46" s="26"/>
    </row>
    <row r="47" spans="1:12" x14ac:dyDescent="0.4">
      <c r="A47" s="118"/>
      <c r="B47" s="80"/>
      <c r="C47" s="163" t="s">
        <v>13</v>
      </c>
      <c r="D47" s="164"/>
      <c r="E47" s="165" t="s">
        <v>278</v>
      </c>
      <c r="F47" s="164"/>
      <c r="G47" s="33">
        <v>1</v>
      </c>
      <c r="H47" s="41" t="s">
        <v>18</v>
      </c>
      <c r="I47" s="37">
        <v>6500</v>
      </c>
      <c r="J47" s="35">
        <f t="shared" si="0"/>
        <v>6500</v>
      </c>
      <c r="K47" s="36"/>
      <c r="L47" s="26"/>
    </row>
    <row r="48" spans="1:12" x14ac:dyDescent="0.4">
      <c r="A48" s="118"/>
      <c r="B48" s="80"/>
      <c r="C48" s="163" t="s">
        <v>14</v>
      </c>
      <c r="D48" s="164"/>
      <c r="E48" s="165" t="s">
        <v>279</v>
      </c>
      <c r="F48" s="164"/>
      <c r="G48" s="33">
        <v>1</v>
      </c>
      <c r="H48" s="42" t="s">
        <v>18</v>
      </c>
      <c r="I48" s="37">
        <v>2500</v>
      </c>
      <c r="J48" s="44">
        <f t="shared" si="0"/>
        <v>2500</v>
      </c>
      <c r="K48" s="36"/>
      <c r="L48" s="26"/>
    </row>
    <row r="49" spans="1:14" x14ac:dyDescent="0.4">
      <c r="A49" s="118"/>
      <c r="B49" s="80"/>
      <c r="C49" s="163" t="s">
        <v>274</v>
      </c>
      <c r="D49" s="164"/>
      <c r="E49" s="165"/>
      <c r="F49" s="164"/>
      <c r="G49" s="43">
        <v>1</v>
      </c>
      <c r="H49" s="40" t="s">
        <v>39</v>
      </c>
      <c r="I49" s="37">
        <v>1200</v>
      </c>
      <c r="J49" s="44">
        <f t="shared" si="0"/>
        <v>1200</v>
      </c>
      <c r="K49" s="36"/>
      <c r="L49" s="26"/>
    </row>
    <row r="50" spans="1:14" x14ac:dyDescent="0.4">
      <c r="A50" s="118"/>
      <c r="B50" s="79"/>
      <c r="C50" s="163" t="s">
        <v>35</v>
      </c>
      <c r="D50" s="164"/>
      <c r="E50" s="165" t="s">
        <v>280</v>
      </c>
      <c r="F50" s="164"/>
      <c r="G50" s="43">
        <v>1</v>
      </c>
      <c r="H50" s="40" t="s">
        <v>18</v>
      </c>
      <c r="I50" s="37">
        <v>11800</v>
      </c>
      <c r="J50" s="35">
        <f>G50*I50</f>
        <v>11800</v>
      </c>
      <c r="K50" s="36"/>
      <c r="L50" s="26"/>
    </row>
    <row r="51" spans="1:14" x14ac:dyDescent="0.4">
      <c r="A51" s="118"/>
      <c r="B51" s="79"/>
      <c r="C51" s="150" t="s">
        <v>15</v>
      </c>
      <c r="D51" s="151"/>
      <c r="E51" s="159"/>
      <c r="F51" s="159"/>
      <c r="G51" s="33">
        <v>4</v>
      </c>
      <c r="H51" s="38" t="s">
        <v>12</v>
      </c>
      <c r="I51" s="37">
        <v>25000</v>
      </c>
      <c r="J51" s="35">
        <f>G51*I51</f>
        <v>100000</v>
      </c>
      <c r="K51" s="39"/>
      <c r="L51" s="26"/>
    </row>
    <row r="52" spans="1:14" x14ac:dyDescent="0.4">
      <c r="A52" s="118"/>
      <c r="B52" s="80"/>
      <c r="C52" s="163" t="s">
        <v>281</v>
      </c>
      <c r="D52" s="164"/>
      <c r="E52" s="165" t="s">
        <v>282</v>
      </c>
      <c r="F52" s="164"/>
      <c r="G52" s="43">
        <v>1</v>
      </c>
      <c r="H52" s="40" t="s">
        <v>18</v>
      </c>
      <c r="I52" s="37">
        <v>75000</v>
      </c>
      <c r="J52" s="44">
        <f t="shared" si="0"/>
        <v>75000</v>
      </c>
      <c r="K52" s="36"/>
      <c r="L52" s="26"/>
    </row>
    <row r="53" spans="1:14" x14ac:dyDescent="0.4">
      <c r="A53" s="118"/>
      <c r="B53" s="79"/>
      <c r="C53" s="163" t="s">
        <v>283</v>
      </c>
      <c r="D53" s="164"/>
      <c r="E53" s="159"/>
      <c r="F53" s="159"/>
      <c r="G53" s="33">
        <v>1</v>
      </c>
      <c r="H53" s="38" t="s">
        <v>18</v>
      </c>
      <c r="I53" s="37">
        <v>37000</v>
      </c>
      <c r="J53" s="35">
        <f>G53*I53</f>
        <v>37000</v>
      </c>
      <c r="K53" s="36"/>
      <c r="L53" s="26"/>
    </row>
    <row r="54" spans="1:14" x14ac:dyDescent="0.4">
      <c r="A54" s="118"/>
      <c r="B54" s="79"/>
      <c r="C54" s="163" t="s">
        <v>284</v>
      </c>
      <c r="D54" s="164"/>
      <c r="E54" s="159"/>
      <c r="F54" s="159"/>
      <c r="G54" s="33">
        <v>1</v>
      </c>
      <c r="H54" s="38" t="s">
        <v>18</v>
      </c>
      <c r="I54" s="37">
        <v>48000</v>
      </c>
      <c r="J54" s="35">
        <f>G54*I54</f>
        <v>48000</v>
      </c>
      <c r="K54" s="39"/>
      <c r="L54" s="26"/>
    </row>
    <row r="55" spans="1:14" x14ac:dyDescent="0.4">
      <c r="A55" s="118"/>
      <c r="B55" s="80"/>
      <c r="C55" s="163" t="s">
        <v>285</v>
      </c>
      <c r="D55" s="164"/>
      <c r="E55" s="165" t="s">
        <v>286</v>
      </c>
      <c r="F55" s="164"/>
      <c r="G55" s="43">
        <v>6</v>
      </c>
      <c r="H55" s="40" t="s">
        <v>12</v>
      </c>
      <c r="I55" s="37">
        <v>25000</v>
      </c>
      <c r="J55" s="44">
        <f t="shared" ref="J55" si="2">G55*I55</f>
        <v>150000</v>
      </c>
      <c r="K55" s="36"/>
      <c r="L55" s="26"/>
      <c r="N55" s="20"/>
    </row>
    <row r="56" spans="1:14" x14ac:dyDescent="0.4">
      <c r="A56" s="118"/>
      <c r="B56" s="79"/>
      <c r="C56" s="163" t="s">
        <v>287</v>
      </c>
      <c r="D56" s="164"/>
      <c r="E56" s="159"/>
      <c r="F56" s="159"/>
      <c r="G56" s="33">
        <v>1</v>
      </c>
      <c r="H56" s="38" t="s">
        <v>18</v>
      </c>
      <c r="I56" s="37">
        <v>80000</v>
      </c>
      <c r="J56" s="35">
        <f>G56*I56</f>
        <v>80000</v>
      </c>
      <c r="K56" s="36"/>
      <c r="L56" s="26"/>
      <c r="N56" s="20"/>
    </row>
    <row r="57" spans="1:14" x14ac:dyDescent="0.4">
      <c r="A57" s="118"/>
      <c r="B57" s="85"/>
      <c r="C57" s="154"/>
      <c r="D57" s="154"/>
      <c r="E57" s="154"/>
      <c r="F57" s="154"/>
      <c r="G57" s="131"/>
      <c r="H57" s="131"/>
      <c r="I57" s="132" t="s">
        <v>305</v>
      </c>
      <c r="J57" s="132">
        <f>SUM(J46:J56)</f>
        <v>1962000</v>
      </c>
      <c r="K57" s="132"/>
      <c r="L57" s="26"/>
    </row>
    <row r="58" spans="1:14" ht="19.5" thickBot="1" x14ac:dyDescent="0.45">
      <c r="A58" s="118"/>
      <c r="B58" s="136"/>
      <c r="C58" s="156"/>
      <c r="D58" s="156"/>
      <c r="E58" s="156"/>
      <c r="F58" s="156"/>
      <c r="G58" s="137"/>
      <c r="H58" s="137"/>
      <c r="I58" s="138" t="s">
        <v>306</v>
      </c>
      <c r="J58" s="139">
        <v>0</v>
      </c>
      <c r="K58" s="139"/>
      <c r="L58" s="26"/>
    </row>
    <row r="59" spans="1:14" ht="19.5" thickTop="1" x14ac:dyDescent="0.4">
      <c r="A59" s="118"/>
      <c r="B59" s="143"/>
      <c r="C59" s="160" t="s">
        <v>41</v>
      </c>
      <c r="D59" s="160"/>
      <c r="E59" s="160"/>
      <c r="F59" s="160"/>
      <c r="G59" s="160"/>
      <c r="H59" s="160"/>
      <c r="I59" s="161"/>
      <c r="J59" s="144">
        <f>J60+J61</f>
        <v>2981500</v>
      </c>
      <c r="K59" s="145"/>
      <c r="L59" s="26"/>
    </row>
    <row r="60" spans="1:14" x14ac:dyDescent="0.4">
      <c r="A60" s="118"/>
      <c r="B60" s="85"/>
      <c r="C60" s="154"/>
      <c r="D60" s="154"/>
      <c r="E60" s="154"/>
      <c r="F60" s="154"/>
      <c r="G60" s="131"/>
      <c r="H60" s="131"/>
      <c r="I60" s="132" t="s">
        <v>321</v>
      </c>
      <c r="J60" s="132">
        <f>J27+J43+J57</f>
        <v>2918500</v>
      </c>
      <c r="K60" s="132"/>
      <c r="L60" s="26"/>
    </row>
    <row r="61" spans="1:14" x14ac:dyDescent="0.4">
      <c r="A61" s="118"/>
      <c r="B61" s="133"/>
      <c r="C61" s="155"/>
      <c r="D61" s="155"/>
      <c r="E61" s="155"/>
      <c r="F61" s="155"/>
      <c r="G61" s="134"/>
      <c r="H61" s="134"/>
      <c r="I61" s="132" t="s">
        <v>320</v>
      </c>
      <c r="J61" s="135">
        <f>J28+J44+J58</f>
        <v>63000</v>
      </c>
      <c r="K61" s="135"/>
      <c r="L61" s="26"/>
    </row>
    <row r="62" spans="1:14" x14ac:dyDescent="0.4">
      <c r="A62" s="118"/>
      <c r="B62" s="102" t="s">
        <v>22</v>
      </c>
      <c r="C62" s="162" t="s">
        <v>237</v>
      </c>
      <c r="D62" s="162"/>
      <c r="E62" s="162"/>
      <c r="F62" s="162"/>
      <c r="G62" s="162"/>
      <c r="H62" s="162"/>
      <c r="I62" s="162"/>
      <c r="J62" s="162"/>
      <c r="K62" s="105"/>
      <c r="L62" s="26"/>
    </row>
    <row r="63" spans="1:14" x14ac:dyDescent="0.4">
      <c r="A63" s="118"/>
      <c r="B63" s="79"/>
      <c r="C63" s="150" t="s">
        <v>46</v>
      </c>
      <c r="D63" s="151"/>
      <c r="E63" s="150" t="s">
        <v>245</v>
      </c>
      <c r="F63" s="151"/>
      <c r="G63" s="33">
        <v>1</v>
      </c>
      <c r="H63" s="33" t="s">
        <v>10</v>
      </c>
      <c r="I63" s="37">
        <v>40000</v>
      </c>
      <c r="J63" s="49">
        <f t="shared" ref="J63:J64" si="3">G63*I63</f>
        <v>40000</v>
      </c>
      <c r="K63" s="51"/>
      <c r="L63" s="26"/>
    </row>
    <row r="64" spans="1:14" x14ac:dyDescent="0.4">
      <c r="A64" s="118"/>
      <c r="B64" s="79"/>
      <c r="C64" s="150" t="s">
        <v>238</v>
      </c>
      <c r="D64" s="151"/>
      <c r="E64" s="150"/>
      <c r="F64" s="151"/>
      <c r="G64" s="33">
        <v>2</v>
      </c>
      <c r="H64" s="33" t="s">
        <v>12</v>
      </c>
      <c r="I64" s="37">
        <v>25000</v>
      </c>
      <c r="J64" s="49">
        <f t="shared" si="3"/>
        <v>50000</v>
      </c>
      <c r="K64" s="51"/>
      <c r="L64" s="26"/>
    </row>
    <row r="65" spans="1:14" x14ac:dyDescent="0.4">
      <c r="A65" s="118"/>
      <c r="B65" s="77"/>
      <c r="C65" s="171" t="s">
        <v>42</v>
      </c>
      <c r="D65" s="171"/>
      <c r="E65" s="171"/>
      <c r="F65" s="171"/>
      <c r="G65" s="171"/>
      <c r="H65" s="171"/>
      <c r="I65" s="172"/>
      <c r="J65" s="45">
        <f>SUM(J63:J64)</f>
        <v>90000</v>
      </c>
      <c r="K65" s="31"/>
      <c r="L65" s="26"/>
    </row>
    <row r="66" spans="1:14" x14ac:dyDescent="0.4">
      <c r="A66" s="118"/>
      <c r="B66" s="85"/>
      <c r="C66" s="154"/>
      <c r="D66" s="154"/>
      <c r="E66" s="154"/>
      <c r="F66" s="154"/>
      <c r="G66" s="131"/>
      <c r="H66" s="131"/>
      <c r="I66" s="132" t="s">
        <v>318</v>
      </c>
      <c r="J66" s="132">
        <v>90000</v>
      </c>
      <c r="K66" s="132"/>
      <c r="L66" s="26"/>
    </row>
    <row r="67" spans="1:14" x14ac:dyDescent="0.4">
      <c r="A67" s="118"/>
      <c r="B67" s="133"/>
      <c r="C67" s="155"/>
      <c r="D67" s="155"/>
      <c r="E67" s="155"/>
      <c r="F67" s="155"/>
      <c r="G67" s="134"/>
      <c r="H67" s="134"/>
      <c r="I67" s="132" t="s">
        <v>319</v>
      </c>
      <c r="J67" s="135">
        <v>0</v>
      </c>
      <c r="K67" s="135"/>
      <c r="L67" s="26"/>
    </row>
    <row r="68" spans="1:14" x14ac:dyDescent="0.4">
      <c r="A68" s="118"/>
      <c r="B68" s="102" t="s">
        <v>217</v>
      </c>
      <c r="C68" s="162" t="s">
        <v>20</v>
      </c>
      <c r="D68" s="162"/>
      <c r="E68" s="162"/>
      <c r="F68" s="162"/>
      <c r="G68" s="162"/>
      <c r="H68" s="162"/>
      <c r="I68" s="162"/>
      <c r="J68" s="162"/>
      <c r="K68" s="105"/>
      <c r="L68" s="26"/>
    </row>
    <row r="69" spans="1:14" ht="18" customHeight="1" x14ac:dyDescent="0.4">
      <c r="A69" s="118"/>
      <c r="B69" s="104" t="s">
        <v>248</v>
      </c>
      <c r="C69" s="153" t="s">
        <v>231</v>
      </c>
      <c r="D69" s="153"/>
      <c r="E69" s="153"/>
      <c r="F69" s="153"/>
      <c r="G69" s="153"/>
      <c r="H69" s="153"/>
      <c r="I69" s="153"/>
      <c r="J69" s="153"/>
      <c r="K69" s="105"/>
      <c r="L69" s="26"/>
    </row>
    <row r="70" spans="1:14" ht="18" customHeight="1" x14ac:dyDescent="0.4">
      <c r="A70" s="118"/>
      <c r="B70" s="81"/>
      <c r="C70" s="166" t="s">
        <v>243</v>
      </c>
      <c r="D70" s="167"/>
      <c r="E70" s="166" t="s">
        <v>242</v>
      </c>
      <c r="F70" s="167"/>
      <c r="G70" s="29">
        <v>2</v>
      </c>
      <c r="H70" s="29" t="s">
        <v>235</v>
      </c>
      <c r="I70" s="46">
        <v>34000</v>
      </c>
      <c r="J70" s="47">
        <f t="shared" si="0"/>
        <v>68000</v>
      </c>
      <c r="K70" s="48"/>
      <c r="L70" s="26"/>
    </row>
    <row r="71" spans="1:14" x14ac:dyDescent="0.4">
      <c r="A71" s="118"/>
      <c r="B71" s="79"/>
      <c r="C71" s="163" t="s">
        <v>236</v>
      </c>
      <c r="D71" s="164"/>
      <c r="E71" s="165"/>
      <c r="F71" s="164"/>
      <c r="G71" s="43">
        <v>2</v>
      </c>
      <c r="H71" s="40" t="s">
        <v>12</v>
      </c>
      <c r="I71" s="37">
        <v>25000</v>
      </c>
      <c r="J71" s="44">
        <f t="shared" si="0"/>
        <v>50000</v>
      </c>
      <c r="K71" s="36"/>
      <c r="L71" s="26"/>
    </row>
    <row r="72" spans="1:14" ht="18" customHeight="1" x14ac:dyDescent="0.4">
      <c r="A72" s="118"/>
      <c r="B72" s="80"/>
      <c r="C72" s="163" t="s">
        <v>244</v>
      </c>
      <c r="D72" s="164"/>
      <c r="E72" s="165" t="s">
        <v>40</v>
      </c>
      <c r="F72" s="164"/>
      <c r="G72" s="43">
        <v>1</v>
      </c>
      <c r="H72" s="40" t="s">
        <v>18</v>
      </c>
      <c r="I72" s="37">
        <v>8000</v>
      </c>
      <c r="J72" s="44">
        <f>G72*I72</f>
        <v>8000</v>
      </c>
      <c r="K72" s="36"/>
      <c r="L72" s="26"/>
    </row>
    <row r="73" spans="1:14" x14ac:dyDescent="0.4">
      <c r="A73" s="118"/>
      <c r="B73" s="85"/>
      <c r="C73" s="154"/>
      <c r="D73" s="154"/>
      <c r="E73" s="154"/>
      <c r="F73" s="154"/>
      <c r="G73" s="131"/>
      <c r="H73" s="131"/>
      <c r="I73" s="132" t="s">
        <v>305</v>
      </c>
      <c r="J73" s="132">
        <f>SUM(J70:J72)</f>
        <v>126000</v>
      </c>
      <c r="K73" s="132"/>
      <c r="L73" s="26"/>
    </row>
    <row r="74" spans="1:14" x14ac:dyDescent="0.4">
      <c r="A74" s="118"/>
      <c r="B74" s="136"/>
      <c r="C74" s="156"/>
      <c r="D74" s="156"/>
      <c r="E74" s="156"/>
      <c r="F74" s="156"/>
      <c r="G74" s="137"/>
      <c r="H74" s="137"/>
      <c r="I74" s="138" t="s">
        <v>306</v>
      </c>
      <c r="J74" s="139">
        <v>0</v>
      </c>
      <c r="K74" s="139"/>
      <c r="L74" s="26"/>
    </row>
    <row r="75" spans="1:14" x14ac:dyDescent="0.4">
      <c r="A75" s="118"/>
      <c r="B75" s="104" t="s">
        <v>249</v>
      </c>
      <c r="C75" s="153" t="s">
        <v>229</v>
      </c>
      <c r="D75" s="153"/>
      <c r="E75" s="153"/>
      <c r="F75" s="153"/>
      <c r="G75" s="153"/>
      <c r="H75" s="153"/>
      <c r="I75" s="153"/>
      <c r="J75" s="153"/>
      <c r="K75" s="105"/>
      <c r="L75" s="26"/>
    </row>
    <row r="76" spans="1:14" x14ac:dyDescent="0.4">
      <c r="A76" s="118"/>
      <c r="B76" s="79"/>
      <c r="C76" s="150" t="s">
        <v>38</v>
      </c>
      <c r="D76" s="151"/>
      <c r="E76" s="150" t="s">
        <v>233</v>
      </c>
      <c r="F76" s="151"/>
      <c r="G76" s="33">
        <v>1</v>
      </c>
      <c r="H76" s="33" t="s">
        <v>10</v>
      </c>
      <c r="I76" s="37">
        <v>28000</v>
      </c>
      <c r="J76" s="49">
        <f t="shared" ref="J76" si="4">G76*I76</f>
        <v>28000</v>
      </c>
      <c r="K76" s="39"/>
      <c r="L76" s="26"/>
    </row>
    <row r="77" spans="1:14" x14ac:dyDescent="0.4">
      <c r="A77" s="118"/>
      <c r="B77" s="79"/>
      <c r="C77" s="150" t="s">
        <v>232</v>
      </c>
      <c r="D77" s="151"/>
      <c r="E77" s="150"/>
      <c r="F77" s="151"/>
      <c r="G77" s="33">
        <v>1</v>
      </c>
      <c r="H77" s="33" t="s">
        <v>12</v>
      </c>
      <c r="I77" s="37">
        <v>25000</v>
      </c>
      <c r="J77" s="49">
        <f t="shared" si="0"/>
        <v>25000</v>
      </c>
      <c r="K77" s="39"/>
      <c r="L77" s="26"/>
    </row>
    <row r="78" spans="1:14" x14ac:dyDescent="0.4">
      <c r="A78" s="118"/>
      <c r="B78" s="85"/>
      <c r="C78" s="154"/>
      <c r="D78" s="154"/>
      <c r="E78" s="154"/>
      <c r="F78" s="154"/>
      <c r="G78" s="131"/>
      <c r="H78" s="131"/>
      <c r="I78" s="132" t="s">
        <v>305</v>
      </c>
      <c r="J78" s="132">
        <f>SUM(J76:J77)</f>
        <v>53000</v>
      </c>
      <c r="K78" s="132"/>
      <c r="L78" s="26"/>
    </row>
    <row r="79" spans="1:14" x14ac:dyDescent="0.4">
      <c r="A79" s="118"/>
      <c r="B79" s="136"/>
      <c r="C79" s="156"/>
      <c r="D79" s="156"/>
      <c r="E79" s="156"/>
      <c r="F79" s="156"/>
      <c r="G79" s="137"/>
      <c r="H79" s="137"/>
      <c r="I79" s="138" t="s">
        <v>306</v>
      </c>
      <c r="J79" s="139">
        <v>0</v>
      </c>
      <c r="K79" s="139"/>
      <c r="L79" s="26"/>
      <c r="N79" s="20"/>
    </row>
    <row r="80" spans="1:14" x14ac:dyDescent="0.4">
      <c r="A80" s="118"/>
      <c r="B80" s="77"/>
      <c r="C80" s="171" t="s">
        <v>218</v>
      </c>
      <c r="D80" s="171"/>
      <c r="E80" s="171"/>
      <c r="F80" s="171"/>
      <c r="G80" s="171"/>
      <c r="H80" s="171"/>
      <c r="I80" s="172"/>
      <c r="J80" s="45">
        <f>J81+J82</f>
        <v>179000</v>
      </c>
      <c r="K80" s="31"/>
      <c r="L80" s="26"/>
    </row>
    <row r="81" spans="1:13" x14ac:dyDescent="0.4">
      <c r="A81" s="118"/>
      <c r="B81" s="85"/>
      <c r="C81" s="154"/>
      <c r="D81" s="154"/>
      <c r="E81" s="154"/>
      <c r="F81" s="154"/>
      <c r="G81" s="131"/>
      <c r="H81" s="131"/>
      <c r="I81" s="132" t="s">
        <v>325</v>
      </c>
      <c r="J81" s="132">
        <f>J73+J78</f>
        <v>179000</v>
      </c>
      <c r="K81" s="132"/>
      <c r="L81" s="26"/>
    </row>
    <row r="82" spans="1:13" x14ac:dyDescent="0.4">
      <c r="A82" s="118"/>
      <c r="B82" s="133"/>
      <c r="C82" s="155"/>
      <c r="D82" s="155"/>
      <c r="E82" s="155"/>
      <c r="F82" s="155"/>
      <c r="G82" s="134"/>
      <c r="H82" s="134"/>
      <c r="I82" s="132" t="s">
        <v>326</v>
      </c>
      <c r="J82" s="135">
        <v>0</v>
      </c>
      <c r="K82" s="135"/>
      <c r="L82" s="26"/>
    </row>
    <row r="83" spans="1:13" x14ac:dyDescent="0.4">
      <c r="A83" s="118"/>
      <c r="B83" s="102" t="s">
        <v>239</v>
      </c>
      <c r="C83" s="162" t="s">
        <v>21</v>
      </c>
      <c r="D83" s="162"/>
      <c r="E83" s="162"/>
      <c r="F83" s="162"/>
      <c r="G83" s="162"/>
      <c r="H83" s="162"/>
      <c r="I83" s="162"/>
      <c r="J83" s="162"/>
      <c r="K83" s="105"/>
      <c r="L83" s="26"/>
    </row>
    <row r="84" spans="1:13" x14ac:dyDescent="0.4">
      <c r="A84" s="118"/>
      <c r="B84" s="104" t="s">
        <v>248</v>
      </c>
      <c r="C84" s="153" t="s">
        <v>219</v>
      </c>
      <c r="D84" s="153"/>
      <c r="E84" s="153"/>
      <c r="F84" s="153"/>
      <c r="G84" s="153"/>
      <c r="H84" s="153"/>
      <c r="I84" s="153"/>
      <c r="J84" s="153"/>
      <c r="K84" s="108"/>
      <c r="L84" s="26"/>
    </row>
    <row r="85" spans="1:13" x14ac:dyDescent="0.4">
      <c r="B85" s="81"/>
      <c r="C85" s="166" t="s">
        <v>250</v>
      </c>
      <c r="D85" s="167"/>
      <c r="E85" s="166"/>
      <c r="F85" s="167"/>
      <c r="G85" s="29">
        <v>1</v>
      </c>
      <c r="H85" s="29" t="s">
        <v>18</v>
      </c>
      <c r="I85" s="46">
        <v>5000</v>
      </c>
      <c r="J85" s="47">
        <v>12000</v>
      </c>
      <c r="K85" s="31"/>
      <c r="M85" s="118"/>
    </row>
    <row r="86" spans="1:13" x14ac:dyDescent="0.4">
      <c r="A86" s="118"/>
      <c r="B86" s="85"/>
      <c r="C86" s="154"/>
      <c r="D86" s="154"/>
      <c r="E86" s="154"/>
      <c r="F86" s="154"/>
      <c r="G86" s="131"/>
      <c r="H86" s="131"/>
      <c r="I86" s="132" t="s">
        <v>305</v>
      </c>
      <c r="J86" s="132">
        <v>12000</v>
      </c>
      <c r="K86" s="132"/>
      <c r="L86" s="26"/>
    </row>
    <row r="87" spans="1:13" x14ac:dyDescent="0.4">
      <c r="A87" s="118"/>
      <c r="B87" s="133"/>
      <c r="C87" s="155"/>
      <c r="D87" s="155"/>
      <c r="E87" s="155"/>
      <c r="F87" s="155"/>
      <c r="G87" s="134"/>
      <c r="H87" s="134"/>
      <c r="I87" s="132" t="s">
        <v>306</v>
      </c>
      <c r="J87" s="135">
        <v>0</v>
      </c>
      <c r="K87" s="135"/>
      <c r="L87" s="26"/>
    </row>
    <row r="88" spans="1:13" x14ac:dyDescent="0.4">
      <c r="A88" s="118"/>
      <c r="B88" s="104" t="s">
        <v>249</v>
      </c>
      <c r="C88" s="153" t="s">
        <v>220</v>
      </c>
      <c r="D88" s="153"/>
      <c r="E88" s="153"/>
      <c r="F88" s="153"/>
      <c r="G88" s="153"/>
      <c r="H88" s="153"/>
      <c r="I88" s="153"/>
      <c r="J88" s="153"/>
      <c r="K88" s="108"/>
      <c r="L88" s="26"/>
    </row>
    <row r="89" spans="1:13" x14ac:dyDescent="0.4">
      <c r="A89" s="118"/>
      <c r="B89" s="82"/>
      <c r="C89" s="150" t="s">
        <v>24</v>
      </c>
      <c r="D89" s="151"/>
      <c r="E89" s="150"/>
      <c r="F89" s="151"/>
      <c r="G89" s="33">
        <v>2</v>
      </c>
      <c r="H89" s="33" t="s">
        <v>12</v>
      </c>
      <c r="I89" s="37">
        <v>25000</v>
      </c>
      <c r="J89" s="49">
        <f>G89*I89</f>
        <v>50000</v>
      </c>
      <c r="K89" s="50"/>
      <c r="L89" s="26"/>
    </row>
    <row r="90" spans="1:13" x14ac:dyDescent="0.4">
      <c r="A90" s="118"/>
      <c r="B90" s="85"/>
      <c r="C90" s="154"/>
      <c r="D90" s="154"/>
      <c r="E90" s="154"/>
      <c r="F90" s="154"/>
      <c r="G90" s="131"/>
      <c r="H90" s="131"/>
      <c r="I90" s="132" t="s">
        <v>305</v>
      </c>
      <c r="J90" s="132">
        <v>50000</v>
      </c>
      <c r="K90" s="132"/>
      <c r="L90" s="26"/>
    </row>
    <row r="91" spans="1:13" x14ac:dyDescent="0.4">
      <c r="A91" s="118"/>
      <c r="B91" s="133"/>
      <c r="C91" s="155"/>
      <c r="D91" s="155"/>
      <c r="E91" s="155"/>
      <c r="F91" s="155"/>
      <c r="G91" s="134"/>
      <c r="H91" s="134"/>
      <c r="I91" s="132" t="s">
        <v>306</v>
      </c>
      <c r="J91" s="135">
        <v>0</v>
      </c>
      <c r="K91" s="135"/>
      <c r="L91" s="26"/>
    </row>
    <row r="92" spans="1:13" x14ac:dyDescent="0.4">
      <c r="A92" s="118"/>
      <c r="B92" s="104" t="s">
        <v>251</v>
      </c>
      <c r="C92" s="153" t="s">
        <v>221</v>
      </c>
      <c r="D92" s="153"/>
      <c r="E92" s="153"/>
      <c r="F92" s="153"/>
      <c r="G92" s="153"/>
      <c r="H92" s="153"/>
      <c r="I92" s="153"/>
      <c r="J92" s="153"/>
      <c r="K92" s="108"/>
      <c r="L92" s="26"/>
    </row>
    <row r="93" spans="1:13" x14ac:dyDescent="0.4">
      <c r="A93" s="118"/>
      <c r="B93" s="79"/>
      <c r="C93" s="150" t="s">
        <v>25</v>
      </c>
      <c r="D93" s="151"/>
      <c r="E93" s="152"/>
      <c r="F93" s="151"/>
      <c r="G93" s="33">
        <v>4</v>
      </c>
      <c r="H93" s="33" t="s">
        <v>12</v>
      </c>
      <c r="I93" s="37">
        <v>25000</v>
      </c>
      <c r="J93" s="49">
        <f>G93*I93</f>
        <v>100000</v>
      </c>
      <c r="K93" s="50"/>
      <c r="L93" s="26"/>
    </row>
    <row r="94" spans="1:13" x14ac:dyDescent="0.4">
      <c r="A94" s="118"/>
      <c r="B94" s="85"/>
      <c r="C94" s="154"/>
      <c r="D94" s="154"/>
      <c r="E94" s="154"/>
      <c r="F94" s="154"/>
      <c r="G94" s="131"/>
      <c r="H94" s="131"/>
      <c r="I94" s="132" t="s">
        <v>305</v>
      </c>
      <c r="J94" s="132">
        <v>100000</v>
      </c>
      <c r="K94" s="132"/>
      <c r="L94" s="26"/>
    </row>
    <row r="95" spans="1:13" x14ac:dyDescent="0.4">
      <c r="A95" s="118"/>
      <c r="B95" s="133"/>
      <c r="C95" s="155"/>
      <c r="D95" s="155"/>
      <c r="E95" s="155"/>
      <c r="F95" s="155"/>
      <c r="G95" s="134"/>
      <c r="H95" s="134"/>
      <c r="I95" s="132" t="s">
        <v>306</v>
      </c>
      <c r="J95" s="135">
        <v>0</v>
      </c>
      <c r="K95" s="135"/>
      <c r="L95" s="26"/>
    </row>
    <row r="96" spans="1:13" x14ac:dyDescent="0.4">
      <c r="A96" s="118"/>
      <c r="B96" s="104" t="s">
        <v>255</v>
      </c>
      <c r="C96" s="153" t="s">
        <v>225</v>
      </c>
      <c r="D96" s="153"/>
      <c r="E96" s="153"/>
      <c r="F96" s="153"/>
      <c r="G96" s="153"/>
      <c r="H96" s="153"/>
      <c r="I96" s="153"/>
      <c r="J96" s="153"/>
      <c r="K96" s="108"/>
      <c r="L96" s="26"/>
    </row>
    <row r="97" spans="1:12" x14ac:dyDescent="0.4">
      <c r="A97" s="118"/>
      <c r="B97" s="79"/>
      <c r="C97" s="159" t="s">
        <v>23</v>
      </c>
      <c r="D97" s="151"/>
      <c r="E97" s="150"/>
      <c r="F97" s="151"/>
      <c r="G97" s="33">
        <v>3</v>
      </c>
      <c r="H97" s="33" t="s">
        <v>12</v>
      </c>
      <c r="I97" s="37">
        <v>30000</v>
      </c>
      <c r="J97" s="49">
        <v>120000</v>
      </c>
      <c r="K97" s="36"/>
      <c r="L97" s="26"/>
    </row>
    <row r="98" spans="1:12" x14ac:dyDescent="0.4">
      <c r="A98" s="118"/>
      <c r="B98" s="85"/>
      <c r="C98" s="154"/>
      <c r="D98" s="154"/>
      <c r="E98" s="154"/>
      <c r="F98" s="154"/>
      <c r="G98" s="131"/>
      <c r="H98" s="131"/>
      <c r="I98" s="132" t="s">
        <v>305</v>
      </c>
      <c r="J98" s="132">
        <v>120000</v>
      </c>
      <c r="K98" s="132"/>
      <c r="L98" s="26"/>
    </row>
    <row r="99" spans="1:12" x14ac:dyDescent="0.4">
      <c r="A99" s="118"/>
      <c r="B99" s="136"/>
      <c r="C99" s="156"/>
      <c r="D99" s="156"/>
      <c r="E99" s="156"/>
      <c r="F99" s="156"/>
      <c r="G99" s="137"/>
      <c r="H99" s="137"/>
      <c r="I99" s="138" t="s">
        <v>306</v>
      </c>
      <c r="J99" s="139">
        <v>0</v>
      </c>
      <c r="K99" s="139"/>
      <c r="L99" s="26"/>
    </row>
    <row r="100" spans="1:12" x14ac:dyDescent="0.4">
      <c r="A100" s="118"/>
      <c r="B100" s="104"/>
      <c r="C100" s="153" t="s">
        <v>329</v>
      </c>
      <c r="D100" s="153"/>
      <c r="E100" s="153"/>
      <c r="F100" s="153"/>
      <c r="G100" s="153"/>
      <c r="H100" s="153"/>
      <c r="I100" s="153"/>
      <c r="J100" s="153"/>
      <c r="K100" s="108"/>
      <c r="L100" s="26"/>
    </row>
    <row r="101" spans="1:12" x14ac:dyDescent="0.4">
      <c r="A101" s="118"/>
      <c r="B101" s="146"/>
      <c r="C101" s="157" t="s">
        <v>43</v>
      </c>
      <c r="D101" s="158"/>
      <c r="E101" s="157"/>
      <c r="F101" s="158"/>
      <c r="G101" s="147">
        <v>1</v>
      </c>
      <c r="H101" s="147" t="s">
        <v>18</v>
      </c>
      <c r="I101" s="148">
        <v>70000</v>
      </c>
      <c r="J101" s="149">
        <f t="shared" ref="J101" si="5">G101*I101</f>
        <v>70000</v>
      </c>
      <c r="K101" s="39" t="s">
        <v>47</v>
      </c>
      <c r="L101" s="26"/>
    </row>
    <row r="102" spans="1:12" x14ac:dyDescent="0.4">
      <c r="A102" s="118"/>
      <c r="B102" s="52"/>
      <c r="C102" s="178" t="s">
        <v>240</v>
      </c>
      <c r="D102" s="178"/>
      <c r="E102" s="178"/>
      <c r="F102" s="178"/>
      <c r="G102" s="178"/>
      <c r="H102" s="178"/>
      <c r="I102" s="178"/>
      <c r="J102" s="53">
        <f>J86+J87+J90+J91+J94+J95+J98+J99+J101</f>
        <v>352000</v>
      </c>
      <c r="K102" s="54"/>
      <c r="L102" s="26"/>
    </row>
    <row r="103" spans="1:12" x14ac:dyDescent="0.4">
      <c r="A103" s="118"/>
      <c r="B103" s="85"/>
      <c r="C103" s="154"/>
      <c r="D103" s="154"/>
      <c r="E103" s="154"/>
      <c r="F103" s="154"/>
      <c r="G103" s="131"/>
      <c r="H103" s="131"/>
      <c r="I103" s="132" t="s">
        <v>327</v>
      </c>
      <c r="J103" s="132">
        <v>245000</v>
      </c>
      <c r="K103" s="132"/>
      <c r="L103" s="26"/>
    </row>
    <row r="104" spans="1:12" x14ac:dyDescent="0.4">
      <c r="A104" s="118"/>
      <c r="B104" s="133"/>
      <c r="C104" s="155"/>
      <c r="D104" s="155"/>
      <c r="E104" s="155"/>
      <c r="F104" s="155"/>
      <c r="G104" s="134"/>
      <c r="H104" s="134"/>
      <c r="I104" s="132" t="s">
        <v>328</v>
      </c>
      <c r="J104" s="135">
        <v>70000</v>
      </c>
      <c r="K104" s="135"/>
      <c r="L104" s="26"/>
    </row>
    <row r="105" spans="1:12" x14ac:dyDescent="0.4">
      <c r="A105" s="118"/>
      <c r="B105" s="76"/>
      <c r="C105" s="166" t="s">
        <v>267</v>
      </c>
      <c r="D105" s="167"/>
      <c r="E105" s="166" t="s">
        <v>268</v>
      </c>
      <c r="F105" s="169"/>
      <c r="G105" s="28"/>
      <c r="H105" s="29"/>
      <c r="I105" s="30"/>
      <c r="J105" s="30">
        <v>-2500</v>
      </c>
      <c r="K105" s="31"/>
      <c r="L105" s="26"/>
    </row>
    <row r="106" spans="1:12" x14ac:dyDescent="0.4">
      <c r="A106" s="118"/>
      <c r="B106" s="173" t="s">
        <v>226</v>
      </c>
      <c r="C106" s="174"/>
      <c r="D106" s="174"/>
      <c r="E106" s="174"/>
      <c r="F106" s="174"/>
      <c r="G106" s="174"/>
      <c r="H106" s="174"/>
      <c r="I106" s="174"/>
      <c r="J106" s="175">
        <f>J108-J107</f>
        <v>6467000</v>
      </c>
      <c r="K106" s="176"/>
      <c r="L106" s="26"/>
    </row>
    <row r="107" spans="1:12" x14ac:dyDescent="0.4">
      <c r="A107" s="118"/>
      <c r="B107" s="173" t="s">
        <v>227</v>
      </c>
      <c r="C107" s="174"/>
      <c r="D107" s="174"/>
      <c r="E107" s="174"/>
      <c r="F107" s="174"/>
      <c r="G107" s="174"/>
      <c r="H107" s="174"/>
      <c r="I107" s="174"/>
      <c r="J107" s="175">
        <f>SUM(J32,J33,J38,J42,J104,J105)</f>
        <v>133000</v>
      </c>
      <c r="K107" s="176"/>
      <c r="L107" s="26"/>
    </row>
    <row r="108" spans="1:12" x14ac:dyDescent="0.4">
      <c r="A108" s="118"/>
      <c r="B108" s="173" t="s">
        <v>241</v>
      </c>
      <c r="C108" s="174"/>
      <c r="D108" s="174"/>
      <c r="E108" s="174"/>
      <c r="F108" s="174"/>
      <c r="G108" s="174"/>
      <c r="H108" s="174"/>
      <c r="I108" s="174"/>
      <c r="J108" s="175">
        <f>J20+J59+J65+J80+J102+J105</f>
        <v>6600000</v>
      </c>
      <c r="K108" s="176"/>
      <c r="L108" s="26"/>
    </row>
    <row r="109" spans="1:12" x14ac:dyDescent="0.4">
      <c r="A109" s="125"/>
      <c r="B109" s="171" t="s">
        <v>27</v>
      </c>
      <c r="C109" s="171"/>
      <c r="D109" s="171"/>
      <c r="E109" s="171"/>
      <c r="F109" s="171"/>
      <c r="G109" s="171"/>
      <c r="H109" s="171"/>
      <c r="I109" s="172"/>
      <c r="J109" s="177">
        <f>J108*0.1</f>
        <v>660000</v>
      </c>
      <c r="K109" s="176"/>
      <c r="L109" s="26"/>
    </row>
    <row r="110" spans="1:12" x14ac:dyDescent="0.4">
      <c r="A110" s="121"/>
      <c r="B110" s="123"/>
      <c r="C110" s="122"/>
      <c r="D110" s="122"/>
      <c r="E110" s="122"/>
      <c r="F110" s="122"/>
      <c r="G110" s="122"/>
      <c r="H110" s="122"/>
      <c r="I110" s="122"/>
      <c r="J110" s="122"/>
      <c r="K110" s="123"/>
      <c r="L110" s="124"/>
    </row>
  </sheetData>
  <sheetProtection algorithmName="SHA-512" hashValue="33vQZ60niYULX/QLy8mOiKzjXO4W1NC9xZlO1hM8djs1dgkJZCtECvTbc2t1vFnWhwxJmRBLsV2WV7wxfn8Z1Q==" saltValue="pz3tqa5V9szCgUlm1cossQ==" spinCount="100000" sheet="1" objects="1" scenarios="1" selectLockedCells="1"/>
  <mergeCells count="176">
    <mergeCell ref="B1:K1"/>
    <mergeCell ref="B2:K3"/>
    <mergeCell ref="B4:K4"/>
    <mergeCell ref="J7:K10"/>
    <mergeCell ref="B12:D12"/>
    <mergeCell ref="E12:F12"/>
    <mergeCell ref="C18:J18"/>
    <mergeCell ref="C19:D19"/>
    <mergeCell ref="E19:F19"/>
    <mergeCell ref="C20:I20"/>
    <mergeCell ref="C21:J21"/>
    <mergeCell ref="C22:J22"/>
    <mergeCell ref="B13:C13"/>
    <mergeCell ref="B14:C14"/>
    <mergeCell ref="B15:C15"/>
    <mergeCell ref="B16:K16"/>
    <mergeCell ref="C17:D17"/>
    <mergeCell ref="E17:F17"/>
    <mergeCell ref="C26:D26"/>
    <mergeCell ref="E26:F26"/>
    <mergeCell ref="C29:J29"/>
    <mergeCell ref="C30:D30"/>
    <mergeCell ref="E30:F30"/>
    <mergeCell ref="C31:D31"/>
    <mergeCell ref="E31:F31"/>
    <mergeCell ref="C23:D23"/>
    <mergeCell ref="E23:F23"/>
    <mergeCell ref="C24:D24"/>
    <mergeCell ref="E24:F24"/>
    <mergeCell ref="C25:D25"/>
    <mergeCell ref="E25:F25"/>
    <mergeCell ref="C27:D27"/>
    <mergeCell ref="E27:F27"/>
    <mergeCell ref="C28:D28"/>
    <mergeCell ref="E28:F28"/>
    <mergeCell ref="C35:D35"/>
    <mergeCell ref="E35:F35"/>
    <mergeCell ref="C36:D36"/>
    <mergeCell ref="E36:F36"/>
    <mergeCell ref="C37:D37"/>
    <mergeCell ref="E37:F37"/>
    <mergeCell ref="C32:D32"/>
    <mergeCell ref="E32:F32"/>
    <mergeCell ref="C33:D33"/>
    <mergeCell ref="E33:F33"/>
    <mergeCell ref="C34:D34"/>
    <mergeCell ref="E34:F34"/>
    <mergeCell ref="C41:D41"/>
    <mergeCell ref="E41:F41"/>
    <mergeCell ref="C42:D42"/>
    <mergeCell ref="E42:F42"/>
    <mergeCell ref="C45:J45"/>
    <mergeCell ref="C46:D46"/>
    <mergeCell ref="E46:F46"/>
    <mergeCell ref="C38:D38"/>
    <mergeCell ref="E38:F38"/>
    <mergeCell ref="C39:D39"/>
    <mergeCell ref="E39:F39"/>
    <mergeCell ref="C40:D40"/>
    <mergeCell ref="E40:F40"/>
    <mergeCell ref="C43:D43"/>
    <mergeCell ref="E43:F43"/>
    <mergeCell ref="C44:D44"/>
    <mergeCell ref="E44:F44"/>
    <mergeCell ref="C50:D50"/>
    <mergeCell ref="E50:F50"/>
    <mergeCell ref="C51:D51"/>
    <mergeCell ref="E51:F51"/>
    <mergeCell ref="C52:D52"/>
    <mergeCell ref="E52:F52"/>
    <mergeCell ref="C47:D47"/>
    <mergeCell ref="E47:F47"/>
    <mergeCell ref="C48:D48"/>
    <mergeCell ref="E48:F48"/>
    <mergeCell ref="C49:D49"/>
    <mergeCell ref="E49:F49"/>
    <mergeCell ref="C56:D56"/>
    <mergeCell ref="E56:F56"/>
    <mergeCell ref="C59:I59"/>
    <mergeCell ref="C62:J62"/>
    <mergeCell ref="C63:D63"/>
    <mergeCell ref="E63:F63"/>
    <mergeCell ref="C53:D53"/>
    <mergeCell ref="E53:F53"/>
    <mergeCell ref="C54:D54"/>
    <mergeCell ref="E54:F54"/>
    <mergeCell ref="C55:D55"/>
    <mergeCell ref="E55:F55"/>
    <mergeCell ref="C57:D57"/>
    <mergeCell ref="E57:F57"/>
    <mergeCell ref="C58:D58"/>
    <mergeCell ref="E58:F58"/>
    <mergeCell ref="C60:D60"/>
    <mergeCell ref="E60:F60"/>
    <mergeCell ref="C61:D61"/>
    <mergeCell ref="E61:F61"/>
    <mergeCell ref="C64:D64"/>
    <mergeCell ref="E64:F64"/>
    <mergeCell ref="C65:I65"/>
    <mergeCell ref="C68:J68"/>
    <mergeCell ref="C69:J69"/>
    <mergeCell ref="C70:D70"/>
    <mergeCell ref="E70:F70"/>
    <mergeCell ref="C66:D66"/>
    <mergeCell ref="E66:F66"/>
    <mergeCell ref="C67:D67"/>
    <mergeCell ref="E67:F67"/>
    <mergeCell ref="C84:J84"/>
    <mergeCell ref="C85:D85"/>
    <mergeCell ref="E85:F85"/>
    <mergeCell ref="C71:D71"/>
    <mergeCell ref="E71:F71"/>
    <mergeCell ref="C72:D72"/>
    <mergeCell ref="E72:F72"/>
    <mergeCell ref="C75:J75"/>
    <mergeCell ref="C76:D76"/>
    <mergeCell ref="E76:F76"/>
    <mergeCell ref="C73:D73"/>
    <mergeCell ref="E73:F73"/>
    <mergeCell ref="C74:D74"/>
    <mergeCell ref="E74:F74"/>
    <mergeCell ref="C77:D77"/>
    <mergeCell ref="E77:F77"/>
    <mergeCell ref="C80:I80"/>
    <mergeCell ref="C83:J83"/>
    <mergeCell ref="C78:D78"/>
    <mergeCell ref="E78:F78"/>
    <mergeCell ref="C79:D79"/>
    <mergeCell ref="E79:F79"/>
    <mergeCell ref="C81:D81"/>
    <mergeCell ref="E81:F81"/>
    <mergeCell ref="C82:D82"/>
    <mergeCell ref="E82:F82"/>
    <mergeCell ref="J106:K106"/>
    <mergeCell ref="B107:I107"/>
    <mergeCell ref="J107:K107"/>
    <mergeCell ref="B108:I108"/>
    <mergeCell ref="J108:K108"/>
    <mergeCell ref="B109:I109"/>
    <mergeCell ref="J109:K109"/>
    <mergeCell ref="C105:D105"/>
    <mergeCell ref="E105:F105"/>
    <mergeCell ref="B106:I106"/>
    <mergeCell ref="C86:D86"/>
    <mergeCell ref="E86:F86"/>
    <mergeCell ref="C87:D87"/>
    <mergeCell ref="E87:F87"/>
    <mergeCell ref="C88:J88"/>
    <mergeCell ref="C89:D89"/>
    <mergeCell ref="E89:F89"/>
    <mergeCell ref="C90:D90"/>
    <mergeCell ref="E90:F90"/>
    <mergeCell ref="C91:D91"/>
    <mergeCell ref="E91:F91"/>
    <mergeCell ref="C92:J92"/>
    <mergeCell ref="C93:D93"/>
    <mergeCell ref="E93:F93"/>
    <mergeCell ref="C94:D94"/>
    <mergeCell ref="E94:F94"/>
    <mergeCell ref="C95:D95"/>
    <mergeCell ref="E95:F95"/>
    <mergeCell ref="C102:I102"/>
    <mergeCell ref="C103:D103"/>
    <mergeCell ref="E103:F103"/>
    <mergeCell ref="C104:D104"/>
    <mergeCell ref="E104:F104"/>
    <mergeCell ref="C96:J96"/>
    <mergeCell ref="C97:D97"/>
    <mergeCell ref="E97:F97"/>
    <mergeCell ref="C98:D98"/>
    <mergeCell ref="E98:F98"/>
    <mergeCell ref="C99:D99"/>
    <mergeCell ref="E99:F99"/>
    <mergeCell ref="C100:J100"/>
    <mergeCell ref="C101:D101"/>
    <mergeCell ref="E101:F101"/>
  </mergeCells>
  <phoneticPr fontId="1"/>
  <printOptions horizontalCentered="1"/>
  <pageMargins left="0.51181102362204722" right="0.51181102362204722" top="0.35433070866141736" bottom="0.35433070866141736" header="0.31496062992125984" footer="0.31496062992125984"/>
  <pageSetup paperSize="9" scale="26" orientation="landscape" r:id="rId1"/>
  <rowBreaks count="1" manualBreakCount="1">
    <brk id="111"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showGridLines="0" view="pageBreakPreview" zoomScale="80" zoomScaleNormal="100" zoomScaleSheetLayoutView="80" workbookViewId="0">
      <selection activeCell="J77" sqref="J77:K77"/>
    </sheetView>
  </sheetViews>
  <sheetFormatPr defaultColWidth="9" defaultRowHeight="18.75" x14ac:dyDescent="0.4"/>
  <cols>
    <col min="1" max="1" width="2.625" style="19" customWidth="1"/>
    <col min="2" max="2" width="5.875" style="19" customWidth="1"/>
    <col min="3" max="4" width="10.75" style="19" customWidth="1"/>
    <col min="5" max="5" width="9" style="19"/>
    <col min="6" max="6" width="22.75" style="19" customWidth="1"/>
    <col min="7" max="7" width="5.25" style="19" customWidth="1"/>
    <col min="8" max="8" width="5.75" style="19" customWidth="1"/>
    <col min="9" max="9" width="12.25" style="19" customWidth="1"/>
    <col min="10" max="10" width="14.375" style="19" bestFit="1" customWidth="1"/>
    <col min="11" max="11" width="11.25" style="19" customWidth="1"/>
    <col min="12" max="12" width="2.625" style="19" customWidth="1"/>
    <col min="13" max="16384" width="9" style="19"/>
  </cols>
  <sheetData>
    <row r="1" spans="1:23" x14ac:dyDescent="0.4">
      <c r="A1" s="52"/>
      <c r="B1" s="188"/>
      <c r="C1" s="188"/>
      <c r="D1" s="188"/>
      <c r="E1" s="188"/>
      <c r="F1" s="188"/>
      <c r="G1" s="188"/>
      <c r="H1" s="188"/>
      <c r="I1" s="188"/>
      <c r="J1" s="188"/>
      <c r="K1" s="188"/>
      <c r="L1" s="25"/>
    </row>
    <row r="2" spans="1:23" ht="20.100000000000001" customHeight="1" x14ac:dyDescent="0.4">
      <c r="A2" s="118"/>
      <c r="B2" s="181" t="s">
        <v>30</v>
      </c>
      <c r="C2" s="181"/>
      <c r="D2" s="181"/>
      <c r="E2" s="181"/>
      <c r="F2" s="181"/>
      <c r="G2" s="181"/>
      <c r="H2" s="181"/>
      <c r="I2" s="181"/>
      <c r="J2" s="181"/>
      <c r="K2" s="181"/>
      <c r="L2" s="26"/>
      <c r="W2" s="126"/>
    </row>
    <row r="3" spans="1:23" ht="20.100000000000001" customHeight="1" x14ac:dyDescent="0.4">
      <c r="A3" s="118"/>
      <c r="B3" s="181"/>
      <c r="C3" s="181"/>
      <c r="D3" s="181"/>
      <c r="E3" s="181"/>
      <c r="F3" s="181"/>
      <c r="G3" s="181"/>
      <c r="H3" s="181"/>
      <c r="I3" s="181"/>
      <c r="J3" s="181"/>
      <c r="K3" s="181"/>
      <c r="L3" s="26"/>
    </row>
    <row r="4" spans="1:23" ht="22.15" customHeight="1" x14ac:dyDescent="0.4">
      <c r="A4" s="118"/>
      <c r="B4" s="189">
        <v>45139</v>
      </c>
      <c r="C4" s="189"/>
      <c r="D4" s="189"/>
      <c r="E4" s="189"/>
      <c r="F4" s="189"/>
      <c r="G4" s="189"/>
      <c r="H4" s="189"/>
      <c r="I4" s="189"/>
      <c r="J4" s="189"/>
      <c r="K4" s="189"/>
      <c r="L4" s="26"/>
    </row>
    <row r="5" spans="1:23" ht="19.5" x14ac:dyDescent="0.4">
      <c r="A5" s="118"/>
      <c r="B5" s="119" t="s">
        <v>0</v>
      </c>
      <c r="C5" s="127"/>
      <c r="D5" s="127"/>
      <c r="E5" s="127"/>
      <c r="F5" s="127"/>
      <c r="G5" s="127"/>
      <c r="H5" s="127"/>
      <c r="I5" s="127"/>
      <c r="J5" s="127"/>
      <c r="K5" s="127"/>
      <c r="L5" s="26"/>
    </row>
    <row r="6" spans="1:23" x14ac:dyDescent="0.4">
      <c r="A6" s="118"/>
      <c r="B6" s="20"/>
      <c r="C6" s="20"/>
      <c r="D6" s="20"/>
      <c r="E6" s="20"/>
      <c r="F6" s="20"/>
      <c r="G6" s="20"/>
      <c r="H6" s="20"/>
      <c r="I6" s="20"/>
      <c r="J6" s="20"/>
      <c r="K6" s="20"/>
      <c r="L6" s="26"/>
    </row>
    <row r="7" spans="1:23" ht="19.5" x14ac:dyDescent="0.4">
      <c r="A7" s="118"/>
      <c r="B7" s="120" t="s">
        <v>288</v>
      </c>
      <c r="C7" s="120"/>
      <c r="D7" s="120"/>
      <c r="E7" s="120"/>
      <c r="F7" s="120"/>
      <c r="G7" s="120"/>
      <c r="H7" s="120"/>
      <c r="I7" s="120"/>
      <c r="J7" s="190" t="s">
        <v>275</v>
      </c>
      <c r="K7" s="190"/>
      <c r="L7" s="26"/>
    </row>
    <row r="8" spans="1:23" ht="19.5" x14ac:dyDescent="0.4">
      <c r="A8" s="118"/>
      <c r="B8" s="120" t="s">
        <v>33</v>
      </c>
      <c r="C8" s="120"/>
      <c r="D8" s="120"/>
      <c r="E8" s="120"/>
      <c r="F8" s="120"/>
      <c r="G8" s="120"/>
      <c r="H8" s="120"/>
      <c r="I8" s="120"/>
      <c r="J8" s="190"/>
      <c r="K8" s="190"/>
      <c r="L8" s="26"/>
    </row>
    <row r="9" spans="1:23" ht="19.5" x14ac:dyDescent="0.4">
      <c r="A9" s="118"/>
      <c r="B9" s="20"/>
      <c r="C9" s="120"/>
      <c r="D9" s="120"/>
      <c r="E9" s="120"/>
      <c r="F9" s="120"/>
      <c r="G9" s="120"/>
      <c r="H9" s="120"/>
      <c r="I9" s="120"/>
      <c r="J9" s="190"/>
      <c r="K9" s="190"/>
      <c r="L9" s="26"/>
    </row>
    <row r="10" spans="1:23" ht="18" customHeight="1" x14ac:dyDescent="0.4">
      <c r="A10" s="118"/>
      <c r="B10" s="20" t="s">
        <v>1</v>
      </c>
      <c r="C10" s="20"/>
      <c r="D10" s="20"/>
      <c r="E10" s="20"/>
      <c r="F10" s="20"/>
      <c r="G10" s="20"/>
      <c r="H10" s="20"/>
      <c r="I10" s="20"/>
      <c r="J10" s="190"/>
      <c r="K10" s="190"/>
      <c r="L10" s="26"/>
    </row>
    <row r="11" spans="1:23" ht="20.100000000000001" customHeight="1" x14ac:dyDescent="0.4">
      <c r="A11" s="118"/>
      <c r="B11" s="20"/>
      <c r="C11" s="20"/>
      <c r="D11" s="20"/>
      <c r="E11" s="20"/>
      <c r="F11" s="20"/>
      <c r="G11" s="20"/>
      <c r="H11" s="20"/>
      <c r="I11" s="20"/>
      <c r="J11" s="96"/>
      <c r="K11" s="96"/>
      <c r="L11" s="26"/>
    </row>
    <row r="12" spans="1:23" ht="22.5" x14ac:dyDescent="0.4">
      <c r="A12" s="118"/>
      <c r="B12" s="179" t="s">
        <v>2</v>
      </c>
      <c r="C12" s="180"/>
      <c r="D12" s="180"/>
      <c r="E12" s="191">
        <f>J76+J77</f>
        <v>1430000</v>
      </c>
      <c r="F12" s="191"/>
      <c r="G12" s="21" t="s">
        <v>28</v>
      </c>
      <c r="H12" s="21"/>
      <c r="I12" s="21"/>
      <c r="J12" s="22"/>
      <c r="K12" s="98"/>
      <c r="L12" s="26"/>
    </row>
    <row r="13" spans="1:23" x14ac:dyDescent="0.4">
      <c r="A13" s="125"/>
      <c r="B13" s="168" t="s">
        <v>44</v>
      </c>
      <c r="C13" s="168"/>
      <c r="D13" s="22" t="s">
        <v>29</v>
      </c>
      <c r="E13" s="22"/>
      <c r="F13" s="23"/>
      <c r="G13" s="20"/>
      <c r="H13" s="20"/>
      <c r="I13" s="20"/>
      <c r="J13" s="24"/>
      <c r="K13" s="25"/>
      <c r="L13" s="26"/>
    </row>
    <row r="14" spans="1:23" x14ac:dyDescent="0.4">
      <c r="A14" s="125"/>
      <c r="B14" s="168" t="s">
        <v>45</v>
      </c>
      <c r="C14" s="168"/>
      <c r="D14" s="22" t="s">
        <v>185</v>
      </c>
      <c r="E14" s="22"/>
      <c r="F14" s="22"/>
      <c r="G14" s="20"/>
      <c r="H14" s="20"/>
      <c r="I14" s="20"/>
      <c r="J14" s="20"/>
      <c r="K14" s="26"/>
      <c r="L14" s="26"/>
    </row>
    <row r="15" spans="1:23" x14ac:dyDescent="0.4">
      <c r="A15" s="125"/>
      <c r="B15" s="168" t="s">
        <v>269</v>
      </c>
      <c r="C15" s="168"/>
      <c r="D15" s="22" t="s">
        <v>270</v>
      </c>
      <c r="E15" s="22"/>
      <c r="F15" s="22"/>
      <c r="G15" s="20"/>
      <c r="H15" s="20"/>
      <c r="I15" s="20"/>
      <c r="J15" s="20"/>
      <c r="K15" s="26"/>
      <c r="L15" s="26"/>
    </row>
    <row r="16" spans="1:23" x14ac:dyDescent="0.4">
      <c r="A16" s="118"/>
      <c r="B16" s="179" t="s">
        <v>48</v>
      </c>
      <c r="C16" s="180"/>
      <c r="D16" s="180"/>
      <c r="E16" s="180"/>
      <c r="F16" s="180"/>
      <c r="G16" s="180"/>
      <c r="H16" s="180"/>
      <c r="I16" s="180"/>
      <c r="J16" s="180"/>
      <c r="K16" s="185"/>
      <c r="L16" s="26"/>
    </row>
    <row r="17" spans="1:12" x14ac:dyDescent="0.4">
      <c r="A17" s="118"/>
      <c r="B17" s="94"/>
      <c r="C17" s="186" t="s">
        <v>9</v>
      </c>
      <c r="D17" s="186"/>
      <c r="E17" s="186" t="s">
        <v>8</v>
      </c>
      <c r="F17" s="186"/>
      <c r="G17" s="128" t="s">
        <v>7</v>
      </c>
      <c r="H17" s="128" t="s">
        <v>6</v>
      </c>
      <c r="I17" s="128" t="s">
        <v>5</v>
      </c>
      <c r="J17" s="95" t="s">
        <v>4</v>
      </c>
      <c r="K17" s="27" t="s">
        <v>32</v>
      </c>
      <c r="L17" s="26"/>
    </row>
    <row r="18" spans="1:12" x14ac:dyDescent="0.4">
      <c r="A18" s="118"/>
      <c r="B18" s="102" t="s">
        <v>3</v>
      </c>
      <c r="C18" s="153" t="s">
        <v>234</v>
      </c>
      <c r="D18" s="153"/>
      <c r="E18" s="153"/>
      <c r="F18" s="153"/>
      <c r="G18" s="153"/>
      <c r="H18" s="153"/>
      <c r="I18" s="153"/>
      <c r="J18" s="153"/>
      <c r="K18" s="106"/>
      <c r="L18" s="26"/>
    </row>
    <row r="19" spans="1:12" x14ac:dyDescent="0.4">
      <c r="A19" s="118"/>
      <c r="B19" s="76"/>
      <c r="C19" s="166" t="s">
        <v>289</v>
      </c>
      <c r="D19" s="167"/>
      <c r="E19" s="166" t="s">
        <v>290</v>
      </c>
      <c r="F19" s="169"/>
      <c r="G19" s="28">
        <v>8</v>
      </c>
      <c r="H19" s="29" t="s">
        <v>10</v>
      </c>
      <c r="I19" s="30">
        <v>3500</v>
      </c>
      <c r="J19" s="30">
        <f t="shared" ref="J19:J44" si="0">G19*I19</f>
        <v>28000</v>
      </c>
      <c r="K19" s="31"/>
      <c r="L19" s="26"/>
    </row>
    <row r="20" spans="1:12" x14ac:dyDescent="0.4">
      <c r="A20" s="118"/>
      <c r="B20" s="99"/>
      <c r="C20" s="183" t="s">
        <v>36</v>
      </c>
      <c r="D20" s="183"/>
      <c r="E20" s="183"/>
      <c r="F20" s="183"/>
      <c r="G20" s="183"/>
      <c r="H20" s="183"/>
      <c r="I20" s="184"/>
      <c r="J20" s="100">
        <f>SUM(J19:J19)</f>
        <v>28000</v>
      </c>
      <c r="K20" s="101"/>
      <c r="L20" s="26"/>
    </row>
    <row r="21" spans="1:12" x14ac:dyDescent="0.4">
      <c r="A21" s="118"/>
      <c r="B21" s="102" t="s">
        <v>19</v>
      </c>
      <c r="C21" s="153" t="s">
        <v>187</v>
      </c>
      <c r="D21" s="153"/>
      <c r="E21" s="153"/>
      <c r="F21" s="153"/>
      <c r="G21" s="153"/>
      <c r="H21" s="153"/>
      <c r="I21" s="153"/>
      <c r="J21" s="153"/>
      <c r="K21" s="103"/>
      <c r="L21" s="26"/>
    </row>
    <row r="22" spans="1:12" x14ac:dyDescent="0.4">
      <c r="A22" s="118"/>
      <c r="B22" s="104" t="s">
        <v>248</v>
      </c>
      <c r="C22" s="153" t="s">
        <v>189</v>
      </c>
      <c r="D22" s="153"/>
      <c r="E22" s="153"/>
      <c r="F22" s="153"/>
      <c r="G22" s="153"/>
      <c r="H22" s="153"/>
      <c r="I22" s="153"/>
      <c r="J22" s="153"/>
      <c r="K22" s="105"/>
      <c r="L22" s="26"/>
    </row>
    <row r="23" spans="1:12" x14ac:dyDescent="0.4">
      <c r="A23" s="118"/>
      <c r="B23" s="80"/>
      <c r="C23" s="163" t="s">
        <v>194</v>
      </c>
      <c r="D23" s="164"/>
      <c r="E23" s="165" t="s">
        <v>193</v>
      </c>
      <c r="F23" s="164"/>
      <c r="G23" s="33">
        <v>1</v>
      </c>
      <c r="H23" s="40" t="s">
        <v>16</v>
      </c>
      <c r="I23" s="37">
        <v>40000</v>
      </c>
      <c r="J23" s="35">
        <f t="shared" si="0"/>
        <v>40000</v>
      </c>
      <c r="K23" s="36"/>
      <c r="L23" s="26"/>
    </row>
    <row r="24" spans="1:12" x14ac:dyDescent="0.4">
      <c r="A24" s="118"/>
      <c r="B24" s="80"/>
      <c r="C24" s="163" t="s">
        <v>291</v>
      </c>
      <c r="D24" s="164"/>
      <c r="E24" s="165" t="s">
        <v>196</v>
      </c>
      <c r="F24" s="164"/>
      <c r="G24" s="33">
        <v>1</v>
      </c>
      <c r="H24" s="40" t="s">
        <v>16</v>
      </c>
      <c r="I24" s="37">
        <v>30000</v>
      </c>
      <c r="J24" s="35">
        <f t="shared" si="0"/>
        <v>30000</v>
      </c>
      <c r="K24" s="36"/>
      <c r="L24" s="26"/>
    </row>
    <row r="25" spans="1:12" x14ac:dyDescent="0.4">
      <c r="A25" s="118"/>
      <c r="B25" s="80"/>
      <c r="C25" s="163" t="s">
        <v>31</v>
      </c>
      <c r="D25" s="164"/>
      <c r="E25" s="165" t="s">
        <v>193</v>
      </c>
      <c r="F25" s="164"/>
      <c r="G25" s="33">
        <v>1</v>
      </c>
      <c r="H25" s="40" t="s">
        <v>16</v>
      </c>
      <c r="I25" s="37">
        <v>35000</v>
      </c>
      <c r="J25" s="35">
        <f t="shared" si="0"/>
        <v>35000</v>
      </c>
      <c r="K25" s="36"/>
      <c r="L25" s="26"/>
    </row>
    <row r="26" spans="1:12" x14ac:dyDescent="0.4">
      <c r="A26" s="118"/>
      <c r="B26" s="80"/>
      <c r="C26" s="163" t="s">
        <v>194</v>
      </c>
      <c r="D26" s="164"/>
      <c r="E26" s="165" t="s">
        <v>292</v>
      </c>
      <c r="F26" s="164"/>
      <c r="G26" s="33">
        <v>8</v>
      </c>
      <c r="H26" s="40" t="s">
        <v>16</v>
      </c>
      <c r="I26" s="37">
        <v>5500</v>
      </c>
      <c r="J26" s="35">
        <f t="shared" si="0"/>
        <v>44000</v>
      </c>
      <c r="K26" s="36"/>
      <c r="L26" s="26"/>
    </row>
    <row r="27" spans="1:12" x14ac:dyDescent="0.4">
      <c r="A27" s="118"/>
      <c r="B27" s="80"/>
      <c r="C27" s="163" t="s">
        <v>13</v>
      </c>
      <c r="D27" s="164"/>
      <c r="E27" s="165" t="s">
        <v>293</v>
      </c>
      <c r="F27" s="164"/>
      <c r="G27" s="43">
        <v>1</v>
      </c>
      <c r="H27" s="40" t="s">
        <v>18</v>
      </c>
      <c r="I27" s="37">
        <v>125000</v>
      </c>
      <c r="J27" s="44">
        <f t="shared" si="0"/>
        <v>125000</v>
      </c>
      <c r="K27" s="36"/>
      <c r="L27" s="26"/>
    </row>
    <row r="28" spans="1:12" x14ac:dyDescent="0.4">
      <c r="A28" s="118"/>
      <c r="B28" s="80"/>
      <c r="C28" s="163" t="s">
        <v>13</v>
      </c>
      <c r="D28" s="164"/>
      <c r="E28" s="165" t="s">
        <v>294</v>
      </c>
      <c r="F28" s="164"/>
      <c r="G28" s="33">
        <v>1</v>
      </c>
      <c r="H28" s="41" t="s">
        <v>18</v>
      </c>
      <c r="I28" s="37">
        <v>210000</v>
      </c>
      <c r="J28" s="35">
        <f>G28*I28</f>
        <v>210000</v>
      </c>
      <c r="K28" s="36"/>
      <c r="L28" s="26"/>
    </row>
    <row r="29" spans="1:12" x14ac:dyDescent="0.4">
      <c r="A29" s="118"/>
      <c r="B29" s="80"/>
      <c r="C29" s="163" t="s">
        <v>14</v>
      </c>
      <c r="D29" s="164"/>
      <c r="E29" s="165" t="s">
        <v>279</v>
      </c>
      <c r="F29" s="164"/>
      <c r="G29" s="33">
        <v>1</v>
      </c>
      <c r="H29" s="42" t="s">
        <v>18</v>
      </c>
      <c r="I29" s="37">
        <v>2500</v>
      </c>
      <c r="J29" s="35">
        <f>G29*I29</f>
        <v>2500</v>
      </c>
      <c r="K29" s="36"/>
      <c r="L29" s="26"/>
    </row>
    <row r="30" spans="1:12" x14ac:dyDescent="0.4">
      <c r="A30" s="118"/>
      <c r="B30" s="80"/>
      <c r="C30" s="163" t="s">
        <v>295</v>
      </c>
      <c r="D30" s="164"/>
      <c r="E30" s="165" t="s">
        <v>296</v>
      </c>
      <c r="F30" s="164"/>
      <c r="G30" s="43">
        <v>1</v>
      </c>
      <c r="H30" s="40" t="s">
        <v>18</v>
      </c>
      <c r="I30" s="37">
        <v>22400</v>
      </c>
      <c r="J30" s="44">
        <f t="shared" ref="J30:J34" si="1">G30*I30</f>
        <v>22400</v>
      </c>
      <c r="K30" s="36"/>
      <c r="L30" s="26"/>
    </row>
    <row r="31" spans="1:12" x14ac:dyDescent="0.4">
      <c r="A31" s="118"/>
      <c r="B31" s="80"/>
      <c r="C31" s="163" t="s">
        <v>295</v>
      </c>
      <c r="D31" s="164"/>
      <c r="E31" s="165" t="s">
        <v>297</v>
      </c>
      <c r="F31" s="164"/>
      <c r="G31" s="43">
        <v>1</v>
      </c>
      <c r="H31" s="40" t="s">
        <v>18</v>
      </c>
      <c r="I31" s="37">
        <v>52200</v>
      </c>
      <c r="J31" s="44">
        <f t="shared" si="1"/>
        <v>52200</v>
      </c>
      <c r="K31" s="36"/>
      <c r="L31" s="26"/>
    </row>
    <row r="32" spans="1:12" x14ac:dyDescent="0.4">
      <c r="A32" s="118"/>
      <c r="B32" s="80"/>
      <c r="C32" s="163" t="s">
        <v>295</v>
      </c>
      <c r="D32" s="164"/>
      <c r="E32" s="165" t="s">
        <v>298</v>
      </c>
      <c r="F32" s="164"/>
      <c r="G32" s="43">
        <v>1</v>
      </c>
      <c r="H32" s="40" t="s">
        <v>18</v>
      </c>
      <c r="I32" s="37">
        <v>6200</v>
      </c>
      <c r="J32" s="44">
        <f t="shared" si="1"/>
        <v>6200</v>
      </c>
      <c r="K32" s="36"/>
      <c r="L32" s="26"/>
    </row>
    <row r="33" spans="1:12" x14ac:dyDescent="0.4">
      <c r="A33" s="118"/>
      <c r="B33" s="79"/>
      <c r="C33" s="163" t="s">
        <v>37</v>
      </c>
      <c r="D33" s="164"/>
      <c r="E33" s="165"/>
      <c r="F33" s="164"/>
      <c r="G33" s="43">
        <v>1</v>
      </c>
      <c r="H33" s="40" t="s">
        <v>18</v>
      </c>
      <c r="I33" s="37">
        <v>6500</v>
      </c>
      <c r="J33" s="44">
        <f t="shared" si="1"/>
        <v>6500</v>
      </c>
      <c r="K33" s="36" t="s">
        <v>47</v>
      </c>
      <c r="L33" s="26"/>
    </row>
    <row r="34" spans="1:12" x14ac:dyDescent="0.4">
      <c r="A34" s="118"/>
      <c r="B34" s="80"/>
      <c r="C34" s="163" t="s">
        <v>246</v>
      </c>
      <c r="D34" s="164"/>
      <c r="E34" s="165" t="s">
        <v>247</v>
      </c>
      <c r="F34" s="164"/>
      <c r="G34" s="43">
        <v>7</v>
      </c>
      <c r="H34" s="40" t="s">
        <v>16</v>
      </c>
      <c r="I34" s="37">
        <v>5000</v>
      </c>
      <c r="J34" s="44">
        <f t="shared" si="1"/>
        <v>35000</v>
      </c>
      <c r="K34" s="36"/>
      <c r="L34" s="26"/>
    </row>
    <row r="35" spans="1:12" x14ac:dyDescent="0.4">
      <c r="A35" s="118"/>
      <c r="B35" s="79"/>
      <c r="C35" s="163" t="s">
        <v>15</v>
      </c>
      <c r="D35" s="164"/>
      <c r="E35" s="165"/>
      <c r="F35" s="164"/>
      <c r="G35" s="43">
        <v>12</v>
      </c>
      <c r="H35" s="40" t="s">
        <v>12</v>
      </c>
      <c r="I35" s="37">
        <v>25000</v>
      </c>
      <c r="J35" s="44">
        <f t="shared" si="0"/>
        <v>300000</v>
      </c>
      <c r="K35" s="36"/>
      <c r="L35" s="26"/>
    </row>
    <row r="36" spans="1:12" x14ac:dyDescent="0.4">
      <c r="A36" s="118"/>
      <c r="B36" s="85"/>
      <c r="C36" s="154"/>
      <c r="D36" s="154"/>
      <c r="E36" s="154"/>
      <c r="F36" s="154"/>
      <c r="G36" s="131"/>
      <c r="H36" s="131"/>
      <c r="I36" s="132" t="s">
        <v>305</v>
      </c>
      <c r="J36" s="132">
        <f>SUM(J23:J35)-J33</f>
        <v>902300</v>
      </c>
      <c r="K36" s="132"/>
      <c r="L36" s="26"/>
    </row>
    <row r="37" spans="1:12" ht="19.5" thickBot="1" x14ac:dyDescent="0.45">
      <c r="A37" s="118"/>
      <c r="B37" s="136"/>
      <c r="C37" s="156"/>
      <c r="D37" s="156"/>
      <c r="E37" s="156"/>
      <c r="F37" s="156"/>
      <c r="G37" s="137"/>
      <c r="H37" s="137"/>
      <c r="I37" s="138" t="s">
        <v>306</v>
      </c>
      <c r="J37" s="139">
        <v>6500</v>
      </c>
      <c r="K37" s="139"/>
      <c r="L37" s="26"/>
    </row>
    <row r="38" spans="1:12" ht="19.5" thickTop="1" x14ac:dyDescent="0.4">
      <c r="A38" s="118"/>
      <c r="B38" s="143"/>
      <c r="C38" s="160" t="s">
        <v>41</v>
      </c>
      <c r="D38" s="160"/>
      <c r="E38" s="160"/>
      <c r="F38" s="160"/>
      <c r="G38" s="160"/>
      <c r="H38" s="160"/>
      <c r="I38" s="161"/>
      <c r="J38" s="144">
        <f>SUM(J23:J35)</f>
        <v>908800</v>
      </c>
      <c r="K38" s="145"/>
      <c r="L38" s="26"/>
    </row>
    <row r="39" spans="1:12" x14ac:dyDescent="0.4">
      <c r="A39" s="118"/>
      <c r="B39" s="85"/>
      <c r="C39" s="154"/>
      <c r="D39" s="154"/>
      <c r="E39" s="154"/>
      <c r="F39" s="154"/>
      <c r="G39" s="131"/>
      <c r="H39" s="131"/>
      <c r="I39" s="132" t="s">
        <v>321</v>
      </c>
      <c r="J39" s="132">
        <f>J36</f>
        <v>902300</v>
      </c>
      <c r="K39" s="132"/>
      <c r="L39" s="26"/>
    </row>
    <row r="40" spans="1:12" x14ac:dyDescent="0.4">
      <c r="A40" s="118"/>
      <c r="B40" s="133"/>
      <c r="C40" s="155"/>
      <c r="D40" s="155"/>
      <c r="E40" s="155"/>
      <c r="F40" s="155"/>
      <c r="G40" s="134"/>
      <c r="H40" s="134"/>
      <c r="I40" s="132" t="s">
        <v>320</v>
      </c>
      <c r="J40" s="135">
        <f>J37</f>
        <v>6500</v>
      </c>
      <c r="K40" s="135"/>
      <c r="L40" s="26"/>
    </row>
    <row r="41" spans="1:12" x14ac:dyDescent="0.4">
      <c r="A41" s="118"/>
      <c r="B41" s="102" t="s">
        <v>217</v>
      </c>
      <c r="C41" s="162" t="s">
        <v>20</v>
      </c>
      <c r="D41" s="162"/>
      <c r="E41" s="162"/>
      <c r="F41" s="162"/>
      <c r="G41" s="162"/>
      <c r="H41" s="162"/>
      <c r="I41" s="162"/>
      <c r="J41" s="162"/>
      <c r="K41" s="105"/>
      <c r="L41" s="26"/>
    </row>
    <row r="42" spans="1:12" x14ac:dyDescent="0.4">
      <c r="A42" s="118"/>
      <c r="B42" s="104" t="s">
        <v>248</v>
      </c>
      <c r="C42" s="153" t="s">
        <v>229</v>
      </c>
      <c r="D42" s="153"/>
      <c r="E42" s="153"/>
      <c r="F42" s="153"/>
      <c r="G42" s="153"/>
      <c r="H42" s="153"/>
      <c r="I42" s="153"/>
      <c r="J42" s="153"/>
      <c r="K42" s="105"/>
      <c r="L42" s="26"/>
    </row>
    <row r="43" spans="1:12" x14ac:dyDescent="0.4">
      <c r="A43" s="118"/>
      <c r="B43" s="79"/>
      <c r="C43" s="150" t="s">
        <v>299</v>
      </c>
      <c r="D43" s="151"/>
      <c r="E43" s="150" t="s">
        <v>300</v>
      </c>
      <c r="F43" s="151"/>
      <c r="G43" s="33">
        <v>6</v>
      </c>
      <c r="H43" s="33" t="s">
        <v>10</v>
      </c>
      <c r="I43" s="37">
        <v>4000</v>
      </c>
      <c r="J43" s="49">
        <f t="shared" ref="J43" si="2">G43*I43</f>
        <v>24000</v>
      </c>
      <c r="K43" s="36" t="s">
        <v>47</v>
      </c>
      <c r="L43" s="26"/>
    </row>
    <row r="44" spans="1:12" ht="18" customHeight="1" x14ac:dyDescent="0.4">
      <c r="A44" s="118"/>
      <c r="B44" s="80"/>
      <c r="C44" s="157" t="s">
        <v>301</v>
      </c>
      <c r="D44" s="158"/>
      <c r="E44" s="157"/>
      <c r="F44" s="158"/>
      <c r="G44" s="147">
        <v>1</v>
      </c>
      <c r="H44" s="147" t="s">
        <v>12</v>
      </c>
      <c r="I44" s="148">
        <v>25000</v>
      </c>
      <c r="J44" s="149">
        <f t="shared" si="0"/>
        <v>25000</v>
      </c>
      <c r="K44" s="39" t="s">
        <v>47</v>
      </c>
      <c r="L44" s="26"/>
    </row>
    <row r="45" spans="1:12" ht="18" customHeight="1" x14ac:dyDescent="0.4">
      <c r="A45" s="118"/>
      <c r="B45" s="85"/>
      <c r="C45" s="154"/>
      <c r="D45" s="154"/>
      <c r="E45" s="154"/>
      <c r="F45" s="154"/>
      <c r="G45" s="131"/>
      <c r="H45" s="131"/>
      <c r="I45" s="132" t="s">
        <v>305</v>
      </c>
      <c r="J45" s="132">
        <v>0</v>
      </c>
      <c r="K45" s="132"/>
      <c r="L45" s="26"/>
    </row>
    <row r="46" spans="1:12" ht="18" customHeight="1" thickBot="1" x14ac:dyDescent="0.45">
      <c r="A46" s="118"/>
      <c r="B46" s="136"/>
      <c r="C46" s="156"/>
      <c r="D46" s="156"/>
      <c r="E46" s="156"/>
      <c r="F46" s="156"/>
      <c r="G46" s="137"/>
      <c r="H46" s="137"/>
      <c r="I46" s="138" t="s">
        <v>306</v>
      </c>
      <c r="J46" s="139">
        <v>49000</v>
      </c>
      <c r="K46" s="139"/>
      <c r="L46" s="26"/>
    </row>
    <row r="47" spans="1:12" ht="19.5" thickTop="1" x14ac:dyDescent="0.4">
      <c r="A47" s="118"/>
      <c r="B47" s="143"/>
      <c r="C47" s="160" t="s">
        <v>324</v>
      </c>
      <c r="D47" s="160"/>
      <c r="E47" s="160"/>
      <c r="F47" s="160"/>
      <c r="G47" s="160"/>
      <c r="H47" s="160"/>
      <c r="I47" s="161"/>
      <c r="J47" s="144">
        <f>SUM(J42:J44)</f>
        <v>49000</v>
      </c>
      <c r="K47" s="145"/>
      <c r="L47" s="26"/>
    </row>
    <row r="48" spans="1:12" ht="18" customHeight="1" x14ac:dyDescent="0.4">
      <c r="A48" s="118"/>
      <c r="B48" s="85"/>
      <c r="C48" s="154"/>
      <c r="D48" s="154"/>
      <c r="E48" s="154"/>
      <c r="F48" s="154"/>
      <c r="G48" s="131"/>
      <c r="H48" s="131"/>
      <c r="I48" s="132" t="s">
        <v>325</v>
      </c>
      <c r="J48" s="132">
        <v>0</v>
      </c>
      <c r="K48" s="132"/>
      <c r="L48" s="26"/>
    </row>
    <row r="49" spans="1:14" x14ac:dyDescent="0.4">
      <c r="A49" s="118"/>
      <c r="B49" s="133"/>
      <c r="C49" s="155"/>
      <c r="D49" s="155"/>
      <c r="E49" s="155"/>
      <c r="F49" s="155"/>
      <c r="G49" s="134"/>
      <c r="H49" s="134"/>
      <c r="I49" s="132" t="s">
        <v>326</v>
      </c>
      <c r="J49" s="135">
        <v>49000</v>
      </c>
      <c r="K49" s="135"/>
      <c r="L49" s="26"/>
    </row>
    <row r="50" spans="1:14" x14ac:dyDescent="0.4">
      <c r="A50" s="118"/>
      <c r="B50" s="102" t="s">
        <v>239</v>
      </c>
      <c r="C50" s="162" t="s">
        <v>21</v>
      </c>
      <c r="D50" s="162"/>
      <c r="E50" s="162"/>
      <c r="F50" s="162"/>
      <c r="G50" s="162"/>
      <c r="H50" s="162"/>
      <c r="I50" s="162"/>
      <c r="J50" s="162"/>
      <c r="K50" s="105"/>
      <c r="L50" s="26"/>
    </row>
    <row r="51" spans="1:14" x14ac:dyDescent="0.4">
      <c r="A51" s="118"/>
      <c r="B51" s="104" t="s">
        <v>248</v>
      </c>
      <c r="C51" s="153" t="s">
        <v>219</v>
      </c>
      <c r="D51" s="153"/>
      <c r="E51" s="153"/>
      <c r="F51" s="153"/>
      <c r="G51" s="153"/>
      <c r="H51" s="153"/>
      <c r="I51" s="153"/>
      <c r="J51" s="153"/>
      <c r="K51" s="108"/>
      <c r="L51" s="26"/>
    </row>
    <row r="52" spans="1:14" x14ac:dyDescent="0.4">
      <c r="B52" s="81"/>
      <c r="C52" s="166" t="s">
        <v>250</v>
      </c>
      <c r="D52" s="167"/>
      <c r="E52" s="166"/>
      <c r="F52" s="167"/>
      <c r="G52" s="29">
        <v>1</v>
      </c>
      <c r="H52" s="29" t="s">
        <v>18</v>
      </c>
      <c r="I52" s="46">
        <v>7000</v>
      </c>
      <c r="J52" s="47">
        <f>G52*I52</f>
        <v>7000</v>
      </c>
      <c r="K52" s="31"/>
      <c r="L52" s="26"/>
    </row>
    <row r="53" spans="1:14" x14ac:dyDescent="0.4">
      <c r="A53" s="118"/>
      <c r="B53" s="82"/>
      <c r="C53" s="150" t="s">
        <v>250</v>
      </c>
      <c r="D53" s="151"/>
      <c r="E53" s="150" t="s">
        <v>302</v>
      </c>
      <c r="F53" s="151"/>
      <c r="G53" s="33">
        <v>1</v>
      </c>
      <c r="H53" s="33" t="s">
        <v>18</v>
      </c>
      <c r="I53" s="37">
        <v>3000</v>
      </c>
      <c r="J53" s="49">
        <f>G53*I53</f>
        <v>3000</v>
      </c>
      <c r="K53" s="36" t="s">
        <v>47</v>
      </c>
      <c r="L53" s="26"/>
    </row>
    <row r="54" spans="1:14" x14ac:dyDescent="0.4">
      <c r="A54" s="118"/>
      <c r="B54" s="85"/>
      <c r="C54" s="154"/>
      <c r="D54" s="154"/>
      <c r="E54" s="154"/>
      <c r="F54" s="154"/>
      <c r="G54" s="131"/>
      <c r="H54" s="131"/>
      <c r="I54" s="132" t="s">
        <v>305</v>
      </c>
      <c r="J54" s="132">
        <v>7000</v>
      </c>
      <c r="K54" s="132"/>
      <c r="L54" s="26"/>
    </row>
    <row r="55" spans="1:14" x14ac:dyDescent="0.4">
      <c r="A55" s="118"/>
      <c r="B55" s="133"/>
      <c r="C55" s="155"/>
      <c r="D55" s="155"/>
      <c r="E55" s="155"/>
      <c r="F55" s="155"/>
      <c r="G55" s="134"/>
      <c r="H55" s="134"/>
      <c r="I55" s="132" t="s">
        <v>306</v>
      </c>
      <c r="J55" s="135">
        <v>3000</v>
      </c>
      <c r="K55" s="135"/>
      <c r="L55" s="26"/>
      <c r="N55" s="20"/>
    </row>
    <row r="56" spans="1:14" x14ac:dyDescent="0.4">
      <c r="A56" s="118"/>
      <c r="B56" s="104" t="s">
        <v>249</v>
      </c>
      <c r="C56" s="153" t="s">
        <v>220</v>
      </c>
      <c r="D56" s="153"/>
      <c r="E56" s="153"/>
      <c r="F56" s="153"/>
      <c r="G56" s="153"/>
      <c r="H56" s="153"/>
      <c r="I56" s="153"/>
      <c r="J56" s="153"/>
      <c r="K56" s="108"/>
      <c r="L56" s="26"/>
    </row>
    <row r="57" spans="1:14" x14ac:dyDescent="0.4">
      <c r="A57" s="118"/>
      <c r="B57" s="82"/>
      <c r="C57" s="150" t="s">
        <v>24</v>
      </c>
      <c r="D57" s="151"/>
      <c r="E57" s="150"/>
      <c r="F57" s="151"/>
      <c r="G57" s="33">
        <v>2</v>
      </c>
      <c r="H57" s="33" t="s">
        <v>12</v>
      </c>
      <c r="I57" s="37">
        <v>25000</v>
      </c>
      <c r="J57" s="49">
        <f>G57*I57</f>
        <v>50000</v>
      </c>
      <c r="K57" s="50"/>
      <c r="L57" s="26"/>
    </row>
    <row r="58" spans="1:14" x14ac:dyDescent="0.4">
      <c r="A58" s="118"/>
      <c r="B58" s="85"/>
      <c r="C58" s="154"/>
      <c r="D58" s="154"/>
      <c r="E58" s="154"/>
      <c r="F58" s="154"/>
      <c r="G58" s="131"/>
      <c r="H58" s="131"/>
      <c r="I58" s="132" t="s">
        <v>305</v>
      </c>
      <c r="J58" s="132">
        <v>50000</v>
      </c>
      <c r="K58" s="132"/>
      <c r="L58" s="26"/>
    </row>
    <row r="59" spans="1:14" x14ac:dyDescent="0.4">
      <c r="A59" s="118"/>
      <c r="B59" s="133"/>
      <c r="C59" s="155"/>
      <c r="D59" s="155"/>
      <c r="E59" s="155"/>
      <c r="F59" s="155"/>
      <c r="G59" s="134"/>
      <c r="H59" s="134"/>
      <c r="I59" s="132" t="s">
        <v>306</v>
      </c>
      <c r="J59" s="135">
        <v>0</v>
      </c>
      <c r="K59" s="135"/>
      <c r="L59" s="26"/>
    </row>
    <row r="60" spans="1:14" x14ac:dyDescent="0.4">
      <c r="A60" s="118"/>
      <c r="B60" s="104" t="s">
        <v>251</v>
      </c>
      <c r="C60" s="153" t="s">
        <v>221</v>
      </c>
      <c r="D60" s="153"/>
      <c r="E60" s="153"/>
      <c r="F60" s="153"/>
      <c r="G60" s="153"/>
      <c r="H60" s="153"/>
      <c r="I60" s="153"/>
      <c r="J60" s="153"/>
      <c r="K60" s="108"/>
      <c r="L60" s="26"/>
    </row>
    <row r="61" spans="1:14" x14ac:dyDescent="0.4">
      <c r="A61" s="118"/>
      <c r="B61" s="79"/>
      <c r="C61" s="150" t="s">
        <v>25</v>
      </c>
      <c r="D61" s="151"/>
      <c r="E61" s="152"/>
      <c r="F61" s="151"/>
      <c r="G61" s="33">
        <v>4</v>
      </c>
      <c r="H61" s="33" t="s">
        <v>12</v>
      </c>
      <c r="I61" s="37">
        <v>25000</v>
      </c>
      <c r="J61" s="49">
        <f>G61*I61</f>
        <v>100000</v>
      </c>
      <c r="K61" s="50"/>
      <c r="L61" s="26"/>
    </row>
    <row r="62" spans="1:14" x14ac:dyDescent="0.4">
      <c r="A62" s="118"/>
      <c r="B62" s="85"/>
      <c r="C62" s="154"/>
      <c r="D62" s="154"/>
      <c r="E62" s="154"/>
      <c r="F62" s="154"/>
      <c r="G62" s="131"/>
      <c r="H62" s="131"/>
      <c r="I62" s="132" t="s">
        <v>305</v>
      </c>
      <c r="J62" s="132">
        <v>100000</v>
      </c>
      <c r="K62" s="132"/>
      <c r="L62" s="26"/>
    </row>
    <row r="63" spans="1:14" x14ac:dyDescent="0.4">
      <c r="A63" s="118"/>
      <c r="B63" s="133"/>
      <c r="C63" s="155"/>
      <c r="D63" s="155"/>
      <c r="E63" s="155"/>
      <c r="F63" s="155"/>
      <c r="G63" s="134"/>
      <c r="H63" s="134"/>
      <c r="I63" s="132" t="s">
        <v>306</v>
      </c>
      <c r="J63" s="135">
        <v>0</v>
      </c>
      <c r="K63" s="135"/>
      <c r="L63" s="26"/>
    </row>
    <row r="64" spans="1:14" x14ac:dyDescent="0.4">
      <c r="A64" s="118"/>
      <c r="B64" s="104" t="s">
        <v>255</v>
      </c>
      <c r="C64" s="153" t="s">
        <v>225</v>
      </c>
      <c r="D64" s="153"/>
      <c r="E64" s="153"/>
      <c r="F64" s="153"/>
      <c r="G64" s="153"/>
      <c r="H64" s="153"/>
      <c r="I64" s="153"/>
      <c r="J64" s="153"/>
      <c r="K64" s="108"/>
      <c r="L64" s="26"/>
    </row>
    <row r="65" spans="1:12" x14ac:dyDescent="0.4">
      <c r="A65" s="118"/>
      <c r="B65" s="79"/>
      <c r="C65" s="159" t="s">
        <v>23</v>
      </c>
      <c r="D65" s="151"/>
      <c r="E65" s="150"/>
      <c r="F65" s="151"/>
      <c r="G65" s="33">
        <v>3</v>
      </c>
      <c r="H65" s="33" t="s">
        <v>12</v>
      </c>
      <c r="I65" s="37">
        <v>30000</v>
      </c>
      <c r="J65" s="49">
        <f t="shared" ref="J65" si="3">G65*I65</f>
        <v>90000</v>
      </c>
      <c r="K65" s="36"/>
      <c r="L65" s="26"/>
    </row>
    <row r="66" spans="1:12" x14ac:dyDescent="0.4">
      <c r="A66" s="118"/>
      <c r="B66" s="85"/>
      <c r="C66" s="154"/>
      <c r="D66" s="154"/>
      <c r="E66" s="154"/>
      <c r="F66" s="154"/>
      <c r="G66" s="131"/>
      <c r="H66" s="131"/>
      <c r="I66" s="132" t="s">
        <v>305</v>
      </c>
      <c r="J66" s="132">
        <v>90000</v>
      </c>
      <c r="K66" s="132"/>
      <c r="L66" s="26"/>
    </row>
    <row r="67" spans="1:12" x14ac:dyDescent="0.4">
      <c r="A67" s="118"/>
      <c r="B67" s="136"/>
      <c r="C67" s="156"/>
      <c r="D67" s="156"/>
      <c r="E67" s="156"/>
      <c r="F67" s="156"/>
      <c r="G67" s="137"/>
      <c r="H67" s="137"/>
      <c r="I67" s="138" t="s">
        <v>306</v>
      </c>
      <c r="J67" s="139">
        <v>0</v>
      </c>
      <c r="K67" s="139"/>
      <c r="L67" s="26"/>
    </row>
    <row r="68" spans="1:12" x14ac:dyDescent="0.4">
      <c r="A68" s="118"/>
      <c r="B68" s="104"/>
      <c r="C68" s="153" t="s">
        <v>329</v>
      </c>
      <c r="D68" s="153"/>
      <c r="E68" s="153"/>
      <c r="F68" s="153"/>
      <c r="G68" s="153"/>
      <c r="H68" s="153"/>
      <c r="I68" s="153"/>
      <c r="J68" s="153"/>
      <c r="K68" s="108"/>
      <c r="L68" s="26"/>
    </row>
    <row r="69" spans="1:12" x14ac:dyDescent="0.4">
      <c r="A69" s="118"/>
      <c r="B69" s="146"/>
      <c r="C69" s="157" t="s">
        <v>43</v>
      </c>
      <c r="D69" s="158"/>
      <c r="E69" s="157"/>
      <c r="F69" s="158"/>
      <c r="G69" s="147">
        <v>1</v>
      </c>
      <c r="H69" s="147" t="s">
        <v>18</v>
      </c>
      <c r="I69" s="148">
        <v>70000</v>
      </c>
      <c r="J69" s="149">
        <f t="shared" ref="J69" si="4">G69*I69</f>
        <v>70000</v>
      </c>
      <c r="K69" s="39" t="s">
        <v>47</v>
      </c>
      <c r="L69" s="26"/>
    </row>
    <row r="70" spans="1:12" x14ac:dyDescent="0.4">
      <c r="A70" s="118"/>
      <c r="B70" s="52"/>
      <c r="C70" s="178" t="s">
        <v>240</v>
      </c>
      <c r="D70" s="178"/>
      <c r="E70" s="178"/>
      <c r="F70" s="178"/>
      <c r="G70" s="178"/>
      <c r="H70" s="178"/>
      <c r="I70" s="178"/>
      <c r="J70" s="53">
        <f>J54+J55+J58+J59+J62+J63+J66+J67+J69</f>
        <v>320000</v>
      </c>
      <c r="K70" s="54"/>
      <c r="L70" s="26"/>
    </row>
    <row r="71" spans="1:12" x14ac:dyDescent="0.4">
      <c r="A71" s="118"/>
      <c r="B71" s="85"/>
      <c r="C71" s="154"/>
      <c r="D71" s="154"/>
      <c r="E71" s="154"/>
      <c r="F71" s="154"/>
      <c r="G71" s="131"/>
      <c r="H71" s="131"/>
      <c r="I71" s="132" t="s">
        <v>327</v>
      </c>
      <c r="J71" s="132">
        <v>245000</v>
      </c>
      <c r="K71" s="132"/>
      <c r="L71" s="26"/>
    </row>
    <row r="72" spans="1:12" x14ac:dyDescent="0.4">
      <c r="A72" s="118"/>
      <c r="B72" s="133"/>
      <c r="C72" s="155"/>
      <c r="D72" s="155"/>
      <c r="E72" s="155"/>
      <c r="F72" s="155"/>
      <c r="G72" s="134"/>
      <c r="H72" s="134"/>
      <c r="I72" s="132" t="s">
        <v>328</v>
      </c>
      <c r="J72" s="135">
        <v>73000</v>
      </c>
      <c r="K72" s="135"/>
      <c r="L72" s="26"/>
    </row>
    <row r="73" spans="1:12" x14ac:dyDescent="0.4">
      <c r="A73" s="118"/>
      <c r="B73" s="76"/>
      <c r="C73" s="166" t="s">
        <v>267</v>
      </c>
      <c r="D73" s="167"/>
      <c r="E73" s="166" t="s">
        <v>268</v>
      </c>
      <c r="F73" s="169"/>
      <c r="G73" s="28"/>
      <c r="H73" s="29"/>
      <c r="I73" s="30"/>
      <c r="J73" s="30">
        <v>-5800</v>
      </c>
      <c r="K73" s="31"/>
      <c r="L73" s="26"/>
    </row>
    <row r="74" spans="1:12" x14ac:dyDescent="0.4">
      <c r="A74" s="125"/>
      <c r="B74" s="173" t="s">
        <v>226</v>
      </c>
      <c r="C74" s="174"/>
      <c r="D74" s="174"/>
      <c r="E74" s="174"/>
      <c r="F74" s="174"/>
      <c r="G74" s="174"/>
      <c r="H74" s="174"/>
      <c r="I74" s="174"/>
      <c r="J74" s="175">
        <f>J76-J75</f>
        <v>1177300</v>
      </c>
      <c r="K74" s="176"/>
      <c r="L74" s="26"/>
    </row>
    <row r="75" spans="1:12" x14ac:dyDescent="0.4">
      <c r="A75" s="118"/>
      <c r="B75" s="173" t="s">
        <v>227</v>
      </c>
      <c r="C75" s="174"/>
      <c r="D75" s="174"/>
      <c r="E75" s="174"/>
      <c r="F75" s="174"/>
      <c r="G75" s="174"/>
      <c r="H75" s="174"/>
      <c r="I75" s="174"/>
      <c r="J75" s="175">
        <f>SUM(J33,J43,J44,J69,J53,J73)</f>
        <v>122700</v>
      </c>
      <c r="K75" s="176"/>
      <c r="L75" s="26"/>
    </row>
    <row r="76" spans="1:12" x14ac:dyDescent="0.4">
      <c r="A76" s="118"/>
      <c r="B76" s="173" t="s">
        <v>241</v>
      </c>
      <c r="C76" s="174"/>
      <c r="D76" s="174"/>
      <c r="E76" s="174"/>
      <c r="F76" s="174"/>
      <c r="G76" s="174"/>
      <c r="H76" s="174"/>
      <c r="I76" s="174"/>
      <c r="J76" s="175">
        <f>J20+J38+J47+J70+J73</f>
        <v>1300000</v>
      </c>
      <c r="K76" s="176"/>
      <c r="L76" s="26"/>
    </row>
    <row r="77" spans="1:12" x14ac:dyDescent="0.4">
      <c r="A77" s="118"/>
      <c r="B77" s="170" t="s">
        <v>27</v>
      </c>
      <c r="C77" s="171"/>
      <c r="D77" s="171"/>
      <c r="E77" s="171"/>
      <c r="F77" s="171"/>
      <c r="G77" s="171"/>
      <c r="H77" s="171"/>
      <c r="I77" s="172"/>
      <c r="J77" s="177">
        <f>J76*0.1</f>
        <v>130000</v>
      </c>
      <c r="K77" s="176"/>
      <c r="L77" s="26"/>
    </row>
    <row r="78" spans="1:12" x14ac:dyDescent="0.4">
      <c r="A78" s="121"/>
      <c r="B78" s="123"/>
      <c r="C78" s="122"/>
      <c r="D78" s="122"/>
      <c r="E78" s="122"/>
      <c r="F78" s="122"/>
      <c r="G78" s="122"/>
      <c r="H78" s="122"/>
      <c r="I78" s="122"/>
      <c r="J78" s="122"/>
      <c r="K78" s="123"/>
      <c r="L78" s="124"/>
    </row>
  </sheetData>
  <sheetProtection algorithmName="SHA-512" hashValue="slV1IbkH4lLQdxTAASNCdXu64nVOjB11cUItpeH6Sb6EJ8ihvkeWEdQDI1NDzV7z7Syxb8LBgI9Dw2fjt6+lKw==" saltValue="EQpk91K2BT3D2qd6BLt/XQ==" spinCount="100000" sheet="1" objects="1" scenarios="1" selectLockedCells="1"/>
  <mergeCells count="117">
    <mergeCell ref="B1:K1"/>
    <mergeCell ref="B2:K3"/>
    <mergeCell ref="B4:K4"/>
    <mergeCell ref="J7:K10"/>
    <mergeCell ref="B12:D12"/>
    <mergeCell ref="E12:F12"/>
    <mergeCell ref="C23:D23"/>
    <mergeCell ref="E23:F23"/>
    <mergeCell ref="C24:D24"/>
    <mergeCell ref="E24:F24"/>
    <mergeCell ref="C25:D25"/>
    <mergeCell ref="E25:F25"/>
    <mergeCell ref="C22:J22"/>
    <mergeCell ref="B13:C13"/>
    <mergeCell ref="B14:C14"/>
    <mergeCell ref="B15:C15"/>
    <mergeCell ref="B16:K16"/>
    <mergeCell ref="C17:D17"/>
    <mergeCell ref="E17:F17"/>
    <mergeCell ref="C18:J18"/>
    <mergeCell ref="C19:D19"/>
    <mergeCell ref="E19:F19"/>
    <mergeCell ref="C20:I20"/>
    <mergeCell ref="C21:J21"/>
    <mergeCell ref="C29:D29"/>
    <mergeCell ref="E29:F29"/>
    <mergeCell ref="C30:D30"/>
    <mergeCell ref="E30:F30"/>
    <mergeCell ref="C31:D31"/>
    <mergeCell ref="E31:F31"/>
    <mergeCell ref="C26:D26"/>
    <mergeCell ref="E26:F26"/>
    <mergeCell ref="C27:D27"/>
    <mergeCell ref="E27:F27"/>
    <mergeCell ref="C28:D28"/>
    <mergeCell ref="E28:F28"/>
    <mergeCell ref="E45:F45"/>
    <mergeCell ref="C46:D46"/>
    <mergeCell ref="E46:F46"/>
    <mergeCell ref="C51:J51"/>
    <mergeCell ref="C52:D52"/>
    <mergeCell ref="C43:D43"/>
    <mergeCell ref="E43:F43"/>
    <mergeCell ref="C32:D32"/>
    <mergeCell ref="E32:F32"/>
    <mergeCell ref="C33:D33"/>
    <mergeCell ref="E33:F33"/>
    <mergeCell ref="C34:D34"/>
    <mergeCell ref="E34:F34"/>
    <mergeCell ref="C35:D35"/>
    <mergeCell ref="E35:F35"/>
    <mergeCell ref="C38:I38"/>
    <mergeCell ref="C41:J41"/>
    <mergeCell ref="C42:J42"/>
    <mergeCell ref="C36:D36"/>
    <mergeCell ref="E36:F36"/>
    <mergeCell ref="C37:D37"/>
    <mergeCell ref="E37:F37"/>
    <mergeCell ref="C39:D39"/>
    <mergeCell ref="E39:F39"/>
    <mergeCell ref="C40:D40"/>
    <mergeCell ref="E40:F40"/>
    <mergeCell ref="B77:I77"/>
    <mergeCell ref="J77:K77"/>
    <mergeCell ref="B74:I74"/>
    <mergeCell ref="J74:K74"/>
    <mergeCell ref="B75:I75"/>
    <mergeCell ref="J75:K75"/>
    <mergeCell ref="B76:I76"/>
    <mergeCell ref="J76:K76"/>
    <mergeCell ref="C73:D73"/>
    <mergeCell ref="E73:F73"/>
    <mergeCell ref="C44:D44"/>
    <mergeCell ref="E44:F44"/>
    <mergeCell ref="C47:I47"/>
    <mergeCell ref="C50:J50"/>
    <mergeCell ref="C48:D48"/>
    <mergeCell ref="E48:F48"/>
    <mergeCell ref="C49:D49"/>
    <mergeCell ref="E49:F49"/>
    <mergeCell ref="C45:D45"/>
    <mergeCell ref="C61:D61"/>
    <mergeCell ref="E61:F61"/>
    <mergeCell ref="C56:J56"/>
    <mergeCell ref="C57:D57"/>
    <mergeCell ref="E57:F57"/>
    <mergeCell ref="C58:D58"/>
    <mergeCell ref="E58:F58"/>
    <mergeCell ref="E52:F52"/>
    <mergeCell ref="C54:D54"/>
    <mergeCell ref="E54:F54"/>
    <mergeCell ref="C55:D55"/>
    <mergeCell ref="E55:F55"/>
    <mergeCell ref="C70:I70"/>
    <mergeCell ref="C71:D71"/>
    <mergeCell ref="E71:F71"/>
    <mergeCell ref="C72:D72"/>
    <mergeCell ref="E72:F72"/>
    <mergeCell ref="C68:J68"/>
    <mergeCell ref="C69:D69"/>
    <mergeCell ref="E69:F69"/>
    <mergeCell ref="C53:D53"/>
    <mergeCell ref="E53:F53"/>
    <mergeCell ref="C65:D65"/>
    <mergeCell ref="E65:F65"/>
    <mergeCell ref="C66:D66"/>
    <mergeCell ref="E66:F66"/>
    <mergeCell ref="C67:D67"/>
    <mergeCell ref="E67:F67"/>
    <mergeCell ref="C62:D62"/>
    <mergeCell ref="E62:F62"/>
    <mergeCell ref="C63:D63"/>
    <mergeCell ref="E63:F63"/>
    <mergeCell ref="C64:J64"/>
    <mergeCell ref="C59:D59"/>
    <mergeCell ref="E59:F59"/>
    <mergeCell ref="C60:J60"/>
  </mergeCells>
  <phoneticPr fontId="1"/>
  <printOptions horizontalCentered="1"/>
  <pageMargins left="0.51181102362204722" right="0.51181102362204722" top="0.35433070866141736" bottom="0.35433070866141736" header="0.31496062992125984" footer="0.31496062992125984"/>
  <pageSetup paperSize="9" scale="37" orientation="landscape" r:id="rId1"/>
  <rowBreaks count="1" manualBreakCount="1">
    <brk id="56"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04"/>
  <sheetViews>
    <sheetView showGridLines="0" view="pageBreakPreview" zoomScale="70" zoomScaleNormal="100" zoomScaleSheetLayoutView="70" zoomScalePageLayoutView="55" workbookViewId="0">
      <selection activeCell="B97" sqref="B97:C97"/>
    </sheetView>
  </sheetViews>
  <sheetFormatPr defaultRowHeight="18.75" x14ac:dyDescent="0.4"/>
  <cols>
    <col min="1" max="1" width="6" customWidth="1"/>
    <col min="2" max="3" width="10.75" customWidth="1"/>
    <col min="4" max="4" width="8.875" customWidth="1"/>
    <col min="5" max="5" width="22.75" customWidth="1"/>
    <col min="6" max="6" width="5.25" customWidth="1"/>
    <col min="7" max="7" width="5.75" customWidth="1"/>
    <col min="8" max="8" width="12.25" customWidth="1"/>
    <col min="9" max="9" width="14.375" bestFit="1" customWidth="1"/>
    <col min="10" max="10" width="11.25" customWidth="1"/>
  </cols>
  <sheetData>
    <row r="1" spans="1:10" x14ac:dyDescent="0.4">
      <c r="A1" s="210"/>
      <c r="B1" s="210"/>
      <c r="C1" s="210"/>
      <c r="D1" s="210"/>
      <c r="E1" s="210"/>
      <c r="F1" s="210"/>
      <c r="G1" s="210"/>
      <c r="H1" s="210"/>
      <c r="I1" s="210"/>
      <c r="J1" s="210"/>
    </row>
    <row r="2" spans="1:10" ht="20.100000000000001" customHeight="1" x14ac:dyDescent="0.4">
      <c r="A2" s="211" t="s">
        <v>30</v>
      </c>
      <c r="B2" s="211"/>
      <c r="C2" s="211"/>
      <c r="D2" s="211"/>
      <c r="E2" s="211"/>
      <c r="F2" s="211"/>
      <c r="G2" s="211"/>
      <c r="H2" s="211"/>
      <c r="I2" s="211"/>
      <c r="J2" s="211"/>
    </row>
    <row r="3" spans="1:10" ht="20.100000000000001" customHeight="1" x14ac:dyDescent="0.4">
      <c r="A3" s="211"/>
      <c r="B3" s="211"/>
      <c r="C3" s="211"/>
      <c r="D3" s="211"/>
      <c r="E3" s="211"/>
      <c r="F3" s="211"/>
      <c r="G3" s="211"/>
      <c r="H3" s="211"/>
      <c r="I3" s="211"/>
      <c r="J3" s="211"/>
    </row>
    <row r="4" spans="1:10" ht="22.15" customHeight="1" x14ac:dyDescent="0.4">
      <c r="A4" s="212" t="s">
        <v>228</v>
      </c>
      <c r="B4" s="212"/>
      <c r="C4" s="212"/>
      <c r="D4" s="212"/>
      <c r="E4" s="212"/>
      <c r="F4" s="212"/>
      <c r="G4" s="212"/>
      <c r="H4" s="212"/>
      <c r="I4" s="212"/>
      <c r="J4" s="212"/>
    </row>
    <row r="5" spans="1:10" ht="19.5" x14ac:dyDescent="0.4">
      <c r="A5" s="1" t="s">
        <v>49</v>
      </c>
      <c r="B5" s="97"/>
      <c r="C5" s="97"/>
      <c r="D5" s="97"/>
      <c r="E5" s="97"/>
      <c r="F5" s="97"/>
      <c r="G5" s="97"/>
      <c r="H5" s="97"/>
      <c r="I5" s="97"/>
      <c r="J5" s="97"/>
    </row>
    <row r="6" spans="1:10" x14ac:dyDescent="0.4">
      <c r="B6" s="2"/>
      <c r="C6" s="2"/>
      <c r="D6" s="2"/>
      <c r="E6" s="2"/>
      <c r="F6" s="2"/>
      <c r="G6" s="2"/>
      <c r="H6" s="2"/>
      <c r="I6" s="2"/>
      <c r="J6" s="2"/>
    </row>
    <row r="7" spans="1:10" ht="19.5" x14ac:dyDescent="0.4">
      <c r="A7" s="213" t="s">
        <v>50</v>
      </c>
      <c r="B7" s="213"/>
      <c r="C7" s="213"/>
      <c r="D7" s="213"/>
      <c r="E7" s="213"/>
      <c r="F7" s="213"/>
      <c r="G7" s="213"/>
      <c r="H7" s="213"/>
      <c r="I7" s="213"/>
      <c r="J7" s="213"/>
    </row>
    <row r="8" spans="1:10" ht="19.5" x14ac:dyDescent="0.4">
      <c r="A8" s="213" t="s">
        <v>51</v>
      </c>
      <c r="B8" s="213"/>
      <c r="C8" s="213"/>
      <c r="D8" s="213"/>
      <c r="E8" s="213"/>
      <c r="F8" s="213"/>
      <c r="G8" s="213"/>
      <c r="H8" s="213"/>
      <c r="I8" s="213"/>
      <c r="J8" s="213"/>
    </row>
    <row r="9" spans="1:10" ht="18" customHeight="1" x14ac:dyDescent="0.4">
      <c r="B9" s="2"/>
      <c r="C9" s="2"/>
      <c r="D9" s="2"/>
      <c r="E9" s="2"/>
      <c r="F9" s="2"/>
      <c r="G9" s="2"/>
      <c r="I9" s="190"/>
      <c r="J9" s="190"/>
    </row>
    <row r="10" spans="1:10" ht="18" customHeight="1" x14ac:dyDescent="0.4">
      <c r="A10" s="2" t="s">
        <v>1</v>
      </c>
      <c r="B10" s="2"/>
      <c r="C10" s="2"/>
      <c r="D10" s="2"/>
      <c r="E10" s="2"/>
      <c r="F10" s="2"/>
      <c r="G10" s="2"/>
      <c r="I10" s="190"/>
      <c r="J10" s="190"/>
    </row>
    <row r="11" spans="1:10" s="19" customFormat="1" ht="20.100000000000001" customHeight="1" x14ac:dyDescent="0.4">
      <c r="I11" s="96"/>
      <c r="J11" s="96"/>
    </row>
    <row r="12" spans="1:10" ht="22.5" x14ac:dyDescent="0.4">
      <c r="A12" s="214" t="s">
        <v>2</v>
      </c>
      <c r="B12" s="215"/>
      <c r="C12" s="215"/>
      <c r="D12" s="216">
        <f>I202+I203</f>
        <v>0</v>
      </c>
      <c r="E12" s="216"/>
      <c r="F12" s="5" t="s">
        <v>28</v>
      </c>
      <c r="G12" s="5"/>
      <c r="H12" s="5"/>
      <c r="I12" s="9"/>
      <c r="J12" s="12"/>
    </row>
    <row r="13" spans="1:10" x14ac:dyDescent="0.4">
      <c r="A13" s="194" t="s">
        <v>44</v>
      </c>
      <c r="B13" s="195"/>
      <c r="C13" s="4"/>
      <c r="D13" s="4"/>
      <c r="E13" s="9"/>
      <c r="F13" s="3"/>
      <c r="G13" s="3"/>
      <c r="H13" s="3"/>
      <c r="I13" s="11"/>
      <c r="J13" s="13"/>
    </row>
    <row r="14" spans="1:10" x14ac:dyDescent="0.4">
      <c r="A14" s="194" t="s">
        <v>45</v>
      </c>
      <c r="B14" s="195"/>
      <c r="C14" s="4"/>
      <c r="D14" s="4"/>
      <c r="E14" s="4"/>
      <c r="F14" s="3"/>
      <c r="G14" s="3"/>
      <c r="H14" s="3"/>
      <c r="I14" s="3"/>
      <c r="J14" s="14"/>
    </row>
    <row r="15" spans="1:10" x14ac:dyDescent="0.4">
      <c r="A15" s="194" t="s">
        <v>271</v>
      </c>
      <c r="B15" s="195"/>
      <c r="C15" s="4"/>
      <c r="D15" s="4"/>
      <c r="E15" s="4"/>
      <c r="F15" s="3"/>
      <c r="G15" s="3"/>
      <c r="H15" s="3"/>
      <c r="I15" s="3"/>
      <c r="J15" s="14"/>
    </row>
    <row r="16" spans="1:10" x14ac:dyDescent="0.4">
      <c r="A16" s="214" t="s">
        <v>48</v>
      </c>
      <c r="B16" s="215"/>
      <c r="C16" s="215"/>
      <c r="D16" s="215"/>
      <c r="E16" s="215"/>
      <c r="F16" s="215"/>
      <c r="G16" s="215"/>
      <c r="H16" s="215"/>
      <c r="I16" s="215"/>
      <c r="J16" s="217"/>
    </row>
    <row r="17" spans="1:10" x14ac:dyDescent="0.4">
      <c r="A17" s="91"/>
      <c r="B17" s="218" t="s">
        <v>9</v>
      </c>
      <c r="C17" s="218"/>
      <c r="D17" s="218" t="s">
        <v>8</v>
      </c>
      <c r="E17" s="218"/>
      <c r="F17" s="92" t="s">
        <v>7</v>
      </c>
      <c r="G17" s="92" t="s">
        <v>6</v>
      </c>
      <c r="H17" s="92" t="s">
        <v>5</v>
      </c>
      <c r="I17" s="93" t="s">
        <v>4</v>
      </c>
      <c r="J17" s="15" t="s">
        <v>32</v>
      </c>
    </row>
    <row r="18" spans="1:10" x14ac:dyDescent="0.4">
      <c r="A18" s="107" t="s">
        <v>3</v>
      </c>
      <c r="B18" s="153" t="s">
        <v>234</v>
      </c>
      <c r="C18" s="153"/>
      <c r="D18" s="153"/>
      <c r="E18" s="153"/>
      <c r="F18" s="153"/>
      <c r="G18" s="153"/>
      <c r="H18" s="153"/>
      <c r="I18" s="153"/>
      <c r="J18" s="108"/>
    </row>
    <row r="19" spans="1:10" x14ac:dyDescent="0.4">
      <c r="A19" s="110"/>
      <c r="B19" s="202"/>
      <c r="C19" s="203"/>
      <c r="D19" s="202"/>
      <c r="E19" s="204"/>
      <c r="F19" s="111"/>
      <c r="G19" s="112"/>
      <c r="H19" s="113"/>
      <c r="I19" s="114"/>
      <c r="J19" s="115"/>
    </row>
    <row r="20" spans="1:10" x14ac:dyDescent="0.4">
      <c r="A20" s="83"/>
      <c r="B20" s="196"/>
      <c r="C20" s="197"/>
      <c r="D20" s="198"/>
      <c r="E20" s="198"/>
      <c r="F20" s="7"/>
      <c r="G20" s="75"/>
      <c r="H20" s="8"/>
      <c r="I20" s="10"/>
      <c r="J20" s="16"/>
    </row>
    <row r="21" spans="1:10" x14ac:dyDescent="0.4">
      <c r="A21" s="88"/>
      <c r="B21" s="199"/>
      <c r="C21" s="155"/>
      <c r="D21" s="199"/>
      <c r="E21" s="200"/>
      <c r="F21" s="116"/>
      <c r="G21" s="116"/>
      <c r="H21" s="89"/>
      <c r="I21" s="117"/>
      <c r="J21" s="90"/>
    </row>
    <row r="22" spans="1:10" x14ac:dyDescent="0.4">
      <c r="A22" s="84"/>
      <c r="B22" s="171" t="s">
        <v>36</v>
      </c>
      <c r="C22" s="171"/>
      <c r="D22" s="171"/>
      <c r="E22" s="171"/>
      <c r="F22" s="171"/>
      <c r="G22" s="171"/>
      <c r="H22" s="172"/>
      <c r="I22" s="45">
        <f>SUM(I19:I21)</f>
        <v>0</v>
      </c>
      <c r="J22" s="18"/>
    </row>
    <row r="23" spans="1:10" x14ac:dyDescent="0.4">
      <c r="A23" s="109" t="s">
        <v>19</v>
      </c>
      <c r="B23" s="219" t="s">
        <v>187</v>
      </c>
      <c r="C23" s="219"/>
      <c r="D23" s="219"/>
      <c r="E23" s="219"/>
      <c r="F23" s="219"/>
      <c r="G23" s="219"/>
      <c r="H23" s="219"/>
      <c r="I23" s="219"/>
      <c r="J23" s="108"/>
    </row>
    <row r="24" spans="1:10" x14ac:dyDescent="0.4">
      <c r="A24" s="104" t="s">
        <v>248</v>
      </c>
      <c r="B24" s="153" t="s">
        <v>188</v>
      </c>
      <c r="C24" s="153"/>
      <c r="D24" s="153"/>
      <c r="E24" s="153"/>
      <c r="F24" s="153"/>
      <c r="G24" s="153"/>
      <c r="H24" s="153"/>
      <c r="I24" s="153"/>
      <c r="J24" s="108"/>
    </row>
    <row r="25" spans="1:10" x14ac:dyDescent="0.4">
      <c r="A25" s="110"/>
      <c r="B25" s="202"/>
      <c r="C25" s="203"/>
      <c r="D25" s="202"/>
      <c r="E25" s="204"/>
      <c r="F25" s="111"/>
      <c r="G25" s="112"/>
      <c r="H25" s="113"/>
      <c r="I25" s="114"/>
      <c r="J25" s="115"/>
    </row>
    <row r="26" spans="1:10" x14ac:dyDescent="0.4">
      <c r="A26" s="83"/>
      <c r="B26" s="196"/>
      <c r="C26" s="197"/>
      <c r="D26" s="198"/>
      <c r="E26" s="198"/>
      <c r="F26" s="7"/>
      <c r="G26" s="75"/>
      <c r="H26" s="8"/>
      <c r="I26" s="10"/>
      <c r="J26" s="16"/>
    </row>
    <row r="27" spans="1:10" x14ac:dyDescent="0.4">
      <c r="A27" s="88"/>
      <c r="B27" s="199"/>
      <c r="C27" s="155"/>
      <c r="D27" s="199"/>
      <c r="E27" s="200"/>
      <c r="F27" s="116"/>
      <c r="G27" s="116"/>
      <c r="H27" s="89"/>
      <c r="I27" s="117"/>
      <c r="J27" s="90"/>
    </row>
    <row r="28" spans="1:10" x14ac:dyDescent="0.4">
      <c r="A28" s="85"/>
      <c r="B28" s="154"/>
      <c r="C28" s="154"/>
      <c r="D28" s="154"/>
      <c r="E28" s="154"/>
      <c r="F28" s="131"/>
      <c r="G28" s="131"/>
      <c r="H28" s="132" t="s">
        <v>305</v>
      </c>
      <c r="I28" s="132"/>
      <c r="J28" s="132"/>
    </row>
    <row r="29" spans="1:10" x14ac:dyDescent="0.4">
      <c r="A29" s="133"/>
      <c r="B29" s="155"/>
      <c r="C29" s="155"/>
      <c r="D29" s="155"/>
      <c r="E29" s="155"/>
      <c r="F29" s="134"/>
      <c r="G29" s="134"/>
      <c r="H29" s="132" t="s">
        <v>306</v>
      </c>
      <c r="I29" s="135"/>
      <c r="J29" s="135"/>
    </row>
    <row r="30" spans="1:10" x14ac:dyDescent="0.4">
      <c r="A30" s="104" t="s">
        <v>249</v>
      </c>
      <c r="B30" s="153" t="s">
        <v>199</v>
      </c>
      <c r="C30" s="153"/>
      <c r="D30" s="153"/>
      <c r="E30" s="153"/>
      <c r="F30" s="153"/>
      <c r="G30" s="153"/>
      <c r="H30" s="153"/>
      <c r="I30" s="153"/>
      <c r="J30" s="108"/>
    </row>
    <row r="31" spans="1:10" x14ac:dyDescent="0.4">
      <c r="A31" s="110"/>
      <c r="B31" s="202"/>
      <c r="C31" s="203"/>
      <c r="D31" s="202"/>
      <c r="E31" s="204"/>
      <c r="F31" s="111"/>
      <c r="G31" s="112"/>
      <c r="H31" s="113"/>
      <c r="I31" s="114"/>
      <c r="J31" s="115"/>
    </row>
    <row r="32" spans="1:10" x14ac:dyDescent="0.4">
      <c r="A32" s="83"/>
      <c r="B32" s="196"/>
      <c r="C32" s="197"/>
      <c r="D32" s="198"/>
      <c r="E32" s="198"/>
      <c r="F32" s="7"/>
      <c r="G32" s="75"/>
      <c r="H32" s="8"/>
      <c r="I32" s="10"/>
      <c r="J32" s="16"/>
    </row>
    <row r="33" spans="1:10" x14ac:dyDescent="0.4">
      <c r="A33" s="88"/>
      <c r="B33" s="199"/>
      <c r="C33" s="155"/>
      <c r="D33" s="199"/>
      <c r="E33" s="200"/>
      <c r="F33" s="116"/>
      <c r="G33" s="116"/>
      <c r="H33" s="89"/>
      <c r="I33" s="117"/>
      <c r="J33" s="90"/>
    </row>
    <row r="34" spans="1:10" x14ac:dyDescent="0.4">
      <c r="A34" s="85"/>
      <c r="B34" s="154"/>
      <c r="C34" s="154"/>
      <c r="D34" s="154"/>
      <c r="E34" s="154"/>
      <c r="F34" s="131"/>
      <c r="G34" s="131"/>
      <c r="H34" s="132" t="s">
        <v>305</v>
      </c>
      <c r="I34" s="132"/>
      <c r="J34" s="132"/>
    </row>
    <row r="35" spans="1:10" x14ac:dyDescent="0.4">
      <c r="A35" s="133"/>
      <c r="B35" s="155"/>
      <c r="C35" s="155"/>
      <c r="D35" s="155"/>
      <c r="E35" s="155"/>
      <c r="F35" s="134"/>
      <c r="G35" s="134"/>
      <c r="H35" s="132" t="s">
        <v>306</v>
      </c>
      <c r="I35" s="135"/>
      <c r="J35" s="135"/>
    </row>
    <row r="36" spans="1:10" x14ac:dyDescent="0.4">
      <c r="A36" s="104" t="s">
        <v>251</v>
      </c>
      <c r="B36" s="153" t="s">
        <v>200</v>
      </c>
      <c r="C36" s="153"/>
      <c r="D36" s="153"/>
      <c r="E36" s="153"/>
      <c r="F36" s="153"/>
      <c r="G36" s="153"/>
      <c r="H36" s="153"/>
      <c r="I36" s="153"/>
      <c r="J36" s="108"/>
    </row>
    <row r="37" spans="1:10" x14ac:dyDescent="0.4">
      <c r="A37" s="110"/>
      <c r="B37" s="202"/>
      <c r="C37" s="203"/>
      <c r="D37" s="202"/>
      <c r="E37" s="204"/>
      <c r="F37" s="111"/>
      <c r="G37" s="112"/>
      <c r="H37" s="113"/>
      <c r="I37" s="114"/>
      <c r="J37" s="115"/>
    </row>
    <row r="38" spans="1:10" x14ac:dyDescent="0.4">
      <c r="A38" s="83"/>
      <c r="B38" s="196"/>
      <c r="C38" s="197"/>
      <c r="D38" s="198"/>
      <c r="E38" s="198"/>
      <c r="F38" s="7"/>
      <c r="G38" s="75"/>
      <c r="H38" s="8"/>
      <c r="I38" s="10"/>
      <c r="J38" s="16"/>
    </row>
    <row r="39" spans="1:10" x14ac:dyDescent="0.4">
      <c r="A39" s="88"/>
      <c r="B39" s="199"/>
      <c r="C39" s="155"/>
      <c r="D39" s="199"/>
      <c r="E39" s="200"/>
      <c r="F39" s="116"/>
      <c r="G39" s="116"/>
      <c r="H39" s="89"/>
      <c r="I39" s="117"/>
      <c r="J39" s="90"/>
    </row>
    <row r="40" spans="1:10" x14ac:dyDescent="0.4">
      <c r="A40" s="85"/>
      <c r="B40" s="154"/>
      <c r="C40" s="154"/>
      <c r="D40" s="154"/>
      <c r="E40" s="154"/>
      <c r="F40" s="131"/>
      <c r="G40" s="131"/>
      <c r="H40" s="132" t="s">
        <v>305</v>
      </c>
      <c r="I40" s="132"/>
      <c r="J40" s="132"/>
    </row>
    <row r="41" spans="1:10" x14ac:dyDescent="0.4">
      <c r="A41" s="133"/>
      <c r="B41" s="155"/>
      <c r="C41" s="155"/>
      <c r="D41" s="155"/>
      <c r="E41" s="155"/>
      <c r="F41" s="134"/>
      <c r="G41" s="134"/>
      <c r="H41" s="132" t="s">
        <v>306</v>
      </c>
      <c r="I41" s="135"/>
      <c r="J41" s="135"/>
    </row>
    <row r="42" spans="1:10" x14ac:dyDescent="0.4">
      <c r="A42" s="104" t="s">
        <v>252</v>
      </c>
      <c r="B42" s="153" t="s">
        <v>201</v>
      </c>
      <c r="C42" s="153"/>
      <c r="D42" s="153"/>
      <c r="E42" s="153"/>
      <c r="F42" s="153"/>
      <c r="G42" s="153"/>
      <c r="H42" s="153"/>
      <c r="I42" s="153"/>
      <c r="J42" s="108"/>
    </row>
    <row r="43" spans="1:10" x14ac:dyDescent="0.4">
      <c r="A43" s="110"/>
      <c r="B43" s="202"/>
      <c r="C43" s="203"/>
      <c r="D43" s="202"/>
      <c r="E43" s="204"/>
      <c r="F43" s="111"/>
      <c r="G43" s="112"/>
      <c r="H43" s="113"/>
      <c r="I43" s="114"/>
      <c r="J43" s="115"/>
    </row>
    <row r="44" spans="1:10" x14ac:dyDescent="0.4">
      <c r="A44" s="83"/>
      <c r="B44" s="196"/>
      <c r="C44" s="197"/>
      <c r="D44" s="198"/>
      <c r="E44" s="198"/>
      <c r="F44" s="7"/>
      <c r="G44" s="75"/>
      <c r="H44" s="8"/>
      <c r="I44" s="10"/>
      <c r="J44" s="16"/>
    </row>
    <row r="45" spans="1:10" x14ac:dyDescent="0.4">
      <c r="A45" s="88"/>
      <c r="B45" s="199"/>
      <c r="C45" s="155"/>
      <c r="D45" s="199"/>
      <c r="E45" s="200"/>
      <c r="F45" s="116"/>
      <c r="G45" s="116"/>
      <c r="H45" s="89"/>
      <c r="I45" s="117"/>
      <c r="J45" s="90"/>
    </row>
    <row r="46" spans="1:10" x14ac:dyDescent="0.4">
      <c r="A46" s="85"/>
      <c r="B46" s="154"/>
      <c r="C46" s="154"/>
      <c r="D46" s="154"/>
      <c r="E46" s="154"/>
      <c r="F46" s="131"/>
      <c r="G46" s="131"/>
      <c r="H46" s="132" t="s">
        <v>305</v>
      </c>
      <c r="I46" s="132"/>
      <c r="J46" s="132"/>
    </row>
    <row r="47" spans="1:10" x14ac:dyDescent="0.4">
      <c r="A47" s="133"/>
      <c r="B47" s="155"/>
      <c r="C47" s="155"/>
      <c r="D47" s="155"/>
      <c r="E47" s="155"/>
      <c r="F47" s="134"/>
      <c r="G47" s="134"/>
      <c r="H47" s="132" t="s">
        <v>306</v>
      </c>
      <c r="I47" s="135"/>
      <c r="J47" s="135"/>
    </row>
    <row r="48" spans="1:10" x14ac:dyDescent="0.4">
      <c r="A48" s="104" t="s">
        <v>253</v>
      </c>
      <c r="B48" s="153" t="s">
        <v>202</v>
      </c>
      <c r="C48" s="153"/>
      <c r="D48" s="153"/>
      <c r="E48" s="153"/>
      <c r="F48" s="153"/>
      <c r="G48" s="153"/>
      <c r="H48" s="153"/>
      <c r="I48" s="153"/>
      <c r="J48" s="108"/>
    </row>
    <row r="49" spans="1:10" x14ac:dyDescent="0.4">
      <c r="A49" s="110"/>
      <c r="B49" s="202"/>
      <c r="C49" s="203"/>
      <c r="D49" s="202"/>
      <c r="E49" s="204"/>
      <c r="F49" s="111"/>
      <c r="G49" s="112"/>
      <c r="H49" s="113"/>
      <c r="I49" s="114"/>
      <c r="J49" s="115"/>
    </row>
    <row r="50" spans="1:10" x14ac:dyDescent="0.4">
      <c r="A50" s="83"/>
      <c r="B50" s="196"/>
      <c r="C50" s="197"/>
      <c r="D50" s="198"/>
      <c r="E50" s="198"/>
      <c r="F50" s="7"/>
      <c r="G50" s="75"/>
      <c r="H50" s="8"/>
      <c r="I50" s="10"/>
      <c r="J50" s="16"/>
    </row>
    <row r="51" spans="1:10" x14ac:dyDescent="0.4">
      <c r="A51" s="88"/>
      <c r="B51" s="199"/>
      <c r="C51" s="155"/>
      <c r="D51" s="199"/>
      <c r="E51" s="200"/>
      <c r="F51" s="116"/>
      <c r="G51" s="116"/>
      <c r="H51" s="89"/>
      <c r="I51" s="117"/>
      <c r="J51" s="90"/>
    </row>
    <row r="52" spans="1:10" x14ac:dyDescent="0.4">
      <c r="A52" s="85"/>
      <c r="B52" s="154"/>
      <c r="C52" s="154"/>
      <c r="D52" s="154"/>
      <c r="E52" s="154"/>
      <c r="F52" s="131"/>
      <c r="G52" s="131"/>
      <c r="H52" s="132" t="s">
        <v>305</v>
      </c>
      <c r="I52" s="132"/>
      <c r="J52" s="132"/>
    </row>
    <row r="53" spans="1:10" x14ac:dyDescent="0.4">
      <c r="A53" s="133"/>
      <c r="B53" s="155"/>
      <c r="C53" s="155"/>
      <c r="D53" s="155"/>
      <c r="E53" s="155"/>
      <c r="F53" s="134"/>
      <c r="G53" s="134"/>
      <c r="H53" s="132" t="s">
        <v>306</v>
      </c>
      <c r="I53" s="135"/>
      <c r="J53" s="135"/>
    </row>
    <row r="54" spans="1:10" x14ac:dyDescent="0.4">
      <c r="A54" s="104" t="s">
        <v>254</v>
      </c>
      <c r="B54" s="153" t="s">
        <v>203</v>
      </c>
      <c r="C54" s="153"/>
      <c r="D54" s="153"/>
      <c r="E54" s="153"/>
      <c r="F54" s="153"/>
      <c r="G54" s="153"/>
      <c r="H54" s="153"/>
      <c r="I54" s="153"/>
      <c r="J54" s="108"/>
    </row>
    <row r="55" spans="1:10" x14ac:dyDescent="0.4">
      <c r="A55" s="110"/>
      <c r="B55" s="202"/>
      <c r="C55" s="203"/>
      <c r="D55" s="202"/>
      <c r="E55" s="204"/>
      <c r="F55" s="111"/>
      <c r="G55" s="112"/>
      <c r="H55" s="113"/>
      <c r="I55" s="114"/>
      <c r="J55" s="115"/>
    </row>
    <row r="56" spans="1:10" x14ac:dyDescent="0.4">
      <c r="A56" s="83"/>
      <c r="B56" s="196"/>
      <c r="C56" s="197"/>
      <c r="D56" s="198"/>
      <c r="E56" s="198"/>
      <c r="F56" s="7"/>
      <c r="G56" s="75"/>
      <c r="H56" s="8"/>
      <c r="I56" s="10"/>
      <c r="J56" s="16"/>
    </row>
    <row r="57" spans="1:10" x14ac:dyDescent="0.4">
      <c r="A57" s="88"/>
      <c r="B57" s="199"/>
      <c r="C57" s="155"/>
      <c r="D57" s="199"/>
      <c r="E57" s="200"/>
      <c r="F57" s="116"/>
      <c r="G57" s="116"/>
      <c r="H57" s="89"/>
      <c r="I57" s="117"/>
      <c r="J57" s="90"/>
    </row>
    <row r="58" spans="1:10" x14ac:dyDescent="0.4">
      <c r="A58" s="85"/>
      <c r="B58" s="154"/>
      <c r="C58" s="154"/>
      <c r="D58" s="154"/>
      <c r="E58" s="154"/>
      <c r="F58" s="131"/>
      <c r="G58" s="131"/>
      <c r="H58" s="132" t="s">
        <v>305</v>
      </c>
      <c r="I58" s="132"/>
      <c r="J58" s="132"/>
    </row>
    <row r="59" spans="1:10" x14ac:dyDescent="0.4">
      <c r="A59" s="133"/>
      <c r="B59" s="155"/>
      <c r="C59" s="155"/>
      <c r="D59" s="155"/>
      <c r="E59" s="155"/>
      <c r="F59" s="134"/>
      <c r="G59" s="134"/>
      <c r="H59" s="132" t="s">
        <v>306</v>
      </c>
      <c r="I59" s="135"/>
      <c r="J59" s="135"/>
    </row>
    <row r="60" spans="1:10" x14ac:dyDescent="0.4">
      <c r="A60" s="104" t="s">
        <v>255</v>
      </c>
      <c r="B60" s="153" t="s">
        <v>204</v>
      </c>
      <c r="C60" s="153"/>
      <c r="D60" s="153"/>
      <c r="E60" s="153"/>
      <c r="F60" s="153"/>
      <c r="G60" s="153"/>
      <c r="H60" s="153"/>
      <c r="I60" s="153"/>
      <c r="J60" s="108"/>
    </row>
    <row r="61" spans="1:10" x14ac:dyDescent="0.4">
      <c r="A61" s="110"/>
      <c r="B61" s="202"/>
      <c r="C61" s="203"/>
      <c r="D61" s="202"/>
      <c r="E61" s="204"/>
      <c r="F61" s="111"/>
      <c r="G61" s="112"/>
      <c r="H61" s="113"/>
      <c r="I61" s="114"/>
      <c r="J61" s="115"/>
    </row>
    <row r="62" spans="1:10" x14ac:dyDescent="0.4">
      <c r="A62" s="83"/>
      <c r="B62" s="196"/>
      <c r="C62" s="197"/>
      <c r="D62" s="198"/>
      <c r="E62" s="198"/>
      <c r="F62" s="7"/>
      <c r="G62" s="75"/>
      <c r="H62" s="8"/>
      <c r="I62" s="10"/>
      <c r="J62" s="16"/>
    </row>
    <row r="63" spans="1:10" x14ac:dyDescent="0.4">
      <c r="A63" s="88"/>
      <c r="B63" s="199"/>
      <c r="C63" s="155"/>
      <c r="D63" s="199"/>
      <c r="E63" s="200"/>
      <c r="F63" s="116"/>
      <c r="G63" s="116"/>
      <c r="H63" s="89"/>
      <c r="I63" s="117"/>
      <c r="J63" s="90"/>
    </row>
    <row r="64" spans="1:10" x14ac:dyDescent="0.4">
      <c r="A64" s="85"/>
      <c r="B64" s="154"/>
      <c r="C64" s="154"/>
      <c r="D64" s="154"/>
      <c r="E64" s="154"/>
      <c r="F64" s="131"/>
      <c r="G64" s="131"/>
      <c r="H64" s="132" t="s">
        <v>305</v>
      </c>
      <c r="I64" s="132"/>
      <c r="J64" s="132"/>
    </row>
    <row r="65" spans="1:10" x14ac:dyDescent="0.4">
      <c r="A65" s="133"/>
      <c r="B65" s="155"/>
      <c r="C65" s="155"/>
      <c r="D65" s="155"/>
      <c r="E65" s="155"/>
      <c r="F65" s="134"/>
      <c r="G65" s="134"/>
      <c r="H65" s="132" t="s">
        <v>306</v>
      </c>
      <c r="I65" s="135"/>
      <c r="J65" s="135"/>
    </row>
    <row r="66" spans="1:10" x14ac:dyDescent="0.4">
      <c r="A66" s="104" t="s">
        <v>256</v>
      </c>
      <c r="B66" s="153" t="s">
        <v>205</v>
      </c>
      <c r="C66" s="153"/>
      <c r="D66" s="153"/>
      <c r="E66" s="153"/>
      <c r="F66" s="153"/>
      <c r="G66" s="153"/>
      <c r="H66" s="153"/>
      <c r="I66" s="153"/>
      <c r="J66" s="108"/>
    </row>
    <row r="67" spans="1:10" x14ac:dyDescent="0.4">
      <c r="A67" s="110"/>
      <c r="B67" s="202"/>
      <c r="C67" s="203"/>
      <c r="D67" s="202"/>
      <c r="E67" s="204"/>
      <c r="F67" s="111"/>
      <c r="G67" s="112"/>
      <c r="H67" s="113"/>
      <c r="I67" s="114"/>
      <c r="J67" s="115"/>
    </row>
    <row r="68" spans="1:10" x14ac:dyDescent="0.4">
      <c r="A68" s="83"/>
      <c r="B68" s="196"/>
      <c r="C68" s="197"/>
      <c r="D68" s="198"/>
      <c r="E68" s="198"/>
      <c r="F68" s="7"/>
      <c r="G68" s="75"/>
      <c r="H68" s="8"/>
      <c r="I68" s="10"/>
      <c r="J68" s="16"/>
    </row>
    <row r="69" spans="1:10" x14ac:dyDescent="0.4">
      <c r="A69" s="88"/>
      <c r="B69" s="199"/>
      <c r="C69" s="155"/>
      <c r="D69" s="199"/>
      <c r="E69" s="200"/>
      <c r="F69" s="116"/>
      <c r="G69" s="116"/>
      <c r="H69" s="89"/>
      <c r="I69" s="117"/>
      <c r="J69" s="90"/>
    </row>
    <row r="70" spans="1:10" x14ac:dyDescent="0.4">
      <c r="A70" s="85"/>
      <c r="B70" s="154"/>
      <c r="C70" s="154"/>
      <c r="D70" s="154"/>
      <c r="E70" s="154"/>
      <c r="F70" s="131"/>
      <c r="G70" s="131"/>
      <c r="H70" s="132" t="s">
        <v>305</v>
      </c>
      <c r="I70" s="132"/>
      <c r="J70" s="132"/>
    </row>
    <row r="71" spans="1:10" x14ac:dyDescent="0.4">
      <c r="A71" s="133"/>
      <c r="B71" s="155"/>
      <c r="C71" s="155"/>
      <c r="D71" s="155"/>
      <c r="E71" s="155"/>
      <c r="F71" s="134"/>
      <c r="G71" s="134"/>
      <c r="H71" s="132" t="s">
        <v>306</v>
      </c>
      <c r="I71" s="135"/>
      <c r="J71" s="135"/>
    </row>
    <row r="72" spans="1:10" x14ac:dyDescent="0.4">
      <c r="A72" s="104" t="s">
        <v>257</v>
      </c>
      <c r="B72" s="153" t="s">
        <v>206</v>
      </c>
      <c r="C72" s="153"/>
      <c r="D72" s="153"/>
      <c r="E72" s="153"/>
      <c r="F72" s="153"/>
      <c r="G72" s="153"/>
      <c r="H72" s="153"/>
      <c r="I72" s="153"/>
      <c r="J72" s="108"/>
    </row>
    <row r="73" spans="1:10" x14ac:dyDescent="0.4">
      <c r="A73" s="110"/>
      <c r="B73" s="202"/>
      <c r="C73" s="203"/>
      <c r="D73" s="202"/>
      <c r="E73" s="204"/>
      <c r="F73" s="111"/>
      <c r="G73" s="112"/>
      <c r="H73" s="113"/>
      <c r="I73" s="114"/>
      <c r="J73" s="115"/>
    </row>
    <row r="74" spans="1:10" x14ac:dyDescent="0.4">
      <c r="A74" s="83"/>
      <c r="B74" s="196"/>
      <c r="C74" s="197"/>
      <c r="D74" s="198"/>
      <c r="E74" s="198"/>
      <c r="F74" s="7"/>
      <c r="G74" s="75"/>
      <c r="H74" s="8"/>
      <c r="I74" s="10"/>
      <c r="J74" s="16"/>
    </row>
    <row r="75" spans="1:10" x14ac:dyDescent="0.4">
      <c r="A75" s="88"/>
      <c r="B75" s="199"/>
      <c r="C75" s="155"/>
      <c r="D75" s="199"/>
      <c r="E75" s="200"/>
      <c r="F75" s="116"/>
      <c r="G75" s="116"/>
      <c r="H75" s="89"/>
      <c r="I75" s="117"/>
      <c r="J75" s="90"/>
    </row>
    <row r="76" spans="1:10" x14ac:dyDescent="0.4">
      <c r="A76" s="85"/>
      <c r="B76" s="154"/>
      <c r="C76" s="154"/>
      <c r="D76" s="154"/>
      <c r="E76" s="154"/>
      <c r="F76" s="131"/>
      <c r="G76" s="131"/>
      <c r="H76" s="132" t="s">
        <v>305</v>
      </c>
      <c r="I76" s="132"/>
      <c r="J76" s="132"/>
    </row>
    <row r="77" spans="1:10" x14ac:dyDescent="0.4">
      <c r="A77" s="133"/>
      <c r="B77" s="155"/>
      <c r="C77" s="155"/>
      <c r="D77" s="155"/>
      <c r="E77" s="155"/>
      <c r="F77" s="134"/>
      <c r="G77" s="134"/>
      <c r="H77" s="132" t="s">
        <v>306</v>
      </c>
      <c r="I77" s="135"/>
      <c r="J77" s="135"/>
    </row>
    <row r="78" spans="1:10" x14ac:dyDescent="0.4">
      <c r="A78" s="104" t="s">
        <v>258</v>
      </c>
      <c r="B78" s="153" t="s">
        <v>207</v>
      </c>
      <c r="C78" s="153"/>
      <c r="D78" s="153"/>
      <c r="E78" s="153"/>
      <c r="F78" s="153"/>
      <c r="G78" s="153"/>
      <c r="H78" s="153"/>
      <c r="I78" s="153"/>
      <c r="J78" s="108"/>
    </row>
    <row r="79" spans="1:10" x14ac:dyDescent="0.4">
      <c r="A79" s="110"/>
      <c r="B79" s="202"/>
      <c r="C79" s="203"/>
      <c r="D79" s="202"/>
      <c r="E79" s="204"/>
      <c r="F79" s="111"/>
      <c r="G79" s="112"/>
      <c r="H79" s="113"/>
      <c r="I79" s="114"/>
      <c r="J79" s="115"/>
    </row>
    <row r="80" spans="1:10" x14ac:dyDescent="0.4">
      <c r="A80" s="83"/>
      <c r="B80" s="196"/>
      <c r="C80" s="197"/>
      <c r="D80" s="198"/>
      <c r="E80" s="198"/>
      <c r="F80" s="7"/>
      <c r="G80" s="75"/>
      <c r="H80" s="8"/>
      <c r="I80" s="10"/>
      <c r="J80" s="16"/>
    </row>
    <row r="81" spans="1:10" x14ac:dyDescent="0.4">
      <c r="A81" s="88"/>
      <c r="B81" s="199"/>
      <c r="C81" s="155"/>
      <c r="D81" s="199"/>
      <c r="E81" s="200"/>
      <c r="F81" s="116"/>
      <c r="G81" s="116"/>
      <c r="H81" s="89"/>
      <c r="I81" s="117"/>
      <c r="J81" s="90"/>
    </row>
    <row r="82" spans="1:10" x14ac:dyDescent="0.4">
      <c r="A82" s="85"/>
      <c r="B82" s="154"/>
      <c r="C82" s="154"/>
      <c r="D82" s="154"/>
      <c r="E82" s="154"/>
      <c r="F82" s="131"/>
      <c r="G82" s="131"/>
      <c r="H82" s="132" t="s">
        <v>305</v>
      </c>
      <c r="I82" s="132"/>
      <c r="J82" s="132"/>
    </row>
    <row r="83" spans="1:10" x14ac:dyDescent="0.4">
      <c r="A83" s="133"/>
      <c r="B83" s="155"/>
      <c r="C83" s="155"/>
      <c r="D83" s="155"/>
      <c r="E83" s="155"/>
      <c r="F83" s="134"/>
      <c r="G83" s="134"/>
      <c r="H83" s="132" t="s">
        <v>306</v>
      </c>
      <c r="I83" s="135"/>
      <c r="J83" s="135"/>
    </row>
    <row r="84" spans="1:10" x14ac:dyDescent="0.4">
      <c r="A84" s="104" t="s">
        <v>259</v>
      </c>
      <c r="B84" s="153" t="s">
        <v>208</v>
      </c>
      <c r="C84" s="153"/>
      <c r="D84" s="153"/>
      <c r="E84" s="153"/>
      <c r="F84" s="153"/>
      <c r="G84" s="153"/>
      <c r="H84" s="153"/>
      <c r="I84" s="153"/>
      <c r="J84" s="108"/>
    </row>
    <row r="85" spans="1:10" x14ac:dyDescent="0.4">
      <c r="A85" s="110"/>
      <c r="B85" s="202"/>
      <c r="C85" s="203"/>
      <c r="D85" s="202"/>
      <c r="E85" s="204"/>
      <c r="F85" s="111"/>
      <c r="G85" s="112"/>
      <c r="H85" s="113"/>
      <c r="I85" s="114"/>
      <c r="J85" s="115"/>
    </row>
    <row r="86" spans="1:10" x14ac:dyDescent="0.4">
      <c r="A86" s="83"/>
      <c r="B86" s="196"/>
      <c r="C86" s="197"/>
      <c r="D86" s="198"/>
      <c r="E86" s="198"/>
      <c r="F86" s="7"/>
      <c r="G86" s="75"/>
      <c r="H86" s="8"/>
      <c r="I86" s="10"/>
      <c r="J86" s="16"/>
    </row>
    <row r="87" spans="1:10" x14ac:dyDescent="0.4">
      <c r="A87" s="88"/>
      <c r="B87" s="199"/>
      <c r="C87" s="155"/>
      <c r="D87" s="199"/>
      <c r="E87" s="200"/>
      <c r="F87" s="116"/>
      <c r="G87" s="116"/>
      <c r="H87" s="89"/>
      <c r="I87" s="117"/>
      <c r="J87" s="90"/>
    </row>
    <row r="88" spans="1:10" x14ac:dyDescent="0.4">
      <c r="A88" s="85"/>
      <c r="B88" s="154"/>
      <c r="C88" s="154"/>
      <c r="D88" s="154"/>
      <c r="E88" s="154"/>
      <c r="F88" s="131"/>
      <c r="G88" s="131"/>
      <c r="H88" s="132" t="s">
        <v>305</v>
      </c>
      <c r="I88" s="132"/>
      <c r="J88" s="132"/>
    </row>
    <row r="89" spans="1:10" x14ac:dyDescent="0.4">
      <c r="A89" s="133"/>
      <c r="B89" s="155"/>
      <c r="C89" s="155"/>
      <c r="D89" s="155"/>
      <c r="E89" s="155"/>
      <c r="F89" s="134"/>
      <c r="G89" s="134"/>
      <c r="H89" s="132" t="s">
        <v>306</v>
      </c>
      <c r="I89" s="135"/>
      <c r="J89" s="135"/>
    </row>
    <row r="90" spans="1:10" x14ac:dyDescent="0.4">
      <c r="A90" s="104" t="s">
        <v>260</v>
      </c>
      <c r="B90" s="153" t="s">
        <v>209</v>
      </c>
      <c r="C90" s="153"/>
      <c r="D90" s="153"/>
      <c r="E90" s="153"/>
      <c r="F90" s="153"/>
      <c r="G90" s="153"/>
      <c r="H90" s="153"/>
      <c r="I90" s="153"/>
      <c r="J90" s="108"/>
    </row>
    <row r="91" spans="1:10" x14ac:dyDescent="0.4">
      <c r="A91" s="110"/>
      <c r="B91" s="202"/>
      <c r="C91" s="203"/>
      <c r="D91" s="202"/>
      <c r="E91" s="204"/>
      <c r="F91" s="111"/>
      <c r="G91" s="112"/>
      <c r="H91" s="113"/>
      <c r="I91" s="114"/>
      <c r="J91" s="115"/>
    </row>
    <row r="92" spans="1:10" x14ac:dyDescent="0.4">
      <c r="A92" s="83"/>
      <c r="B92" s="196"/>
      <c r="C92" s="197"/>
      <c r="D92" s="198"/>
      <c r="E92" s="198"/>
      <c r="F92" s="7"/>
      <c r="G92" s="75"/>
      <c r="H92" s="8"/>
      <c r="I92" s="10"/>
      <c r="J92" s="16"/>
    </row>
    <row r="93" spans="1:10" x14ac:dyDescent="0.4">
      <c r="A93" s="88"/>
      <c r="B93" s="199"/>
      <c r="C93" s="155"/>
      <c r="D93" s="199"/>
      <c r="E93" s="200"/>
      <c r="F93" s="116"/>
      <c r="G93" s="116"/>
      <c r="H93" s="89"/>
      <c r="I93" s="117"/>
      <c r="J93" s="90"/>
    </row>
    <row r="94" spans="1:10" x14ac:dyDescent="0.4">
      <c r="A94" s="85"/>
      <c r="B94" s="154"/>
      <c r="C94" s="154"/>
      <c r="D94" s="154"/>
      <c r="E94" s="154"/>
      <c r="F94" s="131"/>
      <c r="G94" s="131"/>
      <c r="H94" s="132" t="s">
        <v>305</v>
      </c>
      <c r="I94" s="132"/>
      <c r="J94" s="132"/>
    </row>
    <row r="95" spans="1:10" x14ac:dyDescent="0.4">
      <c r="A95" s="133"/>
      <c r="B95" s="155"/>
      <c r="C95" s="155"/>
      <c r="D95" s="155"/>
      <c r="E95" s="155"/>
      <c r="F95" s="134"/>
      <c r="G95" s="134"/>
      <c r="H95" s="132" t="s">
        <v>306</v>
      </c>
      <c r="I95" s="135"/>
      <c r="J95" s="135"/>
    </row>
    <row r="96" spans="1:10" x14ac:dyDescent="0.4">
      <c r="A96" s="104" t="s">
        <v>261</v>
      </c>
      <c r="B96" s="153" t="s">
        <v>330</v>
      </c>
      <c r="C96" s="153"/>
      <c r="D96" s="153"/>
      <c r="E96" s="153"/>
      <c r="F96" s="153"/>
      <c r="G96" s="153"/>
      <c r="H96" s="153"/>
      <c r="I96" s="153"/>
      <c r="J96" s="108"/>
    </row>
    <row r="97" spans="1:10" x14ac:dyDescent="0.4">
      <c r="A97" s="110"/>
      <c r="B97" s="202"/>
      <c r="C97" s="203"/>
      <c r="D97" s="202"/>
      <c r="E97" s="204"/>
      <c r="F97" s="111"/>
      <c r="G97" s="112"/>
      <c r="H97" s="113"/>
      <c r="I97" s="114"/>
      <c r="J97" s="115"/>
    </row>
    <row r="98" spans="1:10" x14ac:dyDescent="0.4">
      <c r="A98" s="83"/>
      <c r="B98" s="196"/>
      <c r="C98" s="197"/>
      <c r="D98" s="198"/>
      <c r="E98" s="198"/>
      <c r="F98" s="7"/>
      <c r="G98" s="75"/>
      <c r="H98" s="8"/>
      <c r="I98" s="10"/>
      <c r="J98" s="16"/>
    </row>
    <row r="99" spans="1:10" x14ac:dyDescent="0.4">
      <c r="A99" s="88"/>
      <c r="B99" s="199"/>
      <c r="C99" s="155"/>
      <c r="D99" s="199"/>
      <c r="E99" s="200"/>
      <c r="F99" s="116"/>
      <c r="G99" s="116"/>
      <c r="H99" s="89"/>
      <c r="I99" s="117"/>
      <c r="J99" s="90"/>
    </row>
    <row r="100" spans="1:10" x14ac:dyDescent="0.4">
      <c r="A100" s="85"/>
      <c r="B100" s="154"/>
      <c r="C100" s="154"/>
      <c r="D100" s="154"/>
      <c r="E100" s="154"/>
      <c r="F100" s="131"/>
      <c r="G100" s="131"/>
      <c r="H100" s="132" t="s">
        <v>305</v>
      </c>
      <c r="I100" s="132"/>
      <c r="J100" s="132"/>
    </row>
    <row r="101" spans="1:10" ht="19.5" thickBot="1" x14ac:dyDescent="0.45">
      <c r="A101" s="136"/>
      <c r="B101" s="156"/>
      <c r="C101" s="156"/>
      <c r="D101" s="156"/>
      <c r="E101" s="156"/>
      <c r="F101" s="137"/>
      <c r="G101" s="137"/>
      <c r="H101" s="138" t="s">
        <v>306</v>
      </c>
      <c r="I101" s="139"/>
      <c r="J101" s="139"/>
    </row>
    <row r="102" spans="1:10" ht="19.5" thickTop="1" x14ac:dyDescent="0.4">
      <c r="A102" s="140"/>
      <c r="B102" s="192" t="s">
        <v>41</v>
      </c>
      <c r="C102" s="192"/>
      <c r="D102" s="192"/>
      <c r="E102" s="192"/>
      <c r="F102" s="192"/>
      <c r="G102" s="192"/>
      <c r="H102" s="193"/>
      <c r="I102" s="141">
        <f>SUM(I25:I99)</f>
        <v>0</v>
      </c>
      <c r="J102" s="142"/>
    </row>
    <row r="103" spans="1:10" x14ac:dyDescent="0.4">
      <c r="A103" s="85"/>
      <c r="B103" s="154"/>
      <c r="C103" s="154"/>
      <c r="D103" s="154"/>
      <c r="E103" s="154"/>
      <c r="F103" s="131"/>
      <c r="G103" s="131"/>
      <c r="H103" s="132" t="s">
        <v>308</v>
      </c>
      <c r="I103" s="132"/>
      <c r="J103" s="132"/>
    </row>
    <row r="104" spans="1:10" x14ac:dyDescent="0.4">
      <c r="A104" s="133"/>
      <c r="B104" s="155"/>
      <c r="C104" s="155"/>
      <c r="D104" s="155"/>
      <c r="E104" s="155"/>
      <c r="F104" s="134"/>
      <c r="G104" s="134"/>
      <c r="H104" s="132" t="s">
        <v>309</v>
      </c>
      <c r="I104" s="135"/>
      <c r="J104" s="135"/>
    </row>
    <row r="105" spans="1:10" x14ac:dyDescent="0.4">
      <c r="A105" s="109" t="s">
        <v>22</v>
      </c>
      <c r="B105" s="201" t="s">
        <v>20</v>
      </c>
      <c r="C105" s="201"/>
      <c r="D105" s="201"/>
      <c r="E105" s="201"/>
      <c r="F105" s="201"/>
      <c r="G105" s="201"/>
      <c r="H105" s="201"/>
      <c r="I105" s="201"/>
      <c r="J105" s="108"/>
    </row>
    <row r="106" spans="1:10" x14ac:dyDescent="0.4">
      <c r="A106" s="104" t="s">
        <v>248</v>
      </c>
      <c r="B106" s="153" t="s">
        <v>210</v>
      </c>
      <c r="C106" s="153"/>
      <c r="D106" s="153"/>
      <c r="E106" s="153"/>
      <c r="F106" s="153"/>
      <c r="G106" s="153"/>
      <c r="H106" s="153"/>
      <c r="I106" s="153"/>
      <c r="J106" s="108"/>
    </row>
    <row r="107" spans="1:10" x14ac:dyDescent="0.4">
      <c r="A107" s="110"/>
      <c r="B107" s="202"/>
      <c r="C107" s="203"/>
      <c r="D107" s="202"/>
      <c r="E107" s="204"/>
      <c r="F107" s="111"/>
      <c r="G107" s="112"/>
      <c r="H107" s="113"/>
      <c r="I107" s="114"/>
      <c r="J107" s="115"/>
    </row>
    <row r="108" spans="1:10" x14ac:dyDescent="0.4">
      <c r="A108" s="83"/>
      <c r="B108" s="196"/>
      <c r="C108" s="197"/>
      <c r="D108" s="198"/>
      <c r="E108" s="198"/>
      <c r="F108" s="7"/>
      <c r="G108" s="75"/>
      <c r="H108" s="8"/>
      <c r="I108" s="10"/>
      <c r="J108" s="16"/>
    </row>
    <row r="109" spans="1:10" x14ac:dyDescent="0.4">
      <c r="A109" s="88"/>
      <c r="B109" s="199"/>
      <c r="C109" s="155"/>
      <c r="D109" s="199"/>
      <c r="E109" s="200"/>
      <c r="F109" s="116"/>
      <c r="G109" s="116"/>
      <c r="H109" s="89"/>
      <c r="I109" s="117"/>
      <c r="J109" s="90"/>
    </row>
    <row r="110" spans="1:10" x14ac:dyDescent="0.4">
      <c r="A110" s="85"/>
      <c r="B110" s="154"/>
      <c r="C110" s="154"/>
      <c r="D110" s="154"/>
      <c r="E110" s="154"/>
      <c r="F110" s="131"/>
      <c r="G110" s="131"/>
      <c r="H110" s="132" t="s">
        <v>305</v>
      </c>
      <c r="I110" s="132"/>
      <c r="J110" s="132"/>
    </row>
    <row r="111" spans="1:10" x14ac:dyDescent="0.4">
      <c r="A111" s="133"/>
      <c r="B111" s="155"/>
      <c r="C111" s="155"/>
      <c r="D111" s="155"/>
      <c r="E111" s="155"/>
      <c r="F111" s="134"/>
      <c r="G111" s="134"/>
      <c r="H111" s="132" t="s">
        <v>306</v>
      </c>
      <c r="I111" s="135"/>
      <c r="J111" s="135"/>
    </row>
    <row r="112" spans="1:10" x14ac:dyDescent="0.4">
      <c r="A112" s="104" t="s">
        <v>249</v>
      </c>
      <c r="B112" s="153" t="s">
        <v>211</v>
      </c>
      <c r="C112" s="153"/>
      <c r="D112" s="153"/>
      <c r="E112" s="153"/>
      <c r="F112" s="153"/>
      <c r="G112" s="153"/>
      <c r="H112" s="153"/>
      <c r="I112" s="153"/>
      <c r="J112" s="108"/>
    </row>
    <row r="113" spans="1:10" x14ac:dyDescent="0.4">
      <c r="A113" s="110"/>
      <c r="B113" s="202"/>
      <c r="C113" s="203"/>
      <c r="D113" s="202"/>
      <c r="E113" s="204"/>
      <c r="F113" s="111"/>
      <c r="G113" s="112"/>
      <c r="H113" s="113"/>
      <c r="I113" s="114"/>
      <c r="J113" s="115"/>
    </row>
    <row r="114" spans="1:10" x14ac:dyDescent="0.4">
      <c r="A114" s="83"/>
      <c r="B114" s="196"/>
      <c r="C114" s="197"/>
      <c r="D114" s="198"/>
      <c r="E114" s="198"/>
      <c r="F114" s="7"/>
      <c r="G114" s="75"/>
      <c r="H114" s="8"/>
      <c r="I114" s="10"/>
      <c r="J114" s="16"/>
    </row>
    <row r="115" spans="1:10" x14ac:dyDescent="0.4">
      <c r="A115" s="88"/>
      <c r="B115" s="199"/>
      <c r="C115" s="155"/>
      <c r="D115" s="199"/>
      <c r="E115" s="200"/>
      <c r="F115" s="116"/>
      <c r="G115" s="116"/>
      <c r="H115" s="89"/>
      <c r="I115" s="117"/>
      <c r="J115" s="90"/>
    </row>
    <row r="116" spans="1:10" x14ac:dyDescent="0.4">
      <c r="A116" s="85"/>
      <c r="B116" s="154"/>
      <c r="C116" s="154"/>
      <c r="D116" s="154"/>
      <c r="E116" s="154"/>
      <c r="F116" s="131"/>
      <c r="G116" s="131"/>
      <c r="H116" s="132" t="s">
        <v>305</v>
      </c>
      <c r="I116" s="132"/>
      <c r="J116" s="132"/>
    </row>
    <row r="117" spans="1:10" x14ac:dyDescent="0.4">
      <c r="A117" s="133"/>
      <c r="B117" s="155"/>
      <c r="C117" s="155"/>
      <c r="D117" s="155"/>
      <c r="E117" s="155"/>
      <c r="F117" s="134"/>
      <c r="G117" s="134"/>
      <c r="H117" s="132" t="s">
        <v>306</v>
      </c>
      <c r="I117" s="135"/>
      <c r="J117" s="135"/>
    </row>
    <row r="118" spans="1:10" x14ac:dyDescent="0.4">
      <c r="A118" s="104" t="s">
        <v>251</v>
      </c>
      <c r="B118" s="153" t="s">
        <v>212</v>
      </c>
      <c r="C118" s="153"/>
      <c r="D118" s="153"/>
      <c r="E118" s="153"/>
      <c r="F118" s="153"/>
      <c r="G118" s="153"/>
      <c r="H118" s="153"/>
      <c r="I118" s="153"/>
      <c r="J118" s="108"/>
    </row>
    <row r="119" spans="1:10" x14ac:dyDescent="0.4">
      <c r="A119" s="110"/>
      <c r="B119" s="202"/>
      <c r="C119" s="203"/>
      <c r="D119" s="202"/>
      <c r="E119" s="204"/>
      <c r="F119" s="111"/>
      <c r="G119" s="112"/>
      <c r="H119" s="113"/>
      <c r="I119" s="114"/>
      <c r="J119" s="115"/>
    </row>
    <row r="120" spans="1:10" x14ac:dyDescent="0.4">
      <c r="A120" s="83"/>
      <c r="B120" s="196"/>
      <c r="C120" s="197"/>
      <c r="D120" s="198"/>
      <c r="E120" s="198"/>
      <c r="F120" s="7"/>
      <c r="G120" s="75"/>
      <c r="H120" s="8"/>
      <c r="I120" s="10"/>
      <c r="J120" s="16"/>
    </row>
    <row r="121" spans="1:10" x14ac:dyDescent="0.4">
      <c r="A121" s="88"/>
      <c r="B121" s="199"/>
      <c r="C121" s="155"/>
      <c r="D121" s="199"/>
      <c r="E121" s="200"/>
      <c r="F121" s="116"/>
      <c r="G121" s="116"/>
      <c r="H121" s="89"/>
      <c r="I121" s="117"/>
      <c r="J121" s="90"/>
    </row>
    <row r="122" spans="1:10" x14ac:dyDescent="0.4">
      <c r="A122" s="85"/>
      <c r="B122" s="154"/>
      <c r="C122" s="154"/>
      <c r="D122" s="154"/>
      <c r="E122" s="154"/>
      <c r="F122" s="131"/>
      <c r="G122" s="131"/>
      <c r="H122" s="132" t="s">
        <v>305</v>
      </c>
      <c r="I122" s="132"/>
      <c r="J122" s="132"/>
    </row>
    <row r="123" spans="1:10" x14ac:dyDescent="0.4">
      <c r="A123" s="133"/>
      <c r="B123" s="155"/>
      <c r="C123" s="155"/>
      <c r="D123" s="155"/>
      <c r="E123" s="155"/>
      <c r="F123" s="134"/>
      <c r="G123" s="134"/>
      <c r="H123" s="132" t="s">
        <v>306</v>
      </c>
      <c r="I123" s="135"/>
      <c r="J123" s="135"/>
    </row>
    <row r="124" spans="1:10" x14ac:dyDescent="0.4">
      <c r="A124" s="104" t="s">
        <v>252</v>
      </c>
      <c r="B124" s="153" t="s">
        <v>213</v>
      </c>
      <c r="C124" s="153"/>
      <c r="D124" s="153"/>
      <c r="E124" s="153"/>
      <c r="F124" s="153"/>
      <c r="G124" s="153"/>
      <c r="H124" s="153"/>
      <c r="I124" s="153"/>
      <c r="J124" s="108"/>
    </row>
    <row r="125" spans="1:10" x14ac:dyDescent="0.4">
      <c r="A125" s="110"/>
      <c r="B125" s="202"/>
      <c r="C125" s="203"/>
      <c r="D125" s="202"/>
      <c r="E125" s="204"/>
      <c r="F125" s="111"/>
      <c r="G125" s="112"/>
      <c r="H125" s="113"/>
      <c r="I125" s="114"/>
      <c r="J125" s="115"/>
    </row>
    <row r="126" spans="1:10" x14ac:dyDescent="0.4">
      <c r="A126" s="83"/>
      <c r="B126" s="196"/>
      <c r="C126" s="197"/>
      <c r="D126" s="198"/>
      <c r="E126" s="198"/>
      <c r="F126" s="7"/>
      <c r="G126" s="75"/>
      <c r="H126" s="8"/>
      <c r="I126" s="10"/>
      <c r="J126" s="16"/>
    </row>
    <row r="127" spans="1:10" x14ac:dyDescent="0.4">
      <c r="A127" s="88"/>
      <c r="B127" s="199"/>
      <c r="C127" s="155"/>
      <c r="D127" s="199"/>
      <c r="E127" s="200"/>
      <c r="F127" s="116"/>
      <c r="G127" s="116"/>
      <c r="H127" s="89"/>
      <c r="I127" s="117"/>
      <c r="J127" s="90"/>
    </row>
    <row r="128" spans="1:10" x14ac:dyDescent="0.4">
      <c r="A128" s="85"/>
      <c r="B128" s="154"/>
      <c r="C128" s="154"/>
      <c r="D128" s="154"/>
      <c r="E128" s="154"/>
      <c r="F128" s="131"/>
      <c r="G128" s="131"/>
      <c r="H128" s="132" t="s">
        <v>305</v>
      </c>
      <c r="I128" s="132"/>
      <c r="J128" s="132"/>
    </row>
    <row r="129" spans="1:10" x14ac:dyDescent="0.4">
      <c r="A129" s="133"/>
      <c r="B129" s="155"/>
      <c r="C129" s="155"/>
      <c r="D129" s="155"/>
      <c r="E129" s="155"/>
      <c r="F129" s="134"/>
      <c r="G129" s="134"/>
      <c r="H129" s="132" t="s">
        <v>306</v>
      </c>
      <c r="I129" s="135"/>
      <c r="J129" s="135"/>
    </row>
    <row r="130" spans="1:10" x14ac:dyDescent="0.4">
      <c r="A130" s="104" t="s">
        <v>253</v>
      </c>
      <c r="B130" s="153" t="s">
        <v>215</v>
      </c>
      <c r="C130" s="153"/>
      <c r="D130" s="153"/>
      <c r="E130" s="153"/>
      <c r="F130" s="153"/>
      <c r="G130" s="153"/>
      <c r="H130" s="153"/>
      <c r="I130" s="153"/>
      <c r="J130" s="108"/>
    </row>
    <row r="131" spans="1:10" x14ac:dyDescent="0.4">
      <c r="A131" s="110"/>
      <c r="B131" s="202"/>
      <c r="C131" s="203"/>
      <c r="D131" s="202"/>
      <c r="E131" s="204"/>
      <c r="F131" s="111"/>
      <c r="G131" s="112"/>
      <c r="H131" s="113"/>
      <c r="I131" s="114"/>
      <c r="J131" s="115"/>
    </row>
    <row r="132" spans="1:10" x14ac:dyDescent="0.4">
      <c r="A132" s="83"/>
      <c r="B132" s="196"/>
      <c r="C132" s="197"/>
      <c r="D132" s="198"/>
      <c r="E132" s="198"/>
      <c r="F132" s="7"/>
      <c r="G132" s="75"/>
      <c r="H132" s="8"/>
      <c r="I132" s="10"/>
      <c r="J132" s="16"/>
    </row>
    <row r="133" spans="1:10" x14ac:dyDescent="0.4">
      <c r="A133" s="88"/>
      <c r="B133" s="199"/>
      <c r="C133" s="155"/>
      <c r="D133" s="199"/>
      <c r="E133" s="200"/>
      <c r="F133" s="116"/>
      <c r="G133" s="116"/>
      <c r="H133" s="89"/>
      <c r="I133" s="117"/>
      <c r="J133" s="90"/>
    </row>
    <row r="134" spans="1:10" x14ac:dyDescent="0.4">
      <c r="A134" s="85"/>
      <c r="B134" s="154"/>
      <c r="C134" s="154"/>
      <c r="D134" s="154"/>
      <c r="E134" s="154"/>
      <c r="F134" s="131"/>
      <c r="G134" s="131"/>
      <c r="H134" s="132" t="s">
        <v>305</v>
      </c>
      <c r="I134" s="132"/>
      <c r="J134" s="132"/>
    </row>
    <row r="135" spans="1:10" x14ac:dyDescent="0.4">
      <c r="A135" s="133"/>
      <c r="B135" s="155"/>
      <c r="C135" s="155"/>
      <c r="D135" s="155"/>
      <c r="E135" s="155"/>
      <c r="F135" s="134"/>
      <c r="G135" s="134"/>
      <c r="H135" s="132" t="s">
        <v>306</v>
      </c>
      <c r="I135" s="135"/>
      <c r="J135" s="135"/>
    </row>
    <row r="136" spans="1:10" x14ac:dyDescent="0.4">
      <c r="A136" s="104" t="s">
        <v>254</v>
      </c>
      <c r="B136" s="153" t="s">
        <v>216</v>
      </c>
      <c r="C136" s="153"/>
      <c r="D136" s="153"/>
      <c r="E136" s="153"/>
      <c r="F136" s="153"/>
      <c r="G136" s="153"/>
      <c r="H136" s="153"/>
      <c r="I136" s="153"/>
      <c r="J136" s="108"/>
    </row>
    <row r="137" spans="1:10" x14ac:dyDescent="0.4">
      <c r="A137" s="110"/>
      <c r="B137" s="202"/>
      <c r="C137" s="203"/>
      <c r="D137" s="202"/>
      <c r="E137" s="204"/>
      <c r="F137" s="111"/>
      <c r="G137" s="112"/>
      <c r="H137" s="113"/>
      <c r="I137" s="114"/>
      <c r="J137" s="115"/>
    </row>
    <row r="138" spans="1:10" x14ac:dyDescent="0.4">
      <c r="A138" s="83"/>
      <c r="B138" s="196"/>
      <c r="C138" s="197"/>
      <c r="D138" s="198"/>
      <c r="E138" s="198"/>
      <c r="F138" s="7"/>
      <c r="G138" s="75"/>
      <c r="H138" s="8"/>
      <c r="I138" s="10"/>
      <c r="J138" s="16"/>
    </row>
    <row r="139" spans="1:10" x14ac:dyDescent="0.4">
      <c r="A139" s="88"/>
      <c r="B139" s="199"/>
      <c r="C139" s="155"/>
      <c r="D139" s="199"/>
      <c r="E139" s="200"/>
      <c r="F139" s="116"/>
      <c r="G139" s="116"/>
      <c r="H139" s="89"/>
      <c r="I139" s="117"/>
      <c r="J139" s="90"/>
    </row>
    <row r="140" spans="1:10" x14ac:dyDescent="0.4">
      <c r="A140" s="85"/>
      <c r="B140" s="154"/>
      <c r="C140" s="154"/>
      <c r="D140" s="154"/>
      <c r="E140" s="154"/>
      <c r="F140" s="131"/>
      <c r="G140" s="131"/>
      <c r="H140" s="132" t="s">
        <v>305</v>
      </c>
      <c r="I140" s="132"/>
      <c r="J140" s="132"/>
    </row>
    <row r="141" spans="1:10" ht="19.5" thickBot="1" x14ac:dyDescent="0.45">
      <c r="A141" s="136"/>
      <c r="B141" s="156"/>
      <c r="C141" s="156"/>
      <c r="D141" s="156"/>
      <c r="E141" s="156"/>
      <c r="F141" s="137"/>
      <c r="G141" s="137"/>
      <c r="H141" s="138" t="s">
        <v>306</v>
      </c>
      <c r="I141" s="139"/>
      <c r="J141" s="139"/>
    </row>
    <row r="142" spans="1:10" ht="19.5" thickTop="1" x14ac:dyDescent="0.4">
      <c r="A142" s="140"/>
      <c r="B142" s="192" t="s">
        <v>42</v>
      </c>
      <c r="C142" s="192"/>
      <c r="D142" s="192"/>
      <c r="E142" s="192"/>
      <c r="F142" s="192"/>
      <c r="G142" s="192"/>
      <c r="H142" s="193"/>
      <c r="I142" s="141">
        <f>SUM(I107:I139)</f>
        <v>0</v>
      </c>
      <c r="J142" s="142"/>
    </row>
    <row r="143" spans="1:10" x14ac:dyDescent="0.4">
      <c r="A143" s="85"/>
      <c r="B143" s="154"/>
      <c r="C143" s="154"/>
      <c r="D143" s="154"/>
      <c r="E143" s="154"/>
      <c r="F143" s="131"/>
      <c r="G143" s="131"/>
      <c r="H143" s="132" t="s">
        <v>310</v>
      </c>
      <c r="I143" s="132"/>
      <c r="J143" s="132"/>
    </row>
    <row r="144" spans="1:10" x14ac:dyDescent="0.4">
      <c r="A144" s="133"/>
      <c r="B144" s="155"/>
      <c r="C144" s="155"/>
      <c r="D144" s="155"/>
      <c r="E144" s="155"/>
      <c r="F144" s="134"/>
      <c r="G144" s="134"/>
      <c r="H144" s="132" t="s">
        <v>311</v>
      </c>
      <c r="I144" s="135"/>
      <c r="J144" s="135"/>
    </row>
    <row r="145" spans="1:10" x14ac:dyDescent="0.4">
      <c r="A145" s="109" t="s">
        <v>217</v>
      </c>
      <c r="B145" s="153" t="s">
        <v>214</v>
      </c>
      <c r="C145" s="153"/>
      <c r="D145" s="153"/>
      <c r="E145" s="153"/>
      <c r="F145" s="153"/>
      <c r="G145" s="153"/>
      <c r="H145" s="153"/>
      <c r="I145" s="153"/>
      <c r="J145" s="108"/>
    </row>
    <row r="146" spans="1:10" x14ac:dyDescent="0.4">
      <c r="A146" s="110"/>
      <c r="B146" s="202"/>
      <c r="C146" s="203"/>
      <c r="D146" s="202"/>
      <c r="E146" s="204"/>
      <c r="F146" s="111"/>
      <c r="G146" s="112"/>
      <c r="H146" s="113"/>
      <c r="I146" s="114"/>
      <c r="J146" s="115"/>
    </row>
    <row r="147" spans="1:10" x14ac:dyDescent="0.4">
      <c r="A147" s="83"/>
      <c r="B147" s="196"/>
      <c r="C147" s="197"/>
      <c r="D147" s="198"/>
      <c r="E147" s="198"/>
      <c r="F147" s="7"/>
      <c r="G147" s="75"/>
      <c r="H147" s="8"/>
      <c r="I147" s="10"/>
      <c r="J147" s="16"/>
    </row>
    <row r="148" spans="1:10" x14ac:dyDescent="0.4">
      <c r="A148" s="88"/>
      <c r="B148" s="199"/>
      <c r="C148" s="155"/>
      <c r="D148" s="199"/>
      <c r="E148" s="200"/>
      <c r="F148" s="116"/>
      <c r="G148" s="116"/>
      <c r="H148" s="89"/>
      <c r="I148" s="117"/>
      <c r="J148" s="90"/>
    </row>
    <row r="149" spans="1:10" x14ac:dyDescent="0.4">
      <c r="A149" s="85"/>
      <c r="B149" s="154"/>
      <c r="C149" s="154"/>
      <c r="D149" s="154"/>
      <c r="E149" s="154"/>
      <c r="F149" s="131"/>
      <c r="G149" s="131"/>
      <c r="H149" s="132" t="s">
        <v>305</v>
      </c>
      <c r="I149" s="132"/>
      <c r="J149" s="132"/>
    </row>
    <row r="150" spans="1:10" ht="19.5" thickBot="1" x14ac:dyDescent="0.45">
      <c r="A150" s="136"/>
      <c r="B150" s="156"/>
      <c r="C150" s="156"/>
      <c r="D150" s="156"/>
      <c r="E150" s="156"/>
      <c r="F150" s="137"/>
      <c r="G150" s="137"/>
      <c r="H150" s="138" t="s">
        <v>306</v>
      </c>
      <c r="I150" s="139"/>
      <c r="J150" s="139"/>
    </row>
    <row r="151" spans="1:10" ht="19.5" thickTop="1" x14ac:dyDescent="0.4">
      <c r="A151" s="140"/>
      <c r="B151" s="192" t="s">
        <v>218</v>
      </c>
      <c r="C151" s="192"/>
      <c r="D151" s="192"/>
      <c r="E151" s="192"/>
      <c r="F151" s="192"/>
      <c r="G151" s="192"/>
      <c r="H151" s="193"/>
      <c r="I151" s="141">
        <f>SUM(I146:I148)</f>
        <v>0</v>
      </c>
      <c r="J151" s="142"/>
    </row>
    <row r="152" spans="1:10" x14ac:dyDescent="0.4">
      <c r="A152" s="85"/>
      <c r="B152" s="154"/>
      <c r="C152" s="154"/>
      <c r="D152" s="154"/>
      <c r="E152" s="154"/>
      <c r="F152" s="131"/>
      <c r="G152" s="131"/>
      <c r="H152" s="132" t="s">
        <v>312</v>
      </c>
      <c r="I152" s="132"/>
      <c r="J152" s="132"/>
    </row>
    <row r="153" spans="1:10" x14ac:dyDescent="0.4">
      <c r="A153" s="133"/>
      <c r="B153" s="155"/>
      <c r="C153" s="155"/>
      <c r="D153" s="155"/>
      <c r="E153" s="155"/>
      <c r="F153" s="134"/>
      <c r="G153" s="134"/>
      <c r="H153" s="132" t="s">
        <v>313</v>
      </c>
      <c r="I153" s="135"/>
      <c r="J153" s="135"/>
    </row>
    <row r="154" spans="1:10" x14ac:dyDescent="0.4">
      <c r="A154" s="109" t="s">
        <v>239</v>
      </c>
      <c r="B154" s="201" t="s">
        <v>21</v>
      </c>
      <c r="C154" s="201"/>
      <c r="D154" s="201"/>
      <c r="E154" s="201"/>
      <c r="F154" s="201"/>
      <c r="G154" s="201"/>
      <c r="H154" s="201"/>
      <c r="I154" s="201"/>
      <c r="J154" s="108"/>
    </row>
    <row r="155" spans="1:10" x14ac:dyDescent="0.4">
      <c r="A155" s="104" t="s">
        <v>248</v>
      </c>
      <c r="B155" s="153" t="s">
        <v>219</v>
      </c>
      <c r="C155" s="153"/>
      <c r="D155" s="153"/>
      <c r="E155" s="153"/>
      <c r="F155" s="153"/>
      <c r="G155" s="153"/>
      <c r="H155" s="153"/>
      <c r="I155" s="153"/>
      <c r="J155" s="108"/>
    </row>
    <row r="156" spans="1:10" x14ac:dyDescent="0.4">
      <c r="A156" s="110"/>
      <c r="B156" s="202"/>
      <c r="C156" s="203"/>
      <c r="D156" s="202"/>
      <c r="E156" s="204"/>
      <c r="F156" s="111"/>
      <c r="G156" s="112"/>
      <c r="H156" s="113"/>
      <c r="I156" s="114"/>
      <c r="J156" s="115"/>
    </row>
    <row r="157" spans="1:10" x14ac:dyDescent="0.4">
      <c r="A157" s="83"/>
      <c r="B157" s="196"/>
      <c r="C157" s="197"/>
      <c r="D157" s="198"/>
      <c r="E157" s="198"/>
      <c r="F157" s="7"/>
      <c r="G157" s="75"/>
      <c r="H157" s="8"/>
      <c r="I157" s="10"/>
      <c r="J157" s="16"/>
    </row>
    <row r="158" spans="1:10" x14ac:dyDescent="0.4">
      <c r="A158" s="88"/>
      <c r="B158" s="199"/>
      <c r="C158" s="155"/>
      <c r="D158" s="199"/>
      <c r="E158" s="200"/>
      <c r="F158" s="116"/>
      <c r="G158" s="116"/>
      <c r="H158" s="89"/>
      <c r="I158" s="117"/>
      <c r="J158" s="90"/>
    </row>
    <row r="159" spans="1:10" x14ac:dyDescent="0.4">
      <c r="A159" s="85"/>
      <c r="B159" s="154"/>
      <c r="C159" s="154"/>
      <c r="D159" s="154"/>
      <c r="E159" s="154"/>
      <c r="F159" s="131"/>
      <c r="G159" s="131"/>
      <c r="H159" s="132" t="s">
        <v>305</v>
      </c>
      <c r="I159" s="132"/>
      <c r="J159" s="132"/>
    </row>
    <row r="160" spans="1:10" x14ac:dyDescent="0.4">
      <c r="A160" s="133"/>
      <c r="B160" s="155"/>
      <c r="C160" s="155"/>
      <c r="D160" s="155"/>
      <c r="E160" s="155"/>
      <c r="F160" s="134"/>
      <c r="G160" s="134"/>
      <c r="H160" s="132" t="s">
        <v>306</v>
      </c>
      <c r="I160" s="135"/>
      <c r="J160" s="135"/>
    </row>
    <row r="161" spans="1:10" x14ac:dyDescent="0.4">
      <c r="A161" s="104" t="s">
        <v>249</v>
      </c>
      <c r="B161" s="153" t="s">
        <v>220</v>
      </c>
      <c r="C161" s="153"/>
      <c r="D161" s="153"/>
      <c r="E161" s="153"/>
      <c r="F161" s="153"/>
      <c r="G161" s="153"/>
      <c r="H161" s="153"/>
      <c r="I161" s="153"/>
      <c r="J161" s="108"/>
    </row>
    <row r="162" spans="1:10" x14ac:dyDescent="0.4">
      <c r="A162" s="110"/>
      <c r="B162" s="202"/>
      <c r="C162" s="203"/>
      <c r="D162" s="202"/>
      <c r="E162" s="204"/>
      <c r="F162" s="111"/>
      <c r="G162" s="112"/>
      <c r="H162" s="113"/>
      <c r="I162" s="114"/>
      <c r="J162" s="115"/>
    </row>
    <row r="163" spans="1:10" x14ac:dyDescent="0.4">
      <c r="A163" s="83"/>
      <c r="B163" s="196"/>
      <c r="C163" s="197"/>
      <c r="D163" s="198"/>
      <c r="E163" s="198"/>
      <c r="F163" s="7"/>
      <c r="G163" s="75"/>
      <c r="H163" s="8"/>
      <c r="I163" s="10"/>
      <c r="J163" s="16"/>
    </row>
    <row r="164" spans="1:10" x14ac:dyDescent="0.4">
      <c r="A164" s="88"/>
      <c r="B164" s="199"/>
      <c r="C164" s="155"/>
      <c r="D164" s="199"/>
      <c r="E164" s="200"/>
      <c r="F164" s="116"/>
      <c r="G164" s="116"/>
      <c r="H164" s="89"/>
      <c r="I164" s="117"/>
      <c r="J164" s="90"/>
    </row>
    <row r="165" spans="1:10" x14ac:dyDescent="0.4">
      <c r="A165" s="85"/>
      <c r="B165" s="154"/>
      <c r="C165" s="154"/>
      <c r="D165" s="154"/>
      <c r="E165" s="154"/>
      <c r="F165" s="131"/>
      <c r="G165" s="131"/>
      <c r="H165" s="132" t="s">
        <v>305</v>
      </c>
      <c r="I165" s="132"/>
      <c r="J165" s="132"/>
    </row>
    <row r="166" spans="1:10" x14ac:dyDescent="0.4">
      <c r="A166" s="133"/>
      <c r="B166" s="155"/>
      <c r="C166" s="155"/>
      <c r="D166" s="155"/>
      <c r="E166" s="155"/>
      <c r="F166" s="134"/>
      <c r="G166" s="134"/>
      <c r="H166" s="132" t="s">
        <v>306</v>
      </c>
      <c r="I166" s="135"/>
      <c r="J166" s="135"/>
    </row>
    <row r="167" spans="1:10" x14ac:dyDescent="0.4">
      <c r="A167" s="104" t="s">
        <v>251</v>
      </c>
      <c r="B167" s="153" t="s">
        <v>221</v>
      </c>
      <c r="C167" s="153"/>
      <c r="D167" s="153"/>
      <c r="E167" s="153"/>
      <c r="F167" s="153"/>
      <c r="G167" s="153"/>
      <c r="H167" s="153"/>
      <c r="I167" s="153"/>
      <c r="J167" s="108"/>
    </row>
    <row r="168" spans="1:10" x14ac:dyDescent="0.4">
      <c r="A168" s="110"/>
      <c r="B168" s="202"/>
      <c r="C168" s="203"/>
      <c r="D168" s="202"/>
      <c r="E168" s="204"/>
      <c r="F168" s="111"/>
      <c r="G168" s="112"/>
      <c r="H168" s="113"/>
      <c r="I168" s="114"/>
      <c r="J168" s="115"/>
    </row>
    <row r="169" spans="1:10" x14ac:dyDescent="0.4">
      <c r="A169" s="83"/>
      <c r="B169" s="196"/>
      <c r="C169" s="197"/>
      <c r="D169" s="198"/>
      <c r="E169" s="198"/>
      <c r="F169" s="7"/>
      <c r="G169" s="75"/>
      <c r="H169" s="8"/>
      <c r="I169" s="10"/>
      <c r="J169" s="16"/>
    </row>
    <row r="170" spans="1:10" x14ac:dyDescent="0.4">
      <c r="A170" s="88"/>
      <c r="B170" s="199"/>
      <c r="C170" s="155"/>
      <c r="D170" s="199"/>
      <c r="E170" s="200"/>
      <c r="F170" s="116"/>
      <c r="G170" s="116"/>
      <c r="H170" s="89"/>
      <c r="I170" s="117"/>
      <c r="J170" s="90"/>
    </row>
    <row r="171" spans="1:10" x14ac:dyDescent="0.4">
      <c r="A171" s="85"/>
      <c r="B171" s="154"/>
      <c r="C171" s="154"/>
      <c r="D171" s="154"/>
      <c r="E171" s="154"/>
      <c r="F171" s="131"/>
      <c r="G171" s="131"/>
      <c r="H171" s="132" t="s">
        <v>305</v>
      </c>
      <c r="I171" s="132"/>
      <c r="J171" s="132"/>
    </row>
    <row r="172" spans="1:10" x14ac:dyDescent="0.4">
      <c r="A172" s="133"/>
      <c r="B172" s="155"/>
      <c r="C172" s="155"/>
      <c r="D172" s="155"/>
      <c r="E172" s="155"/>
      <c r="F172" s="134"/>
      <c r="G172" s="134"/>
      <c r="H172" s="132" t="s">
        <v>306</v>
      </c>
      <c r="I172" s="135"/>
      <c r="J172" s="135"/>
    </row>
    <row r="173" spans="1:10" x14ac:dyDescent="0.4">
      <c r="A173" s="104" t="s">
        <v>252</v>
      </c>
      <c r="B173" s="153" t="s">
        <v>222</v>
      </c>
      <c r="C173" s="153"/>
      <c r="D173" s="153"/>
      <c r="E173" s="153"/>
      <c r="F173" s="153"/>
      <c r="G173" s="153"/>
      <c r="H173" s="153"/>
      <c r="I173" s="153"/>
      <c r="J173" s="108"/>
    </row>
    <row r="174" spans="1:10" x14ac:dyDescent="0.4">
      <c r="A174" s="110"/>
      <c r="B174" s="202"/>
      <c r="C174" s="203"/>
      <c r="D174" s="202"/>
      <c r="E174" s="204"/>
      <c r="F174" s="111"/>
      <c r="G174" s="112"/>
      <c r="H174" s="113"/>
      <c r="I174" s="114"/>
      <c r="J174" s="115"/>
    </row>
    <row r="175" spans="1:10" x14ac:dyDescent="0.4">
      <c r="A175" s="83"/>
      <c r="B175" s="196"/>
      <c r="C175" s="197"/>
      <c r="D175" s="198"/>
      <c r="E175" s="198"/>
      <c r="F175" s="7"/>
      <c r="G175" s="75"/>
      <c r="H175" s="8"/>
      <c r="I175" s="10"/>
      <c r="J175" s="16"/>
    </row>
    <row r="176" spans="1:10" x14ac:dyDescent="0.4">
      <c r="A176" s="88"/>
      <c r="B176" s="199"/>
      <c r="C176" s="155"/>
      <c r="D176" s="199"/>
      <c r="E176" s="200"/>
      <c r="F176" s="116"/>
      <c r="G176" s="116"/>
      <c r="H176" s="89"/>
      <c r="I176" s="117"/>
      <c r="J176" s="90"/>
    </row>
    <row r="177" spans="1:10" x14ac:dyDescent="0.4">
      <c r="A177" s="85"/>
      <c r="B177" s="154"/>
      <c r="C177" s="154"/>
      <c r="D177" s="154"/>
      <c r="E177" s="154"/>
      <c r="F177" s="131"/>
      <c r="G177" s="131"/>
      <c r="H177" s="132" t="s">
        <v>305</v>
      </c>
      <c r="I177" s="132"/>
      <c r="J177" s="132"/>
    </row>
    <row r="178" spans="1:10" x14ac:dyDescent="0.4">
      <c r="A178" s="133"/>
      <c r="B178" s="155"/>
      <c r="C178" s="155"/>
      <c r="D178" s="155"/>
      <c r="E178" s="155"/>
      <c r="F178" s="134"/>
      <c r="G178" s="134"/>
      <c r="H178" s="132" t="s">
        <v>306</v>
      </c>
      <c r="I178" s="135"/>
      <c r="J178" s="135"/>
    </row>
    <row r="179" spans="1:10" x14ac:dyDescent="0.4">
      <c r="A179" s="104" t="s">
        <v>253</v>
      </c>
      <c r="B179" s="153" t="s">
        <v>223</v>
      </c>
      <c r="C179" s="153"/>
      <c r="D179" s="153"/>
      <c r="E179" s="153"/>
      <c r="F179" s="153"/>
      <c r="G179" s="153"/>
      <c r="H179" s="153"/>
      <c r="I179" s="153"/>
      <c r="J179" s="108"/>
    </row>
    <row r="180" spans="1:10" x14ac:dyDescent="0.4">
      <c r="A180" s="110"/>
      <c r="B180" s="202"/>
      <c r="C180" s="203"/>
      <c r="D180" s="202"/>
      <c r="E180" s="204"/>
      <c r="F180" s="111"/>
      <c r="G180" s="112"/>
      <c r="H180" s="113"/>
      <c r="I180" s="114"/>
      <c r="J180" s="115"/>
    </row>
    <row r="181" spans="1:10" x14ac:dyDescent="0.4">
      <c r="A181" s="83"/>
      <c r="B181" s="196"/>
      <c r="C181" s="197"/>
      <c r="D181" s="198"/>
      <c r="E181" s="198"/>
      <c r="F181" s="7"/>
      <c r="G181" s="75"/>
      <c r="H181" s="8"/>
      <c r="I181" s="10"/>
      <c r="J181" s="16"/>
    </row>
    <row r="182" spans="1:10" x14ac:dyDescent="0.4">
      <c r="A182" s="88"/>
      <c r="B182" s="199"/>
      <c r="C182" s="155"/>
      <c r="D182" s="199"/>
      <c r="E182" s="200"/>
      <c r="F182" s="116"/>
      <c r="G182" s="116"/>
      <c r="H182" s="89"/>
      <c r="I182" s="117"/>
      <c r="J182" s="90"/>
    </row>
    <row r="183" spans="1:10" x14ac:dyDescent="0.4">
      <c r="A183" s="85"/>
      <c r="B183" s="154"/>
      <c r="C183" s="154"/>
      <c r="D183" s="154"/>
      <c r="E183" s="154"/>
      <c r="F183" s="131"/>
      <c r="G183" s="131"/>
      <c r="H183" s="132" t="s">
        <v>305</v>
      </c>
      <c r="I183" s="132"/>
      <c r="J183" s="132"/>
    </row>
    <row r="184" spans="1:10" x14ac:dyDescent="0.4">
      <c r="A184" s="133"/>
      <c r="B184" s="155"/>
      <c r="C184" s="155"/>
      <c r="D184" s="155"/>
      <c r="E184" s="155"/>
      <c r="F184" s="134"/>
      <c r="G184" s="134"/>
      <c r="H184" s="132" t="s">
        <v>306</v>
      </c>
      <c r="I184" s="135"/>
      <c r="J184" s="135"/>
    </row>
    <row r="185" spans="1:10" x14ac:dyDescent="0.4">
      <c r="A185" s="104" t="s">
        <v>254</v>
      </c>
      <c r="B185" s="153" t="s">
        <v>224</v>
      </c>
      <c r="C185" s="153"/>
      <c r="D185" s="153"/>
      <c r="E185" s="153"/>
      <c r="F185" s="153"/>
      <c r="G185" s="153"/>
      <c r="H185" s="153"/>
      <c r="I185" s="153"/>
      <c r="J185" s="108"/>
    </row>
    <row r="186" spans="1:10" x14ac:dyDescent="0.4">
      <c r="A186" s="110"/>
      <c r="B186" s="202"/>
      <c r="C186" s="203"/>
      <c r="D186" s="202"/>
      <c r="E186" s="204"/>
      <c r="F186" s="111"/>
      <c r="G186" s="112"/>
      <c r="H186" s="113"/>
      <c r="I186" s="114"/>
      <c r="J186" s="115"/>
    </row>
    <row r="187" spans="1:10" x14ac:dyDescent="0.4">
      <c r="A187" s="83"/>
      <c r="B187" s="196"/>
      <c r="C187" s="197"/>
      <c r="D187" s="198"/>
      <c r="E187" s="198"/>
      <c r="F187" s="7"/>
      <c r="G187" s="75"/>
      <c r="H187" s="8"/>
      <c r="I187" s="10"/>
      <c r="J187" s="16"/>
    </row>
    <row r="188" spans="1:10" x14ac:dyDescent="0.4">
      <c r="A188" s="88"/>
      <c r="B188" s="199"/>
      <c r="C188" s="155"/>
      <c r="D188" s="199"/>
      <c r="E188" s="200"/>
      <c r="F188" s="116"/>
      <c r="G188" s="116"/>
      <c r="H188" s="89"/>
      <c r="I188" s="117"/>
      <c r="J188" s="90"/>
    </row>
    <row r="189" spans="1:10" x14ac:dyDescent="0.4">
      <c r="A189" s="85"/>
      <c r="B189" s="154"/>
      <c r="C189" s="154"/>
      <c r="D189" s="154"/>
      <c r="E189" s="154"/>
      <c r="F189" s="131"/>
      <c r="G189" s="131"/>
      <c r="H189" s="132" t="s">
        <v>305</v>
      </c>
      <c r="I189" s="132"/>
      <c r="J189" s="132"/>
    </row>
    <row r="190" spans="1:10" x14ac:dyDescent="0.4">
      <c r="A190" s="133"/>
      <c r="B190" s="155"/>
      <c r="C190" s="155"/>
      <c r="D190" s="155"/>
      <c r="E190" s="155"/>
      <c r="F190" s="134"/>
      <c r="G190" s="134"/>
      <c r="H190" s="132" t="s">
        <v>306</v>
      </c>
      <c r="I190" s="135"/>
      <c r="J190" s="135"/>
    </row>
    <row r="191" spans="1:10" x14ac:dyDescent="0.4">
      <c r="A191" s="104" t="s">
        <v>255</v>
      </c>
      <c r="B191" s="153" t="s">
        <v>225</v>
      </c>
      <c r="C191" s="153"/>
      <c r="D191" s="153"/>
      <c r="E191" s="153"/>
      <c r="F191" s="153"/>
      <c r="G191" s="153"/>
      <c r="H191" s="153"/>
      <c r="I191" s="153"/>
      <c r="J191" s="108"/>
    </row>
    <row r="192" spans="1:10" x14ac:dyDescent="0.4">
      <c r="A192" s="110"/>
      <c r="B192" s="202"/>
      <c r="C192" s="203"/>
      <c r="D192" s="202"/>
      <c r="E192" s="204"/>
      <c r="F192" s="111"/>
      <c r="G192" s="112"/>
      <c r="H192" s="113"/>
      <c r="I192" s="114"/>
      <c r="J192" s="115"/>
    </row>
    <row r="193" spans="1:11" x14ac:dyDescent="0.4">
      <c r="A193" s="83"/>
      <c r="B193" s="196"/>
      <c r="C193" s="197"/>
      <c r="D193" s="198"/>
      <c r="E193" s="198"/>
      <c r="F193" s="7"/>
      <c r="G193" s="75"/>
      <c r="H193" s="8"/>
      <c r="I193" s="10"/>
      <c r="J193" s="16"/>
    </row>
    <row r="194" spans="1:11" x14ac:dyDescent="0.4">
      <c r="A194" s="88"/>
      <c r="B194" s="199"/>
      <c r="C194" s="155"/>
      <c r="D194" s="199"/>
      <c r="E194" s="200"/>
      <c r="F194" s="116"/>
      <c r="G194" s="116"/>
      <c r="H194" s="89"/>
      <c r="I194" s="117"/>
      <c r="J194" s="90"/>
    </row>
    <row r="195" spans="1:11" x14ac:dyDescent="0.4">
      <c r="A195" s="85"/>
      <c r="B195" s="154"/>
      <c r="C195" s="154"/>
      <c r="D195" s="154"/>
      <c r="E195" s="154"/>
      <c r="F195" s="131"/>
      <c r="G195" s="131"/>
      <c r="H195" s="132" t="s">
        <v>305</v>
      </c>
      <c r="I195" s="132"/>
      <c r="J195" s="132"/>
    </row>
    <row r="196" spans="1:11" x14ac:dyDescent="0.4">
      <c r="A196" s="136"/>
      <c r="B196" s="156"/>
      <c r="C196" s="156"/>
      <c r="D196" s="156"/>
      <c r="E196" s="156"/>
      <c r="F196" s="137"/>
      <c r="G196" s="137"/>
      <c r="H196" s="138" t="s">
        <v>306</v>
      </c>
      <c r="I196" s="139"/>
      <c r="J196" s="139"/>
    </row>
    <row r="197" spans="1:11" x14ac:dyDescent="0.4">
      <c r="A197" s="6"/>
      <c r="B197" s="206" t="s">
        <v>240</v>
      </c>
      <c r="C197" s="206"/>
      <c r="D197" s="206"/>
      <c r="E197" s="206"/>
      <c r="F197" s="206"/>
      <c r="G197" s="206"/>
      <c r="H197" s="206"/>
      <c r="I197" s="17">
        <f>SUM(I156:I194)</f>
        <v>0</v>
      </c>
      <c r="J197" s="18"/>
    </row>
    <row r="198" spans="1:11" x14ac:dyDescent="0.4">
      <c r="A198" s="85"/>
      <c r="B198" s="154"/>
      <c r="C198" s="154"/>
      <c r="D198" s="154"/>
      <c r="E198" s="154"/>
      <c r="F198" s="131"/>
      <c r="G198" s="131"/>
      <c r="H198" s="132" t="s">
        <v>314</v>
      </c>
      <c r="I198" s="132"/>
      <c r="J198" s="132"/>
    </row>
    <row r="199" spans="1:11" ht="19.5" thickBot="1" x14ac:dyDescent="0.45">
      <c r="A199" s="136"/>
      <c r="B199" s="156"/>
      <c r="C199" s="156"/>
      <c r="D199" s="156"/>
      <c r="E199" s="156"/>
      <c r="F199" s="137"/>
      <c r="G199" s="137"/>
      <c r="H199" s="138" t="s">
        <v>315</v>
      </c>
      <c r="I199" s="139"/>
      <c r="J199" s="139"/>
    </row>
    <row r="200" spans="1:11" ht="19.5" thickTop="1" x14ac:dyDescent="0.4">
      <c r="A200" s="207" t="s">
        <v>317</v>
      </c>
      <c r="B200" s="192"/>
      <c r="C200" s="192"/>
      <c r="D200" s="192"/>
      <c r="E200" s="192"/>
      <c r="F200" s="192"/>
      <c r="G200" s="192"/>
      <c r="H200" s="192"/>
      <c r="I200" s="208">
        <f>I28+I34+I40+I46+I52+I58+I64+I70+I76+I82+I88+I94+I100+I149+I110+I116+I122+I128+I134+I140+I159+I165+I171+I177+I183+I189+I195</f>
        <v>0</v>
      </c>
      <c r="J200" s="209"/>
    </row>
    <row r="201" spans="1:11" x14ac:dyDescent="0.4">
      <c r="A201" s="173" t="s">
        <v>316</v>
      </c>
      <c r="B201" s="174"/>
      <c r="C201" s="174"/>
      <c r="D201" s="174"/>
      <c r="E201" s="174"/>
      <c r="F201" s="174"/>
      <c r="G201" s="174"/>
      <c r="H201" s="174"/>
      <c r="I201" s="175">
        <f>I202-I200</f>
        <v>0</v>
      </c>
      <c r="J201" s="176"/>
    </row>
    <row r="202" spans="1:11" x14ac:dyDescent="0.4">
      <c r="A202" s="173" t="s">
        <v>307</v>
      </c>
      <c r="B202" s="174"/>
      <c r="C202" s="174"/>
      <c r="D202" s="174"/>
      <c r="E202" s="174"/>
      <c r="F202" s="174"/>
      <c r="G202" s="174"/>
      <c r="H202" s="174"/>
      <c r="I202" s="175">
        <f>I22+I102+I151+I142+I197</f>
        <v>0</v>
      </c>
      <c r="J202" s="176"/>
    </row>
    <row r="203" spans="1:11" x14ac:dyDescent="0.4">
      <c r="A203" s="173" t="s">
        <v>27</v>
      </c>
      <c r="B203" s="174"/>
      <c r="C203" s="174"/>
      <c r="D203" s="174"/>
      <c r="E203" s="174"/>
      <c r="F203" s="174"/>
      <c r="G203" s="174"/>
      <c r="H203" s="205"/>
      <c r="I203" s="177">
        <f>I202*0.1</f>
        <v>0</v>
      </c>
      <c r="J203" s="176"/>
    </row>
    <row r="204" spans="1:11" x14ac:dyDescent="0.4">
      <c r="A204" s="86"/>
      <c r="J204" s="86"/>
      <c r="K204" s="87"/>
    </row>
  </sheetData>
  <mergeCells count="350">
    <mergeCell ref="B194:C194"/>
    <mergeCell ref="D194:E194"/>
    <mergeCell ref="B191:I191"/>
    <mergeCell ref="B192:C192"/>
    <mergeCell ref="D192:E192"/>
    <mergeCell ref="B193:C193"/>
    <mergeCell ref="D193:E193"/>
    <mergeCell ref="B186:C186"/>
    <mergeCell ref="D186:E186"/>
    <mergeCell ref="B187:C187"/>
    <mergeCell ref="D187:E187"/>
    <mergeCell ref="B188:C188"/>
    <mergeCell ref="D188:E188"/>
    <mergeCell ref="B189:C189"/>
    <mergeCell ref="D189:E189"/>
    <mergeCell ref="B190:C190"/>
    <mergeCell ref="D190:E190"/>
    <mergeCell ref="D159:E159"/>
    <mergeCell ref="B160:C160"/>
    <mergeCell ref="D160:E160"/>
    <mergeCell ref="D170:E170"/>
    <mergeCell ref="B181:C181"/>
    <mergeCell ref="D181:E181"/>
    <mergeCell ref="B182:C182"/>
    <mergeCell ref="D182:E182"/>
    <mergeCell ref="B185:I185"/>
    <mergeCell ref="B176:C176"/>
    <mergeCell ref="D176:E176"/>
    <mergeCell ref="B179:I179"/>
    <mergeCell ref="B180:C180"/>
    <mergeCell ref="D180:E180"/>
    <mergeCell ref="B178:C178"/>
    <mergeCell ref="D178:E178"/>
    <mergeCell ref="B183:C183"/>
    <mergeCell ref="D183:E183"/>
    <mergeCell ref="B184:C184"/>
    <mergeCell ref="D184:E184"/>
    <mergeCell ref="B99:C99"/>
    <mergeCell ref="D99:E99"/>
    <mergeCell ref="B145:I145"/>
    <mergeCell ref="B146:C146"/>
    <mergeCell ref="D146:E146"/>
    <mergeCell ref="B133:C133"/>
    <mergeCell ref="D133:E133"/>
    <mergeCell ref="D113:E113"/>
    <mergeCell ref="B113:C113"/>
    <mergeCell ref="B112:I112"/>
    <mergeCell ref="B102:H102"/>
    <mergeCell ref="B105:I105"/>
    <mergeCell ref="B106:I106"/>
    <mergeCell ref="B107:C107"/>
    <mergeCell ref="D107:E107"/>
    <mergeCell ref="B108:C108"/>
    <mergeCell ref="D108:E108"/>
    <mergeCell ref="B109:C109"/>
    <mergeCell ref="D109:E109"/>
    <mergeCell ref="B137:C137"/>
    <mergeCell ref="D137:E137"/>
    <mergeCell ref="B138:C138"/>
    <mergeCell ref="D138:E138"/>
    <mergeCell ref="B139:C139"/>
    <mergeCell ref="B96:I96"/>
    <mergeCell ref="B97:C97"/>
    <mergeCell ref="D97:E97"/>
    <mergeCell ref="B98:C98"/>
    <mergeCell ref="D98:E98"/>
    <mergeCell ref="B131:C131"/>
    <mergeCell ref="D131:E131"/>
    <mergeCell ref="B132:C132"/>
    <mergeCell ref="D132:E132"/>
    <mergeCell ref="B126:C126"/>
    <mergeCell ref="D126:E126"/>
    <mergeCell ref="B127:C127"/>
    <mergeCell ref="D127:E127"/>
    <mergeCell ref="B130:I130"/>
    <mergeCell ref="B121:C121"/>
    <mergeCell ref="D121:E121"/>
    <mergeCell ref="B124:I124"/>
    <mergeCell ref="B125:C125"/>
    <mergeCell ref="D125:E125"/>
    <mergeCell ref="B118:I118"/>
    <mergeCell ref="B119:C119"/>
    <mergeCell ref="D119:E119"/>
    <mergeCell ref="B120:C120"/>
    <mergeCell ref="D120:E120"/>
    <mergeCell ref="B91:C91"/>
    <mergeCell ref="D91:E91"/>
    <mergeCell ref="B86:C86"/>
    <mergeCell ref="D86:E86"/>
    <mergeCell ref="B87:C87"/>
    <mergeCell ref="D87:E87"/>
    <mergeCell ref="B90:I90"/>
    <mergeCell ref="B81:C81"/>
    <mergeCell ref="D81:E81"/>
    <mergeCell ref="B84:I84"/>
    <mergeCell ref="B85:C85"/>
    <mergeCell ref="D85:E85"/>
    <mergeCell ref="B82:C82"/>
    <mergeCell ref="D82:E82"/>
    <mergeCell ref="B83:C83"/>
    <mergeCell ref="D83:E83"/>
    <mergeCell ref="B88:C88"/>
    <mergeCell ref="D88:E88"/>
    <mergeCell ref="B89:C89"/>
    <mergeCell ref="D89:E89"/>
    <mergeCell ref="D65:E65"/>
    <mergeCell ref="B70:C70"/>
    <mergeCell ref="D70:E70"/>
    <mergeCell ref="B71:C71"/>
    <mergeCell ref="D71:E71"/>
    <mergeCell ref="B78:I78"/>
    <mergeCell ref="B79:C79"/>
    <mergeCell ref="D79:E79"/>
    <mergeCell ref="B80:C80"/>
    <mergeCell ref="D80:E80"/>
    <mergeCell ref="B73:C73"/>
    <mergeCell ref="D73:E73"/>
    <mergeCell ref="B74:C74"/>
    <mergeCell ref="D74:E74"/>
    <mergeCell ref="B75:C75"/>
    <mergeCell ref="D75:E75"/>
    <mergeCell ref="B76:C76"/>
    <mergeCell ref="D76:E76"/>
    <mergeCell ref="B77:C77"/>
    <mergeCell ref="D77:E77"/>
    <mergeCell ref="D19:E19"/>
    <mergeCell ref="D20:E20"/>
    <mergeCell ref="B45:C45"/>
    <mergeCell ref="D45:E45"/>
    <mergeCell ref="B48:I48"/>
    <mergeCell ref="B49:C49"/>
    <mergeCell ref="D49:E49"/>
    <mergeCell ref="B60:I60"/>
    <mergeCell ref="B61:C61"/>
    <mergeCell ref="D61:E61"/>
    <mergeCell ref="B55:C55"/>
    <mergeCell ref="D55:E55"/>
    <mergeCell ref="B56:C56"/>
    <mergeCell ref="D56:E56"/>
    <mergeCell ref="B57:C57"/>
    <mergeCell ref="D57:E57"/>
    <mergeCell ref="B58:C58"/>
    <mergeCell ref="D58:E58"/>
    <mergeCell ref="B59:C59"/>
    <mergeCell ref="D59:E59"/>
    <mergeCell ref="B25:C25"/>
    <mergeCell ref="D51:E51"/>
    <mergeCell ref="B54:I54"/>
    <mergeCell ref="D44:E44"/>
    <mergeCell ref="A202:H202"/>
    <mergeCell ref="A15:B15"/>
    <mergeCell ref="A1:J1"/>
    <mergeCell ref="A2:J3"/>
    <mergeCell ref="A4:J4"/>
    <mergeCell ref="A7:J7"/>
    <mergeCell ref="A8:J8"/>
    <mergeCell ref="I9:J10"/>
    <mergeCell ref="A12:C12"/>
    <mergeCell ref="D12:E12"/>
    <mergeCell ref="A13:B13"/>
    <mergeCell ref="A16:J16"/>
    <mergeCell ref="B17:C17"/>
    <mergeCell ref="D17:E17"/>
    <mergeCell ref="B23:I23"/>
    <mergeCell ref="B18:I18"/>
    <mergeCell ref="B21:C21"/>
    <mergeCell ref="D21:E21"/>
    <mergeCell ref="B22:H22"/>
    <mergeCell ref="B19:C19"/>
    <mergeCell ref="I202:J202"/>
    <mergeCell ref="B31:C31"/>
    <mergeCell ref="D31:E31"/>
    <mergeCell ref="B32:C32"/>
    <mergeCell ref="D32:E32"/>
    <mergeCell ref="B33:C33"/>
    <mergeCell ref="D33:E33"/>
    <mergeCell ref="B92:C92"/>
    <mergeCell ref="D92:E92"/>
    <mergeCell ref="B93:C93"/>
    <mergeCell ref="D93:E93"/>
    <mergeCell ref="B37:C37"/>
    <mergeCell ref="D37:E37"/>
    <mergeCell ref="B38:C38"/>
    <mergeCell ref="D38:E38"/>
    <mergeCell ref="B39:C39"/>
    <mergeCell ref="B36:I36"/>
    <mergeCell ref="B62:C62"/>
    <mergeCell ref="D62:E62"/>
    <mergeCell ref="B68:C68"/>
    <mergeCell ref="D68:E68"/>
    <mergeCell ref="B69:C69"/>
    <mergeCell ref="D69:E69"/>
    <mergeCell ref="B72:I72"/>
    <mergeCell ref="A203:H203"/>
    <mergeCell ref="I203:J203"/>
    <mergeCell ref="B158:C158"/>
    <mergeCell ref="D158:E158"/>
    <mergeCell ref="B197:H197"/>
    <mergeCell ref="A200:H200"/>
    <mergeCell ref="I200:J200"/>
    <mergeCell ref="A201:H201"/>
    <mergeCell ref="I201:J201"/>
    <mergeCell ref="B163:C163"/>
    <mergeCell ref="D163:E163"/>
    <mergeCell ref="B164:C164"/>
    <mergeCell ref="D164:E164"/>
    <mergeCell ref="B167:I167"/>
    <mergeCell ref="B173:I173"/>
    <mergeCell ref="B174:C174"/>
    <mergeCell ref="D174:E174"/>
    <mergeCell ref="B175:C175"/>
    <mergeCell ref="D175:E175"/>
    <mergeCell ref="B168:C168"/>
    <mergeCell ref="D168:E168"/>
    <mergeCell ref="B169:C169"/>
    <mergeCell ref="D169:E169"/>
    <mergeCell ref="B170:C170"/>
    <mergeCell ref="A14:B14"/>
    <mergeCell ref="B114:C114"/>
    <mergeCell ref="D114:E114"/>
    <mergeCell ref="B115:C115"/>
    <mergeCell ref="D115:E115"/>
    <mergeCell ref="B142:H142"/>
    <mergeCell ref="B154:I154"/>
    <mergeCell ref="B157:C157"/>
    <mergeCell ref="D157:E157"/>
    <mergeCell ref="D39:E39"/>
    <mergeCell ref="B42:I42"/>
    <mergeCell ref="B43:C43"/>
    <mergeCell ref="D43:E43"/>
    <mergeCell ref="B44:C44"/>
    <mergeCell ref="B50:C50"/>
    <mergeCell ref="D50:E50"/>
    <mergeCell ref="B51:C51"/>
    <mergeCell ref="D25:E25"/>
    <mergeCell ref="B26:C26"/>
    <mergeCell ref="D26:E26"/>
    <mergeCell ref="B27:C27"/>
    <mergeCell ref="D27:E27"/>
    <mergeCell ref="B20:C20"/>
    <mergeCell ref="B24:I24"/>
    <mergeCell ref="B28:C28"/>
    <mergeCell ref="D28:E28"/>
    <mergeCell ref="B29:C29"/>
    <mergeCell ref="D29:E29"/>
    <mergeCell ref="B34:C34"/>
    <mergeCell ref="D34:E34"/>
    <mergeCell ref="B35:C35"/>
    <mergeCell ref="D35:E35"/>
    <mergeCell ref="B40:C40"/>
    <mergeCell ref="D40:E40"/>
    <mergeCell ref="B30:I30"/>
    <mergeCell ref="B94:C94"/>
    <mergeCell ref="D94:E94"/>
    <mergeCell ref="B95:C95"/>
    <mergeCell ref="D95:E95"/>
    <mergeCell ref="B100:C100"/>
    <mergeCell ref="D100:E100"/>
    <mergeCell ref="B41:C41"/>
    <mergeCell ref="D41:E41"/>
    <mergeCell ref="B46:C46"/>
    <mergeCell ref="D46:E46"/>
    <mergeCell ref="B47:C47"/>
    <mergeCell ref="D47:E47"/>
    <mergeCell ref="B52:C52"/>
    <mergeCell ref="D52:E52"/>
    <mergeCell ref="B53:C53"/>
    <mergeCell ref="D53:E53"/>
    <mergeCell ref="B63:C63"/>
    <mergeCell ref="D63:E63"/>
    <mergeCell ref="B66:I66"/>
    <mergeCell ref="B67:C67"/>
    <mergeCell ref="D67:E67"/>
    <mergeCell ref="B64:C64"/>
    <mergeCell ref="D64:E64"/>
    <mergeCell ref="B65:C65"/>
    <mergeCell ref="B101:C101"/>
    <mergeCell ref="D101:E101"/>
    <mergeCell ref="B149:C149"/>
    <mergeCell ref="D149:E149"/>
    <mergeCell ref="B150:C150"/>
    <mergeCell ref="D150:E150"/>
    <mergeCell ref="B110:C110"/>
    <mergeCell ref="D110:E110"/>
    <mergeCell ref="B111:C111"/>
    <mergeCell ref="D111:E111"/>
    <mergeCell ref="B147:C147"/>
    <mergeCell ref="D147:E147"/>
    <mergeCell ref="B148:C148"/>
    <mergeCell ref="D148:E148"/>
    <mergeCell ref="B136:I136"/>
    <mergeCell ref="D139:E139"/>
    <mergeCell ref="B116:C116"/>
    <mergeCell ref="D116:E116"/>
    <mergeCell ref="B117:C117"/>
    <mergeCell ref="D117:E117"/>
    <mergeCell ref="B122:C122"/>
    <mergeCell ref="D122:E122"/>
    <mergeCell ref="B123:C123"/>
    <mergeCell ref="D123:E123"/>
    <mergeCell ref="B128:C128"/>
    <mergeCell ref="D128:E128"/>
    <mergeCell ref="B171:C171"/>
    <mergeCell ref="D171:E171"/>
    <mergeCell ref="B172:C172"/>
    <mergeCell ref="D172:E172"/>
    <mergeCell ref="B177:C177"/>
    <mergeCell ref="D177:E177"/>
    <mergeCell ref="B129:C129"/>
    <mergeCell ref="D129:E129"/>
    <mergeCell ref="B134:C134"/>
    <mergeCell ref="D134:E134"/>
    <mergeCell ref="B135:C135"/>
    <mergeCell ref="D135:E135"/>
    <mergeCell ref="B140:C140"/>
    <mergeCell ref="D140:E140"/>
    <mergeCell ref="B141:C141"/>
    <mergeCell ref="D141:E141"/>
    <mergeCell ref="B151:H151"/>
    <mergeCell ref="B156:C156"/>
    <mergeCell ref="D156:E156"/>
    <mergeCell ref="B155:I155"/>
    <mergeCell ref="B161:I161"/>
    <mergeCell ref="B162:C162"/>
    <mergeCell ref="D162:E162"/>
    <mergeCell ref="B159:C159"/>
    <mergeCell ref="B198:C198"/>
    <mergeCell ref="D198:E198"/>
    <mergeCell ref="B199:C199"/>
    <mergeCell ref="D199:E199"/>
    <mergeCell ref="B195:C195"/>
    <mergeCell ref="D195:E195"/>
    <mergeCell ref="B196:C196"/>
    <mergeCell ref="D196:E196"/>
    <mergeCell ref="B103:C103"/>
    <mergeCell ref="D103:E103"/>
    <mergeCell ref="B104:C104"/>
    <mergeCell ref="D104:E104"/>
    <mergeCell ref="B152:C152"/>
    <mergeCell ref="D152:E152"/>
    <mergeCell ref="B153:C153"/>
    <mergeCell ref="D153:E153"/>
    <mergeCell ref="B143:C143"/>
    <mergeCell ref="D143:E143"/>
    <mergeCell ref="B144:C144"/>
    <mergeCell ref="D144:E144"/>
    <mergeCell ref="B165:C165"/>
    <mergeCell ref="D165:E165"/>
    <mergeCell ref="B166:C166"/>
    <mergeCell ref="D166:E16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0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showGridLines="0" zoomScaleNormal="100" zoomScaleSheetLayoutView="100" workbookViewId="0">
      <selection activeCell="B2" sqref="B2:C2"/>
    </sheetView>
  </sheetViews>
  <sheetFormatPr defaultColWidth="9" defaultRowHeight="18.75" x14ac:dyDescent="0.4"/>
  <cols>
    <col min="1" max="1" width="3.5" style="57" customWidth="1"/>
    <col min="2" max="2" width="3.875" style="72" customWidth="1"/>
    <col min="3" max="3" width="101.875" style="72" customWidth="1"/>
    <col min="4" max="16384" width="9" style="57"/>
  </cols>
  <sheetData>
    <row r="1" spans="1:7" ht="25.5" x14ac:dyDescent="0.4">
      <c r="A1" s="55"/>
      <c r="B1" s="56"/>
      <c r="C1" s="56"/>
      <c r="D1" s="55"/>
      <c r="E1" s="55"/>
      <c r="F1" s="55"/>
      <c r="G1" s="55"/>
    </row>
    <row r="2" spans="1:7" ht="30" customHeight="1" thickBot="1" x14ac:dyDescent="0.45">
      <c r="A2" s="55"/>
      <c r="B2" s="220" t="s">
        <v>303</v>
      </c>
      <c r="C2" s="221"/>
      <c r="D2" s="55"/>
      <c r="E2" s="55"/>
      <c r="F2" s="55"/>
      <c r="G2" s="55"/>
    </row>
    <row r="3" spans="1:7" ht="18.75" customHeight="1" thickTop="1" x14ac:dyDescent="0.4">
      <c r="A3" s="55"/>
      <c r="B3" s="58" t="s">
        <v>52</v>
      </c>
      <c r="C3" s="59"/>
      <c r="D3" s="55"/>
      <c r="E3" s="55"/>
      <c r="F3" s="55"/>
      <c r="G3" s="55"/>
    </row>
    <row r="4" spans="1:7" ht="18.75" customHeight="1" x14ac:dyDescent="0.4">
      <c r="A4" s="55"/>
      <c r="B4" s="60"/>
      <c r="C4" s="61" t="s">
        <v>53</v>
      </c>
      <c r="D4" s="55"/>
      <c r="E4" s="55"/>
      <c r="F4" s="55"/>
      <c r="G4" s="55"/>
    </row>
    <row r="5" spans="1:7" ht="18.75" customHeight="1" x14ac:dyDescent="0.4">
      <c r="A5" s="55"/>
      <c r="B5" s="62" t="s">
        <v>54</v>
      </c>
      <c r="C5" s="63"/>
      <c r="D5" s="55"/>
      <c r="E5" s="64"/>
      <c r="F5" s="55"/>
      <c r="G5" s="55"/>
    </row>
    <row r="6" spans="1:7" ht="18.75" customHeight="1" x14ac:dyDescent="0.4">
      <c r="A6" s="55"/>
      <c r="B6" s="65"/>
      <c r="C6" s="61" t="s">
        <v>55</v>
      </c>
      <c r="D6" s="55"/>
      <c r="E6" s="55"/>
      <c r="F6" s="55"/>
      <c r="G6" s="55"/>
    </row>
    <row r="7" spans="1:7" ht="18.75" customHeight="1" x14ac:dyDescent="0.4">
      <c r="A7" s="55"/>
      <c r="B7" s="65"/>
      <c r="C7" s="61" t="s">
        <v>56</v>
      </c>
      <c r="D7" s="55"/>
      <c r="E7" s="55"/>
      <c r="F7" s="55"/>
      <c r="G7" s="55"/>
    </row>
    <row r="8" spans="1:7" ht="18.75" customHeight="1" x14ac:dyDescent="0.4">
      <c r="A8" s="55"/>
      <c r="B8" s="60"/>
      <c r="C8" s="61" t="s">
        <v>57</v>
      </c>
      <c r="D8" s="55"/>
      <c r="E8" s="55"/>
      <c r="F8" s="55"/>
      <c r="G8" s="55"/>
    </row>
    <row r="9" spans="1:7" ht="18.75" customHeight="1" x14ac:dyDescent="0.4">
      <c r="A9" s="55"/>
      <c r="B9" s="62" t="s">
        <v>58</v>
      </c>
      <c r="C9" s="63"/>
      <c r="D9" s="55"/>
      <c r="E9" s="55"/>
      <c r="F9" s="55"/>
      <c r="G9" s="55"/>
    </row>
    <row r="10" spans="1:7" ht="18.75" customHeight="1" x14ac:dyDescent="0.4">
      <c r="A10" s="55"/>
      <c r="B10" s="66"/>
      <c r="C10" s="222" t="s">
        <v>59</v>
      </c>
      <c r="D10" s="55"/>
      <c r="E10" s="55"/>
      <c r="F10" s="55"/>
      <c r="G10" s="55"/>
    </row>
    <row r="11" spans="1:7" ht="18.75" customHeight="1" x14ac:dyDescent="0.4">
      <c r="A11" s="55"/>
      <c r="B11" s="66"/>
      <c r="C11" s="223"/>
      <c r="D11" s="55"/>
      <c r="E11" s="55"/>
      <c r="F11" s="55"/>
      <c r="G11" s="55"/>
    </row>
    <row r="12" spans="1:7" ht="18.75" customHeight="1" x14ac:dyDescent="0.4">
      <c r="A12" s="55"/>
      <c r="B12" s="65"/>
      <c r="C12" s="61" t="s">
        <v>60</v>
      </c>
      <c r="D12" s="55"/>
      <c r="E12" s="55"/>
      <c r="F12" s="55"/>
      <c r="G12" s="55"/>
    </row>
    <row r="13" spans="1:7" ht="18.75" customHeight="1" x14ac:dyDescent="0.4">
      <c r="A13" s="55"/>
      <c r="B13" s="65"/>
      <c r="C13" s="61" t="s">
        <v>61</v>
      </c>
      <c r="D13" s="55"/>
      <c r="E13" s="55"/>
      <c r="F13" s="55"/>
      <c r="G13" s="55"/>
    </row>
    <row r="14" spans="1:7" ht="18.75" customHeight="1" x14ac:dyDescent="0.4">
      <c r="A14" s="55"/>
      <c r="B14" s="65"/>
      <c r="C14" s="61" t="s">
        <v>62</v>
      </c>
      <c r="D14" s="55"/>
      <c r="E14" s="55"/>
      <c r="F14" s="55"/>
      <c r="G14" s="55"/>
    </row>
    <row r="15" spans="1:7" ht="18.75" customHeight="1" x14ac:dyDescent="0.4">
      <c r="A15" s="55"/>
      <c r="B15" s="60"/>
      <c r="C15" s="61" t="s">
        <v>63</v>
      </c>
      <c r="D15" s="55"/>
      <c r="E15" s="55"/>
      <c r="F15" s="55"/>
      <c r="G15" s="55"/>
    </row>
    <row r="16" spans="1:7" ht="18.75" customHeight="1" x14ac:dyDescent="0.4">
      <c r="A16" s="55"/>
      <c r="B16" s="62" t="s">
        <v>64</v>
      </c>
      <c r="C16" s="63"/>
      <c r="D16" s="55"/>
      <c r="E16" s="55"/>
      <c r="F16" s="55"/>
      <c r="G16" s="55"/>
    </row>
    <row r="17" spans="1:7" ht="18.75" customHeight="1" x14ac:dyDescent="0.4">
      <c r="A17" s="55"/>
      <c r="B17" s="60"/>
      <c r="C17" s="61" t="s">
        <v>65</v>
      </c>
      <c r="D17" s="55"/>
      <c r="E17" s="55"/>
      <c r="F17" s="55"/>
      <c r="G17" s="55"/>
    </row>
    <row r="18" spans="1:7" ht="18.75" customHeight="1" x14ac:dyDescent="0.4">
      <c r="A18" s="55"/>
      <c r="B18" s="62" t="s">
        <v>66</v>
      </c>
      <c r="C18" s="63"/>
      <c r="D18" s="55"/>
      <c r="E18" s="55"/>
      <c r="F18" s="55"/>
      <c r="G18" s="55"/>
    </row>
    <row r="19" spans="1:7" ht="18.75" customHeight="1" x14ac:dyDescent="0.4">
      <c r="A19" s="55"/>
      <c r="B19" s="60"/>
      <c r="C19" s="61" t="s">
        <v>67</v>
      </c>
      <c r="D19" s="55"/>
      <c r="E19" s="55"/>
      <c r="F19" s="55"/>
      <c r="G19" s="55"/>
    </row>
    <row r="20" spans="1:7" ht="18.75" customHeight="1" x14ac:dyDescent="0.4">
      <c r="A20" s="55"/>
      <c r="B20" s="62" t="s">
        <v>68</v>
      </c>
      <c r="C20" s="63"/>
      <c r="D20" s="55"/>
      <c r="E20" s="55"/>
      <c r="F20" s="55"/>
      <c r="G20" s="55"/>
    </row>
    <row r="21" spans="1:7" ht="18.75" customHeight="1" x14ac:dyDescent="0.4">
      <c r="A21" s="55"/>
      <c r="B21" s="65"/>
      <c r="C21" s="61" t="s">
        <v>69</v>
      </c>
      <c r="D21" s="55"/>
      <c r="E21" s="55"/>
      <c r="F21" s="55"/>
      <c r="G21" s="55"/>
    </row>
    <row r="22" spans="1:7" ht="18.75" customHeight="1" x14ac:dyDescent="0.4">
      <c r="A22" s="55"/>
      <c r="B22" s="60"/>
      <c r="C22" s="61" t="s">
        <v>304</v>
      </c>
      <c r="D22" s="55"/>
      <c r="E22" s="55"/>
      <c r="F22" s="55"/>
      <c r="G22" s="55"/>
    </row>
    <row r="23" spans="1:7" ht="18.75" customHeight="1" x14ac:dyDescent="0.4">
      <c r="A23" s="55"/>
      <c r="B23" s="62" t="s">
        <v>70</v>
      </c>
      <c r="C23" s="63"/>
      <c r="D23" s="55"/>
      <c r="E23" s="55"/>
      <c r="F23" s="55"/>
      <c r="G23" s="55"/>
    </row>
    <row r="24" spans="1:7" ht="18.75" customHeight="1" x14ac:dyDescent="0.4">
      <c r="A24" s="55"/>
      <c r="B24" s="65"/>
      <c r="C24" s="61" t="s">
        <v>71</v>
      </c>
      <c r="D24" s="55"/>
      <c r="E24" s="55"/>
      <c r="F24" s="55"/>
      <c r="G24" s="55"/>
    </row>
    <row r="25" spans="1:7" ht="18.75" customHeight="1" x14ac:dyDescent="0.4">
      <c r="A25" s="55"/>
      <c r="B25" s="60"/>
      <c r="C25" s="61" t="s">
        <v>72</v>
      </c>
      <c r="D25" s="55"/>
      <c r="E25" s="55"/>
      <c r="F25" s="55"/>
      <c r="G25" s="55"/>
    </row>
    <row r="26" spans="1:7" ht="18.75" customHeight="1" x14ac:dyDescent="0.4">
      <c r="A26" s="55"/>
      <c r="B26" s="62" t="s">
        <v>73</v>
      </c>
      <c r="C26" s="63"/>
      <c r="D26" s="55"/>
      <c r="E26" s="55"/>
      <c r="F26" s="55"/>
      <c r="G26" s="55"/>
    </row>
    <row r="27" spans="1:7" ht="18.75" customHeight="1" x14ac:dyDescent="0.4">
      <c r="A27" s="55"/>
      <c r="B27" s="65"/>
      <c r="C27" s="61" t="s">
        <v>74</v>
      </c>
      <c r="D27" s="55"/>
      <c r="E27" s="55"/>
      <c r="F27" s="55"/>
      <c r="G27" s="55"/>
    </row>
    <row r="28" spans="1:7" ht="18.75" customHeight="1" x14ac:dyDescent="0.4">
      <c r="A28" s="55"/>
      <c r="B28" s="65"/>
      <c r="C28" s="61" t="s">
        <v>75</v>
      </c>
      <c r="D28" s="55"/>
      <c r="E28" s="55"/>
      <c r="F28" s="55"/>
      <c r="G28" s="55"/>
    </row>
    <row r="29" spans="1:7" ht="18.75" customHeight="1" x14ac:dyDescent="0.4">
      <c r="A29" s="55"/>
      <c r="B29" s="67"/>
      <c r="C29" s="68" t="s">
        <v>76</v>
      </c>
      <c r="D29" s="55"/>
      <c r="E29" s="55"/>
      <c r="F29" s="55"/>
      <c r="G29" s="55"/>
    </row>
    <row r="30" spans="1:7" ht="18.75" customHeight="1" x14ac:dyDescent="0.4">
      <c r="A30" s="55"/>
      <c r="B30" s="65"/>
      <c r="C30" s="61" t="s">
        <v>77</v>
      </c>
      <c r="D30" s="55"/>
      <c r="E30" s="55"/>
      <c r="F30" s="55"/>
      <c r="G30" s="55"/>
    </row>
    <row r="31" spans="1:7" ht="18.75" customHeight="1" x14ac:dyDescent="0.4">
      <c r="A31" s="55"/>
      <c r="B31" s="67"/>
      <c r="C31" s="68" t="s">
        <v>78</v>
      </c>
      <c r="D31" s="55"/>
      <c r="E31" s="55"/>
      <c r="F31" s="55"/>
      <c r="G31" s="55"/>
    </row>
    <row r="32" spans="1:7" ht="18.75" customHeight="1" x14ac:dyDescent="0.4">
      <c r="A32" s="55"/>
      <c r="B32" s="67"/>
      <c r="C32" s="68" t="s">
        <v>79</v>
      </c>
      <c r="D32" s="55"/>
      <c r="E32" s="55"/>
      <c r="F32" s="55"/>
      <c r="G32" s="55"/>
    </row>
    <row r="33" spans="1:7" x14ac:dyDescent="0.4">
      <c r="A33" s="55"/>
      <c r="B33" s="65"/>
      <c r="C33" s="61" t="s">
        <v>80</v>
      </c>
      <c r="D33" s="55"/>
      <c r="E33" s="55"/>
      <c r="F33" s="55"/>
      <c r="G33" s="55"/>
    </row>
    <row r="34" spans="1:7" ht="18.75" customHeight="1" x14ac:dyDescent="0.4">
      <c r="A34" s="55"/>
      <c r="B34" s="69"/>
      <c r="C34" s="68" t="s">
        <v>81</v>
      </c>
      <c r="D34" s="55"/>
      <c r="E34" s="55"/>
      <c r="F34" s="55"/>
      <c r="G34" s="55"/>
    </row>
    <row r="35" spans="1:7" ht="18.75" customHeight="1" x14ac:dyDescent="0.4">
      <c r="A35" s="55"/>
      <c r="B35" s="62" t="s">
        <v>82</v>
      </c>
      <c r="C35" s="63"/>
      <c r="D35" s="55"/>
      <c r="E35" s="55"/>
      <c r="F35" s="55"/>
      <c r="G35" s="55"/>
    </row>
    <row r="36" spans="1:7" ht="18.75" customHeight="1" x14ac:dyDescent="0.4">
      <c r="A36" s="55"/>
      <c r="B36" s="60"/>
      <c r="C36" s="61" t="s">
        <v>83</v>
      </c>
      <c r="D36" s="55"/>
      <c r="E36" s="55"/>
      <c r="F36" s="55"/>
      <c r="G36" s="55"/>
    </row>
    <row r="37" spans="1:7" ht="18.75" customHeight="1" x14ac:dyDescent="0.4">
      <c r="A37" s="55"/>
      <c r="B37" s="62" t="s">
        <v>84</v>
      </c>
      <c r="C37" s="63"/>
      <c r="D37" s="55"/>
      <c r="E37" s="55"/>
      <c r="F37" s="55"/>
      <c r="G37" s="55"/>
    </row>
    <row r="38" spans="1:7" ht="18.75" customHeight="1" x14ac:dyDescent="0.4">
      <c r="A38" s="55"/>
      <c r="B38" s="65"/>
      <c r="C38" s="61" t="s">
        <v>85</v>
      </c>
      <c r="D38" s="55"/>
      <c r="E38" s="55"/>
      <c r="F38" s="55"/>
      <c r="G38" s="55"/>
    </row>
    <row r="39" spans="1:7" ht="18.75" customHeight="1" x14ac:dyDescent="0.4">
      <c r="A39" s="55"/>
      <c r="B39" s="65"/>
      <c r="C39" s="61" t="s">
        <v>86</v>
      </c>
      <c r="D39" s="55"/>
      <c r="E39" s="55"/>
      <c r="F39" s="55"/>
      <c r="G39" s="55"/>
    </row>
    <row r="40" spans="1:7" ht="18.75" customHeight="1" x14ac:dyDescent="0.4">
      <c r="A40" s="55"/>
      <c r="B40" s="65"/>
      <c r="C40" s="61" t="s">
        <v>87</v>
      </c>
      <c r="D40" s="55"/>
      <c r="E40" s="55"/>
      <c r="F40" s="55"/>
      <c r="G40" s="55"/>
    </row>
    <row r="41" spans="1:7" ht="18.75" customHeight="1" x14ac:dyDescent="0.4">
      <c r="A41" s="55"/>
      <c r="B41" s="65"/>
      <c r="C41" s="61" t="s">
        <v>88</v>
      </c>
      <c r="D41" s="55"/>
      <c r="E41" s="55"/>
      <c r="F41" s="55"/>
      <c r="G41" s="55"/>
    </row>
    <row r="42" spans="1:7" ht="18.75" customHeight="1" x14ac:dyDescent="0.4">
      <c r="A42" s="55"/>
      <c r="B42" s="62" t="s">
        <v>89</v>
      </c>
      <c r="C42" s="61"/>
      <c r="D42" s="55"/>
      <c r="E42" s="55"/>
      <c r="F42" s="55"/>
      <c r="G42" s="55"/>
    </row>
    <row r="43" spans="1:7" ht="18.75" customHeight="1" x14ac:dyDescent="0.4">
      <c r="A43" s="55"/>
      <c r="B43" s="66"/>
      <c r="C43" s="61" t="s">
        <v>90</v>
      </c>
      <c r="D43" s="55"/>
      <c r="E43" s="55"/>
      <c r="F43" s="55"/>
      <c r="G43" s="55"/>
    </row>
    <row r="44" spans="1:7" ht="18.75" customHeight="1" x14ac:dyDescent="0.4">
      <c r="A44" s="55"/>
      <c r="B44" s="60"/>
      <c r="C44" s="61" t="s">
        <v>91</v>
      </c>
      <c r="D44" s="55"/>
      <c r="E44" s="55"/>
      <c r="F44" s="55"/>
      <c r="G44" s="55"/>
    </row>
    <row r="45" spans="1:7" ht="18.75" customHeight="1" x14ac:dyDescent="0.4">
      <c r="A45" s="55"/>
      <c r="B45" s="62" t="s">
        <v>92</v>
      </c>
      <c r="C45" s="63"/>
      <c r="D45" s="55"/>
      <c r="E45" s="55"/>
      <c r="F45" s="55"/>
      <c r="G45" s="55"/>
    </row>
    <row r="46" spans="1:7" ht="18.75" customHeight="1" x14ac:dyDescent="0.4">
      <c r="A46" s="55"/>
      <c r="B46" s="60"/>
      <c r="C46" s="61" t="s">
        <v>93</v>
      </c>
      <c r="D46" s="55"/>
      <c r="E46" s="55"/>
      <c r="F46" s="55"/>
      <c r="G46" s="55"/>
    </row>
    <row r="47" spans="1:7" ht="18.75" customHeight="1" x14ac:dyDescent="0.4">
      <c r="A47" s="55"/>
      <c r="B47" s="62" t="s">
        <v>94</v>
      </c>
      <c r="C47" s="63"/>
      <c r="D47" s="55"/>
      <c r="E47" s="55"/>
      <c r="F47" s="55"/>
      <c r="G47" s="55"/>
    </row>
    <row r="48" spans="1:7" ht="18.75" customHeight="1" x14ac:dyDescent="0.4">
      <c r="A48" s="55"/>
      <c r="B48" s="65"/>
      <c r="C48" s="61" t="s">
        <v>95</v>
      </c>
      <c r="D48" s="55"/>
      <c r="E48" s="55"/>
      <c r="F48" s="55"/>
      <c r="G48" s="55"/>
    </row>
    <row r="49" spans="1:7" ht="18.75" customHeight="1" x14ac:dyDescent="0.4">
      <c r="A49" s="55"/>
      <c r="B49" s="65"/>
      <c r="C49" s="61" t="s">
        <v>96</v>
      </c>
      <c r="D49" s="55"/>
      <c r="E49" s="55"/>
      <c r="F49" s="55"/>
      <c r="G49" s="55"/>
    </row>
    <row r="50" spans="1:7" ht="18.75" customHeight="1" x14ac:dyDescent="0.4">
      <c r="A50" s="55"/>
      <c r="B50" s="65"/>
      <c r="C50" s="61" t="s">
        <v>97</v>
      </c>
      <c r="D50" s="55"/>
      <c r="E50" s="55"/>
      <c r="F50" s="55"/>
      <c r="G50" s="55"/>
    </row>
    <row r="51" spans="1:7" ht="18.75" customHeight="1" x14ac:dyDescent="0.4">
      <c r="A51" s="55"/>
      <c r="B51" s="67"/>
      <c r="C51" s="68" t="s">
        <v>98</v>
      </c>
      <c r="D51" s="55"/>
      <c r="E51" s="55"/>
      <c r="F51" s="55"/>
      <c r="G51" s="55"/>
    </row>
    <row r="52" spans="1:7" ht="18.75" customHeight="1" x14ac:dyDescent="0.4">
      <c r="A52" s="55"/>
      <c r="B52" s="65"/>
      <c r="C52" s="61" t="s">
        <v>99</v>
      </c>
      <c r="D52" s="55"/>
      <c r="E52" s="55"/>
      <c r="F52" s="55"/>
      <c r="G52" s="55"/>
    </row>
    <row r="53" spans="1:7" ht="18.75" customHeight="1" x14ac:dyDescent="0.4">
      <c r="A53" s="55"/>
      <c r="B53" s="60"/>
      <c r="C53" s="61" t="s">
        <v>100</v>
      </c>
      <c r="D53" s="55"/>
      <c r="E53" s="55"/>
      <c r="F53" s="55"/>
      <c r="G53" s="55"/>
    </row>
    <row r="54" spans="1:7" ht="18.75" customHeight="1" x14ac:dyDescent="0.4">
      <c r="A54" s="55"/>
      <c r="B54" s="62" t="s">
        <v>101</v>
      </c>
      <c r="C54" s="63"/>
      <c r="D54" s="55"/>
      <c r="E54" s="55"/>
      <c r="F54" s="55"/>
      <c r="G54" s="55"/>
    </row>
    <row r="55" spans="1:7" ht="18.75" customHeight="1" x14ac:dyDescent="0.4">
      <c r="A55" s="55"/>
      <c r="B55" s="65"/>
      <c r="C55" s="70" t="s">
        <v>102</v>
      </c>
      <c r="D55" s="55"/>
      <c r="E55" s="55"/>
      <c r="F55" s="55"/>
      <c r="G55" s="55"/>
    </row>
    <row r="56" spans="1:7" ht="18.75" customHeight="1" x14ac:dyDescent="0.4">
      <c r="A56" s="55"/>
      <c r="B56" s="65"/>
      <c r="C56" s="61" t="s">
        <v>103</v>
      </c>
      <c r="D56" s="55"/>
      <c r="E56" s="55"/>
      <c r="F56" s="55"/>
      <c r="G56" s="55"/>
    </row>
    <row r="57" spans="1:7" ht="18.75" customHeight="1" x14ac:dyDescent="0.4">
      <c r="A57" s="55"/>
      <c r="B57" s="65"/>
      <c r="C57" s="61" t="s">
        <v>104</v>
      </c>
      <c r="D57" s="55"/>
      <c r="E57" s="55"/>
      <c r="F57" s="55"/>
      <c r="G57" s="55"/>
    </row>
    <row r="58" spans="1:7" ht="18.75" customHeight="1" x14ac:dyDescent="0.4">
      <c r="A58" s="55"/>
      <c r="B58" s="65"/>
      <c r="C58" s="61" t="s">
        <v>105</v>
      </c>
      <c r="D58" s="55"/>
      <c r="E58" s="55"/>
      <c r="F58" s="55"/>
      <c r="G58" s="55"/>
    </row>
    <row r="59" spans="1:7" ht="18.75" customHeight="1" x14ac:dyDescent="0.4">
      <c r="A59" s="55"/>
      <c r="B59" s="65"/>
      <c r="C59" s="224" t="s">
        <v>106</v>
      </c>
      <c r="D59" s="55"/>
      <c r="E59" s="55"/>
      <c r="F59" s="55"/>
      <c r="G59" s="55"/>
    </row>
    <row r="60" spans="1:7" ht="18.75" customHeight="1" x14ac:dyDescent="0.4">
      <c r="A60" s="55"/>
      <c r="B60" s="60"/>
      <c r="C60" s="223"/>
      <c r="D60" s="55"/>
      <c r="E60" s="55"/>
      <c r="F60" s="55"/>
      <c r="G60" s="55"/>
    </row>
    <row r="61" spans="1:7" ht="18.75" customHeight="1" x14ac:dyDescent="0.4">
      <c r="A61" s="55"/>
      <c r="B61" s="62" t="s">
        <v>107</v>
      </c>
      <c r="C61" s="63"/>
      <c r="D61" s="55"/>
      <c r="E61" s="55"/>
      <c r="F61" s="55"/>
      <c r="G61" s="55"/>
    </row>
    <row r="62" spans="1:7" ht="18.75" customHeight="1" x14ac:dyDescent="0.4">
      <c r="A62" s="55"/>
      <c r="B62" s="65"/>
      <c r="C62" s="61" t="s">
        <v>108</v>
      </c>
      <c r="D62" s="55"/>
      <c r="E62" s="55"/>
      <c r="F62" s="55"/>
      <c r="G62" s="55"/>
    </row>
    <row r="63" spans="1:7" ht="18.75" customHeight="1" x14ac:dyDescent="0.4">
      <c r="A63" s="55"/>
      <c r="B63" s="60"/>
      <c r="C63" s="61" t="s">
        <v>109</v>
      </c>
      <c r="D63" s="55"/>
      <c r="E63" s="55"/>
      <c r="F63" s="55"/>
      <c r="G63" s="55"/>
    </row>
    <row r="64" spans="1:7" ht="18.75" customHeight="1" x14ac:dyDescent="0.4">
      <c r="A64" s="55"/>
      <c r="B64" s="62" t="s">
        <v>110</v>
      </c>
      <c r="C64" s="63"/>
      <c r="D64" s="55"/>
      <c r="E64" s="55"/>
      <c r="F64" s="55"/>
      <c r="G64" s="55"/>
    </row>
    <row r="65" spans="1:7" ht="18.75" customHeight="1" x14ac:dyDescent="0.4">
      <c r="A65" s="55"/>
      <c r="B65" s="65"/>
      <c r="C65" s="61" t="s">
        <v>111</v>
      </c>
      <c r="D65" s="55"/>
      <c r="E65" s="55"/>
      <c r="F65" s="55"/>
      <c r="G65" s="55"/>
    </row>
    <row r="66" spans="1:7" ht="18.75" customHeight="1" x14ac:dyDescent="0.4">
      <c r="A66" s="55"/>
      <c r="B66" s="65"/>
      <c r="C66" s="61" t="s">
        <v>112</v>
      </c>
      <c r="D66" s="55"/>
      <c r="E66" s="55"/>
      <c r="F66" s="55"/>
      <c r="G66" s="55"/>
    </row>
    <row r="67" spans="1:7" ht="18.75" customHeight="1" x14ac:dyDescent="0.4">
      <c r="A67" s="55"/>
      <c r="B67" s="62" t="s">
        <v>113</v>
      </c>
      <c r="C67" s="63"/>
      <c r="D67" s="55"/>
      <c r="E67" s="55"/>
      <c r="F67" s="55"/>
      <c r="G67" s="55"/>
    </row>
    <row r="68" spans="1:7" ht="18.75" customHeight="1" x14ac:dyDescent="0.4">
      <c r="A68" s="55"/>
      <c r="B68" s="60"/>
      <c r="C68" s="61" t="s">
        <v>114</v>
      </c>
      <c r="D68" s="55"/>
      <c r="E68" s="55"/>
      <c r="F68" s="55"/>
      <c r="G68" s="55"/>
    </row>
    <row r="69" spans="1:7" ht="18.75" customHeight="1" x14ac:dyDescent="0.4">
      <c r="A69" s="55"/>
      <c r="B69" s="62" t="s">
        <v>115</v>
      </c>
      <c r="C69" s="63"/>
      <c r="D69" s="55"/>
      <c r="E69" s="55"/>
      <c r="F69" s="55"/>
      <c r="G69" s="55"/>
    </row>
    <row r="70" spans="1:7" ht="18.75" customHeight="1" x14ac:dyDescent="0.4">
      <c r="A70" s="55"/>
      <c r="B70" s="65"/>
      <c r="C70" s="61" t="s">
        <v>116</v>
      </c>
      <c r="D70" s="55"/>
      <c r="E70" s="55"/>
      <c r="F70" s="55"/>
      <c r="G70" s="55"/>
    </row>
    <row r="71" spans="1:7" ht="18.75" customHeight="1" x14ac:dyDescent="0.4">
      <c r="A71" s="55"/>
      <c r="B71" s="65"/>
      <c r="C71" s="61" t="s">
        <v>117</v>
      </c>
      <c r="D71" s="55"/>
      <c r="E71" s="55"/>
      <c r="F71" s="55"/>
      <c r="G71" s="55"/>
    </row>
    <row r="72" spans="1:7" ht="18.75" customHeight="1" x14ac:dyDescent="0.4">
      <c r="A72" s="55"/>
      <c r="B72" s="65"/>
      <c r="C72" s="61" t="s">
        <v>118</v>
      </c>
      <c r="D72" s="55"/>
      <c r="E72" s="55"/>
      <c r="F72" s="55"/>
      <c r="G72" s="55"/>
    </row>
    <row r="73" spans="1:7" ht="18.75" customHeight="1" x14ac:dyDescent="0.4">
      <c r="A73" s="55"/>
      <c r="B73" s="60"/>
      <c r="C73" s="61" t="s">
        <v>119</v>
      </c>
      <c r="D73" s="55"/>
      <c r="E73" s="55"/>
      <c r="F73" s="55"/>
      <c r="G73" s="55"/>
    </row>
    <row r="74" spans="1:7" ht="18.75" customHeight="1" x14ac:dyDescent="0.4">
      <c r="A74" s="55"/>
      <c r="B74" s="62" t="s">
        <v>120</v>
      </c>
      <c r="C74" s="63"/>
      <c r="D74" s="55"/>
      <c r="E74" s="55"/>
      <c r="F74" s="55"/>
      <c r="G74" s="55"/>
    </row>
    <row r="75" spans="1:7" ht="18.75" customHeight="1" x14ac:dyDescent="0.4">
      <c r="A75" s="55"/>
      <c r="B75" s="60"/>
      <c r="C75" s="61" t="s">
        <v>121</v>
      </c>
      <c r="D75" s="55"/>
      <c r="E75" s="55"/>
      <c r="F75" s="55"/>
      <c r="G75" s="55"/>
    </row>
    <row r="76" spans="1:7" ht="18.75" customHeight="1" x14ac:dyDescent="0.4">
      <c r="A76" s="55"/>
      <c r="B76" s="62" t="s">
        <v>122</v>
      </c>
      <c r="C76" s="63"/>
      <c r="D76" s="55"/>
      <c r="E76" s="55"/>
      <c r="F76" s="55"/>
      <c r="G76" s="55"/>
    </row>
    <row r="77" spans="1:7" ht="18.75" customHeight="1" x14ac:dyDescent="0.4">
      <c r="A77" s="55"/>
      <c r="B77" s="60"/>
      <c r="C77" s="61" t="s">
        <v>123</v>
      </c>
      <c r="D77" s="55"/>
      <c r="E77" s="55"/>
      <c r="F77" s="55"/>
      <c r="G77" s="55"/>
    </row>
    <row r="78" spans="1:7" ht="18.75" customHeight="1" x14ac:dyDescent="0.4">
      <c r="A78" s="55"/>
      <c r="B78" s="62" t="s">
        <v>124</v>
      </c>
      <c r="C78" s="63"/>
      <c r="D78" s="55"/>
      <c r="E78" s="55"/>
      <c r="F78" s="55"/>
      <c r="G78" s="55"/>
    </row>
    <row r="79" spans="1:7" ht="18.75" customHeight="1" x14ac:dyDescent="0.4">
      <c r="A79" s="55"/>
      <c r="B79" s="65"/>
      <c r="C79" s="61" t="s">
        <v>125</v>
      </c>
      <c r="D79" s="55"/>
      <c r="E79" s="55"/>
      <c r="F79" s="55"/>
      <c r="G79" s="55"/>
    </row>
    <row r="80" spans="1:7" ht="18.75" customHeight="1" x14ac:dyDescent="0.4">
      <c r="A80" s="55"/>
      <c r="B80" s="67"/>
      <c r="C80" s="68" t="s">
        <v>126</v>
      </c>
      <c r="D80" s="55"/>
      <c r="E80" s="55"/>
      <c r="F80" s="55"/>
      <c r="G80" s="55"/>
    </row>
    <row r="81" spans="1:7" ht="18.75" customHeight="1" x14ac:dyDescent="0.4">
      <c r="A81" s="55"/>
      <c r="B81" s="65"/>
      <c r="C81" s="61" t="s">
        <v>127</v>
      </c>
      <c r="D81" s="55"/>
      <c r="E81" s="55"/>
      <c r="F81" s="55"/>
      <c r="G81" s="55"/>
    </row>
    <row r="82" spans="1:7" ht="18.75" customHeight="1" x14ac:dyDescent="0.4">
      <c r="A82" s="55"/>
      <c r="B82" s="65"/>
      <c r="C82" s="61" t="s">
        <v>128</v>
      </c>
      <c r="D82" s="55"/>
      <c r="E82" s="55"/>
      <c r="F82" s="55"/>
      <c r="G82" s="55"/>
    </row>
    <row r="83" spans="1:7" ht="18.75" customHeight="1" x14ac:dyDescent="0.4">
      <c r="A83" s="55"/>
      <c r="B83" s="65"/>
      <c r="C83" s="61" t="s">
        <v>129</v>
      </c>
      <c r="D83" s="55"/>
      <c r="E83" s="55"/>
      <c r="F83" s="55"/>
      <c r="G83" s="55"/>
    </row>
    <row r="84" spans="1:7" ht="18.75" customHeight="1" x14ac:dyDescent="0.4">
      <c r="A84" s="55"/>
      <c r="B84" s="65"/>
      <c r="C84" s="61" t="s">
        <v>130</v>
      </c>
      <c r="D84" s="55"/>
      <c r="E84" s="55"/>
      <c r="F84" s="55"/>
      <c r="G84" s="55"/>
    </row>
    <row r="85" spans="1:7" ht="18.75" customHeight="1" x14ac:dyDescent="0.4">
      <c r="A85" s="55"/>
      <c r="B85" s="65"/>
      <c r="C85" s="61" t="s">
        <v>131</v>
      </c>
      <c r="D85" s="55"/>
      <c r="E85" s="55"/>
      <c r="F85" s="55"/>
      <c r="G85" s="55"/>
    </row>
    <row r="86" spans="1:7" ht="18.75" customHeight="1" x14ac:dyDescent="0.4">
      <c r="A86" s="55"/>
      <c r="B86" s="60"/>
      <c r="C86" s="61" t="s">
        <v>132</v>
      </c>
      <c r="D86" s="55"/>
      <c r="E86" s="55"/>
      <c r="F86" s="55"/>
      <c r="G86" s="55"/>
    </row>
    <row r="87" spans="1:7" ht="18.75" customHeight="1" x14ac:dyDescent="0.4">
      <c r="A87" s="55"/>
      <c r="B87" s="62" t="s">
        <v>133</v>
      </c>
      <c r="C87" s="63"/>
      <c r="D87" s="55"/>
      <c r="E87" s="55"/>
      <c r="F87" s="55"/>
      <c r="G87" s="55"/>
    </row>
    <row r="88" spans="1:7" ht="18.75" customHeight="1" x14ac:dyDescent="0.4">
      <c r="A88" s="55"/>
      <c r="B88" s="65"/>
      <c r="C88" s="61" t="s">
        <v>134</v>
      </c>
      <c r="D88" s="55"/>
      <c r="E88" s="55"/>
      <c r="F88" s="55"/>
      <c r="G88" s="55"/>
    </row>
    <row r="89" spans="1:7" ht="18.75" customHeight="1" x14ac:dyDescent="0.4">
      <c r="A89" s="55"/>
      <c r="B89" s="65"/>
      <c r="C89" s="61" t="s">
        <v>135</v>
      </c>
      <c r="D89" s="55"/>
      <c r="E89" s="55"/>
      <c r="F89" s="55"/>
      <c r="G89" s="55"/>
    </row>
    <row r="90" spans="1:7" x14ac:dyDescent="0.4">
      <c r="A90" s="55"/>
      <c r="B90" s="60"/>
      <c r="C90" s="61" t="s">
        <v>136</v>
      </c>
      <c r="D90" s="55"/>
      <c r="E90" s="55"/>
      <c r="F90" s="55"/>
      <c r="G90" s="55"/>
    </row>
    <row r="91" spans="1:7" x14ac:dyDescent="0.4">
      <c r="A91" s="55"/>
      <c r="B91" s="62" t="s">
        <v>137</v>
      </c>
      <c r="C91" s="63"/>
      <c r="D91" s="55"/>
      <c r="E91" s="55"/>
      <c r="F91" s="55"/>
      <c r="G91" s="55"/>
    </row>
    <row r="92" spans="1:7" x14ac:dyDescent="0.4">
      <c r="A92" s="55"/>
      <c r="B92" s="60"/>
      <c r="C92" s="61" t="s">
        <v>138</v>
      </c>
      <c r="D92" s="55"/>
      <c r="E92" s="55"/>
      <c r="F92" s="55"/>
      <c r="G92" s="55"/>
    </row>
    <row r="93" spans="1:7" x14ac:dyDescent="0.4">
      <c r="A93" s="55"/>
      <c r="B93" s="62" t="s">
        <v>139</v>
      </c>
      <c r="C93" s="63"/>
      <c r="D93" s="55"/>
      <c r="E93" s="55"/>
      <c r="F93" s="55"/>
      <c r="G93" s="55"/>
    </row>
    <row r="94" spans="1:7" x14ac:dyDescent="0.4">
      <c r="A94" s="55"/>
      <c r="B94" s="60"/>
      <c r="C94" s="61" t="s">
        <v>140</v>
      </c>
      <c r="D94" s="55"/>
      <c r="E94" s="55"/>
      <c r="F94" s="55"/>
      <c r="G94" s="55"/>
    </row>
    <row r="95" spans="1:7" x14ac:dyDescent="0.4">
      <c r="A95" s="55"/>
      <c r="B95" s="62" t="s">
        <v>141</v>
      </c>
      <c r="C95" s="63"/>
      <c r="D95" s="55"/>
      <c r="E95" s="55"/>
      <c r="F95" s="55"/>
      <c r="G95" s="55"/>
    </row>
    <row r="96" spans="1:7" x14ac:dyDescent="0.4">
      <c r="A96" s="55"/>
      <c r="B96" s="65"/>
      <c r="C96" s="61" t="s">
        <v>142</v>
      </c>
      <c r="D96" s="55"/>
      <c r="E96" s="55"/>
      <c r="F96" s="55"/>
      <c r="G96" s="55"/>
    </row>
    <row r="97" spans="1:7" x14ac:dyDescent="0.4">
      <c r="A97" s="55"/>
      <c r="B97" s="62" t="s">
        <v>143</v>
      </c>
      <c r="C97" s="63"/>
      <c r="D97" s="55"/>
      <c r="E97" s="55"/>
      <c r="F97" s="55"/>
      <c r="G97" s="55"/>
    </row>
    <row r="98" spans="1:7" x14ac:dyDescent="0.4">
      <c r="A98" s="55"/>
      <c r="B98" s="65"/>
      <c r="C98" s="61" t="s">
        <v>144</v>
      </c>
      <c r="D98" s="55"/>
      <c r="E98" s="55"/>
      <c r="F98" s="55"/>
      <c r="G98" s="55"/>
    </row>
    <row r="99" spans="1:7" x14ac:dyDescent="0.4">
      <c r="A99" s="55"/>
      <c r="B99" s="65"/>
      <c r="C99" s="61" t="s">
        <v>145</v>
      </c>
      <c r="D99" s="55"/>
      <c r="E99" s="55"/>
      <c r="F99" s="55"/>
      <c r="G99" s="55"/>
    </row>
    <row r="100" spans="1:7" x14ac:dyDescent="0.4">
      <c r="A100" s="55"/>
      <c r="B100" s="60"/>
      <c r="C100" s="61" t="s">
        <v>146</v>
      </c>
      <c r="D100" s="55"/>
      <c r="E100" s="55"/>
      <c r="F100" s="55"/>
      <c r="G100" s="55"/>
    </row>
    <row r="101" spans="1:7" x14ac:dyDescent="0.4">
      <c r="A101" s="55"/>
      <c r="B101" s="62" t="s">
        <v>147</v>
      </c>
      <c r="C101" s="63"/>
      <c r="D101" s="55"/>
      <c r="E101" s="55"/>
      <c r="F101" s="55"/>
      <c r="G101" s="55"/>
    </row>
    <row r="102" spans="1:7" x14ac:dyDescent="0.4">
      <c r="A102" s="55"/>
      <c r="B102" s="65"/>
      <c r="C102" s="61" t="s">
        <v>148</v>
      </c>
      <c r="D102" s="55"/>
      <c r="E102" s="55"/>
      <c r="F102" s="55"/>
      <c r="G102" s="55"/>
    </row>
    <row r="103" spans="1:7" x14ac:dyDescent="0.4">
      <c r="A103" s="55"/>
      <c r="B103" s="60"/>
      <c r="C103" s="61" t="s">
        <v>149</v>
      </c>
      <c r="D103" s="55"/>
      <c r="E103" s="55"/>
      <c r="F103" s="55"/>
      <c r="G103" s="55"/>
    </row>
    <row r="104" spans="1:7" x14ac:dyDescent="0.4">
      <c r="A104" s="55"/>
      <c r="B104" s="62" t="s">
        <v>150</v>
      </c>
      <c r="C104" s="63"/>
      <c r="D104" s="55"/>
      <c r="E104" s="55"/>
      <c r="F104" s="55"/>
      <c r="G104" s="55"/>
    </row>
    <row r="105" spans="1:7" x14ac:dyDescent="0.4">
      <c r="A105" s="55"/>
      <c r="B105" s="66"/>
      <c r="C105" s="71" t="s">
        <v>151</v>
      </c>
      <c r="D105" s="55"/>
      <c r="E105" s="55"/>
      <c r="F105" s="55"/>
      <c r="G105" s="55"/>
    </row>
    <row r="106" spans="1:7" x14ac:dyDescent="0.4">
      <c r="A106" s="55"/>
      <c r="B106" s="60"/>
      <c r="C106" s="61" t="s">
        <v>152</v>
      </c>
      <c r="D106" s="55"/>
      <c r="E106" s="55"/>
      <c r="F106" s="55"/>
      <c r="G106" s="55"/>
    </row>
    <row r="107" spans="1:7" x14ac:dyDescent="0.4">
      <c r="A107" s="55"/>
      <c r="B107" s="62" t="s">
        <v>153</v>
      </c>
      <c r="C107" s="63"/>
      <c r="D107" s="55"/>
      <c r="E107" s="55"/>
      <c r="F107" s="55"/>
      <c r="G107" s="55"/>
    </row>
    <row r="108" spans="1:7" x14ac:dyDescent="0.4">
      <c r="A108" s="55"/>
      <c r="B108" s="65"/>
      <c r="C108" s="61" t="s">
        <v>154</v>
      </c>
      <c r="D108" s="55"/>
      <c r="E108" s="55"/>
      <c r="F108" s="55"/>
      <c r="G108" s="55"/>
    </row>
    <row r="109" spans="1:7" x14ac:dyDescent="0.4">
      <c r="A109" s="55"/>
      <c r="B109" s="65"/>
      <c r="C109" s="61" t="s">
        <v>155</v>
      </c>
      <c r="D109" s="55"/>
      <c r="E109" s="55"/>
      <c r="F109" s="55"/>
      <c r="G109" s="55"/>
    </row>
    <row r="110" spans="1:7" x14ac:dyDescent="0.4">
      <c r="A110" s="55"/>
      <c r="B110" s="60"/>
      <c r="C110" s="61" t="s">
        <v>156</v>
      </c>
      <c r="D110" s="55"/>
      <c r="E110" s="55"/>
      <c r="F110" s="55"/>
      <c r="G110" s="55"/>
    </row>
    <row r="111" spans="1:7" x14ac:dyDescent="0.4">
      <c r="A111" s="55"/>
      <c r="B111" s="62" t="s">
        <v>157</v>
      </c>
      <c r="C111" s="63"/>
      <c r="D111" s="55"/>
      <c r="E111" s="55"/>
      <c r="F111" s="55"/>
      <c r="G111" s="55"/>
    </row>
    <row r="112" spans="1:7" x14ac:dyDescent="0.4">
      <c r="A112" s="55"/>
      <c r="B112" s="65"/>
      <c r="C112" s="61" t="s">
        <v>158</v>
      </c>
      <c r="D112" s="55"/>
      <c r="E112" s="55"/>
      <c r="F112" s="55"/>
      <c r="G112" s="55"/>
    </row>
    <row r="113" spans="1:7" x14ac:dyDescent="0.4">
      <c r="A113" s="55"/>
      <c r="B113" s="65"/>
      <c r="C113" s="61" t="s">
        <v>159</v>
      </c>
      <c r="D113" s="55"/>
      <c r="E113" s="55"/>
      <c r="F113" s="55"/>
      <c r="G113" s="55"/>
    </row>
    <row r="114" spans="1:7" x14ac:dyDescent="0.4">
      <c r="A114" s="55"/>
      <c r="B114" s="60"/>
      <c r="C114" s="61" t="s">
        <v>160</v>
      </c>
      <c r="D114" s="55"/>
      <c r="E114" s="55"/>
      <c r="F114" s="55"/>
      <c r="G114" s="55"/>
    </row>
    <row r="115" spans="1:7" x14ac:dyDescent="0.4">
      <c r="A115" s="55"/>
      <c r="B115" s="62" t="s">
        <v>161</v>
      </c>
      <c r="C115" s="63"/>
      <c r="D115" s="55"/>
      <c r="E115" s="55"/>
      <c r="F115" s="55"/>
      <c r="G115" s="55"/>
    </row>
    <row r="116" spans="1:7" x14ac:dyDescent="0.4">
      <c r="A116" s="55"/>
      <c r="B116" s="65"/>
      <c r="C116" s="61" t="s">
        <v>162</v>
      </c>
      <c r="D116" s="55"/>
      <c r="E116" s="55"/>
      <c r="F116" s="55"/>
      <c r="G116" s="55"/>
    </row>
    <row r="117" spans="1:7" x14ac:dyDescent="0.4">
      <c r="A117" s="55"/>
      <c r="B117" s="60"/>
      <c r="C117" s="61" t="s">
        <v>163</v>
      </c>
      <c r="D117" s="55"/>
      <c r="E117" s="55"/>
      <c r="F117" s="55"/>
      <c r="G117" s="55"/>
    </row>
    <row r="118" spans="1:7" x14ac:dyDescent="0.4">
      <c r="A118" s="55"/>
      <c r="B118" s="62" t="s">
        <v>164</v>
      </c>
      <c r="C118" s="63"/>
      <c r="D118" s="55"/>
      <c r="E118" s="55"/>
      <c r="F118" s="55"/>
      <c r="G118" s="55"/>
    </row>
    <row r="119" spans="1:7" x14ac:dyDescent="0.4">
      <c r="A119" s="55"/>
      <c r="B119" s="65"/>
      <c r="C119" s="61" t="s">
        <v>165</v>
      </c>
      <c r="D119" s="55"/>
      <c r="E119" s="55"/>
      <c r="F119" s="55"/>
      <c r="G119" s="55"/>
    </row>
    <row r="120" spans="1:7" x14ac:dyDescent="0.4">
      <c r="A120" s="55"/>
      <c r="B120" s="65"/>
      <c r="C120" s="61" t="s">
        <v>166</v>
      </c>
      <c r="D120" s="55"/>
      <c r="E120" s="55"/>
      <c r="F120" s="55"/>
      <c r="G120" s="55"/>
    </row>
    <row r="121" spans="1:7" x14ac:dyDescent="0.4">
      <c r="A121" s="55"/>
      <c r="B121" s="65"/>
      <c r="C121" s="61" t="s">
        <v>167</v>
      </c>
      <c r="D121" s="55"/>
      <c r="E121" s="55"/>
      <c r="F121" s="55"/>
      <c r="G121" s="55"/>
    </row>
    <row r="122" spans="1:7" x14ac:dyDescent="0.4">
      <c r="A122" s="55"/>
      <c r="B122" s="65"/>
      <c r="C122" s="61" t="s">
        <v>168</v>
      </c>
      <c r="D122" s="55"/>
      <c r="E122" s="55"/>
      <c r="F122" s="55"/>
      <c r="G122" s="55"/>
    </row>
    <row r="123" spans="1:7" x14ac:dyDescent="0.4">
      <c r="A123" s="55"/>
      <c r="B123" s="65"/>
      <c r="C123" s="61" t="s">
        <v>169</v>
      </c>
      <c r="D123" s="55"/>
      <c r="E123" s="55"/>
      <c r="F123" s="55"/>
      <c r="G123" s="55"/>
    </row>
    <row r="124" spans="1:7" x14ac:dyDescent="0.4">
      <c r="A124" s="55"/>
      <c r="B124" s="65"/>
      <c r="C124" s="61" t="s">
        <v>170</v>
      </c>
      <c r="D124" s="55"/>
      <c r="E124" s="55"/>
      <c r="F124" s="55"/>
      <c r="G124" s="55"/>
    </row>
    <row r="125" spans="1:7" x14ac:dyDescent="0.4">
      <c r="A125" s="55"/>
      <c r="B125" s="65"/>
      <c r="C125" s="61" t="s">
        <v>43</v>
      </c>
      <c r="D125" s="55"/>
      <c r="E125" s="55"/>
      <c r="F125" s="55"/>
      <c r="G125" s="55"/>
    </row>
    <row r="126" spans="1:7" x14ac:dyDescent="0.4">
      <c r="A126" s="55"/>
      <c r="B126" s="65"/>
      <c r="C126" s="61" t="s">
        <v>171</v>
      </c>
      <c r="D126" s="55"/>
      <c r="E126" s="55"/>
      <c r="F126" s="55"/>
      <c r="G126" s="55"/>
    </row>
    <row r="127" spans="1:7" x14ac:dyDescent="0.4">
      <c r="A127" s="55"/>
      <c r="B127" s="65"/>
      <c r="C127" s="61" t="s">
        <v>172</v>
      </c>
      <c r="D127" s="55"/>
      <c r="E127" s="55"/>
      <c r="F127" s="55"/>
      <c r="G127" s="55"/>
    </row>
    <row r="128" spans="1:7" x14ac:dyDescent="0.4">
      <c r="A128" s="55"/>
      <c r="B128" s="65"/>
      <c r="C128" s="61" t="s">
        <v>173</v>
      </c>
      <c r="D128" s="55"/>
      <c r="E128" s="55"/>
      <c r="F128" s="55"/>
      <c r="G128" s="55"/>
    </row>
    <row r="129" spans="1:7" x14ac:dyDescent="0.4">
      <c r="A129" s="55"/>
      <c r="B129" s="65"/>
      <c r="C129" s="61" t="s">
        <v>174</v>
      </c>
      <c r="D129" s="55"/>
      <c r="E129" s="55"/>
      <c r="F129" s="55"/>
      <c r="G129" s="55"/>
    </row>
    <row r="130" spans="1:7" x14ac:dyDescent="0.4">
      <c r="A130" s="55"/>
      <c r="B130" s="65"/>
      <c r="C130" s="61" t="s">
        <v>175</v>
      </c>
      <c r="D130" s="55"/>
      <c r="E130" s="55"/>
      <c r="F130" s="55"/>
      <c r="G130" s="55"/>
    </row>
    <row r="131" spans="1:7" x14ac:dyDescent="0.4">
      <c r="A131" s="55"/>
      <c r="B131" s="65"/>
      <c r="C131" s="61" t="s">
        <v>176</v>
      </c>
      <c r="D131" s="55"/>
      <c r="E131" s="55"/>
      <c r="F131" s="55"/>
      <c r="G131" s="55"/>
    </row>
    <row r="132" spans="1:7" x14ac:dyDescent="0.4">
      <c r="A132" s="55"/>
      <c r="B132" s="65"/>
      <c r="C132" s="61" t="s">
        <v>177</v>
      </c>
      <c r="D132" s="55"/>
      <c r="E132" s="55"/>
      <c r="F132" s="55"/>
      <c r="G132" s="55"/>
    </row>
    <row r="133" spans="1:7" x14ac:dyDescent="0.4">
      <c r="A133" s="55"/>
      <c r="B133" s="65"/>
      <c r="C133" s="61" t="s">
        <v>178</v>
      </c>
      <c r="D133" s="55"/>
      <c r="E133" s="55"/>
      <c r="F133" s="55"/>
      <c r="G133" s="55"/>
    </row>
    <row r="134" spans="1:7" x14ac:dyDescent="0.4">
      <c r="A134" s="55"/>
      <c r="B134" s="65"/>
      <c r="C134" s="61" t="s">
        <v>179</v>
      </c>
      <c r="D134" s="55"/>
      <c r="E134" s="55"/>
      <c r="F134" s="55"/>
      <c r="G134" s="55"/>
    </row>
    <row r="135" spans="1:7" x14ac:dyDescent="0.4">
      <c r="A135" s="55"/>
      <c r="B135" s="65"/>
      <c r="C135" s="61" t="s">
        <v>180</v>
      </c>
      <c r="D135" s="55"/>
      <c r="E135" s="55"/>
      <c r="F135" s="55"/>
      <c r="G135" s="55"/>
    </row>
    <row r="136" spans="1:7" x14ac:dyDescent="0.4">
      <c r="A136" s="55"/>
      <c r="B136" s="60"/>
      <c r="C136" s="61" t="s">
        <v>181</v>
      </c>
      <c r="D136" s="55"/>
      <c r="E136" s="55"/>
      <c r="F136" s="55"/>
      <c r="G136" s="55"/>
    </row>
    <row r="137" spans="1:7" x14ac:dyDescent="0.4">
      <c r="A137" s="55"/>
      <c r="B137" s="64"/>
      <c r="C137" s="64"/>
      <c r="D137" s="55"/>
      <c r="E137" s="55"/>
      <c r="F137" s="55"/>
      <c r="G137" s="55"/>
    </row>
    <row r="138" spans="1:7" x14ac:dyDescent="0.4">
      <c r="A138" s="55"/>
      <c r="B138" s="64"/>
      <c r="C138" s="64"/>
      <c r="D138" s="55"/>
      <c r="E138" s="55"/>
      <c r="F138" s="55"/>
      <c r="G138" s="55"/>
    </row>
    <row r="139" spans="1:7" x14ac:dyDescent="0.4">
      <c r="A139" s="55"/>
      <c r="B139" s="64"/>
      <c r="C139" s="64"/>
      <c r="D139" s="55"/>
      <c r="E139" s="55"/>
      <c r="F139" s="55"/>
      <c r="G139" s="55"/>
    </row>
    <row r="140" spans="1:7" x14ac:dyDescent="0.4">
      <c r="A140" s="55"/>
      <c r="B140" s="64"/>
      <c r="C140" s="64"/>
      <c r="D140" s="55"/>
      <c r="E140" s="55"/>
      <c r="F140" s="55"/>
      <c r="G140" s="55"/>
    </row>
    <row r="141" spans="1:7" x14ac:dyDescent="0.4">
      <c r="A141" s="55"/>
      <c r="B141" s="64"/>
      <c r="C141" s="64"/>
      <c r="D141" s="55"/>
      <c r="E141" s="55"/>
      <c r="F141" s="55"/>
      <c r="G141" s="55"/>
    </row>
    <row r="142" spans="1:7" x14ac:dyDescent="0.4">
      <c r="A142" s="55"/>
      <c r="B142" s="64"/>
      <c r="C142" s="64"/>
      <c r="D142" s="55"/>
      <c r="E142" s="55"/>
      <c r="F142" s="55"/>
      <c r="G142" s="55"/>
    </row>
  </sheetData>
  <sheetProtection algorithmName="SHA-512" hashValue="tOeEuSgEx8AMEjq2J8XPHgSCsyL1UE6oGhQRhoA07wdBo5qm+XMFVztKthVx8vSCNhXFIqPTJoR42hPsgCf3gQ==" saltValue="x9q/pUId/92zO/kF7S3BpQ==" spinCount="100000" sheet="1" objects="1" scenarios="1" selectLockedCells="1" selectUnlockedCells="1"/>
  <mergeCells count="3">
    <mergeCell ref="B2:C2"/>
    <mergeCell ref="C10:C11"/>
    <mergeCell ref="C59:C60"/>
  </mergeCells>
  <phoneticPr fontId="1"/>
  <pageMargins left="0.31496062992125984" right="0.31496062992125984" top="0.74803149606299213" bottom="0.74803149606299213" header="0.31496062992125984" footer="0.31496062992125984"/>
  <pageSetup paperSize="8" orientation="portrait" r:id="rId1"/>
  <rowBreaks count="2" manualBreakCount="2">
    <brk id="46" max="2" man="1"/>
    <brk id="10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見積書参考例①（急速充電）</vt:lpstr>
      <vt:lpstr>見積書参考例②（急速充電、受変電あり）</vt:lpstr>
      <vt:lpstr>見積書参考例③（充電コンセント）</vt:lpstr>
      <vt:lpstr>見積書テンプレート</vt:lpstr>
      <vt:lpstr>対象外経費一覧（例）</vt:lpstr>
      <vt:lpstr>見積書テンプレート!Print_Area</vt:lpstr>
      <vt:lpstr>'見積書参考例①（急速充電）'!Print_Area</vt:lpstr>
      <vt:lpstr>'見積書参考例②（急速充電、受変電あり）'!Print_Area</vt:lpstr>
      <vt:lpstr>'見積書参考例③（充電コンセント）'!Print_Area</vt:lpstr>
      <vt:lpstr>'対象外経費一覧（例）'!Print_Area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2023-05-31T02:11:25Z</dcterms:modified>
</cp:coreProperties>
</file>