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20" yWindow="-120" windowWidth="29040" windowHeight="15840"/>
  </bookViews>
  <sheets>
    <sheet name="見積書参考例①（急速充電）" sheetId="1" r:id="rId1"/>
    <sheet name="見積書参考例②（急速充電、受変電あり）" sheetId="4" r:id="rId2"/>
    <sheet name="見積書参考例③（充電コンセント）" sheetId="5" r:id="rId3"/>
    <sheet name="対象外経費一覧（例）" sheetId="3" r:id="rId4"/>
  </sheets>
  <externalReferences>
    <externalReference r:id="rId5"/>
    <externalReference r:id="rId6"/>
    <externalReference r:id="rId7"/>
    <externalReference r:id="rId8"/>
  </externalReferences>
  <definedNames>
    <definedName name="_xlnm.Print_Area" localSheetId="0">'見積書参考例①（急速充電）'!$A$1:$Y$98</definedName>
    <definedName name="_xlnm.Print_Area" localSheetId="1">'見積書参考例②（急速充電、受変電あり）'!$A$1:$Y$110</definedName>
    <definedName name="_xlnm.Print_Area" localSheetId="2">'見積書参考例③（充電コンセント）'!$A$1:$Y$78</definedName>
    <definedName name="_xlnm.Print_Area" localSheetId="3">'対象外経費一覧（例）'!$A$1:$C$152</definedName>
    <definedName name="車">[1]車両別集計!$B$4:$B$112</definedName>
    <definedName name="設備">[2]データ参照シート!$B$2</definedName>
    <definedName name="大分類" localSheetId="3">[3]基本情報!#REF!</definedName>
    <definedName name="大分類">[3]基本情報!#REF!</definedName>
    <definedName name="燃料の種類" localSheetId="3">#REF!</definedName>
    <definedName name="燃料の種類">#REF!</definedName>
    <definedName name="別1その2">[4]対策!$K$2:$K$9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J76" i="5" l="1"/>
  <c r="J75" i="5"/>
  <c r="J70" i="5"/>
  <c r="J53" i="5" l="1"/>
  <c r="J69" i="5"/>
  <c r="J65" i="5"/>
  <c r="J61" i="5"/>
  <c r="J57" i="5"/>
  <c r="J52" i="5"/>
  <c r="J95" i="1"/>
  <c r="J96" i="1"/>
  <c r="J94" i="1"/>
  <c r="J90" i="1"/>
  <c r="J62" i="1"/>
  <c r="J63" i="1"/>
  <c r="J40" i="5"/>
  <c r="J107" i="4"/>
  <c r="J101" i="4"/>
  <c r="J102" i="4" s="1"/>
  <c r="J108" i="4" s="1"/>
  <c r="J93" i="4"/>
  <c r="J89" i="4"/>
  <c r="J89" i="1" l="1"/>
  <c r="J85" i="1"/>
  <c r="J81" i="1"/>
  <c r="J49" i="1"/>
  <c r="J44" i="5" l="1"/>
  <c r="J43" i="5"/>
  <c r="J35" i="5"/>
  <c r="J34" i="5"/>
  <c r="J33" i="5"/>
  <c r="J32" i="5"/>
  <c r="J31" i="5"/>
  <c r="J30" i="5"/>
  <c r="J29" i="5"/>
  <c r="J28" i="5"/>
  <c r="J27" i="5"/>
  <c r="J26" i="5"/>
  <c r="J25" i="5"/>
  <c r="J24" i="5"/>
  <c r="J23" i="5"/>
  <c r="J19" i="5"/>
  <c r="J20" i="5" s="1"/>
  <c r="J38" i="5" l="1"/>
  <c r="J47" i="5"/>
  <c r="J36" i="5"/>
  <c r="J39" i="5" s="1"/>
  <c r="J74" i="5" l="1"/>
  <c r="J77" i="4"/>
  <c r="J76" i="4"/>
  <c r="J78" i="4" s="1"/>
  <c r="J72" i="4"/>
  <c r="J71" i="4"/>
  <c r="J70" i="4"/>
  <c r="J64" i="4"/>
  <c r="J63" i="4"/>
  <c r="J65" i="4" s="1"/>
  <c r="J56" i="4"/>
  <c r="J55" i="4"/>
  <c r="J54" i="4"/>
  <c r="J53" i="4"/>
  <c r="J52" i="4"/>
  <c r="J51" i="4"/>
  <c r="J50" i="4"/>
  <c r="J49" i="4"/>
  <c r="J48" i="4"/>
  <c r="J47" i="4"/>
  <c r="J46" i="4"/>
  <c r="J42" i="4"/>
  <c r="J41" i="4"/>
  <c r="J40" i="4"/>
  <c r="J39" i="4"/>
  <c r="J38" i="4"/>
  <c r="J37" i="4"/>
  <c r="J36" i="4"/>
  <c r="J35" i="4"/>
  <c r="J34" i="4"/>
  <c r="J33" i="4"/>
  <c r="J32" i="4"/>
  <c r="J31" i="4"/>
  <c r="J30" i="4"/>
  <c r="J26" i="4"/>
  <c r="J25" i="4"/>
  <c r="J24" i="4"/>
  <c r="J23" i="4"/>
  <c r="J19" i="4"/>
  <c r="J20" i="4" s="1"/>
  <c r="J77" i="5" l="1"/>
  <c r="E12" i="5" s="1"/>
  <c r="J27" i="4"/>
  <c r="J73" i="4"/>
  <c r="J81" i="4" s="1"/>
  <c r="J80" i="4" s="1"/>
  <c r="J57" i="4"/>
  <c r="J43" i="4"/>
  <c r="J44" i="4"/>
  <c r="J61" i="4" s="1"/>
  <c r="J60" i="4" l="1"/>
  <c r="J59" i="4"/>
  <c r="J106" i="4" s="1"/>
  <c r="J109" i="4" l="1"/>
  <c r="E12" i="4" s="1"/>
  <c r="J37" i="1"/>
  <c r="J36" i="1"/>
  <c r="J35" i="1"/>
  <c r="J43" i="1" l="1"/>
  <c r="J34" i="1"/>
  <c r="J33" i="1"/>
  <c r="J41" i="1"/>
  <c r="J54" i="1"/>
  <c r="J67" i="1"/>
  <c r="J66" i="1"/>
  <c r="J53" i="1"/>
  <c r="J59" i="1"/>
  <c r="J68" i="1" l="1"/>
  <c r="J39" i="1" l="1"/>
  <c r="J31" i="1"/>
  <c r="J32" i="1"/>
  <c r="J26" i="1" l="1"/>
  <c r="J25" i="1"/>
  <c r="J58" i="1" l="1"/>
  <c r="J40" i="1"/>
  <c r="J38" i="1"/>
  <c r="J19" i="1" l="1"/>
  <c r="J20" i="1" s="1"/>
  <c r="J23" i="1"/>
  <c r="J24" i="1"/>
  <c r="J42" i="1"/>
  <c r="J30" i="1"/>
  <c r="J44" i="1"/>
  <c r="J52" i="1"/>
  <c r="J73" i="1"/>
  <c r="J77" i="1"/>
  <c r="J27" i="1" l="1"/>
  <c r="J47" i="1" s="1"/>
  <c r="J48" i="1" l="1"/>
  <c r="J97" i="1" l="1"/>
  <c r="E12" i="1" s="1"/>
</calcChain>
</file>

<file path=xl/sharedStrings.xml><?xml version="1.0" encoding="utf-8"?>
<sst xmlns="http://schemas.openxmlformats.org/spreadsheetml/2006/main" count="636" uniqueCount="285">
  <si>
    <t>〇〇株式会社　 様</t>
    <rPh sb="2" eb="6">
      <t>カブシキガイシャ</t>
    </rPh>
    <rPh sb="8" eb="9">
      <t>サマ</t>
    </rPh>
    <phoneticPr fontId="1"/>
  </si>
  <si>
    <t>下記の通り見積いたします。</t>
    <rPh sb="0" eb="2">
      <t>カキ</t>
    </rPh>
    <rPh sb="3" eb="4">
      <t>トオ</t>
    </rPh>
    <rPh sb="5" eb="7">
      <t>ミツモリ</t>
    </rPh>
    <phoneticPr fontId="1"/>
  </si>
  <si>
    <t>見積金額（税込）</t>
    <rPh sb="0" eb="2">
      <t>ミツモリ</t>
    </rPh>
    <rPh sb="2" eb="4">
      <t>キンガク</t>
    </rPh>
    <rPh sb="5" eb="7">
      <t>ゼイコミ</t>
    </rPh>
    <phoneticPr fontId="1"/>
  </si>
  <si>
    <t>（１）</t>
    <phoneticPr fontId="1"/>
  </si>
  <si>
    <t>金額（税抜）</t>
    <rPh sb="0" eb="2">
      <t>キンガク</t>
    </rPh>
    <rPh sb="3" eb="4">
      <t>ゼイ</t>
    </rPh>
    <rPh sb="4" eb="5">
      <t>ヌ</t>
    </rPh>
    <phoneticPr fontId="1"/>
  </si>
  <si>
    <t>単価</t>
    <rPh sb="0" eb="2">
      <t>タンカ</t>
    </rPh>
    <phoneticPr fontId="1"/>
  </si>
  <si>
    <t>単位</t>
    <rPh sb="0" eb="2">
      <t>タンイ</t>
    </rPh>
    <phoneticPr fontId="1"/>
  </si>
  <si>
    <t>数量</t>
    <rPh sb="0" eb="2">
      <t>スウリョウ</t>
    </rPh>
    <phoneticPr fontId="1"/>
  </si>
  <si>
    <t>仕様</t>
    <rPh sb="0" eb="2">
      <t>シヨウ</t>
    </rPh>
    <phoneticPr fontId="1"/>
  </si>
  <si>
    <t>名称</t>
    <rPh sb="0" eb="2">
      <t>メイショウ</t>
    </rPh>
    <phoneticPr fontId="1"/>
  </si>
  <si>
    <t>基</t>
    <rPh sb="0" eb="1">
      <t>キ</t>
    </rPh>
    <phoneticPr fontId="1"/>
  </si>
  <si>
    <t>基礎工事労務費</t>
    <rPh sb="2" eb="4">
      <t>コウジ</t>
    </rPh>
    <phoneticPr fontId="1"/>
  </si>
  <si>
    <t>人工</t>
    <rPh sb="0" eb="2">
      <t>ニンク</t>
    </rPh>
    <phoneticPr fontId="1"/>
  </si>
  <si>
    <t>電源ケーブル</t>
    <rPh sb="0" eb="2">
      <t>デンゲン</t>
    </rPh>
    <phoneticPr fontId="1"/>
  </si>
  <si>
    <t>アース線</t>
    <rPh sb="3" eb="4">
      <t>セン</t>
    </rPh>
    <phoneticPr fontId="1"/>
  </si>
  <si>
    <t>電工労務費</t>
    <rPh sb="0" eb="2">
      <t>デンコウ</t>
    </rPh>
    <rPh sb="2" eb="5">
      <t>ロウムヒ</t>
    </rPh>
    <phoneticPr fontId="1"/>
  </si>
  <si>
    <t>個</t>
    <rPh sb="0" eb="1">
      <t>コ</t>
    </rPh>
    <phoneticPr fontId="1"/>
  </si>
  <si>
    <t>〇〇電気　ABCD-123-E</t>
    <rPh sb="2" eb="4">
      <t>デンキ</t>
    </rPh>
    <phoneticPr fontId="1"/>
  </si>
  <si>
    <t>式</t>
    <rPh sb="0" eb="1">
      <t>シキ</t>
    </rPh>
    <phoneticPr fontId="1"/>
  </si>
  <si>
    <t>（２）</t>
    <phoneticPr fontId="1"/>
  </si>
  <si>
    <t>付帯設備設置工事費</t>
    <rPh sb="0" eb="2">
      <t>フタイ</t>
    </rPh>
    <rPh sb="2" eb="4">
      <t>セツビ</t>
    </rPh>
    <rPh sb="4" eb="6">
      <t>セッチ</t>
    </rPh>
    <rPh sb="6" eb="8">
      <t>コウジ</t>
    </rPh>
    <rPh sb="8" eb="9">
      <t>ヒ</t>
    </rPh>
    <phoneticPr fontId="1"/>
  </si>
  <si>
    <t>その他設置にかかる費用</t>
    <rPh sb="2" eb="3">
      <t>タ</t>
    </rPh>
    <rPh sb="3" eb="5">
      <t>セッチ</t>
    </rPh>
    <rPh sb="9" eb="11">
      <t>ヒヨウ</t>
    </rPh>
    <phoneticPr fontId="1"/>
  </si>
  <si>
    <t>（３）</t>
    <phoneticPr fontId="1"/>
  </si>
  <si>
    <t>現場監督費</t>
    <rPh sb="0" eb="2">
      <t>ゲンバ</t>
    </rPh>
    <rPh sb="2" eb="4">
      <t>カントク</t>
    </rPh>
    <rPh sb="4" eb="5">
      <t>ヒ</t>
    </rPh>
    <phoneticPr fontId="1"/>
  </si>
  <si>
    <t>図面作成費</t>
    <rPh sb="0" eb="2">
      <t>ズメン</t>
    </rPh>
    <rPh sb="2" eb="4">
      <t>サクセイ</t>
    </rPh>
    <rPh sb="4" eb="5">
      <t>ヒ</t>
    </rPh>
    <phoneticPr fontId="1"/>
  </si>
  <si>
    <t>レイアウト検討費</t>
    <rPh sb="5" eb="7">
      <t>ケントウ</t>
    </rPh>
    <rPh sb="7" eb="8">
      <t>ヒ</t>
    </rPh>
    <phoneticPr fontId="1"/>
  </si>
  <si>
    <t>式</t>
    <rPh sb="0" eb="1">
      <t>シキ</t>
    </rPh>
    <phoneticPr fontId="1"/>
  </si>
  <si>
    <t>税（10％）</t>
    <rPh sb="0" eb="1">
      <t>ゼイ</t>
    </rPh>
    <phoneticPr fontId="1"/>
  </si>
  <si>
    <t>円</t>
    <rPh sb="0" eb="1">
      <t>エン</t>
    </rPh>
    <phoneticPr fontId="1"/>
  </si>
  <si>
    <t>別途お打合せ</t>
    <rPh sb="0" eb="2">
      <t>ベット</t>
    </rPh>
    <rPh sb="3" eb="5">
      <t>ウチアワ</t>
    </rPh>
    <phoneticPr fontId="1"/>
  </si>
  <si>
    <t>【見積書】</t>
    <rPh sb="1" eb="4">
      <t>ミツモリショ</t>
    </rPh>
    <phoneticPr fontId="1"/>
  </si>
  <si>
    <t>漏電ブレーカ</t>
    <rPh sb="0" eb="2">
      <t>ロウデン</t>
    </rPh>
    <phoneticPr fontId="1"/>
  </si>
  <si>
    <t>備考</t>
    <rPh sb="0" eb="2">
      <t>ビコウ</t>
    </rPh>
    <phoneticPr fontId="1"/>
  </si>
  <si>
    <t>施工場所：東京都〇〇１－２－３</t>
    <rPh sb="0" eb="2">
      <t>セコウ</t>
    </rPh>
    <rPh sb="2" eb="4">
      <t>バショ</t>
    </rPh>
    <rPh sb="5" eb="8">
      <t>ト</t>
    </rPh>
    <phoneticPr fontId="1"/>
  </si>
  <si>
    <t>掘削・埋設</t>
    <rPh sb="0" eb="2">
      <t>クッサク</t>
    </rPh>
    <rPh sb="3" eb="5">
      <t>マイセツ</t>
    </rPh>
    <phoneticPr fontId="1"/>
  </si>
  <si>
    <t>電線管</t>
    <rPh sb="0" eb="3">
      <t>デンセンカン</t>
    </rPh>
    <phoneticPr fontId="1"/>
  </si>
  <si>
    <t>（１）計</t>
    <rPh sb="3" eb="4">
      <t>ケイ</t>
    </rPh>
    <phoneticPr fontId="1"/>
  </si>
  <si>
    <t>配管塗装</t>
    <rPh sb="0" eb="2">
      <t>ハイカン</t>
    </rPh>
    <rPh sb="2" eb="4">
      <t>トソウ</t>
    </rPh>
    <phoneticPr fontId="1"/>
  </si>
  <si>
    <t>バリカー</t>
    <phoneticPr fontId="1"/>
  </si>
  <si>
    <t>本</t>
    <rPh sb="0" eb="1">
      <t>ホン</t>
    </rPh>
    <phoneticPr fontId="1"/>
  </si>
  <si>
    <t>白</t>
    <rPh sb="0" eb="1">
      <t>シロ</t>
    </rPh>
    <phoneticPr fontId="1"/>
  </si>
  <si>
    <t>（２）計</t>
    <rPh sb="3" eb="4">
      <t>ケイ</t>
    </rPh>
    <phoneticPr fontId="1"/>
  </si>
  <si>
    <t>（３）計</t>
    <rPh sb="3" eb="4">
      <t>ケイ</t>
    </rPh>
    <phoneticPr fontId="1"/>
  </si>
  <si>
    <t>一般管理費</t>
    <rPh sb="0" eb="2">
      <t>イッパン</t>
    </rPh>
    <rPh sb="2" eb="5">
      <t>カンリヒ</t>
    </rPh>
    <phoneticPr fontId="1"/>
  </si>
  <si>
    <t>納期:</t>
    <rPh sb="0" eb="2">
      <t>ノウキ</t>
    </rPh>
    <phoneticPr fontId="1"/>
  </si>
  <si>
    <t>見積有効期限:</t>
    <rPh sb="0" eb="2">
      <t>ミツモリ</t>
    </rPh>
    <rPh sb="2" eb="4">
      <t>ユウコウ</t>
    </rPh>
    <rPh sb="4" eb="6">
      <t>キゲン</t>
    </rPh>
    <phoneticPr fontId="1"/>
  </si>
  <si>
    <t>案内板</t>
    <rPh sb="0" eb="3">
      <t>アンナイバン</t>
    </rPh>
    <phoneticPr fontId="1"/>
  </si>
  <si>
    <t>対象外</t>
    <rPh sb="0" eb="2">
      <t>タイショウ</t>
    </rPh>
    <rPh sb="2" eb="3">
      <t>ガイ</t>
    </rPh>
    <phoneticPr fontId="1"/>
  </si>
  <si>
    <t>内訳</t>
    <rPh sb="0" eb="2">
      <t>ウチワケ</t>
    </rPh>
    <phoneticPr fontId="1"/>
  </si>
  <si>
    <t>１．基礎・据付工事</t>
    <rPh sb="2" eb="4">
      <t>キソ</t>
    </rPh>
    <rPh sb="5" eb="7">
      <t>スエツケ</t>
    </rPh>
    <rPh sb="7" eb="9">
      <t>コウジ</t>
    </rPh>
    <phoneticPr fontId="1"/>
  </si>
  <si>
    <t>充電設備等の基礎コンクリート強度試験費</t>
    <rPh sb="0" eb="2">
      <t>ジュウデン</t>
    </rPh>
    <rPh sb="2" eb="4">
      <t>セツビ</t>
    </rPh>
    <rPh sb="4" eb="5">
      <t>トウ</t>
    </rPh>
    <rPh sb="6" eb="8">
      <t>キソ</t>
    </rPh>
    <rPh sb="14" eb="16">
      <t>キョウド</t>
    </rPh>
    <rPh sb="16" eb="18">
      <t>シケン</t>
    </rPh>
    <rPh sb="18" eb="19">
      <t>ヒ</t>
    </rPh>
    <phoneticPr fontId="1"/>
  </si>
  <si>
    <t>２．搬入・運搬工事</t>
    <rPh sb="2" eb="4">
      <t>ハンニュウ</t>
    </rPh>
    <rPh sb="5" eb="7">
      <t>ウンパン</t>
    </rPh>
    <rPh sb="7" eb="9">
      <t>コウジ</t>
    </rPh>
    <phoneticPr fontId="1"/>
  </si>
  <si>
    <t>資機材（部材関係）及び付帯設備の搬入費、運搬費</t>
    <rPh sb="16" eb="18">
      <t>ハンニュウ</t>
    </rPh>
    <rPh sb="18" eb="19">
      <t>ヒ</t>
    </rPh>
    <rPh sb="20" eb="22">
      <t>ウンパン</t>
    </rPh>
    <rPh sb="22" eb="23">
      <t>ヒ</t>
    </rPh>
    <phoneticPr fontId="1"/>
  </si>
  <si>
    <t>場内小運搬費　上の運搬費に準ずる</t>
    <rPh sb="0" eb="2">
      <t>ジョウナイ</t>
    </rPh>
    <rPh sb="2" eb="3">
      <t>コ</t>
    </rPh>
    <rPh sb="3" eb="5">
      <t>ウンパン</t>
    </rPh>
    <rPh sb="5" eb="6">
      <t>ヒ</t>
    </rPh>
    <rPh sb="7" eb="8">
      <t>ウエ</t>
    </rPh>
    <rPh sb="9" eb="11">
      <t>ウンパン</t>
    </rPh>
    <rPh sb="11" eb="12">
      <t>ヒ</t>
    </rPh>
    <rPh sb="13" eb="14">
      <t>ジュン</t>
    </rPh>
    <phoneticPr fontId="7"/>
  </si>
  <si>
    <t>重量物搬入費　上の運搬費に準ずる</t>
    <rPh sb="0" eb="2">
      <t>ジュウリョウ</t>
    </rPh>
    <rPh sb="2" eb="3">
      <t>ブツ</t>
    </rPh>
    <rPh sb="3" eb="5">
      <t>ハンニュウ</t>
    </rPh>
    <rPh sb="5" eb="6">
      <t>ヒ</t>
    </rPh>
    <rPh sb="7" eb="8">
      <t>ウエ</t>
    </rPh>
    <rPh sb="9" eb="11">
      <t>ウンパン</t>
    </rPh>
    <rPh sb="11" eb="12">
      <t>ヒ</t>
    </rPh>
    <rPh sb="13" eb="14">
      <t>ジュン</t>
    </rPh>
    <phoneticPr fontId="7"/>
  </si>
  <si>
    <t>３．電気配線工事</t>
    <rPh sb="2" eb="4">
      <t>デンキ</t>
    </rPh>
    <rPh sb="4" eb="6">
      <t>ハイセン</t>
    </rPh>
    <rPh sb="6" eb="8">
      <t>コウジ</t>
    </rPh>
    <phoneticPr fontId="1"/>
  </si>
  <si>
    <t>当該施設の一般設備への電力供給を担う分電盤等を設計変更して充電設備を設置する場合、当該分電盤及びそれに伴う幹線の変更設置にかかる部材費、労務費（新たに建設予定の建物や駐車場等の場合）</t>
    <phoneticPr fontId="1"/>
  </si>
  <si>
    <t>案内板（内照式）、付帯設備（電灯）で使用する配線ケーブルの部材費、労務費</t>
    <rPh sb="0" eb="3">
      <t>アンナイバン</t>
    </rPh>
    <rPh sb="4" eb="7">
      <t>ナイショウシキ</t>
    </rPh>
    <rPh sb="9" eb="11">
      <t>フタイ</t>
    </rPh>
    <rPh sb="11" eb="13">
      <t>セツビ</t>
    </rPh>
    <rPh sb="14" eb="16">
      <t>デントウ</t>
    </rPh>
    <rPh sb="18" eb="20">
      <t>シヨウ</t>
    </rPh>
    <rPh sb="22" eb="24">
      <t>ハイセン</t>
    </rPh>
    <rPh sb="29" eb="31">
      <t>ブザイ</t>
    </rPh>
    <rPh sb="31" eb="32">
      <t>ヒ</t>
    </rPh>
    <rPh sb="33" eb="36">
      <t>ロウムヒ</t>
    </rPh>
    <phoneticPr fontId="1"/>
  </si>
  <si>
    <t>充電設備等以外に利用するための配線ケーブルにかかる部材費、労務費</t>
    <rPh sb="5" eb="7">
      <t>イガイ</t>
    </rPh>
    <rPh sb="8" eb="10">
      <t>リヨウ</t>
    </rPh>
    <rPh sb="15" eb="17">
      <t>ハイセン</t>
    </rPh>
    <rPh sb="25" eb="28">
      <t>ブザイヒ</t>
    </rPh>
    <rPh sb="29" eb="32">
      <t>ロウムヒ</t>
    </rPh>
    <phoneticPr fontId="1"/>
  </si>
  <si>
    <t>電力量計の部材費、労務費</t>
    <rPh sb="9" eb="12">
      <t>ロウムヒ</t>
    </rPh>
    <phoneticPr fontId="1"/>
  </si>
  <si>
    <t>CT取付板の部材費、労務費</t>
    <phoneticPr fontId="1"/>
  </si>
  <si>
    <t>４．通信線の工事</t>
    <rPh sb="2" eb="5">
      <t>ツウシンセン</t>
    </rPh>
    <rPh sb="6" eb="8">
      <t>コウジ</t>
    </rPh>
    <phoneticPr fontId="1"/>
  </si>
  <si>
    <t>通信用のWi-Fiユニット等にかかる部材費、労務費</t>
    <rPh sb="0" eb="3">
      <t>ツウシンヨウ</t>
    </rPh>
    <rPh sb="13" eb="14">
      <t>トウ</t>
    </rPh>
    <rPh sb="18" eb="20">
      <t>ブザイ</t>
    </rPh>
    <rPh sb="20" eb="21">
      <t>ヒ</t>
    </rPh>
    <rPh sb="22" eb="25">
      <t>ロウムヒ</t>
    </rPh>
    <phoneticPr fontId="1"/>
  </si>
  <si>
    <t>５．配管工事</t>
    <rPh sb="2" eb="4">
      <t>ハイカン</t>
    </rPh>
    <rPh sb="4" eb="6">
      <t>コウジ</t>
    </rPh>
    <phoneticPr fontId="1"/>
  </si>
  <si>
    <t>将来用の配管の設置にかかる部材費、労務費</t>
    <rPh sb="0" eb="2">
      <t>ショウライ</t>
    </rPh>
    <rPh sb="2" eb="3">
      <t>ヨウ</t>
    </rPh>
    <rPh sb="4" eb="6">
      <t>ハイカン</t>
    </rPh>
    <rPh sb="7" eb="9">
      <t>セッチ</t>
    </rPh>
    <rPh sb="13" eb="15">
      <t>ブザイ</t>
    </rPh>
    <rPh sb="15" eb="16">
      <t>ヒ</t>
    </rPh>
    <rPh sb="17" eb="20">
      <t>ロウムヒ</t>
    </rPh>
    <phoneticPr fontId="1"/>
  </si>
  <si>
    <t>６．ブレーカー工事</t>
    <rPh sb="7" eb="9">
      <t>コウジ</t>
    </rPh>
    <phoneticPr fontId="1"/>
  </si>
  <si>
    <t>充電設備専用（V2Hを含む。）以外の設備負荷が接続されるブレーカー（電灯用等）の設置にかかる部材費、労務費</t>
    <rPh sb="0" eb="2">
      <t>ジュウデン</t>
    </rPh>
    <rPh sb="2" eb="4">
      <t>セツビ</t>
    </rPh>
    <rPh sb="4" eb="6">
      <t>センヨウ</t>
    </rPh>
    <rPh sb="11" eb="12">
      <t>フク</t>
    </rPh>
    <rPh sb="15" eb="17">
      <t>イガイ</t>
    </rPh>
    <rPh sb="18" eb="20">
      <t>セツビ</t>
    </rPh>
    <rPh sb="20" eb="22">
      <t>フカ</t>
    </rPh>
    <rPh sb="23" eb="25">
      <t>セツゾク</t>
    </rPh>
    <rPh sb="34" eb="36">
      <t>デントウ</t>
    </rPh>
    <rPh sb="36" eb="37">
      <t>ヨウ</t>
    </rPh>
    <rPh sb="37" eb="38">
      <t>トウ</t>
    </rPh>
    <rPh sb="40" eb="42">
      <t>セッチ</t>
    </rPh>
    <rPh sb="46" eb="49">
      <t>ブザイヒ</t>
    </rPh>
    <rPh sb="50" eb="53">
      <t>ロウムヒ</t>
    </rPh>
    <phoneticPr fontId="1"/>
  </si>
  <si>
    <t>７．開閉器盤設置工事</t>
    <rPh sb="2" eb="5">
      <t>カイヘイキ</t>
    </rPh>
    <rPh sb="5" eb="6">
      <t>バン</t>
    </rPh>
    <rPh sb="6" eb="8">
      <t>セッチ</t>
    </rPh>
    <rPh sb="8" eb="10">
      <t>コウジ</t>
    </rPh>
    <phoneticPr fontId="1"/>
  </si>
  <si>
    <t>充電設備専用（V2Hを含む。）以外の用途（設備負荷）がある場合における開閉器盤の設置にかかる部材費、労務費</t>
    <rPh sb="0" eb="2">
      <t>ジュウデン</t>
    </rPh>
    <rPh sb="2" eb="4">
      <t>セツビ</t>
    </rPh>
    <rPh sb="4" eb="6">
      <t>センヨウ</t>
    </rPh>
    <rPh sb="15" eb="17">
      <t>イガイ</t>
    </rPh>
    <rPh sb="18" eb="20">
      <t>ヨウト</t>
    </rPh>
    <rPh sb="21" eb="23">
      <t>セツビ</t>
    </rPh>
    <rPh sb="23" eb="25">
      <t>フカ</t>
    </rPh>
    <rPh sb="29" eb="31">
      <t>バアイ</t>
    </rPh>
    <rPh sb="35" eb="38">
      <t>カイヘイキ</t>
    </rPh>
    <rPh sb="38" eb="39">
      <t>バン</t>
    </rPh>
    <rPh sb="40" eb="42">
      <t>セッチ</t>
    </rPh>
    <rPh sb="46" eb="49">
      <t>ブザイヒ</t>
    </rPh>
    <rPh sb="50" eb="53">
      <t>ロウムヒ</t>
    </rPh>
    <phoneticPr fontId="1"/>
  </si>
  <si>
    <t>過大なサイズの開閉器盤の場合における基礎工事の部材費、労務費</t>
    <rPh sb="0" eb="2">
      <t>カダイ</t>
    </rPh>
    <rPh sb="7" eb="10">
      <t>カイヘイキ</t>
    </rPh>
    <rPh sb="10" eb="11">
      <t>バン</t>
    </rPh>
    <rPh sb="12" eb="14">
      <t>バアイ</t>
    </rPh>
    <rPh sb="18" eb="22">
      <t>キソコウジ</t>
    </rPh>
    <phoneticPr fontId="1"/>
  </si>
  <si>
    <t>８．掘削・埋設工事</t>
    <rPh sb="2" eb="3">
      <t>ホ</t>
    </rPh>
    <rPh sb="3" eb="4">
      <t>ケズ</t>
    </rPh>
    <rPh sb="5" eb="7">
      <t>マイセツ</t>
    </rPh>
    <rPh sb="7" eb="9">
      <t>コウジ</t>
    </rPh>
    <phoneticPr fontId="1"/>
  </si>
  <si>
    <t>将来用の配管等と併せての堀削、埋設工事にかかる部材費、労務費</t>
    <rPh sb="0" eb="2">
      <t>ショウライ</t>
    </rPh>
    <rPh sb="2" eb="3">
      <t>ヨウ</t>
    </rPh>
    <rPh sb="4" eb="6">
      <t>ハイカン</t>
    </rPh>
    <rPh sb="6" eb="7">
      <t>トウ</t>
    </rPh>
    <rPh sb="8" eb="9">
      <t>アワ</t>
    </rPh>
    <rPh sb="12" eb="13">
      <t>ホリ</t>
    </rPh>
    <rPh sb="13" eb="14">
      <t>サク</t>
    </rPh>
    <rPh sb="15" eb="17">
      <t>マイセツ</t>
    </rPh>
    <rPh sb="17" eb="19">
      <t>コウジ</t>
    </rPh>
    <rPh sb="23" eb="26">
      <t>ブザイヒ</t>
    </rPh>
    <rPh sb="27" eb="30">
      <t>ロウムヒ</t>
    </rPh>
    <phoneticPr fontId="1"/>
  </si>
  <si>
    <t>既設駐車スペースのアスファルト舗装にかかる部材費、労務費（駐車スペースがアスファルトでない場合）</t>
    <rPh sb="0" eb="2">
      <t>キセツ</t>
    </rPh>
    <rPh sb="2" eb="4">
      <t>チュウシャ</t>
    </rPh>
    <rPh sb="15" eb="17">
      <t>ホソウ</t>
    </rPh>
    <rPh sb="29" eb="31">
      <t>チュウシャ</t>
    </rPh>
    <rPh sb="45" eb="47">
      <t>バアイ</t>
    </rPh>
    <phoneticPr fontId="1"/>
  </si>
  <si>
    <t>埋設配管用埋め戻し時の植栽復旧費</t>
    <phoneticPr fontId="1"/>
  </si>
  <si>
    <t>埋設配管用埋め戻し時のタイル等の復旧、補修費　</t>
    <rPh sb="14" eb="15">
      <t>ナド</t>
    </rPh>
    <rPh sb="16" eb="18">
      <t>フッキュウ</t>
    </rPh>
    <phoneticPr fontId="1"/>
  </si>
  <si>
    <t>充電器基礎廻りタイル等補修にかかる部材費、労務費</t>
    <rPh sb="10" eb="11">
      <t>トウ</t>
    </rPh>
    <phoneticPr fontId="1"/>
  </si>
  <si>
    <t>区画貫通処理（コア抜き貫通費等）、ACL貫通処理（穴埋め塗装を含む。）等にかかる部材費、労務費</t>
    <rPh sb="31" eb="32">
      <t>フク</t>
    </rPh>
    <rPh sb="35" eb="36">
      <t>ナド</t>
    </rPh>
    <phoneticPr fontId="1"/>
  </si>
  <si>
    <t>レントゲン撮影等にかかる費用</t>
    <phoneticPr fontId="1"/>
  </si>
  <si>
    <t>斫りにかかる部材費、労務費</t>
    <phoneticPr fontId="1"/>
  </si>
  <si>
    <t>９．建柱工事</t>
    <rPh sb="2" eb="4">
      <t>ケンチュウ</t>
    </rPh>
    <rPh sb="4" eb="6">
      <t>コウジ</t>
    </rPh>
    <phoneticPr fontId="1"/>
  </si>
  <si>
    <t>充電設備等専用以外の用途（設備負荷）の配線を中継する柱にかかる部材費、労務費</t>
    <rPh sb="0" eb="2">
      <t>ジュウデン</t>
    </rPh>
    <rPh sb="2" eb="4">
      <t>セツビ</t>
    </rPh>
    <rPh sb="4" eb="5">
      <t>トウ</t>
    </rPh>
    <rPh sb="5" eb="7">
      <t>センヨウ</t>
    </rPh>
    <rPh sb="7" eb="9">
      <t>イガイ</t>
    </rPh>
    <rPh sb="10" eb="12">
      <t>ヨウト</t>
    </rPh>
    <rPh sb="13" eb="15">
      <t>セツビ</t>
    </rPh>
    <rPh sb="15" eb="17">
      <t>フカ</t>
    </rPh>
    <rPh sb="19" eb="21">
      <t>ハイセン</t>
    </rPh>
    <rPh sb="22" eb="24">
      <t>チュウケイ</t>
    </rPh>
    <rPh sb="26" eb="27">
      <t>ハシラ</t>
    </rPh>
    <phoneticPr fontId="1"/>
  </si>
  <si>
    <t>10.デマンド工事</t>
    <rPh sb="7" eb="9">
      <t>コウジ</t>
    </rPh>
    <phoneticPr fontId="1"/>
  </si>
  <si>
    <t>デマンドコントロール機器本体以外の、別売モニターや外部プリンターなどのオプション代</t>
    <rPh sb="10" eb="12">
      <t>キキ</t>
    </rPh>
    <rPh sb="12" eb="14">
      <t>ホンタイ</t>
    </rPh>
    <rPh sb="14" eb="16">
      <t>イガイ</t>
    </rPh>
    <rPh sb="18" eb="19">
      <t>ベツ</t>
    </rPh>
    <rPh sb="19" eb="20">
      <t>ウ</t>
    </rPh>
    <rPh sb="25" eb="27">
      <t>ガイブ</t>
    </rPh>
    <rPh sb="40" eb="41">
      <t>ダイ</t>
    </rPh>
    <phoneticPr fontId="1"/>
  </si>
  <si>
    <t>デマンドコントロール機能を持たない機器の設置にかかる部材費、労務費</t>
    <rPh sb="10" eb="12">
      <t>キノウ</t>
    </rPh>
    <rPh sb="13" eb="14">
      <t>モ</t>
    </rPh>
    <rPh sb="17" eb="19">
      <t>キキ</t>
    </rPh>
    <rPh sb="20" eb="22">
      <t>セッチ</t>
    </rPh>
    <rPh sb="26" eb="28">
      <t>ブザイ</t>
    </rPh>
    <rPh sb="28" eb="29">
      <t>ヒ</t>
    </rPh>
    <rPh sb="30" eb="33">
      <t>ロウムヒ</t>
    </rPh>
    <phoneticPr fontId="1"/>
  </si>
  <si>
    <t>申請する充電設備本体以外の制御を行う機器の設置にかかる部材費、労務費</t>
    <rPh sb="0" eb="2">
      <t>シンセイ</t>
    </rPh>
    <rPh sb="4" eb="8">
      <t>ジュウデンセツビ</t>
    </rPh>
    <rPh sb="8" eb="10">
      <t>ホンタイ</t>
    </rPh>
    <rPh sb="10" eb="12">
      <t>イガイ</t>
    </rPh>
    <rPh sb="13" eb="15">
      <t>セイギョ</t>
    </rPh>
    <rPh sb="16" eb="17">
      <t>オコナ</t>
    </rPh>
    <rPh sb="18" eb="20">
      <t>キキ</t>
    </rPh>
    <rPh sb="21" eb="23">
      <t>セッチ</t>
    </rPh>
    <rPh sb="27" eb="29">
      <t>ブザイ</t>
    </rPh>
    <rPh sb="29" eb="30">
      <t>ヒ</t>
    </rPh>
    <rPh sb="31" eb="34">
      <t>ロウムヒ</t>
    </rPh>
    <phoneticPr fontId="1"/>
  </si>
  <si>
    <t>既製品でない機器の設置にかかる部材費、労務費</t>
    <rPh sb="0" eb="3">
      <t>キセイヒン</t>
    </rPh>
    <rPh sb="6" eb="8">
      <t>キキ</t>
    </rPh>
    <rPh sb="9" eb="11">
      <t>セッチ</t>
    </rPh>
    <rPh sb="15" eb="17">
      <t>ブザイ</t>
    </rPh>
    <rPh sb="17" eb="18">
      <t>ヒ</t>
    </rPh>
    <rPh sb="19" eb="22">
      <t>ロウムヒ</t>
    </rPh>
    <phoneticPr fontId="1"/>
  </si>
  <si>
    <t>11.課金デバイス工事</t>
    <rPh sb="3" eb="5">
      <t>カキン</t>
    </rPh>
    <rPh sb="9" eb="11">
      <t>コウジ</t>
    </rPh>
    <phoneticPr fontId="1"/>
  </si>
  <si>
    <t>課金機器本体以外の、別売モニターや外部プリンターなどのオプション代金</t>
    <rPh sb="0" eb="2">
      <t>カキン</t>
    </rPh>
    <rPh sb="2" eb="4">
      <t>キキ</t>
    </rPh>
    <rPh sb="4" eb="6">
      <t>ホンタイ</t>
    </rPh>
    <rPh sb="6" eb="8">
      <t>イガイ</t>
    </rPh>
    <rPh sb="10" eb="11">
      <t>ベツ</t>
    </rPh>
    <rPh sb="11" eb="12">
      <t>ウ</t>
    </rPh>
    <rPh sb="17" eb="19">
      <t>ガイブ</t>
    </rPh>
    <rPh sb="32" eb="34">
      <t>ダイキン</t>
    </rPh>
    <phoneticPr fontId="1"/>
  </si>
  <si>
    <t>充電設備本体を改造し設置した場合の部材費、労務費</t>
    <rPh sb="0" eb="2">
      <t>ジュウデン</t>
    </rPh>
    <rPh sb="2" eb="4">
      <t>セツビ</t>
    </rPh>
    <rPh sb="4" eb="6">
      <t>ホンタイ</t>
    </rPh>
    <rPh sb="7" eb="9">
      <t>カイゾウ</t>
    </rPh>
    <rPh sb="10" eb="12">
      <t>セッチ</t>
    </rPh>
    <rPh sb="14" eb="16">
      <t>バアイ</t>
    </rPh>
    <rPh sb="17" eb="20">
      <t>ブザイヒ</t>
    </rPh>
    <rPh sb="21" eb="24">
      <t>ロウムヒ</t>
    </rPh>
    <phoneticPr fontId="1"/>
  </si>
  <si>
    <t>12.ハンドホール設置工事</t>
    <rPh sb="9" eb="11">
      <t>セッチ</t>
    </rPh>
    <rPh sb="11" eb="13">
      <t>コウジ</t>
    </rPh>
    <phoneticPr fontId="1"/>
  </si>
  <si>
    <t>充電設備等以外の配線があるハンドホールの設置にかかる部材費、労務費</t>
    <rPh sb="0" eb="2">
      <t>ジュウデン</t>
    </rPh>
    <rPh sb="2" eb="4">
      <t>セツビ</t>
    </rPh>
    <rPh sb="4" eb="5">
      <t>トウ</t>
    </rPh>
    <rPh sb="5" eb="7">
      <t>イガイ</t>
    </rPh>
    <rPh sb="8" eb="10">
      <t>ハイセン</t>
    </rPh>
    <rPh sb="20" eb="22">
      <t>セッチ</t>
    </rPh>
    <phoneticPr fontId="1"/>
  </si>
  <si>
    <t>13.その他工事</t>
    <rPh sb="5" eb="6">
      <t>タ</t>
    </rPh>
    <rPh sb="6" eb="8">
      <t>コウジ</t>
    </rPh>
    <phoneticPr fontId="1"/>
  </si>
  <si>
    <t>配管塗装にかかる部材費、労務費</t>
    <rPh sb="0" eb="2">
      <t>ハイカン</t>
    </rPh>
    <rPh sb="2" eb="4">
      <t>トソウ</t>
    </rPh>
    <rPh sb="8" eb="10">
      <t>ブザイ</t>
    </rPh>
    <rPh sb="10" eb="11">
      <t>ヒ</t>
    </rPh>
    <rPh sb="12" eb="15">
      <t>ロウムヒ</t>
    </rPh>
    <phoneticPr fontId="7"/>
  </si>
  <si>
    <t>ボックス塗装にかかる部材費、労務費</t>
    <rPh sb="4" eb="6">
      <t>トソウ</t>
    </rPh>
    <rPh sb="10" eb="12">
      <t>ブザイ</t>
    </rPh>
    <rPh sb="12" eb="13">
      <t>ヒ</t>
    </rPh>
    <rPh sb="14" eb="17">
      <t>ロウムヒ</t>
    </rPh>
    <phoneticPr fontId="7"/>
  </si>
  <si>
    <t>点検口の設置にかかる部材費、労務費</t>
    <rPh sb="4" eb="6">
      <t>セッチ</t>
    </rPh>
    <phoneticPr fontId="1"/>
  </si>
  <si>
    <t>植栽伐採にかかる部材費、労務費</t>
    <rPh sb="0" eb="2">
      <t>ショクサイ</t>
    </rPh>
    <rPh sb="2" eb="4">
      <t>バッサイ</t>
    </rPh>
    <rPh sb="8" eb="10">
      <t>ブザイ</t>
    </rPh>
    <rPh sb="10" eb="11">
      <t>ヒ</t>
    </rPh>
    <rPh sb="12" eb="15">
      <t>ロウムヒ</t>
    </rPh>
    <phoneticPr fontId="1"/>
  </si>
  <si>
    <t>残材処分費</t>
    <rPh sb="0" eb="2">
      <t>ザンザイ</t>
    </rPh>
    <rPh sb="2" eb="4">
      <t>ショブン</t>
    </rPh>
    <rPh sb="4" eb="5">
      <t>ヒ</t>
    </rPh>
    <phoneticPr fontId="1"/>
  </si>
  <si>
    <t>外壁補修にかかる部材費、労務費</t>
    <rPh sb="0" eb="1">
      <t>ガイ</t>
    </rPh>
    <rPh sb="1" eb="2">
      <t>ヘキ</t>
    </rPh>
    <rPh sb="2" eb="4">
      <t>ホシュウ</t>
    </rPh>
    <phoneticPr fontId="1"/>
  </si>
  <si>
    <t>14.高圧受変電設備設置工事費</t>
    <rPh sb="3" eb="5">
      <t>コウアツ</t>
    </rPh>
    <rPh sb="5" eb="8">
      <t>ジュヘンデン</t>
    </rPh>
    <rPh sb="8" eb="10">
      <t>セツビ</t>
    </rPh>
    <rPh sb="10" eb="12">
      <t>セッチ</t>
    </rPh>
    <rPh sb="12" eb="14">
      <t>コウジ</t>
    </rPh>
    <rPh sb="14" eb="15">
      <t>ヒ</t>
    </rPh>
    <phoneticPr fontId="1"/>
  </si>
  <si>
    <t>フェンスの設置にかかる部材費、労務費</t>
    <phoneticPr fontId="1"/>
  </si>
  <si>
    <t>キュービクル内における電力会社のVCT（計測用変圧変流器）にかかる部材費、労務費</t>
    <phoneticPr fontId="1"/>
  </si>
  <si>
    <t>新たに建設予定の施設等で、施設全体への電力供給を担う高圧受変電設備にかかる部材費、労務費</t>
    <phoneticPr fontId="1"/>
  </si>
  <si>
    <t>高圧受変電設備の機器が過剰である場合の部材費、労務費</t>
    <phoneticPr fontId="1"/>
  </si>
  <si>
    <t>関連する行政機関（消防署、電気工作物の設置場所を管轄している経済産業省産業保安監督部等）への届出資料作成・届出にかかる費用</t>
    <phoneticPr fontId="1"/>
  </si>
  <si>
    <t>15.特別措置に基づく受電工事費</t>
    <rPh sb="3" eb="5">
      <t>トクベツ</t>
    </rPh>
    <rPh sb="5" eb="7">
      <t>ソチ</t>
    </rPh>
    <rPh sb="8" eb="9">
      <t>モト</t>
    </rPh>
    <rPh sb="11" eb="13">
      <t>ジュデン</t>
    </rPh>
    <rPh sb="13" eb="15">
      <t>コウジ</t>
    </rPh>
    <rPh sb="15" eb="16">
      <t>ヒ</t>
    </rPh>
    <phoneticPr fontId="1"/>
  </si>
  <si>
    <t>電力会社が発行した請求書に記載された負担金及びそれ以外の費用</t>
    <rPh sb="0" eb="2">
      <t>デンリョク</t>
    </rPh>
    <rPh sb="2" eb="4">
      <t>カイシャ</t>
    </rPh>
    <rPh sb="5" eb="7">
      <t>ハッコウ</t>
    </rPh>
    <rPh sb="9" eb="12">
      <t>セイキュウショ</t>
    </rPh>
    <rPh sb="13" eb="15">
      <t>キサイ</t>
    </rPh>
    <rPh sb="18" eb="21">
      <t>フタンキン</t>
    </rPh>
    <rPh sb="21" eb="22">
      <t>オヨ</t>
    </rPh>
    <rPh sb="25" eb="27">
      <t>イガイ</t>
    </rPh>
    <rPh sb="28" eb="30">
      <t>ヒヨウ</t>
    </rPh>
    <phoneticPr fontId="1"/>
  </si>
  <si>
    <t>主任技術者立会費</t>
    <rPh sb="0" eb="2">
      <t>シュニン</t>
    </rPh>
    <rPh sb="2" eb="5">
      <t>ギジュツシャ</t>
    </rPh>
    <rPh sb="5" eb="6">
      <t>タ</t>
    </rPh>
    <rPh sb="6" eb="7">
      <t>ア</t>
    </rPh>
    <rPh sb="7" eb="8">
      <t>ヒ</t>
    </rPh>
    <phoneticPr fontId="1"/>
  </si>
  <si>
    <t>16.案内板設置工事費（商業施設・宿泊施設等の申請のみ）</t>
    <rPh sb="3" eb="6">
      <t>アンナイバン</t>
    </rPh>
    <rPh sb="6" eb="8">
      <t>セッチ</t>
    </rPh>
    <rPh sb="8" eb="10">
      <t>コウジ</t>
    </rPh>
    <rPh sb="10" eb="11">
      <t>ヒ</t>
    </rPh>
    <rPh sb="12" eb="14">
      <t>ショウギョウ</t>
    </rPh>
    <rPh sb="14" eb="16">
      <t>シセツ</t>
    </rPh>
    <rPh sb="17" eb="19">
      <t>シュクハク</t>
    </rPh>
    <rPh sb="19" eb="21">
      <t>シセツ</t>
    </rPh>
    <rPh sb="21" eb="22">
      <t>トウ</t>
    </rPh>
    <rPh sb="23" eb="25">
      <t>シンセイ</t>
    </rPh>
    <phoneticPr fontId="1"/>
  </si>
  <si>
    <t>寸法、デザイン等の条件を満たしていない案内板の設置にかかる部材費、労務費</t>
    <rPh sb="0" eb="2">
      <t>スンポウ</t>
    </rPh>
    <rPh sb="7" eb="8">
      <t>トウ</t>
    </rPh>
    <rPh sb="9" eb="11">
      <t>ジョウケン</t>
    </rPh>
    <rPh sb="12" eb="13">
      <t>ミ</t>
    </rPh>
    <rPh sb="19" eb="22">
      <t>アンナイバン</t>
    </rPh>
    <rPh sb="23" eb="25">
      <t>セッチ</t>
    </rPh>
    <phoneticPr fontId="1"/>
  </si>
  <si>
    <t>公道に面する入口以外に設置する誘導板や充電設備の使用方法を記載した案内板の設置にかかる部材費、労務費</t>
    <rPh sb="0" eb="2">
      <t>コウドウ</t>
    </rPh>
    <rPh sb="3" eb="4">
      <t>メン</t>
    </rPh>
    <rPh sb="6" eb="8">
      <t>イリグチ</t>
    </rPh>
    <rPh sb="8" eb="10">
      <t>イガイ</t>
    </rPh>
    <rPh sb="11" eb="13">
      <t>セッチ</t>
    </rPh>
    <rPh sb="15" eb="17">
      <t>ユウドウ</t>
    </rPh>
    <rPh sb="17" eb="18">
      <t>イタ</t>
    </rPh>
    <rPh sb="19" eb="21">
      <t>ジュウデン</t>
    </rPh>
    <rPh sb="21" eb="23">
      <t>セツビ</t>
    </rPh>
    <rPh sb="24" eb="26">
      <t>シヨウ</t>
    </rPh>
    <rPh sb="26" eb="28">
      <t>ホウホウ</t>
    </rPh>
    <rPh sb="29" eb="31">
      <t>キサイ</t>
    </rPh>
    <rPh sb="33" eb="36">
      <t>アンナイバン</t>
    </rPh>
    <rPh sb="37" eb="39">
      <t>セッチ</t>
    </rPh>
    <phoneticPr fontId="1"/>
  </si>
  <si>
    <t>17.ライン引き工事</t>
    <rPh sb="6" eb="7">
      <t>ヒ</t>
    </rPh>
    <rPh sb="8" eb="10">
      <t>コウジ</t>
    </rPh>
    <phoneticPr fontId="1"/>
  </si>
  <si>
    <t>充電スペースの枠に関係のないゼブラ線等のライン引きにかかる部材費、労務費</t>
    <rPh sb="0" eb="2">
      <t>ジュウデン</t>
    </rPh>
    <rPh sb="7" eb="8">
      <t>ワク</t>
    </rPh>
    <rPh sb="9" eb="11">
      <t>カンケイ</t>
    </rPh>
    <rPh sb="17" eb="18">
      <t>セン</t>
    </rPh>
    <rPh sb="18" eb="19">
      <t>トウ</t>
    </rPh>
    <rPh sb="23" eb="24">
      <t>ヒ</t>
    </rPh>
    <rPh sb="33" eb="36">
      <t>ロウムヒ</t>
    </rPh>
    <phoneticPr fontId="1"/>
  </si>
  <si>
    <t>18.路面表示工事</t>
    <rPh sb="3" eb="5">
      <t>ロメン</t>
    </rPh>
    <rPh sb="5" eb="7">
      <t>ヒョウジ</t>
    </rPh>
    <rPh sb="7" eb="9">
      <t>コウジ</t>
    </rPh>
    <phoneticPr fontId="1"/>
  </si>
  <si>
    <t>充電スペース内の路面塗装にかかる部材費、労務費</t>
    <rPh sb="0" eb="2">
      <t>ジュウデン</t>
    </rPh>
    <rPh sb="6" eb="7">
      <t>ナイ</t>
    </rPh>
    <rPh sb="8" eb="10">
      <t>ロメン</t>
    </rPh>
    <rPh sb="10" eb="12">
      <t>トソウ</t>
    </rPh>
    <phoneticPr fontId="1"/>
  </si>
  <si>
    <t>寸法、デザイン等の条件を満たしていない路面表示の設置にかかる部材費、労務費</t>
    <rPh sb="0" eb="2">
      <t>スンポウ</t>
    </rPh>
    <rPh sb="7" eb="8">
      <t>トウ</t>
    </rPh>
    <rPh sb="9" eb="11">
      <t>ジョウケン</t>
    </rPh>
    <rPh sb="12" eb="13">
      <t>ミ</t>
    </rPh>
    <rPh sb="19" eb="21">
      <t>ロメン</t>
    </rPh>
    <rPh sb="21" eb="23">
      <t>ヒョウジ</t>
    </rPh>
    <rPh sb="24" eb="26">
      <t>セッチ</t>
    </rPh>
    <phoneticPr fontId="1"/>
  </si>
  <si>
    <t>充電場所駐車場カラー塗装にかかる部材費、労務費</t>
    <phoneticPr fontId="1"/>
  </si>
  <si>
    <t>床面タイル等張替えにかかる部材費、労務費</t>
    <rPh sb="5" eb="6">
      <t>ナド</t>
    </rPh>
    <phoneticPr fontId="1"/>
  </si>
  <si>
    <t>19.屋根設置工事</t>
    <rPh sb="3" eb="5">
      <t>ヤネ</t>
    </rPh>
    <rPh sb="5" eb="7">
      <t>セッチ</t>
    </rPh>
    <rPh sb="7" eb="9">
      <t>コウジ</t>
    </rPh>
    <phoneticPr fontId="1"/>
  </si>
  <si>
    <t>充電器本体およびメンテナンススペースを保護しない屋根の本体費および設置にかかる部材費、労務費</t>
    <rPh sb="0" eb="3">
      <t>ジュウデンキ</t>
    </rPh>
    <rPh sb="3" eb="5">
      <t>ホンタイ</t>
    </rPh>
    <rPh sb="19" eb="21">
      <t>ホゴ</t>
    </rPh>
    <rPh sb="24" eb="26">
      <t>ヤネ</t>
    </rPh>
    <rPh sb="27" eb="29">
      <t>ホンタイ</t>
    </rPh>
    <rPh sb="29" eb="30">
      <t>ヒ</t>
    </rPh>
    <rPh sb="33" eb="35">
      <t>セッチ</t>
    </rPh>
    <phoneticPr fontId="1"/>
  </si>
  <si>
    <t>20.小屋設置工事</t>
    <rPh sb="3" eb="5">
      <t>コヤ</t>
    </rPh>
    <rPh sb="5" eb="7">
      <t>セッチ</t>
    </rPh>
    <rPh sb="7" eb="9">
      <t>コウジ</t>
    </rPh>
    <phoneticPr fontId="1"/>
  </si>
  <si>
    <t>小屋内部に設置されるヒーター等の備品の本体費および設置にかかる部材費、労務費</t>
    <rPh sb="0" eb="2">
      <t>コヤ</t>
    </rPh>
    <rPh sb="2" eb="4">
      <t>ナイブ</t>
    </rPh>
    <rPh sb="5" eb="7">
      <t>セッチ</t>
    </rPh>
    <rPh sb="14" eb="15">
      <t>トウ</t>
    </rPh>
    <rPh sb="16" eb="18">
      <t>ビヒン</t>
    </rPh>
    <phoneticPr fontId="1"/>
  </si>
  <si>
    <t>21.防護用部材設置工事</t>
    <rPh sb="3" eb="6">
      <t>ボウゴヨウ</t>
    </rPh>
    <rPh sb="6" eb="8">
      <t>ブザイ</t>
    </rPh>
    <rPh sb="8" eb="10">
      <t>セッチ</t>
    </rPh>
    <rPh sb="10" eb="12">
      <t>コウジ</t>
    </rPh>
    <phoneticPr fontId="1"/>
  </si>
  <si>
    <t>ブラスチック製およびゴム製のポールの本体費および設置にかかる部材費、労務費</t>
    <rPh sb="6" eb="7">
      <t>セイ</t>
    </rPh>
    <rPh sb="12" eb="13">
      <t>セイ</t>
    </rPh>
    <phoneticPr fontId="1"/>
  </si>
  <si>
    <t>充電器基礎廻りインターロッキング補修にかかる部材費、労務費</t>
    <phoneticPr fontId="1"/>
  </si>
  <si>
    <t>U字型・I型防護用以外の部材の本体費および設置にかかる部材費、労務費</t>
    <rPh sb="1" eb="2">
      <t>ジ</t>
    </rPh>
    <rPh sb="2" eb="3">
      <t>カタ</t>
    </rPh>
    <rPh sb="5" eb="6">
      <t>カタ</t>
    </rPh>
    <rPh sb="6" eb="9">
      <t>ボウゴヨウ</t>
    </rPh>
    <rPh sb="9" eb="11">
      <t>イガイ</t>
    </rPh>
    <rPh sb="12" eb="14">
      <t>ブザイ</t>
    </rPh>
    <phoneticPr fontId="1"/>
  </si>
  <si>
    <t>駐車場侵入防止のバリカー（上下式バリカー）やチェーンの本体費および設置にかかる部材費、労務費</t>
    <rPh sb="0" eb="3">
      <t>チュウシャジョウ</t>
    </rPh>
    <rPh sb="3" eb="5">
      <t>シンニュウ</t>
    </rPh>
    <rPh sb="5" eb="7">
      <t>ボウシ</t>
    </rPh>
    <rPh sb="13" eb="15">
      <t>ジョウゲ</t>
    </rPh>
    <rPh sb="15" eb="16">
      <t>シキ</t>
    </rPh>
    <phoneticPr fontId="1"/>
  </si>
  <si>
    <t>車止めの本体費および設置にかかる部材費、労務費</t>
    <rPh sb="0" eb="1">
      <t>クルマ</t>
    </rPh>
    <rPh sb="1" eb="2">
      <t>ト</t>
    </rPh>
    <rPh sb="4" eb="6">
      <t>ホンタイ</t>
    </rPh>
    <rPh sb="6" eb="7">
      <t>ヒ</t>
    </rPh>
    <rPh sb="10" eb="12">
      <t>セッチ</t>
    </rPh>
    <rPh sb="16" eb="19">
      <t>ブザイヒ</t>
    </rPh>
    <rPh sb="20" eb="23">
      <t>ロウムヒ</t>
    </rPh>
    <phoneticPr fontId="1"/>
  </si>
  <si>
    <t>キュービクル防護用の衝突防止バリカーの本体費および設置にかかる部材費、労務費</t>
    <rPh sb="6" eb="8">
      <t>ボウゴ</t>
    </rPh>
    <rPh sb="8" eb="9">
      <t>ヨウ</t>
    </rPh>
    <phoneticPr fontId="1"/>
  </si>
  <si>
    <t>区画バリカーの本体費および設置にかかる部材費、労務費</t>
    <rPh sb="0" eb="2">
      <t>クカク</t>
    </rPh>
    <phoneticPr fontId="7"/>
  </si>
  <si>
    <t>既存バリカー撤去費</t>
    <rPh sb="8" eb="9">
      <t>ヒ</t>
    </rPh>
    <phoneticPr fontId="1"/>
  </si>
  <si>
    <t>22.電灯設置工事</t>
    <rPh sb="3" eb="5">
      <t>デントウ</t>
    </rPh>
    <rPh sb="5" eb="7">
      <t>セッチ</t>
    </rPh>
    <rPh sb="7" eb="9">
      <t>コウジ</t>
    </rPh>
    <phoneticPr fontId="1"/>
  </si>
  <si>
    <t>華美な電灯の本体費および設置にかかる部材費、労務費</t>
    <rPh sb="0" eb="2">
      <t>カビ</t>
    </rPh>
    <rPh sb="3" eb="5">
      <t>デントウ</t>
    </rPh>
    <phoneticPr fontId="1"/>
  </si>
  <si>
    <t>太陽光発電機で稼働する電灯の本体費および設置にかかる部材費、労務費</t>
    <rPh sb="0" eb="3">
      <t>タイヨウコウ</t>
    </rPh>
    <rPh sb="3" eb="5">
      <t>ハツデン</t>
    </rPh>
    <rPh sb="5" eb="6">
      <t>キ</t>
    </rPh>
    <rPh sb="7" eb="9">
      <t>カドウ</t>
    </rPh>
    <rPh sb="11" eb="13">
      <t>デントウ</t>
    </rPh>
    <phoneticPr fontId="1"/>
  </si>
  <si>
    <t>充電設備本体を照らしていない電灯の本体費および設置にかかる部材費、労務費</t>
    <rPh sb="0" eb="2">
      <t>ジュウデン</t>
    </rPh>
    <rPh sb="2" eb="4">
      <t>セツビ</t>
    </rPh>
    <rPh sb="4" eb="6">
      <t>ホンタイ</t>
    </rPh>
    <rPh sb="7" eb="8">
      <t>テ</t>
    </rPh>
    <rPh sb="14" eb="16">
      <t>デントウ</t>
    </rPh>
    <phoneticPr fontId="1"/>
  </si>
  <si>
    <t>23.雑材・消耗品、養生費</t>
    <rPh sb="3" eb="5">
      <t>ザツザイ</t>
    </rPh>
    <rPh sb="6" eb="9">
      <t>ショウモウヒン</t>
    </rPh>
    <rPh sb="10" eb="13">
      <t>ヨウジョウヒ</t>
    </rPh>
    <phoneticPr fontId="1"/>
  </si>
  <si>
    <t>交通運搬費や廃材処分費</t>
    <rPh sb="0" eb="2">
      <t>コウツウ</t>
    </rPh>
    <rPh sb="2" eb="4">
      <t>ウンパン</t>
    </rPh>
    <rPh sb="4" eb="5">
      <t>ヒ</t>
    </rPh>
    <rPh sb="6" eb="8">
      <t>ハイザイ</t>
    </rPh>
    <rPh sb="8" eb="10">
      <t>ショブン</t>
    </rPh>
    <rPh sb="10" eb="11">
      <t>ヒ</t>
    </rPh>
    <phoneticPr fontId="1"/>
  </si>
  <si>
    <t>24.図面作成費</t>
    <rPh sb="3" eb="5">
      <t>ズメン</t>
    </rPh>
    <rPh sb="5" eb="7">
      <t>サクセイ</t>
    </rPh>
    <rPh sb="7" eb="8">
      <t>ヒ</t>
    </rPh>
    <phoneticPr fontId="1"/>
  </si>
  <si>
    <t>竣工図面等の作成費</t>
    <rPh sb="0" eb="2">
      <t>シュンコウ</t>
    </rPh>
    <rPh sb="2" eb="4">
      <t>ズメン</t>
    </rPh>
    <rPh sb="4" eb="5">
      <t>トウ</t>
    </rPh>
    <rPh sb="6" eb="8">
      <t>サクセイ</t>
    </rPh>
    <rPh sb="8" eb="9">
      <t>ヒ</t>
    </rPh>
    <phoneticPr fontId="1"/>
  </si>
  <si>
    <t>25.レイアウト検討費</t>
    <rPh sb="8" eb="10">
      <t>ケントウ</t>
    </rPh>
    <rPh sb="10" eb="11">
      <t>ヒ</t>
    </rPh>
    <phoneticPr fontId="1"/>
  </si>
  <si>
    <t>交通費、諸経費等にかかる費用</t>
    <rPh sb="0" eb="3">
      <t>コウツウヒ</t>
    </rPh>
    <rPh sb="4" eb="7">
      <t>ショケイヒ</t>
    </rPh>
    <rPh sb="7" eb="8">
      <t>トウ</t>
    </rPh>
    <rPh sb="12" eb="14">
      <t>ヒヨウ</t>
    </rPh>
    <phoneticPr fontId="1"/>
  </si>
  <si>
    <t>26.電力会社立会・協議費</t>
    <rPh sb="3" eb="5">
      <t>デンリョク</t>
    </rPh>
    <rPh sb="5" eb="7">
      <t>カイシャ</t>
    </rPh>
    <rPh sb="7" eb="9">
      <t>タチアイ</t>
    </rPh>
    <rPh sb="10" eb="12">
      <t>キョウギ</t>
    </rPh>
    <rPh sb="12" eb="13">
      <t>ヒ</t>
    </rPh>
    <phoneticPr fontId="1"/>
  </si>
  <si>
    <t>電力会社への申請手続費用、消防申請費（立会費も含む。）</t>
    <rPh sb="0" eb="2">
      <t>デンリョク</t>
    </rPh>
    <rPh sb="2" eb="4">
      <t>カイシャ</t>
    </rPh>
    <rPh sb="6" eb="8">
      <t>シンセイ</t>
    </rPh>
    <rPh sb="8" eb="10">
      <t>テツヅ</t>
    </rPh>
    <rPh sb="10" eb="12">
      <t>ヒヨウ</t>
    </rPh>
    <phoneticPr fontId="1"/>
  </si>
  <si>
    <t>特別措置以外の契約等にかかる費用</t>
    <rPh sb="0" eb="2">
      <t>トクベツ</t>
    </rPh>
    <rPh sb="2" eb="4">
      <t>ソチ</t>
    </rPh>
    <rPh sb="4" eb="6">
      <t>イガイ</t>
    </rPh>
    <rPh sb="7" eb="9">
      <t>ケイヤク</t>
    </rPh>
    <rPh sb="9" eb="10">
      <t>トウ</t>
    </rPh>
    <rPh sb="14" eb="16">
      <t>ヒヨウ</t>
    </rPh>
    <phoneticPr fontId="1"/>
  </si>
  <si>
    <t>受変電設備の保安規定の作成・届出にかかる費用</t>
    <phoneticPr fontId="1"/>
  </si>
  <si>
    <t>27.安全誘導員費</t>
    <rPh sb="3" eb="5">
      <t>アンゼン</t>
    </rPh>
    <rPh sb="5" eb="8">
      <t>ユウドウイン</t>
    </rPh>
    <rPh sb="8" eb="9">
      <t>ヒ</t>
    </rPh>
    <phoneticPr fontId="1"/>
  </si>
  <si>
    <t>現場作業内の安全対策にかかる費用</t>
    <rPh sb="0" eb="2">
      <t>ゲンバ</t>
    </rPh>
    <rPh sb="2" eb="4">
      <t>サギョウ</t>
    </rPh>
    <rPh sb="4" eb="5">
      <t>ナイ</t>
    </rPh>
    <rPh sb="6" eb="8">
      <t>アンゼン</t>
    </rPh>
    <rPh sb="8" eb="10">
      <t>タイサク</t>
    </rPh>
    <rPh sb="14" eb="16">
      <t>ヒヨウ</t>
    </rPh>
    <phoneticPr fontId="1"/>
  </si>
  <si>
    <t>ガードマン、安全誘導費などで、助成対象とならない工事に関わる費用</t>
    <phoneticPr fontId="1"/>
  </si>
  <si>
    <t>28.停電回避費</t>
    <rPh sb="3" eb="5">
      <t>テイデン</t>
    </rPh>
    <rPh sb="5" eb="7">
      <t>カイヒ</t>
    </rPh>
    <rPh sb="7" eb="8">
      <t>ヒ</t>
    </rPh>
    <phoneticPr fontId="1"/>
  </si>
  <si>
    <t>停電回避費（V2Hを設置する場合）</t>
    <rPh sb="0" eb="2">
      <t>テイデン</t>
    </rPh>
    <rPh sb="2" eb="4">
      <t>カイヒ</t>
    </rPh>
    <rPh sb="4" eb="5">
      <t>ヒ</t>
    </rPh>
    <rPh sb="10" eb="12">
      <t>セッチ</t>
    </rPh>
    <rPh sb="14" eb="16">
      <t>バアイ</t>
    </rPh>
    <phoneticPr fontId="1"/>
  </si>
  <si>
    <t>工事に必要な電源を確保するための発電機等の費用</t>
    <rPh sb="0" eb="2">
      <t>コウジ</t>
    </rPh>
    <rPh sb="3" eb="5">
      <t>ヒツヨウ</t>
    </rPh>
    <rPh sb="6" eb="8">
      <t>デンゲン</t>
    </rPh>
    <rPh sb="9" eb="11">
      <t>カクホ</t>
    </rPh>
    <rPh sb="16" eb="19">
      <t>ハツデンキ</t>
    </rPh>
    <rPh sb="19" eb="20">
      <t>トウ</t>
    </rPh>
    <rPh sb="21" eb="23">
      <t>ヒヨウ</t>
    </rPh>
    <phoneticPr fontId="1"/>
  </si>
  <si>
    <t>29.充電スペース造成費</t>
    <rPh sb="3" eb="5">
      <t>ジュウデン</t>
    </rPh>
    <rPh sb="9" eb="11">
      <t>ゾウセイ</t>
    </rPh>
    <rPh sb="11" eb="12">
      <t>ヒ</t>
    </rPh>
    <phoneticPr fontId="1"/>
  </si>
  <si>
    <t>既設の駐車スペースを充電スペース用に工事する費用</t>
    <rPh sb="0" eb="2">
      <t>キセツ</t>
    </rPh>
    <rPh sb="3" eb="5">
      <t>チュウシャ</t>
    </rPh>
    <rPh sb="10" eb="12">
      <t>ジュウデン</t>
    </rPh>
    <rPh sb="16" eb="17">
      <t>ヨウ</t>
    </rPh>
    <rPh sb="18" eb="20">
      <t>コウジ</t>
    </rPh>
    <rPh sb="22" eb="24">
      <t>ヒヨウ</t>
    </rPh>
    <phoneticPr fontId="1"/>
  </si>
  <si>
    <t>駐車場レイアウト変更にかかる部材費、労務費</t>
    <rPh sb="14" eb="17">
      <t>ブザイヒ</t>
    </rPh>
    <rPh sb="18" eb="21">
      <t>ロウムヒ</t>
    </rPh>
    <phoneticPr fontId="1"/>
  </si>
  <si>
    <t>すでに駐車スペースがあり、路面が砂利や土等をアルファルトに舗装する工事の部材費、労務費</t>
    <rPh sb="3" eb="5">
      <t>チュウシャ</t>
    </rPh>
    <rPh sb="13" eb="15">
      <t>ロメン</t>
    </rPh>
    <rPh sb="16" eb="18">
      <t>ジャリ</t>
    </rPh>
    <rPh sb="19" eb="20">
      <t>ツチ</t>
    </rPh>
    <rPh sb="20" eb="21">
      <t>トウ</t>
    </rPh>
    <rPh sb="29" eb="31">
      <t>ホソウ</t>
    </rPh>
    <rPh sb="33" eb="35">
      <t>コウジ</t>
    </rPh>
    <rPh sb="36" eb="39">
      <t>ブザイヒ</t>
    </rPh>
    <rPh sb="40" eb="43">
      <t>ロウムヒ</t>
    </rPh>
    <phoneticPr fontId="1"/>
  </si>
  <si>
    <t>30.現場監督等の労務費</t>
    <rPh sb="3" eb="5">
      <t>ゲンバ</t>
    </rPh>
    <rPh sb="5" eb="7">
      <t>カントク</t>
    </rPh>
    <rPh sb="7" eb="8">
      <t>トウ</t>
    </rPh>
    <rPh sb="9" eb="12">
      <t>ロウムヒ</t>
    </rPh>
    <phoneticPr fontId="1"/>
  </si>
  <si>
    <t>現場管理費や現場監理費</t>
    <rPh sb="0" eb="2">
      <t>ゲンバ</t>
    </rPh>
    <rPh sb="2" eb="5">
      <t>カンリヒ</t>
    </rPh>
    <rPh sb="6" eb="8">
      <t>ゲンバ</t>
    </rPh>
    <rPh sb="8" eb="10">
      <t>カンリ</t>
    </rPh>
    <rPh sb="10" eb="11">
      <t>ヒ</t>
    </rPh>
    <phoneticPr fontId="1"/>
  </si>
  <si>
    <t>現場監督費で、助成対象とならない工事に関わる費用</t>
    <phoneticPr fontId="1"/>
  </si>
  <si>
    <t>助成対象経費項目の工事で発生する、現場監督費等で公社が認めないもの</t>
    <rPh sb="0" eb="2">
      <t>ジョセイ</t>
    </rPh>
    <rPh sb="2" eb="4">
      <t>タイショウ</t>
    </rPh>
    <rPh sb="4" eb="6">
      <t>ケイヒ</t>
    </rPh>
    <rPh sb="6" eb="8">
      <t>コウモク</t>
    </rPh>
    <rPh sb="9" eb="11">
      <t>コウジ</t>
    </rPh>
    <rPh sb="12" eb="14">
      <t>ハッセイ</t>
    </rPh>
    <rPh sb="17" eb="19">
      <t>ゲンバ</t>
    </rPh>
    <rPh sb="19" eb="21">
      <t>カントク</t>
    </rPh>
    <rPh sb="21" eb="22">
      <t>ヒ</t>
    </rPh>
    <rPh sb="22" eb="23">
      <t>トウ</t>
    </rPh>
    <rPh sb="24" eb="26">
      <t>コウシャ</t>
    </rPh>
    <rPh sb="27" eb="28">
      <t>ミト</t>
    </rPh>
    <phoneticPr fontId="1"/>
  </si>
  <si>
    <t>31.既存設備等の撤去費</t>
    <rPh sb="3" eb="5">
      <t>キソン</t>
    </rPh>
    <rPh sb="5" eb="7">
      <t>セツビ</t>
    </rPh>
    <rPh sb="7" eb="8">
      <t>ナド</t>
    </rPh>
    <rPh sb="9" eb="11">
      <t>テッキョ</t>
    </rPh>
    <rPh sb="11" eb="12">
      <t>ヒ</t>
    </rPh>
    <phoneticPr fontId="1"/>
  </si>
  <si>
    <t>既設充電設備の撤去や移設、埋め戻し、処分等にかかる費用</t>
    <rPh sb="0" eb="2">
      <t>キセツ</t>
    </rPh>
    <rPh sb="2" eb="6">
      <t>ジュウデンセツビ</t>
    </rPh>
    <rPh sb="7" eb="9">
      <t>テッキョ</t>
    </rPh>
    <rPh sb="10" eb="12">
      <t>イセツ</t>
    </rPh>
    <rPh sb="13" eb="14">
      <t>ウ</t>
    </rPh>
    <rPh sb="15" eb="16">
      <t>モド</t>
    </rPh>
    <rPh sb="18" eb="20">
      <t>ショブン</t>
    </rPh>
    <rPh sb="20" eb="21">
      <t>トウ</t>
    </rPh>
    <rPh sb="25" eb="27">
      <t>ヒヨウ</t>
    </rPh>
    <phoneticPr fontId="1"/>
  </si>
  <si>
    <t>その他既存物の撤去や移動、埋め戻し、処分等にかかる費用</t>
    <rPh sb="2" eb="3">
      <t>タ</t>
    </rPh>
    <rPh sb="3" eb="5">
      <t>キソン</t>
    </rPh>
    <rPh sb="5" eb="6">
      <t>ブツ</t>
    </rPh>
    <rPh sb="7" eb="9">
      <t>テッキョ</t>
    </rPh>
    <rPh sb="10" eb="12">
      <t>イドウ</t>
    </rPh>
    <rPh sb="13" eb="14">
      <t>ウ</t>
    </rPh>
    <rPh sb="15" eb="16">
      <t>モド</t>
    </rPh>
    <rPh sb="18" eb="20">
      <t>ショブン</t>
    </rPh>
    <rPh sb="20" eb="21">
      <t>トウ</t>
    </rPh>
    <rPh sb="25" eb="27">
      <t>ヒヨウ</t>
    </rPh>
    <phoneticPr fontId="1"/>
  </si>
  <si>
    <t>32.その他</t>
    <rPh sb="5" eb="6">
      <t>タ</t>
    </rPh>
    <phoneticPr fontId="1"/>
  </si>
  <si>
    <t>消費税</t>
    <phoneticPr fontId="1"/>
  </si>
  <si>
    <t>他用途（申告された充電設備以外）に利用するための部材費、労務費</t>
    <phoneticPr fontId="1"/>
  </si>
  <si>
    <t>将来用の申告された充電設備以外の工事内容を含んだ工事の部材費、労務費</t>
    <rPh sb="27" eb="30">
      <t>ブザイヒ</t>
    </rPh>
    <rPh sb="31" eb="34">
      <t>ロウムヒ</t>
    </rPh>
    <phoneticPr fontId="1"/>
  </si>
  <si>
    <t>充電設備等の稼働試験、電気自動車等のレンタル費用</t>
    <phoneticPr fontId="1"/>
  </si>
  <si>
    <t>非常用に設置する予備用コンセントの部材費</t>
    <rPh sb="17" eb="20">
      <t>ブザイヒ</t>
    </rPh>
    <phoneticPr fontId="1"/>
  </si>
  <si>
    <t>監視カメラ等の防犯システム、消火器等の防災設備</t>
    <phoneticPr fontId="1"/>
  </si>
  <si>
    <t>共通仮設費（全部または一部）</t>
    <phoneticPr fontId="1"/>
  </si>
  <si>
    <t>交通費、保険費、福利厚生費等</t>
    <rPh sb="13" eb="14">
      <t>トウ</t>
    </rPh>
    <phoneticPr fontId="1"/>
  </si>
  <si>
    <t>写真管理費</t>
    <phoneticPr fontId="1"/>
  </si>
  <si>
    <t>客先協議費（マンション総会・理事会への同席等）</t>
    <phoneticPr fontId="1"/>
  </si>
  <si>
    <t>申請手続代行費</t>
    <phoneticPr fontId="1"/>
  </si>
  <si>
    <t>助成金申請の代行手数料、コンサルタント料（図面作成費を除く。）</t>
    <rPh sb="27" eb="28">
      <t>ノゾ</t>
    </rPh>
    <phoneticPr fontId="1"/>
  </si>
  <si>
    <t>振込手数料</t>
    <phoneticPr fontId="1"/>
  </si>
  <si>
    <t>交付決定日前に発注した機器または施工した工事の経費 （事前申請の場合）</t>
    <rPh sb="4" eb="5">
      <t>ヒ</t>
    </rPh>
    <phoneticPr fontId="1"/>
  </si>
  <si>
    <t>助成対象設備の導入に必要な最低限の範囲を超えると公社が判断した経費</t>
    <rPh sb="31" eb="33">
      <t>ケイヒ</t>
    </rPh>
    <phoneticPr fontId="1"/>
  </si>
  <si>
    <t>利益等排除により除外された経費</t>
    <phoneticPr fontId="1"/>
  </si>
  <si>
    <t>その他公社が助成対象外と認めた経費</t>
    <rPh sb="2" eb="3">
      <t>タ</t>
    </rPh>
    <rPh sb="3" eb="5">
      <t>コウシャ</t>
    </rPh>
    <rPh sb="6" eb="8">
      <t>ジョセイ</t>
    </rPh>
    <rPh sb="8" eb="10">
      <t>タイショウ</t>
    </rPh>
    <rPh sb="10" eb="11">
      <t>ガイ</t>
    </rPh>
    <rPh sb="12" eb="13">
      <t>ミト</t>
    </rPh>
    <rPh sb="15" eb="17">
      <t>ケイヒ</t>
    </rPh>
    <phoneticPr fontId="1"/>
  </si>
  <si>
    <t>基礎コンクリート</t>
    <rPh sb="0" eb="2">
      <t>キソ</t>
    </rPh>
    <phoneticPr fontId="1"/>
  </si>
  <si>
    <t>基礎鉄筋</t>
    <rPh sb="0" eb="2">
      <t>キソ</t>
    </rPh>
    <rPh sb="2" eb="4">
      <t>テッキン</t>
    </rPh>
    <phoneticPr fontId="1"/>
  </si>
  <si>
    <t>基礎型枠</t>
    <rPh sb="2" eb="4">
      <t>カタワク</t>
    </rPh>
    <phoneticPr fontId="1"/>
  </si>
  <si>
    <t>発行日より3か月</t>
    <rPh sb="0" eb="3">
      <t>ハッコウビ</t>
    </rPh>
    <rPh sb="7" eb="8">
      <t>ゲツ</t>
    </rPh>
    <phoneticPr fontId="1"/>
  </si>
  <si>
    <t>急速充電設備</t>
    <rPh sb="0" eb="6">
      <t>キュウソクジュウデンセツビ</t>
    </rPh>
    <phoneticPr fontId="1"/>
  </si>
  <si>
    <t>充電設備等設置工事</t>
    <rPh sb="0" eb="2">
      <t>ジュウデン</t>
    </rPh>
    <rPh sb="2" eb="4">
      <t>セツビ</t>
    </rPh>
    <rPh sb="4" eb="5">
      <t>トウ</t>
    </rPh>
    <rPh sb="5" eb="7">
      <t>セッチ</t>
    </rPh>
    <rPh sb="7" eb="9">
      <t>コウジ</t>
    </rPh>
    <phoneticPr fontId="1"/>
  </si>
  <si>
    <t>基礎・据付工事</t>
    <rPh sb="0" eb="2">
      <t>キソ</t>
    </rPh>
    <rPh sb="3" eb="7">
      <t>スエツケコウジ</t>
    </rPh>
    <phoneticPr fontId="1"/>
  </si>
  <si>
    <t>電気配線工事</t>
    <rPh sb="0" eb="2">
      <t>デンキ</t>
    </rPh>
    <rPh sb="2" eb="4">
      <t>ハイセン</t>
    </rPh>
    <rPh sb="4" eb="6">
      <t>コウジ</t>
    </rPh>
    <phoneticPr fontId="1"/>
  </si>
  <si>
    <t>W950×D650×H700mm</t>
    <phoneticPr fontId="1"/>
  </si>
  <si>
    <t>CVT-100sq</t>
    <phoneticPr fontId="1"/>
  </si>
  <si>
    <t>IV14sq</t>
    <phoneticPr fontId="1"/>
  </si>
  <si>
    <t>〇〇工業(型式XX) 3P 225AF/200AT</t>
    <rPh sb="2" eb="4">
      <t>コウギョウ</t>
    </rPh>
    <rPh sb="5" eb="7">
      <t>カタシキ</t>
    </rPh>
    <phoneticPr fontId="1"/>
  </si>
  <si>
    <t>配電ブレーカ</t>
    <rPh sb="0" eb="2">
      <t>ハイデン</t>
    </rPh>
    <phoneticPr fontId="1"/>
  </si>
  <si>
    <t>開閉器盤</t>
    <rPh sb="0" eb="4">
      <t>カイヘイキバン</t>
    </rPh>
    <phoneticPr fontId="1"/>
  </si>
  <si>
    <t>〇〇工業(型式○○○○)</t>
    <rPh sb="2" eb="4">
      <t>コウギョウ</t>
    </rPh>
    <rPh sb="5" eb="7">
      <t>カタシキ</t>
    </rPh>
    <phoneticPr fontId="1"/>
  </si>
  <si>
    <t>E75</t>
    <phoneticPr fontId="1"/>
  </si>
  <si>
    <t>FEP80</t>
    <phoneticPr fontId="1"/>
  </si>
  <si>
    <t>（４）</t>
    <phoneticPr fontId="1"/>
  </si>
  <si>
    <t>（４）計</t>
    <rPh sb="3" eb="4">
      <t>ケイ</t>
    </rPh>
    <phoneticPr fontId="1"/>
  </si>
  <si>
    <t>雑材・消耗品費、養生費</t>
    <rPh sb="0" eb="2">
      <t>ザツザイ</t>
    </rPh>
    <rPh sb="3" eb="7">
      <t>ショウモウヒンヒ</t>
    </rPh>
    <rPh sb="8" eb="11">
      <t>ヨウジョウヒ</t>
    </rPh>
    <phoneticPr fontId="1"/>
  </si>
  <si>
    <t>図面作成費</t>
    <rPh sb="0" eb="5">
      <t>ズメンサクセイヒ</t>
    </rPh>
    <phoneticPr fontId="1"/>
  </si>
  <si>
    <t>レイアウト検討費</t>
    <rPh sb="5" eb="8">
      <t>ケントウヒ</t>
    </rPh>
    <phoneticPr fontId="1"/>
  </si>
  <si>
    <t>現場監督等の労務費</t>
    <rPh sb="0" eb="2">
      <t>ゲンバ</t>
    </rPh>
    <rPh sb="2" eb="4">
      <t>カントク</t>
    </rPh>
    <rPh sb="4" eb="5">
      <t>トウ</t>
    </rPh>
    <rPh sb="6" eb="9">
      <t>ロウムヒ</t>
    </rPh>
    <phoneticPr fontId="1"/>
  </si>
  <si>
    <t>助成対象経費　計</t>
    <rPh sb="0" eb="2">
      <t>ジョセイ</t>
    </rPh>
    <rPh sb="2" eb="4">
      <t>タイショウ</t>
    </rPh>
    <rPh sb="4" eb="6">
      <t>ケイヒ</t>
    </rPh>
    <rPh sb="7" eb="8">
      <t>ケイ</t>
    </rPh>
    <phoneticPr fontId="1"/>
  </si>
  <si>
    <t>助成対象外経費　計</t>
    <rPh sb="0" eb="2">
      <t>ジョセイ</t>
    </rPh>
    <rPh sb="2" eb="4">
      <t>タイショウ</t>
    </rPh>
    <rPh sb="4" eb="5">
      <t>ガイ</t>
    </rPh>
    <rPh sb="5" eb="7">
      <t>ケイヒ</t>
    </rPh>
    <rPh sb="8" eb="9">
      <t>ケイ</t>
    </rPh>
    <phoneticPr fontId="1"/>
  </si>
  <si>
    <t>防護用部材設置工事</t>
    <rPh sb="0" eb="7">
      <t>ボウゴヨウブザイセッチ</t>
    </rPh>
    <rPh sb="7" eb="9">
      <t>コウジ</t>
    </rPh>
    <phoneticPr fontId="1"/>
  </si>
  <si>
    <t>人工</t>
    <rPh sb="0" eb="2">
      <t>ニンク</t>
    </rPh>
    <phoneticPr fontId="1"/>
  </si>
  <si>
    <t>路面表示工事</t>
    <rPh sb="0" eb="2">
      <t>ロメン</t>
    </rPh>
    <rPh sb="2" eb="6">
      <t>ヒョウジコウジ</t>
    </rPh>
    <phoneticPr fontId="1"/>
  </si>
  <si>
    <t>バリカー設置労務費</t>
    <rPh sb="4" eb="6">
      <t>セッチ</t>
    </rPh>
    <rPh sb="6" eb="9">
      <t>ロウムヒ</t>
    </rPh>
    <phoneticPr fontId="1"/>
  </si>
  <si>
    <t>〇〇工業(型式XX)　脱着式U字</t>
    <rPh sb="11" eb="14">
      <t>ダッチャクシキ</t>
    </rPh>
    <rPh sb="15" eb="16">
      <t>ジ</t>
    </rPh>
    <phoneticPr fontId="1"/>
  </si>
  <si>
    <t>充電設備本体</t>
    <rPh sb="0" eb="4">
      <t>ジュウデンセツビ</t>
    </rPh>
    <rPh sb="4" eb="6">
      <t>ホンタイ</t>
    </rPh>
    <phoneticPr fontId="1"/>
  </si>
  <si>
    <t>面</t>
    <rPh sb="0" eb="1">
      <t>メン</t>
    </rPh>
    <phoneticPr fontId="1"/>
  </si>
  <si>
    <t>路面表示塗装労務費</t>
    <rPh sb="0" eb="4">
      <t>ロメンヒョウジ</t>
    </rPh>
    <rPh sb="4" eb="6">
      <t>トソウ</t>
    </rPh>
    <rPh sb="6" eb="9">
      <t>ロウムヒ</t>
    </rPh>
    <phoneticPr fontId="1"/>
  </si>
  <si>
    <t>案内板設置工事費</t>
    <rPh sb="0" eb="3">
      <t>アンナイバン</t>
    </rPh>
    <rPh sb="3" eb="5">
      <t>セッチ</t>
    </rPh>
    <rPh sb="5" eb="7">
      <t>コウジ</t>
    </rPh>
    <rPh sb="7" eb="8">
      <t>ヒ</t>
    </rPh>
    <phoneticPr fontId="1"/>
  </si>
  <si>
    <t>案内板設置労務費</t>
    <rPh sb="0" eb="5">
      <t>アンナイバンセッチ</t>
    </rPh>
    <rPh sb="5" eb="8">
      <t>ロウムヒ</t>
    </rPh>
    <phoneticPr fontId="1"/>
  </si>
  <si>
    <t>（５）</t>
    <phoneticPr fontId="1"/>
  </si>
  <si>
    <t>（５）計</t>
    <rPh sb="3" eb="4">
      <t>ケイ</t>
    </rPh>
    <phoneticPr fontId="1"/>
  </si>
  <si>
    <t>（１）から（５）計</t>
    <rPh sb="8" eb="9">
      <t>ケイ</t>
    </rPh>
    <phoneticPr fontId="1"/>
  </si>
  <si>
    <t>EV QUICK　1000×1000mm</t>
    <phoneticPr fontId="1"/>
  </si>
  <si>
    <t>路面表示シート</t>
    <rPh sb="0" eb="2">
      <t>ロメン</t>
    </rPh>
    <rPh sb="2" eb="4">
      <t>ヒョウジ</t>
    </rPh>
    <phoneticPr fontId="1"/>
  </si>
  <si>
    <t>待機表示塗装</t>
    <rPh sb="0" eb="2">
      <t>タイキ</t>
    </rPh>
    <rPh sb="2" eb="4">
      <t>ヒョウジ</t>
    </rPh>
    <rPh sb="4" eb="6">
      <t>トソウ</t>
    </rPh>
    <phoneticPr fontId="1"/>
  </si>
  <si>
    <t>両面ポール式　600×600mm</t>
    <rPh sb="0" eb="2">
      <t>リョウメン</t>
    </rPh>
    <rPh sb="5" eb="6">
      <t>シキ</t>
    </rPh>
    <phoneticPr fontId="1"/>
  </si>
  <si>
    <t>プルボックス</t>
    <phoneticPr fontId="1"/>
  </si>
  <si>
    <t>300×300×200mm</t>
    <phoneticPr fontId="1"/>
  </si>
  <si>
    <t>①</t>
    <phoneticPr fontId="1"/>
  </si>
  <si>
    <t>②</t>
    <phoneticPr fontId="1"/>
  </si>
  <si>
    <t>雑材消耗品費</t>
    <rPh sb="0" eb="2">
      <t>ザツザイ</t>
    </rPh>
    <rPh sb="2" eb="5">
      <t>ショウモウヒン</t>
    </rPh>
    <rPh sb="5" eb="6">
      <t>ヒ</t>
    </rPh>
    <phoneticPr fontId="1"/>
  </si>
  <si>
    <t>③</t>
    <phoneticPr fontId="1"/>
  </si>
  <si>
    <t>⑦</t>
    <phoneticPr fontId="1"/>
  </si>
  <si>
    <t>電力量計</t>
    <rPh sb="0" eb="4">
      <t>デンリョクリョウケイ</t>
    </rPh>
    <phoneticPr fontId="1"/>
  </si>
  <si>
    <t>電力量計収納盤</t>
    <rPh sb="0" eb="4">
      <t>デンリョクリョウケイ</t>
    </rPh>
    <rPh sb="4" eb="6">
      <t>シュウノウ</t>
    </rPh>
    <rPh sb="6" eb="7">
      <t>バン</t>
    </rPh>
    <phoneticPr fontId="1"/>
  </si>
  <si>
    <t>電工労務費</t>
    <phoneticPr fontId="1"/>
  </si>
  <si>
    <t>対象外</t>
    <rPh sb="0" eb="3">
      <t>タイショウガイ</t>
    </rPh>
    <phoneticPr fontId="1"/>
  </si>
  <si>
    <t>電力量計収納盤・電力量計設置工事</t>
    <rPh sb="0" eb="4">
      <t>デンリョクリョウケイ</t>
    </rPh>
    <rPh sb="4" eb="7">
      <t>シュウノウバン</t>
    </rPh>
    <rPh sb="8" eb="12">
      <t>デンリョクリョウケイ</t>
    </rPh>
    <rPh sb="12" eb="14">
      <t>セッチ</t>
    </rPh>
    <rPh sb="14" eb="16">
      <t>コウジ</t>
    </rPh>
    <phoneticPr fontId="1"/>
  </si>
  <si>
    <t>端数値引き</t>
    <rPh sb="0" eb="4">
      <t>ハスウネビ</t>
    </rPh>
    <phoneticPr fontId="1"/>
  </si>
  <si>
    <t>一般管理費より値引き</t>
    <rPh sb="0" eb="5">
      <t>イッパンカンリヒ</t>
    </rPh>
    <rPh sb="7" eb="9">
      <t>ネビ</t>
    </rPh>
    <phoneticPr fontId="1"/>
  </si>
  <si>
    <t>御支払条件:</t>
    <rPh sb="0" eb="3">
      <t>オシハライ</t>
    </rPh>
    <rPh sb="3" eb="5">
      <t>ジョウケン</t>
    </rPh>
    <phoneticPr fontId="1"/>
  </si>
  <si>
    <t>現金振込</t>
    <rPh sb="0" eb="2">
      <t>ゲンキン</t>
    </rPh>
    <rPh sb="2" eb="4">
      <t>フリコミ</t>
    </rPh>
    <phoneticPr fontId="1"/>
  </si>
  <si>
    <t>件名：　○○スーパー△△店への充電設備設置工事</t>
    <rPh sb="0" eb="2">
      <t>ケンメイ</t>
    </rPh>
    <rPh sb="12" eb="13">
      <t>ミセ</t>
    </rPh>
    <rPh sb="15" eb="17">
      <t>ジュウデン</t>
    </rPh>
    <rPh sb="17" eb="19">
      <t>セツビ</t>
    </rPh>
    <rPh sb="19" eb="21">
      <t>セッチ</t>
    </rPh>
    <rPh sb="21" eb="23">
      <t>コウジ</t>
    </rPh>
    <phoneticPr fontId="1"/>
  </si>
  <si>
    <t>コンクリート打設、配筋、型枠</t>
    <rPh sb="6" eb="8">
      <t>ダセツ</t>
    </rPh>
    <rPh sb="12" eb="14">
      <t>カタワク</t>
    </rPh>
    <phoneticPr fontId="1"/>
  </si>
  <si>
    <t>アース棒</t>
    <rPh sb="3" eb="4">
      <t>ボウ</t>
    </rPh>
    <phoneticPr fontId="1"/>
  </si>
  <si>
    <t>株式会社　○○電気工事
東京都〇〇１－１－１
03-〇〇〇〇-〇〇〇〇
担当者　鈴木</t>
    <rPh sb="0" eb="2">
      <t>カブシキ</t>
    </rPh>
    <rPh sb="2" eb="4">
      <t>カイシャ</t>
    </rPh>
    <rPh sb="7" eb="11">
      <t>デンキコウジ</t>
    </rPh>
    <rPh sb="12" eb="15">
      <t>トウキョウト</t>
    </rPh>
    <rPh sb="36" eb="39">
      <t>タントウシャ</t>
    </rPh>
    <rPh sb="40" eb="42">
      <t>スズキ</t>
    </rPh>
    <phoneticPr fontId="1"/>
  </si>
  <si>
    <t>キュービクル</t>
    <phoneticPr fontId="1"/>
  </si>
  <si>
    <t>○○電機(型式△△) 3Φ 75kVA</t>
    <rPh sb="2" eb="4">
      <t>デンキ</t>
    </rPh>
    <rPh sb="5" eb="7">
      <t>カタシキ</t>
    </rPh>
    <phoneticPr fontId="1"/>
  </si>
  <si>
    <t>CVT-22sq(6.6kV)</t>
    <phoneticPr fontId="1"/>
  </si>
  <si>
    <t>IV22sq</t>
    <phoneticPr fontId="1"/>
  </si>
  <si>
    <t>G70</t>
    <phoneticPr fontId="1"/>
  </si>
  <si>
    <t>ｷｭｰﾋﾞｸﾙ基礎ｺﾝｸﾘｰﾄ</t>
    <rPh sb="7" eb="9">
      <t>キソ</t>
    </rPh>
    <phoneticPr fontId="1"/>
  </si>
  <si>
    <t>W1800×D1000×H600mm</t>
    <phoneticPr fontId="1"/>
  </si>
  <si>
    <t>ｷｭｰﾋﾞｸﾙ基礎鉄筋</t>
    <rPh sb="7" eb="9">
      <t>キソ</t>
    </rPh>
    <rPh sb="9" eb="11">
      <t>テッキン</t>
    </rPh>
    <phoneticPr fontId="1"/>
  </si>
  <si>
    <t>ｷｭｰﾋﾞｸﾙ基礎型枠</t>
    <rPh sb="7" eb="9">
      <t>キソ</t>
    </rPh>
    <rPh sb="9" eb="11">
      <t>カタワク</t>
    </rPh>
    <phoneticPr fontId="1"/>
  </si>
  <si>
    <t>ｷｭｰﾋﾞｸﾙ基礎工事労務費</t>
    <rPh sb="7" eb="9">
      <t>キソ</t>
    </rPh>
    <rPh sb="10" eb="13">
      <t>ロウムヒ</t>
    </rPh>
    <phoneticPr fontId="1"/>
  </si>
  <si>
    <t>コンクリート打設、配筋、型枠</t>
    <phoneticPr fontId="1"/>
  </si>
  <si>
    <t>ｷｭｰﾋﾞｸﾙ運搬搬入費</t>
    <rPh sb="7" eb="9">
      <t>ウンパン</t>
    </rPh>
    <rPh sb="9" eb="12">
      <t>ハンニュウヒ</t>
    </rPh>
    <phoneticPr fontId="1"/>
  </si>
  <si>
    <t>件名：　○○マンションへの充電設備設置工事</t>
    <rPh sb="0" eb="2">
      <t>ケンメイ</t>
    </rPh>
    <rPh sb="13" eb="15">
      <t>ジュウデン</t>
    </rPh>
    <rPh sb="15" eb="17">
      <t>セツビ</t>
    </rPh>
    <rPh sb="17" eb="19">
      <t>セッチ</t>
    </rPh>
    <rPh sb="19" eb="21">
      <t>コウジ</t>
    </rPh>
    <phoneticPr fontId="1"/>
  </si>
  <si>
    <t>充電コンセント</t>
    <rPh sb="0" eb="2">
      <t>ジュウデン</t>
    </rPh>
    <phoneticPr fontId="1"/>
  </si>
  <si>
    <t>〇〇電気　ABCD-05</t>
    <rPh sb="2" eb="4">
      <t>デンキ</t>
    </rPh>
    <phoneticPr fontId="1"/>
  </si>
  <si>
    <t>分電盤</t>
    <rPh sb="0" eb="3">
      <t>ブンデンバン</t>
    </rPh>
    <phoneticPr fontId="1"/>
  </si>
  <si>
    <t>〇〇工業(型式XX) 2P 30AF/20AT</t>
    <rPh sb="2" eb="4">
      <t>コウギョウ</t>
    </rPh>
    <rPh sb="5" eb="7">
      <t>カタシキ</t>
    </rPh>
    <phoneticPr fontId="1"/>
  </si>
  <si>
    <t>CV3.5-3C</t>
    <phoneticPr fontId="1"/>
  </si>
  <si>
    <t>CVT60sq</t>
    <phoneticPr fontId="1"/>
  </si>
  <si>
    <t>硬質ビニル電線管</t>
    <rPh sb="0" eb="2">
      <t>コウシツ</t>
    </rPh>
    <rPh sb="5" eb="8">
      <t>デンセンカン</t>
    </rPh>
    <phoneticPr fontId="1"/>
  </si>
  <si>
    <t>VE70</t>
    <phoneticPr fontId="1"/>
  </si>
  <si>
    <t>VE54</t>
    <phoneticPr fontId="1"/>
  </si>
  <si>
    <t>VE28</t>
    <phoneticPr fontId="1"/>
  </si>
  <si>
    <t>車止め</t>
    <rPh sb="0" eb="2">
      <t>クルマド</t>
    </rPh>
    <phoneticPr fontId="1"/>
  </si>
  <si>
    <t>〇〇工業(型式XX)　コンクリート</t>
    <phoneticPr fontId="1"/>
  </si>
  <si>
    <t>車止め設置労務費</t>
    <rPh sb="0" eb="2">
      <t>クルマド</t>
    </rPh>
    <rPh sb="3" eb="5">
      <t>セッチ</t>
    </rPh>
    <rPh sb="5" eb="8">
      <t>ロウムヒ</t>
    </rPh>
    <phoneticPr fontId="1"/>
  </si>
  <si>
    <t>対象外工事分</t>
    <rPh sb="0" eb="3">
      <t>タイショウガイ</t>
    </rPh>
    <rPh sb="3" eb="6">
      <t>コウジブン</t>
    </rPh>
    <phoneticPr fontId="1"/>
  </si>
  <si>
    <t>対象外経費一覧（例）</t>
    <rPh sb="0" eb="3">
      <t>タイショウガイ</t>
    </rPh>
    <rPh sb="3" eb="5">
      <t>ケイヒ</t>
    </rPh>
    <rPh sb="5" eb="7">
      <t>イチラン</t>
    </rPh>
    <rPh sb="8" eb="9">
      <t>レイ</t>
    </rPh>
    <phoneticPr fontId="1"/>
  </si>
  <si>
    <t>電子ブレーカーの設置にかかる部材費、労務費</t>
    <rPh sb="0" eb="2">
      <t>デンシ</t>
    </rPh>
    <rPh sb="8" eb="10">
      <t>セッチ</t>
    </rPh>
    <rPh sb="14" eb="17">
      <t>ブザイヒ</t>
    </rPh>
    <rPh sb="18" eb="21">
      <t>ロウムヒ</t>
    </rPh>
    <phoneticPr fontId="1"/>
  </si>
  <si>
    <t>助成対象経費　小計</t>
    <rPh sb="0" eb="6">
      <t>ジョセイタイショウケイヒ</t>
    </rPh>
    <rPh sb="7" eb="9">
      <t>ショウケイ</t>
    </rPh>
    <phoneticPr fontId="1"/>
  </si>
  <si>
    <t>助成対象外経費　小計</t>
    <rPh sb="0" eb="2">
      <t>ジョセイ</t>
    </rPh>
    <rPh sb="2" eb="4">
      <t>タイショウ</t>
    </rPh>
    <rPh sb="4" eb="5">
      <t>ガイ</t>
    </rPh>
    <rPh sb="5" eb="7">
      <t>ケイヒ</t>
    </rPh>
    <rPh sb="8" eb="10">
      <t>ショウケイ</t>
    </rPh>
    <phoneticPr fontId="1"/>
  </si>
  <si>
    <t>（3）助成対象経費　小計</t>
    <rPh sb="3" eb="9">
      <t>ジョセイタイショウケイヒ</t>
    </rPh>
    <rPh sb="10" eb="12">
      <t>ショウケイ</t>
    </rPh>
    <phoneticPr fontId="1"/>
  </si>
  <si>
    <t>（3）助成対象外経費　小計</t>
    <rPh sb="3" eb="5">
      <t>ジョセイ</t>
    </rPh>
    <rPh sb="5" eb="7">
      <t>タイショウ</t>
    </rPh>
    <rPh sb="7" eb="8">
      <t>ガイ</t>
    </rPh>
    <rPh sb="8" eb="10">
      <t>ケイヒ</t>
    </rPh>
    <rPh sb="11" eb="13">
      <t>ショウケイ</t>
    </rPh>
    <phoneticPr fontId="1"/>
  </si>
  <si>
    <t>（2）助成対象外経費　小計</t>
    <rPh sb="3" eb="5">
      <t>ジョセイ</t>
    </rPh>
    <rPh sb="5" eb="7">
      <t>タイショウ</t>
    </rPh>
    <rPh sb="7" eb="8">
      <t>ガイ</t>
    </rPh>
    <rPh sb="8" eb="10">
      <t>ケイヒ</t>
    </rPh>
    <rPh sb="11" eb="13">
      <t>ショウケイ</t>
    </rPh>
    <phoneticPr fontId="1"/>
  </si>
  <si>
    <t>（2）助成対象経費　小計</t>
    <rPh sb="3" eb="9">
      <t>ジョセイタイショウケイヒ</t>
    </rPh>
    <rPh sb="10" eb="12">
      <t>ショウケイ</t>
    </rPh>
    <phoneticPr fontId="1"/>
  </si>
  <si>
    <t>（2）計</t>
    <rPh sb="3" eb="4">
      <t>ケイ</t>
    </rPh>
    <phoneticPr fontId="1"/>
  </si>
  <si>
    <t>（3）計</t>
    <rPh sb="3" eb="4">
      <t>ケイ</t>
    </rPh>
    <phoneticPr fontId="1"/>
  </si>
  <si>
    <t>（4）計</t>
    <rPh sb="3" eb="4">
      <t>ケイ</t>
    </rPh>
    <phoneticPr fontId="1"/>
  </si>
  <si>
    <t>（4）助成対象経費　小計</t>
    <rPh sb="3" eb="9">
      <t>ジョセイタイショウケイヒ</t>
    </rPh>
    <rPh sb="10" eb="12">
      <t>ショウケイ</t>
    </rPh>
    <phoneticPr fontId="1"/>
  </si>
  <si>
    <t>（4）助成対象外経費　小計</t>
    <rPh sb="3" eb="5">
      <t>ジョセイ</t>
    </rPh>
    <rPh sb="5" eb="7">
      <t>タイショウ</t>
    </rPh>
    <rPh sb="7" eb="8">
      <t>ガイ</t>
    </rPh>
    <rPh sb="8" eb="10">
      <t>ケイヒ</t>
    </rPh>
    <rPh sb="11" eb="13">
      <t>ショウケイ</t>
    </rPh>
    <phoneticPr fontId="1"/>
  </si>
  <si>
    <t>（5）助成対象経費　小計</t>
    <rPh sb="3" eb="9">
      <t>ジョセイタイショウケイヒ</t>
    </rPh>
    <rPh sb="10" eb="12">
      <t>ショウケイ</t>
    </rPh>
    <phoneticPr fontId="1"/>
  </si>
  <si>
    <t>（5）助成対象外経費　小計</t>
    <rPh sb="3" eb="5">
      <t>ジョセイ</t>
    </rPh>
    <rPh sb="5" eb="7">
      <t>タイショウ</t>
    </rPh>
    <rPh sb="7" eb="8">
      <t>ガイ</t>
    </rPh>
    <rPh sb="8" eb="10">
      <t>ケイヒ</t>
    </rPh>
    <rPh sb="11" eb="13">
      <t>ショウケイ</t>
    </rPh>
    <phoneticPr fontId="1"/>
  </si>
  <si>
    <t>その他の費用</t>
    <rPh sb="2" eb="3">
      <t>タ</t>
    </rPh>
    <rPh sb="4" eb="6">
      <t>ヒヨウ</t>
    </rPh>
    <phoneticPr fontId="1"/>
  </si>
  <si>
    <t>受変電設備設置工事費</t>
    <rPh sb="0" eb="5">
      <t>ジュヘンデンセツビ</t>
    </rPh>
    <rPh sb="5" eb="10">
      <t>セッチコウジヒ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</si>
</sst>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F800]dddd\,\ mmmm\ dd\,\ yyyy"/>
    <numFmt numFmtId="177" formatCode="#,##0_);[Red]\(#,##0\)"/>
  </numFmts>
  <fonts count="12" x14ac:knownFonts="1">
    <font>
      <sz val="11"/>
      <color theme="1"/>
      <name val="游ゴシック"/>
      <family val="2"/>
      <charset val="128"/>
      <scheme val="minor"/>
    </font>
    <font>
      <sz val="6"/>
      <name val="游ゴシック"/>
      <family val="2"/>
      <charset val="128"/>
      <scheme val="minor"/>
    </font>
    <font>
      <b/>
      <sz val="16"/>
      <color theme="1"/>
      <name val="メイリオ"/>
      <family val="3"/>
      <charset val="128"/>
    </font>
    <font>
      <b/>
      <u/>
      <sz val="12"/>
      <color theme="1"/>
      <name val="メイリオ"/>
      <family val="3"/>
      <charset val="128"/>
    </font>
    <font>
      <sz val="11"/>
      <color theme="1"/>
      <name val="メイリオ"/>
      <family val="3"/>
      <charset val="128"/>
    </font>
    <font>
      <b/>
      <sz val="12"/>
      <color theme="1"/>
      <name val="メイリオ"/>
      <family val="3"/>
      <charset val="128"/>
    </font>
    <font>
      <b/>
      <sz val="14"/>
      <color theme="1"/>
      <name val="メイリオ"/>
      <family val="3"/>
      <charset val="128"/>
    </font>
    <font>
      <sz val="11"/>
      <color rgb="FF3F3F76"/>
      <name val="游ゴシック"/>
      <family val="2"/>
      <charset val="128"/>
      <scheme val="minor"/>
    </font>
    <font>
      <b/>
      <sz val="16"/>
      <color theme="1"/>
      <name val="游ゴシック"/>
      <family val="3"/>
      <charset val="128"/>
      <scheme val="minor"/>
    </font>
    <font>
      <sz val="14"/>
      <color theme="1"/>
      <name val="游ゴシック"/>
      <family val="3"/>
      <charset val="128"/>
      <scheme val="minor"/>
    </font>
    <font>
      <b/>
      <sz val="11"/>
      <color theme="1"/>
      <name val="游ゴシック"/>
      <family val="3"/>
      <charset val="128"/>
      <scheme val="minor"/>
    </font>
    <font>
      <sz val="11"/>
      <color theme="1"/>
      <name val="游ゴシック"/>
      <family val="3"/>
      <charset val="128"/>
      <scheme val="minor"/>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58">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style="hair">
        <color indexed="64"/>
      </left>
      <right/>
      <top style="thin">
        <color indexed="64"/>
      </top>
      <bottom style="hair">
        <color indexed="64"/>
      </bottom>
      <diagonal/>
    </border>
    <border>
      <left style="hair">
        <color indexed="64"/>
      </left>
      <right/>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right/>
      <top/>
      <bottom style="hair">
        <color indexed="64"/>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style="thin">
        <color indexed="64"/>
      </left>
      <right/>
      <top/>
      <bottom/>
      <diagonal/>
    </border>
    <border>
      <left style="thin">
        <color indexed="64"/>
      </left>
      <right style="hair">
        <color indexed="64"/>
      </right>
      <top style="hair">
        <color indexed="64"/>
      </top>
      <bottom/>
      <diagonal/>
    </border>
    <border>
      <left/>
      <right style="thin">
        <color indexed="64"/>
      </right>
      <top style="thin">
        <color indexed="64"/>
      </top>
      <bottom/>
      <diagonal/>
    </border>
    <border>
      <left/>
      <right style="thin">
        <color indexed="64"/>
      </right>
      <top/>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hair">
        <color indexed="64"/>
      </right>
      <top/>
      <bottom style="hair">
        <color indexed="64"/>
      </bottom>
      <diagonal/>
    </border>
    <border>
      <left style="thin">
        <color indexed="64"/>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style="thin">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right style="thin">
        <color indexed="64"/>
      </right>
      <top/>
      <bottom style="thin">
        <color indexed="64"/>
      </bottom>
      <diagonal/>
    </border>
    <border>
      <left/>
      <right/>
      <top style="hair">
        <color indexed="64"/>
      </top>
      <bottom style="thin">
        <color indexed="64"/>
      </bottom>
      <diagonal/>
    </border>
    <border>
      <left style="thin">
        <color indexed="64"/>
      </left>
      <right/>
      <top/>
      <bottom style="thin">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hair">
        <color indexed="64"/>
      </right>
      <top/>
      <bottom/>
      <diagonal/>
    </border>
    <border>
      <left style="hair">
        <color indexed="64"/>
      </left>
      <right style="hair">
        <color indexed="64"/>
      </right>
      <top style="hair">
        <color indexed="64"/>
      </top>
      <bottom/>
      <diagonal/>
    </border>
  </borders>
  <cellStyleXfs count="1">
    <xf numFmtId="0" fontId="0" fillId="0" borderId="0">
      <alignment vertical="center"/>
    </xf>
  </cellStyleXfs>
  <cellXfs count="154">
    <xf numFmtId="0" fontId="0" fillId="0" borderId="0" xfId="0">
      <alignment vertical="center"/>
    </xf>
    <xf numFmtId="0" fontId="4" fillId="0" borderId="0" xfId="0" applyFont="1" applyProtection="1">
      <alignment vertical="center"/>
      <protection hidden="1"/>
    </xf>
    <xf numFmtId="0" fontId="4" fillId="0" borderId="0" xfId="0" applyFont="1" applyBorder="1" applyProtection="1">
      <alignment vertical="center"/>
      <protection hidden="1"/>
    </xf>
    <xf numFmtId="0" fontId="4" fillId="0" borderId="2" xfId="0" applyFont="1" applyBorder="1" applyAlignment="1" applyProtection="1">
      <alignment vertical="center"/>
      <protection hidden="1"/>
    </xf>
    <xf numFmtId="0" fontId="4" fillId="0" borderId="0" xfId="0" applyFont="1" applyBorder="1" applyAlignment="1" applyProtection="1">
      <alignment vertical="center"/>
      <protection hidden="1"/>
    </xf>
    <xf numFmtId="0" fontId="4" fillId="0" borderId="7" xfId="0" applyFont="1" applyBorder="1" applyAlignment="1" applyProtection="1">
      <alignment vertical="center"/>
      <protection hidden="1"/>
    </xf>
    <xf numFmtId="0" fontId="4" fillId="0" borderId="7" xfId="0" applyFont="1" applyBorder="1" applyProtection="1">
      <alignment vertical="center"/>
      <protection hidden="1"/>
    </xf>
    <xf numFmtId="0" fontId="4" fillId="0" borderId="29" xfId="0" applyFont="1" applyBorder="1" applyProtection="1">
      <alignment vertical="center"/>
      <protection hidden="1"/>
    </xf>
    <xf numFmtId="0" fontId="4" fillId="0" borderId="30" xfId="0" applyFont="1" applyBorder="1" applyProtection="1">
      <alignment vertical="center"/>
      <protection hidden="1"/>
    </xf>
    <xf numFmtId="0" fontId="4" fillId="0" borderId="3" xfId="0" applyFont="1" applyBorder="1" applyAlignment="1" applyProtection="1">
      <alignment horizontal="center" vertical="center"/>
      <protection hidden="1"/>
    </xf>
    <xf numFmtId="0" fontId="4" fillId="0" borderId="13" xfId="0" applyFont="1" applyBorder="1" applyAlignment="1" applyProtection="1">
      <alignment horizontal="center" vertical="center"/>
      <protection hidden="1"/>
    </xf>
    <xf numFmtId="0" fontId="4" fillId="0" borderId="15" xfId="0" applyFont="1" applyBorder="1" applyAlignment="1" applyProtection="1">
      <alignment horizontal="center" vertical="center"/>
      <protection hidden="1"/>
    </xf>
    <xf numFmtId="177" fontId="4" fillId="0" borderId="13" xfId="0" applyNumberFormat="1" applyFont="1" applyBorder="1" applyAlignment="1" applyProtection="1">
      <alignment horizontal="right" vertical="center"/>
      <protection hidden="1"/>
    </xf>
    <xf numFmtId="177" fontId="4" fillId="0" borderId="24" xfId="0" applyNumberFormat="1" applyFont="1" applyBorder="1" applyAlignment="1" applyProtection="1">
      <alignment horizontal="right" vertical="center"/>
      <protection hidden="1"/>
    </xf>
    <xf numFmtId="0" fontId="4" fillId="0" borderId="14" xfId="0" applyFont="1" applyBorder="1" applyAlignment="1" applyProtection="1">
      <alignment horizontal="center" vertical="center"/>
      <protection hidden="1"/>
    </xf>
    <xf numFmtId="0" fontId="4" fillId="0" borderId="9" xfId="0" applyFont="1" applyBorder="1" applyAlignment="1" applyProtection="1">
      <alignment horizontal="center" vertical="center"/>
      <protection hidden="1"/>
    </xf>
    <xf numFmtId="177" fontId="4" fillId="0" borderId="0" xfId="0" applyNumberFormat="1" applyFont="1" applyBorder="1" applyAlignment="1" applyProtection="1">
      <alignment horizontal="right" vertical="center"/>
      <protection hidden="1"/>
    </xf>
    <xf numFmtId="177" fontId="4" fillId="0" borderId="10" xfId="0" applyNumberFormat="1" applyFont="1" applyBorder="1" applyAlignment="1" applyProtection="1">
      <alignment horizontal="right" vertical="center"/>
      <protection hidden="1"/>
    </xf>
    <xf numFmtId="177" fontId="4" fillId="0" borderId="32" xfId="0" applyNumberFormat="1" applyFont="1" applyBorder="1" applyAlignment="1" applyProtection="1">
      <alignment horizontal="right" vertical="center"/>
      <protection hidden="1"/>
    </xf>
    <xf numFmtId="177" fontId="4" fillId="0" borderId="9" xfId="0" applyNumberFormat="1" applyFont="1" applyBorder="1" applyAlignment="1" applyProtection="1">
      <alignment horizontal="right" vertical="center"/>
      <protection hidden="1"/>
    </xf>
    <xf numFmtId="0" fontId="4" fillId="0" borderId="16" xfId="0" applyFont="1" applyBorder="1" applyAlignment="1" applyProtection="1">
      <alignment horizontal="center" vertical="center"/>
      <protection hidden="1"/>
    </xf>
    <xf numFmtId="177" fontId="4" fillId="0" borderId="25" xfId="0" applyNumberFormat="1" applyFont="1" applyBorder="1" applyAlignment="1" applyProtection="1">
      <alignment horizontal="right" vertical="center"/>
      <protection hidden="1"/>
    </xf>
    <xf numFmtId="0" fontId="4" fillId="0" borderId="11" xfId="0" applyFont="1" applyBorder="1" applyAlignment="1" applyProtection="1">
      <alignment horizontal="center" vertical="center"/>
      <protection hidden="1"/>
    </xf>
    <xf numFmtId="0" fontId="4" fillId="0" borderId="0" xfId="0" applyFont="1" applyBorder="1" applyAlignment="1" applyProtection="1">
      <alignment horizontal="center" vertical="center"/>
      <protection hidden="1"/>
    </xf>
    <xf numFmtId="0" fontId="4" fillId="0" borderId="17" xfId="0" applyFont="1" applyBorder="1" applyAlignment="1" applyProtection="1">
      <alignment horizontal="center" vertical="center"/>
      <protection hidden="1"/>
    </xf>
    <xf numFmtId="0" fontId="4" fillId="0" borderId="18" xfId="0" applyFont="1" applyBorder="1" applyAlignment="1" applyProtection="1">
      <alignment horizontal="center" vertical="center"/>
      <protection hidden="1"/>
    </xf>
    <xf numFmtId="177" fontId="4" fillId="0" borderId="16" xfId="0" applyNumberFormat="1" applyFont="1" applyBorder="1" applyAlignment="1" applyProtection="1">
      <alignment horizontal="right" vertical="center"/>
      <protection hidden="1"/>
    </xf>
    <xf numFmtId="177" fontId="4" fillId="0" borderId="4" xfId="0" applyNumberFormat="1" applyFont="1" applyBorder="1" applyAlignment="1" applyProtection="1">
      <alignment horizontal="right" vertical="center"/>
      <protection hidden="1"/>
    </xf>
    <xf numFmtId="177" fontId="4" fillId="0" borderId="15" xfId="0" applyNumberFormat="1" applyFont="1" applyBorder="1" applyAlignment="1" applyProtection="1">
      <alignment horizontal="right" vertical="center"/>
      <protection hidden="1"/>
    </xf>
    <xf numFmtId="177" fontId="4" fillId="0" borderId="8" xfId="0" applyNumberFormat="1" applyFont="1" applyBorder="1" applyAlignment="1" applyProtection="1">
      <alignment horizontal="right" vertical="center"/>
      <protection hidden="1"/>
    </xf>
    <xf numFmtId="177" fontId="4" fillId="0" borderId="34" xfId="0" applyNumberFormat="1" applyFont="1" applyBorder="1" applyAlignment="1" applyProtection="1">
      <alignment horizontal="right" vertical="center"/>
      <protection hidden="1"/>
    </xf>
    <xf numFmtId="177" fontId="4" fillId="0" borderId="12" xfId="0" applyNumberFormat="1" applyFont="1" applyBorder="1" applyAlignment="1" applyProtection="1">
      <alignment horizontal="right" vertical="center"/>
      <protection hidden="1"/>
    </xf>
    <xf numFmtId="177" fontId="4" fillId="0" borderId="33" xfId="0" applyNumberFormat="1" applyFont="1" applyBorder="1" applyAlignment="1" applyProtection="1">
      <alignment horizontal="right" vertical="center"/>
      <protection hidden="1"/>
    </xf>
    <xf numFmtId="177" fontId="4" fillId="0" borderId="31" xfId="0" applyNumberFormat="1" applyFont="1" applyBorder="1" applyAlignment="1" applyProtection="1">
      <alignment horizontal="right" vertical="center"/>
      <protection hidden="1"/>
    </xf>
    <xf numFmtId="0" fontId="4" fillId="0" borderId="6" xfId="0" applyFont="1" applyBorder="1" applyProtection="1">
      <alignment vertical="center"/>
      <protection hidden="1"/>
    </xf>
    <xf numFmtId="177" fontId="4" fillId="0" borderId="4" xfId="0" applyNumberFormat="1" applyFont="1" applyBorder="1" applyAlignment="1" applyProtection="1">
      <alignment vertical="center"/>
      <protection hidden="1"/>
    </xf>
    <xf numFmtId="177" fontId="4" fillId="0" borderId="3" xfId="0" applyNumberFormat="1" applyFont="1" applyBorder="1" applyAlignment="1" applyProtection="1">
      <alignment vertical="center"/>
      <protection hidden="1"/>
    </xf>
    <xf numFmtId="0" fontId="0" fillId="2" borderId="0" xfId="0" applyFill="1" applyProtection="1">
      <alignment vertical="center"/>
    </xf>
    <xf numFmtId="0" fontId="8" fillId="2" borderId="0" xfId="0" applyFont="1" applyFill="1" applyAlignment="1" applyProtection="1">
      <alignment horizontal="left" vertical="center"/>
    </xf>
    <xf numFmtId="0" fontId="0" fillId="0" borderId="0" xfId="0" applyProtection="1">
      <alignment vertical="center"/>
    </xf>
    <xf numFmtId="0" fontId="10" fillId="2" borderId="38" xfId="0" applyFont="1" applyFill="1" applyBorder="1" applyAlignment="1" applyProtection="1">
      <alignment horizontal="left" vertical="center"/>
    </xf>
    <xf numFmtId="0" fontId="10" fillId="2" borderId="39" xfId="0" applyFont="1" applyFill="1" applyBorder="1" applyAlignment="1" applyProtection="1">
      <alignment horizontal="left" vertical="center"/>
    </xf>
    <xf numFmtId="0" fontId="0" fillId="2" borderId="40" xfId="0" applyFill="1" applyBorder="1" applyAlignment="1" applyProtection="1">
      <alignment horizontal="left" vertical="center"/>
    </xf>
    <xf numFmtId="0" fontId="0" fillId="2" borderId="3" xfId="0" applyFill="1" applyBorder="1" applyAlignment="1" applyProtection="1">
      <alignment horizontal="left" vertical="center"/>
    </xf>
    <xf numFmtId="0" fontId="10" fillId="2" borderId="24" xfId="0" applyFont="1" applyFill="1" applyBorder="1" applyAlignment="1" applyProtection="1">
      <alignment horizontal="left" vertical="center"/>
    </xf>
    <xf numFmtId="0" fontId="10" fillId="2" borderId="3" xfId="0" applyFont="1" applyFill="1" applyBorder="1" applyAlignment="1" applyProtection="1">
      <alignment horizontal="left" vertical="center"/>
    </xf>
    <xf numFmtId="0" fontId="0" fillId="2" borderId="0" xfId="0" applyFill="1" applyAlignment="1" applyProtection="1">
      <alignment horizontal="left" vertical="center"/>
    </xf>
    <xf numFmtId="0" fontId="0" fillId="2" borderId="25" xfId="0" applyFill="1" applyBorder="1" applyAlignment="1" applyProtection="1">
      <alignment horizontal="left" vertical="center"/>
    </xf>
    <xf numFmtId="0" fontId="10" fillId="2" borderId="25" xfId="0" applyFont="1" applyFill="1" applyBorder="1" applyAlignment="1" applyProtection="1">
      <alignment horizontal="left" vertical="center"/>
    </xf>
    <xf numFmtId="0" fontId="0" fillId="2" borderId="25" xfId="0" applyFill="1" applyBorder="1" applyAlignment="1" applyProtection="1">
      <alignment horizontal="left" vertical="center" wrapText="1"/>
    </xf>
    <xf numFmtId="0" fontId="0" fillId="2" borderId="3" xfId="0" applyFill="1" applyBorder="1" applyAlignment="1" applyProtection="1">
      <alignment horizontal="left" vertical="center" wrapText="1"/>
    </xf>
    <xf numFmtId="0" fontId="0" fillId="2" borderId="40" xfId="0" applyFill="1" applyBorder="1" applyAlignment="1" applyProtection="1">
      <alignment horizontal="left" vertical="center" wrapText="1"/>
    </xf>
    <xf numFmtId="0" fontId="0" fillId="2" borderId="24" xfId="0" applyFill="1" applyBorder="1" applyAlignment="1" applyProtection="1">
      <alignment horizontal="left" vertical="center" wrapText="1"/>
    </xf>
    <xf numFmtId="0" fontId="11" fillId="2" borderId="3" xfId="0" applyFont="1" applyFill="1" applyBorder="1" applyAlignment="1" applyProtection="1">
      <alignment horizontal="left" vertical="center"/>
    </xf>
    <xf numFmtId="0" fontId="0" fillId="0" borderId="0" xfId="0" applyAlignment="1" applyProtection="1">
      <alignment horizontal="left" vertical="center"/>
    </xf>
    <xf numFmtId="0" fontId="4" fillId="0" borderId="10" xfId="0" applyFont="1" applyBorder="1" applyAlignment="1" applyProtection="1">
      <alignment horizontal="center" vertical="center"/>
      <protection hidden="1"/>
    </xf>
    <xf numFmtId="177" fontId="4" fillId="0" borderId="41" xfId="0" applyNumberFormat="1" applyFont="1" applyBorder="1" applyAlignment="1" applyProtection="1">
      <alignment horizontal="right" vertical="center"/>
      <protection hidden="1"/>
    </xf>
    <xf numFmtId="0" fontId="4" fillId="0" borderId="26"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 fillId="0" borderId="27" xfId="0" applyFont="1" applyBorder="1" applyAlignment="1" applyProtection="1">
      <alignment horizontal="left" vertical="center"/>
      <protection hidden="1"/>
    </xf>
    <xf numFmtId="0" fontId="4" fillId="0" borderId="22" xfId="0" applyFont="1" applyBorder="1" applyAlignment="1" applyProtection="1">
      <alignment horizontal="left" vertical="center"/>
      <protection hidden="1"/>
    </xf>
    <xf numFmtId="0" fontId="4" fillId="0" borderId="28" xfId="0" applyFont="1" applyBorder="1" applyAlignment="1" applyProtection="1">
      <alignment horizontal="left" vertical="center"/>
      <protection hidden="1"/>
    </xf>
    <xf numFmtId="0" fontId="4" fillId="0" borderId="21" xfId="0" applyFont="1" applyBorder="1" applyAlignment="1" applyProtection="1">
      <alignment horizontal="left" vertical="center"/>
      <protection hidden="1"/>
    </xf>
    <xf numFmtId="0" fontId="4" fillId="0" borderId="35" xfId="0" applyFont="1" applyBorder="1" applyAlignment="1" applyProtection="1">
      <alignment horizontal="left" vertical="center"/>
      <protection hidden="1"/>
    </xf>
    <xf numFmtId="0" fontId="4" fillId="0" borderId="4" xfId="0" applyFont="1" applyBorder="1" applyAlignment="1">
      <alignment vertical="center"/>
    </xf>
    <xf numFmtId="0" fontId="4" fillId="0" borderId="42" xfId="0" applyFont="1" applyBorder="1" applyAlignment="1" applyProtection="1">
      <alignment horizontal="center" vertical="center"/>
      <protection hidden="1"/>
    </xf>
    <xf numFmtId="0" fontId="4" fillId="0" borderId="44" xfId="0" applyFont="1" applyBorder="1" applyAlignment="1" applyProtection="1">
      <alignment horizontal="center" vertical="center"/>
      <protection hidden="1"/>
    </xf>
    <xf numFmtId="0" fontId="4" fillId="0" borderId="1" xfId="0" applyFont="1" applyBorder="1" applyAlignment="1" applyProtection="1">
      <alignment horizontal="right" vertical="center" wrapText="1"/>
      <protection hidden="1"/>
    </xf>
    <xf numFmtId="0" fontId="4" fillId="0" borderId="45" xfId="0" applyFont="1" applyBorder="1" applyAlignment="1" applyProtection="1">
      <alignment vertical="center"/>
      <protection hidden="1"/>
    </xf>
    <xf numFmtId="0" fontId="4" fillId="0" borderId="4" xfId="0" applyFont="1" applyFill="1" applyBorder="1" applyAlignment="1" applyProtection="1">
      <alignment horizontal="left" vertical="center"/>
      <protection hidden="1"/>
    </xf>
    <xf numFmtId="177" fontId="4" fillId="0" borderId="4" xfId="0" applyNumberFormat="1" applyFont="1" applyFill="1" applyBorder="1" applyAlignment="1" applyProtection="1">
      <alignment horizontal="right" vertical="center"/>
      <protection hidden="1"/>
    </xf>
    <xf numFmtId="177" fontId="4" fillId="0" borderId="3" xfId="0" applyNumberFormat="1" applyFont="1" applyFill="1" applyBorder="1" applyAlignment="1" applyProtection="1">
      <alignment horizontal="right" vertical="center"/>
      <protection hidden="1"/>
    </xf>
    <xf numFmtId="49" fontId="4" fillId="3" borderId="4" xfId="0" applyNumberFormat="1" applyFont="1" applyFill="1" applyBorder="1" applyAlignment="1" applyProtection="1">
      <alignment horizontal="left" vertical="center"/>
      <protection hidden="1"/>
    </xf>
    <xf numFmtId="177" fontId="4" fillId="3" borderId="24" xfId="0" applyNumberFormat="1" applyFont="1" applyFill="1" applyBorder="1" applyAlignment="1" applyProtection="1">
      <alignment horizontal="right" vertical="center"/>
      <protection hidden="1"/>
    </xf>
    <xf numFmtId="49" fontId="4" fillId="3" borderId="4" xfId="0" applyNumberFormat="1" applyFont="1" applyFill="1" applyBorder="1" applyAlignment="1" applyProtection="1">
      <alignment horizontal="right" vertical="center"/>
      <protection hidden="1"/>
    </xf>
    <xf numFmtId="177" fontId="4" fillId="3" borderId="3" xfId="0" applyNumberFormat="1" applyFont="1" applyFill="1" applyBorder="1" applyAlignment="1" applyProtection="1">
      <alignment horizontal="center" vertical="center"/>
      <protection hidden="1"/>
    </xf>
    <xf numFmtId="0" fontId="4" fillId="3" borderId="25" xfId="0" applyFont="1" applyFill="1" applyBorder="1" applyAlignment="1" applyProtection="1">
      <alignment horizontal="center" vertical="center"/>
      <protection hidden="1"/>
    </xf>
    <xf numFmtId="177" fontId="4" fillId="3" borderId="3" xfId="0" applyNumberFormat="1" applyFont="1" applyFill="1" applyBorder="1" applyAlignment="1">
      <alignment vertical="center"/>
    </xf>
    <xf numFmtId="0" fontId="4" fillId="0" borderId="27" xfId="0" applyFont="1" applyBorder="1" applyProtection="1">
      <alignment vertical="center"/>
      <protection hidden="1"/>
    </xf>
    <xf numFmtId="0" fontId="3" fillId="0" borderId="0" xfId="0" applyFont="1" applyBorder="1" applyProtection="1">
      <alignment vertical="center"/>
      <protection hidden="1"/>
    </xf>
    <xf numFmtId="0" fontId="5" fillId="0" borderId="0" xfId="0" applyFont="1" applyBorder="1" applyAlignment="1" applyProtection="1">
      <alignment vertical="center"/>
      <protection hidden="1"/>
    </xf>
    <xf numFmtId="0" fontId="4" fillId="0" borderId="47" xfId="0" applyFont="1" applyBorder="1" applyProtection="1">
      <alignment vertical="center"/>
      <protection hidden="1"/>
    </xf>
    <xf numFmtId="0" fontId="4" fillId="0" borderId="1" xfId="0" applyFont="1" applyBorder="1" applyProtection="1">
      <alignment vertical="center"/>
      <protection hidden="1"/>
    </xf>
    <xf numFmtId="0" fontId="4" fillId="0" borderId="2" xfId="0" applyFont="1" applyBorder="1" applyProtection="1">
      <alignment vertical="center"/>
      <protection hidden="1"/>
    </xf>
    <xf numFmtId="0" fontId="4" fillId="0" borderId="45" xfId="0" applyFont="1" applyBorder="1" applyProtection="1">
      <alignment vertical="center"/>
      <protection hidden="1"/>
    </xf>
    <xf numFmtId="0" fontId="4" fillId="0" borderId="25" xfId="0" applyFont="1" applyBorder="1" applyProtection="1">
      <alignment vertical="center"/>
      <protection hidden="1"/>
    </xf>
    <xf numFmtId="20" fontId="4" fillId="0" borderId="0" xfId="0" applyNumberFormat="1" applyFont="1" applyProtection="1">
      <alignment vertical="center"/>
      <protection hidden="1"/>
    </xf>
    <xf numFmtId="0" fontId="4" fillId="0" borderId="0" xfId="0" applyFont="1" applyBorder="1" applyAlignment="1" applyProtection="1">
      <alignment horizontal="right" vertical="center"/>
      <protection hidden="1"/>
    </xf>
    <xf numFmtId="0" fontId="4" fillId="0" borderId="43" xfId="0" applyFont="1" applyBorder="1" applyAlignment="1" applyProtection="1">
      <alignment horizontal="center" vertical="center"/>
      <protection hidden="1"/>
    </xf>
    <xf numFmtId="0" fontId="4" fillId="0" borderId="43" xfId="0" applyFont="1" applyBorder="1" applyAlignment="1" applyProtection="1">
      <alignment horizontal="center" vertical="center"/>
      <protection hidden="1"/>
    </xf>
    <xf numFmtId="0" fontId="4" fillId="0" borderId="0" xfId="0" applyFont="1" applyBorder="1" applyAlignment="1" applyProtection="1">
      <alignment horizontal="right" vertical="center"/>
      <protection hidden="1"/>
    </xf>
    <xf numFmtId="0" fontId="4" fillId="0" borderId="2" xfId="0" applyFont="1" applyBorder="1" applyAlignment="1">
      <alignment horizontal="center" vertical="center"/>
    </xf>
    <xf numFmtId="177" fontId="4" fillId="0" borderId="5" xfId="0" applyNumberFormat="1" applyFont="1" applyBorder="1" applyAlignment="1">
      <alignment horizontal="right" vertical="center"/>
    </xf>
    <xf numFmtId="0" fontId="4" fillId="0" borderId="48" xfId="0" applyFont="1" applyBorder="1" applyAlignment="1">
      <alignment vertical="center"/>
    </xf>
    <xf numFmtId="0" fontId="4" fillId="0" borderId="46" xfId="0" applyFont="1" applyBorder="1" applyAlignment="1">
      <alignment horizontal="center" vertical="center"/>
    </xf>
    <xf numFmtId="177" fontId="4" fillId="0" borderId="49" xfId="0" applyNumberFormat="1" applyFont="1" applyBorder="1" applyAlignment="1">
      <alignment horizontal="right" vertical="center"/>
    </xf>
    <xf numFmtId="0" fontId="4" fillId="0" borderId="50" xfId="0" applyFont="1" applyBorder="1" applyAlignment="1">
      <alignment vertical="center"/>
    </xf>
    <xf numFmtId="0" fontId="4" fillId="0" borderId="51" xfId="0" applyFont="1" applyBorder="1" applyAlignment="1">
      <alignment horizontal="center" vertical="center"/>
    </xf>
    <xf numFmtId="177" fontId="4" fillId="0" borderId="29" xfId="0" applyNumberFormat="1" applyFont="1" applyBorder="1" applyAlignment="1">
      <alignment horizontal="right" vertical="center"/>
    </xf>
    <xf numFmtId="177" fontId="4" fillId="0" borderId="52" xfId="0" applyNumberFormat="1" applyFont="1" applyBorder="1" applyAlignment="1">
      <alignment horizontal="right" vertical="center"/>
    </xf>
    <xf numFmtId="0" fontId="4" fillId="0" borderId="53" xfId="0" applyFont="1" applyBorder="1" applyAlignment="1" applyProtection="1">
      <alignment horizontal="left" vertical="center"/>
      <protection hidden="1"/>
    </xf>
    <xf numFmtId="177" fontId="4" fillId="0" borderId="53" xfId="0" applyNumberFormat="1" applyFont="1" applyBorder="1" applyAlignment="1" applyProtection="1">
      <alignment horizontal="right" vertical="center"/>
      <protection hidden="1"/>
    </xf>
    <xf numFmtId="177" fontId="4" fillId="0" borderId="39" xfId="0" applyNumberFormat="1" applyFont="1" applyBorder="1" applyAlignment="1" applyProtection="1">
      <alignment horizontal="right" vertical="center"/>
      <protection hidden="1"/>
    </xf>
    <xf numFmtId="0" fontId="4" fillId="0" borderId="56" xfId="0" applyFont="1" applyBorder="1" applyAlignment="1" applyProtection="1">
      <alignment horizontal="left" vertical="center"/>
      <protection hidden="1"/>
    </xf>
    <xf numFmtId="0" fontId="4" fillId="0" borderId="57" xfId="0" applyFont="1" applyBorder="1" applyAlignment="1" applyProtection="1">
      <alignment horizontal="center" vertical="center"/>
      <protection hidden="1"/>
    </xf>
    <xf numFmtId="177" fontId="4" fillId="0" borderId="57" xfId="0" applyNumberFormat="1" applyFont="1" applyBorder="1" applyAlignment="1" applyProtection="1">
      <alignment horizontal="right" vertical="center"/>
      <protection hidden="1"/>
    </xf>
    <xf numFmtId="177" fontId="4" fillId="0" borderId="51" xfId="0" applyNumberFormat="1" applyFont="1" applyBorder="1" applyAlignment="1" applyProtection="1">
      <alignment horizontal="right" vertical="center"/>
      <protection hidden="1"/>
    </xf>
    <xf numFmtId="0" fontId="4" fillId="3" borderId="2" xfId="0" applyFont="1" applyFill="1" applyBorder="1" applyAlignment="1" applyProtection="1">
      <alignment horizontal="left" vertical="center"/>
      <protection hidden="1"/>
    </xf>
    <xf numFmtId="0" fontId="4" fillId="0" borderId="2" xfId="0" applyFont="1" applyBorder="1" applyAlignment="1">
      <alignment horizontal="left" vertical="center"/>
    </xf>
    <xf numFmtId="0" fontId="4" fillId="0" borderId="46" xfId="0" applyFont="1" applyBorder="1" applyAlignment="1">
      <alignment horizontal="left" vertical="center"/>
    </xf>
    <xf numFmtId="0" fontId="4" fillId="0" borderId="51" xfId="0" applyFont="1" applyBorder="1" applyAlignment="1">
      <alignment horizontal="left" vertical="center"/>
    </xf>
    <xf numFmtId="0" fontId="4" fillId="0" borderId="10" xfId="0" applyFont="1" applyBorder="1" applyAlignment="1" applyProtection="1">
      <alignment horizontal="left" vertical="center"/>
      <protection hidden="1"/>
    </xf>
    <xf numFmtId="0" fontId="4" fillId="0" borderId="11" xfId="0" applyFont="1" applyBorder="1" applyAlignment="1" applyProtection="1">
      <alignment horizontal="left" vertical="center"/>
      <protection hidden="1"/>
    </xf>
    <xf numFmtId="0" fontId="4" fillId="0" borderId="13" xfId="0" applyFont="1" applyBorder="1" applyAlignment="1" applyProtection="1">
      <alignment horizontal="left" vertical="center"/>
      <protection hidden="1"/>
    </xf>
    <xf numFmtId="0" fontId="4" fillId="0" borderId="23" xfId="0" applyFont="1" applyBorder="1" applyAlignment="1" applyProtection="1">
      <alignment horizontal="left" vertical="center"/>
      <protection hidden="1"/>
    </xf>
    <xf numFmtId="0" fontId="4" fillId="0" borderId="16" xfId="0" applyFont="1" applyBorder="1" applyAlignment="1" applyProtection="1">
      <alignment horizontal="left" vertical="center"/>
      <protection hidden="1"/>
    </xf>
    <xf numFmtId="0" fontId="4" fillId="0" borderId="17" xfId="0" applyFont="1" applyBorder="1" applyAlignment="1" applyProtection="1">
      <alignment horizontal="left" vertical="center"/>
      <protection hidden="1"/>
    </xf>
    <xf numFmtId="0" fontId="4" fillId="0" borderId="12" xfId="0" applyFont="1" applyBorder="1" applyAlignment="1" applyProtection="1">
      <alignment horizontal="left" vertical="center"/>
      <protection hidden="1"/>
    </xf>
    <xf numFmtId="0" fontId="4" fillId="0" borderId="10" xfId="0" applyFont="1" applyBorder="1" applyAlignment="1" applyProtection="1">
      <alignment horizontal="left" vertical="center" wrapText="1"/>
      <protection hidden="1"/>
    </xf>
    <xf numFmtId="0" fontId="4" fillId="0" borderId="54" xfId="0" applyFont="1" applyBorder="1" applyAlignment="1" applyProtection="1">
      <alignment horizontal="right" vertical="center"/>
      <protection hidden="1"/>
    </xf>
    <xf numFmtId="0" fontId="4" fillId="0" borderId="55" xfId="0" applyFont="1" applyBorder="1" applyAlignment="1" applyProtection="1">
      <alignment horizontal="right" vertical="center"/>
      <protection hidden="1"/>
    </xf>
    <xf numFmtId="177" fontId="4" fillId="3" borderId="2" xfId="0" applyNumberFormat="1" applyFont="1" applyFill="1" applyBorder="1" applyAlignment="1" applyProtection="1">
      <alignment horizontal="left" vertical="center"/>
      <protection hidden="1"/>
    </xf>
    <xf numFmtId="0" fontId="4" fillId="0" borderId="14" xfId="0" applyFont="1" applyBorder="1" applyAlignment="1" applyProtection="1">
      <alignment horizontal="left" vertical="center"/>
      <protection hidden="1"/>
    </xf>
    <xf numFmtId="0" fontId="4" fillId="0" borderId="19" xfId="0" applyFont="1" applyBorder="1" applyAlignment="1" applyProtection="1">
      <alignment horizontal="left" vertical="center"/>
      <protection hidden="1"/>
    </xf>
    <xf numFmtId="0" fontId="4" fillId="0" borderId="20" xfId="0" applyFont="1" applyBorder="1" applyAlignment="1" applyProtection="1">
      <alignment horizontal="left" vertical="center"/>
      <protection hidden="1"/>
    </xf>
    <xf numFmtId="0" fontId="4" fillId="0" borderId="2" xfId="0" applyFont="1" applyBorder="1" applyAlignment="1" applyProtection="1">
      <alignment horizontal="right" vertical="center"/>
      <protection hidden="1"/>
    </xf>
    <xf numFmtId="0" fontId="4" fillId="0" borderId="5" xfId="0" applyFont="1" applyBorder="1" applyAlignment="1" applyProtection="1">
      <alignment horizontal="right" vertical="center"/>
      <protection hidden="1"/>
    </xf>
    <xf numFmtId="0" fontId="4" fillId="0" borderId="0" xfId="0" applyFont="1" applyBorder="1" applyAlignment="1" applyProtection="1">
      <alignment horizontal="right" vertical="center"/>
      <protection hidden="1"/>
    </xf>
    <xf numFmtId="0" fontId="4" fillId="0" borderId="8" xfId="0" applyFont="1" applyBorder="1" applyAlignment="1" applyProtection="1">
      <alignment horizontal="left" vertical="center"/>
      <protection hidden="1"/>
    </xf>
    <xf numFmtId="0" fontId="4" fillId="0" borderId="4" xfId="0" applyFont="1" applyBorder="1" applyAlignment="1" applyProtection="1">
      <alignment horizontal="right" vertical="center"/>
      <protection hidden="1"/>
    </xf>
    <xf numFmtId="0" fontId="4" fillId="0" borderId="4" xfId="0" applyFont="1" applyBorder="1" applyAlignment="1">
      <alignment horizontal="right" vertical="center"/>
    </xf>
    <xf numFmtId="0" fontId="4" fillId="0" borderId="2" xfId="0" applyFont="1" applyBorder="1" applyAlignment="1">
      <alignment horizontal="right" vertical="center"/>
    </xf>
    <xf numFmtId="177" fontId="4" fillId="0" borderId="4" xfId="0" applyNumberFormat="1" applyFont="1" applyBorder="1" applyAlignment="1" applyProtection="1">
      <alignment horizontal="right" vertical="center" indent="2"/>
      <protection hidden="1"/>
    </xf>
    <xf numFmtId="177" fontId="4" fillId="0" borderId="5" xfId="0" applyNumberFormat="1" applyFont="1" applyBorder="1" applyAlignment="1" applyProtection="1">
      <alignment horizontal="right" vertical="center" indent="2"/>
      <protection hidden="1"/>
    </xf>
    <xf numFmtId="177" fontId="4" fillId="0" borderId="2" xfId="0" applyNumberFormat="1" applyFont="1" applyBorder="1" applyAlignment="1" applyProtection="1">
      <alignment horizontal="right" vertical="center" indent="2"/>
      <protection hidden="1"/>
    </xf>
    <xf numFmtId="0" fontId="4" fillId="0" borderId="7" xfId="0" applyFont="1" applyBorder="1" applyAlignment="1" applyProtection="1">
      <alignment horizontal="right" vertical="center"/>
      <protection hidden="1"/>
    </xf>
    <xf numFmtId="0" fontId="2" fillId="0" borderId="0" xfId="0" applyFont="1" applyBorder="1" applyAlignment="1" applyProtection="1">
      <alignment horizontal="center" vertical="center"/>
      <protection hidden="1"/>
    </xf>
    <xf numFmtId="0" fontId="4" fillId="0" borderId="11" xfId="0" applyFont="1" applyBorder="1" applyAlignment="1" applyProtection="1">
      <alignment horizontal="left" vertical="center" wrapText="1"/>
      <protection hidden="1"/>
    </xf>
    <xf numFmtId="0" fontId="4" fillId="0" borderId="2" xfId="0" applyFont="1" applyFill="1" applyBorder="1" applyAlignment="1" applyProtection="1">
      <alignment horizontal="right" vertical="center"/>
      <protection hidden="1"/>
    </xf>
    <xf numFmtId="0" fontId="4" fillId="0" borderId="5" xfId="0" applyFont="1" applyFill="1" applyBorder="1" applyAlignment="1" applyProtection="1">
      <alignment horizontal="right" vertical="center"/>
      <protection hidden="1"/>
    </xf>
    <xf numFmtId="0" fontId="4" fillId="0" borderId="4" xfId="0" applyFont="1" applyBorder="1" applyAlignment="1" applyProtection="1">
      <alignment horizontal="center" vertical="center"/>
      <protection hidden="1"/>
    </xf>
    <xf numFmtId="0" fontId="4" fillId="0" borderId="2" xfId="0" applyFont="1" applyBorder="1" applyAlignment="1" applyProtection="1">
      <alignment horizontal="center" vertical="center"/>
      <protection hidden="1"/>
    </xf>
    <xf numFmtId="0" fontId="4" fillId="0" borderId="5" xfId="0" applyFont="1" applyBorder="1" applyAlignment="1" applyProtection="1">
      <alignment horizontal="center" vertical="center"/>
      <protection hidden="1"/>
    </xf>
    <xf numFmtId="0" fontId="4" fillId="0" borderId="43" xfId="0" applyFont="1" applyBorder="1" applyAlignment="1" applyProtection="1">
      <alignment horizontal="center" vertical="center"/>
      <protection hidden="1"/>
    </xf>
    <xf numFmtId="0" fontId="4" fillId="0" borderId="12" xfId="0" applyFont="1" applyBorder="1" applyAlignment="1" applyProtection="1">
      <alignment horizontal="left" vertical="center" wrapText="1"/>
      <protection hidden="1"/>
    </xf>
    <xf numFmtId="0" fontId="4" fillId="0" borderId="7" xfId="0" applyFont="1" applyBorder="1" applyAlignment="1" applyProtection="1">
      <alignment horizontal="center" vertical="center"/>
      <protection hidden="1"/>
    </xf>
    <xf numFmtId="176" fontId="4" fillId="0" borderId="0" xfId="0" applyNumberFormat="1" applyFont="1" applyBorder="1" applyAlignment="1" applyProtection="1">
      <alignment horizontal="right" vertical="center"/>
      <protection hidden="1"/>
    </xf>
    <xf numFmtId="0" fontId="4" fillId="0" borderId="0" xfId="0" applyFont="1" applyBorder="1" applyAlignment="1" applyProtection="1">
      <alignment horizontal="right" vertical="center" wrapText="1"/>
      <protection hidden="1"/>
    </xf>
    <xf numFmtId="177" fontId="6" fillId="0" borderId="2" xfId="0" applyNumberFormat="1" applyFont="1" applyBorder="1" applyAlignment="1" applyProtection="1">
      <alignment horizontal="center" vertical="center"/>
      <protection hidden="1"/>
    </xf>
    <xf numFmtId="0" fontId="9" fillId="2" borderId="36" xfId="0" applyFont="1" applyFill="1" applyBorder="1" applyAlignment="1" applyProtection="1">
      <alignment horizontal="left" vertical="center"/>
    </xf>
    <xf numFmtId="0" fontId="0" fillId="2" borderId="37" xfId="0" applyFill="1" applyBorder="1" applyAlignment="1" applyProtection="1">
      <alignment horizontal="left" vertical="center"/>
    </xf>
    <xf numFmtId="0" fontId="11" fillId="2" borderId="24" xfId="0" applyFont="1" applyFill="1" applyBorder="1" applyAlignment="1" applyProtection="1">
      <alignment horizontal="left" vertical="center" wrapText="1"/>
    </xf>
    <xf numFmtId="0" fontId="0" fillId="2" borderId="40" xfId="0" applyFill="1" applyBorder="1" applyAlignment="1" applyProtection="1">
      <alignment horizontal="left" vertical="center" wrapText="1"/>
    </xf>
    <xf numFmtId="0" fontId="0" fillId="2" borderId="24" xfId="0" applyFill="1" applyBorder="1" applyAlignment="1" applyProtection="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4.xml"/><Relationship Id="rId3" Type="http://schemas.openxmlformats.org/officeDocument/2006/relationships/worksheet" Target="worksheets/sheet3.xml"/><Relationship Id="rId7" Type="http://schemas.openxmlformats.org/officeDocument/2006/relationships/externalLink" Target="externalLinks/externalLink3.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sharedStrings" Target="sharedStrings.xml"/><Relationship Id="rId5" Type="http://schemas.openxmlformats.org/officeDocument/2006/relationships/externalLink" Target="externalLinks/externalLink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10</xdr:col>
      <xdr:colOff>326572</xdr:colOff>
      <xdr:row>31</xdr:row>
      <xdr:rowOff>152400</xdr:rowOff>
    </xdr:from>
    <xdr:to>
      <xdr:col>11</xdr:col>
      <xdr:colOff>87087</xdr:colOff>
      <xdr:row>89</xdr:row>
      <xdr:rowOff>87085</xdr:rowOff>
    </xdr:to>
    <xdr:sp macro="" textlink="">
      <xdr:nvSpPr>
        <xdr:cNvPr id="18" name="角丸四角形 17"/>
        <xdr:cNvSpPr/>
      </xdr:nvSpPr>
      <xdr:spPr>
        <a:xfrm>
          <a:off x="7881258" y="6781800"/>
          <a:ext cx="609600" cy="7151914"/>
        </a:xfrm>
        <a:prstGeom prst="round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243840</xdr:colOff>
      <xdr:row>0</xdr:row>
      <xdr:rowOff>114300</xdr:rowOff>
    </xdr:from>
    <xdr:ext cx="1249680" cy="442429"/>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43840" y="114300"/>
          <a:ext cx="1249680" cy="442429"/>
        </a:xfrm>
        <a:prstGeom prst="rect">
          <a:avLst/>
        </a:prstGeom>
        <a:noFill/>
        <a:ln w="25400" cmpd="sng">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1400">
              <a:solidFill>
                <a:srgbClr val="FF0000"/>
              </a:solidFill>
              <a:latin typeface="メイリオ" panose="020B0604030504040204" pitchFamily="50" charset="-128"/>
              <a:ea typeface="メイリオ" panose="020B0604030504040204" pitchFamily="50" charset="-128"/>
            </a:rPr>
            <a:t>記入例</a:t>
          </a:r>
        </a:p>
      </xdr:txBody>
    </xdr:sp>
    <xdr:clientData/>
  </xdr:oneCellAnchor>
  <xdr:oneCellAnchor>
    <xdr:from>
      <xdr:col>0</xdr:col>
      <xdr:colOff>21772</xdr:colOff>
      <xdr:row>2</xdr:row>
      <xdr:rowOff>197032</xdr:rowOff>
    </xdr:from>
    <xdr:ext cx="389850" cy="492443"/>
    <xdr:sp macro="" textlink="">
      <xdr:nvSpPr>
        <xdr:cNvPr id="3" name="テキスト ボックス 2"/>
        <xdr:cNvSpPr txBox="1"/>
      </xdr:nvSpPr>
      <xdr:spPr>
        <a:xfrm>
          <a:off x="21772" y="66511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①</a:t>
          </a:r>
        </a:p>
      </xdr:txBody>
    </xdr:sp>
    <xdr:clientData/>
  </xdr:oneCellAnchor>
  <xdr:oneCellAnchor>
    <xdr:from>
      <xdr:col>8</xdr:col>
      <xdr:colOff>911135</xdr:colOff>
      <xdr:row>5</xdr:row>
      <xdr:rowOff>121919</xdr:rowOff>
    </xdr:from>
    <xdr:ext cx="389850" cy="492443"/>
    <xdr:sp macro="" textlink="">
      <xdr:nvSpPr>
        <xdr:cNvPr id="4" name="テキスト ボックス 3"/>
        <xdr:cNvSpPr txBox="1"/>
      </xdr:nvSpPr>
      <xdr:spPr>
        <a:xfrm>
          <a:off x="6430192" y="136289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③</a:t>
          </a:r>
        </a:p>
      </xdr:txBody>
    </xdr:sp>
    <xdr:clientData/>
  </xdr:oneCellAnchor>
  <xdr:oneCellAnchor>
    <xdr:from>
      <xdr:col>9</xdr:col>
      <xdr:colOff>594360</xdr:colOff>
      <xdr:row>2</xdr:row>
      <xdr:rowOff>91440</xdr:rowOff>
    </xdr:from>
    <xdr:ext cx="389850" cy="492443"/>
    <xdr:sp macro="" textlink="">
      <xdr:nvSpPr>
        <xdr:cNvPr id="5" name="テキスト ボックス 4"/>
        <xdr:cNvSpPr txBox="1"/>
      </xdr:nvSpPr>
      <xdr:spPr>
        <a:xfrm>
          <a:off x="6827520" y="56388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②</a:t>
          </a:r>
        </a:p>
      </xdr:txBody>
    </xdr:sp>
    <xdr:clientData/>
  </xdr:oneCellAnchor>
  <xdr:oneCellAnchor>
    <xdr:from>
      <xdr:col>0</xdr:col>
      <xdr:colOff>21772</xdr:colOff>
      <xdr:row>4</xdr:row>
      <xdr:rowOff>148042</xdr:rowOff>
    </xdr:from>
    <xdr:ext cx="389850" cy="492443"/>
    <xdr:sp macro="" textlink="">
      <xdr:nvSpPr>
        <xdr:cNvPr id="6" name="テキスト ボックス 5"/>
        <xdr:cNvSpPr txBox="1"/>
      </xdr:nvSpPr>
      <xdr:spPr>
        <a:xfrm>
          <a:off x="21772" y="114952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④</a:t>
          </a:r>
        </a:p>
      </xdr:txBody>
    </xdr:sp>
    <xdr:clientData/>
  </xdr:oneCellAnchor>
  <xdr:oneCellAnchor>
    <xdr:from>
      <xdr:col>1</xdr:col>
      <xdr:colOff>0</xdr:colOff>
      <xdr:row>12</xdr:row>
      <xdr:rowOff>56606</xdr:rowOff>
    </xdr:from>
    <xdr:ext cx="389850" cy="492443"/>
    <xdr:sp macro="" textlink="">
      <xdr:nvSpPr>
        <xdr:cNvPr id="7" name="テキスト ボックス 6"/>
        <xdr:cNvSpPr txBox="1"/>
      </xdr:nvSpPr>
      <xdr:spPr>
        <a:xfrm>
          <a:off x="0" y="2984863"/>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⑤</a:t>
          </a:r>
        </a:p>
      </xdr:txBody>
    </xdr:sp>
    <xdr:clientData/>
  </xdr:oneCellAnchor>
  <xdr:oneCellAnchor>
    <xdr:from>
      <xdr:col>1</xdr:col>
      <xdr:colOff>0</xdr:colOff>
      <xdr:row>13</xdr:row>
      <xdr:rowOff>89266</xdr:rowOff>
    </xdr:from>
    <xdr:ext cx="389850" cy="492443"/>
    <xdr:sp macro="" textlink="">
      <xdr:nvSpPr>
        <xdr:cNvPr id="8" name="テキスト ボックス 7"/>
        <xdr:cNvSpPr txBox="1"/>
      </xdr:nvSpPr>
      <xdr:spPr>
        <a:xfrm>
          <a:off x="0" y="3235237"/>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⑥</a:t>
          </a:r>
        </a:p>
      </xdr:txBody>
    </xdr:sp>
    <xdr:clientData/>
  </xdr:oneCellAnchor>
  <xdr:oneCellAnchor>
    <xdr:from>
      <xdr:col>1</xdr:col>
      <xdr:colOff>0</xdr:colOff>
      <xdr:row>17</xdr:row>
      <xdr:rowOff>100150</xdr:rowOff>
    </xdr:from>
    <xdr:ext cx="389850" cy="492443"/>
    <xdr:sp macro="" textlink="">
      <xdr:nvSpPr>
        <xdr:cNvPr id="9" name="テキスト ボックス 8"/>
        <xdr:cNvSpPr txBox="1"/>
      </xdr:nvSpPr>
      <xdr:spPr>
        <a:xfrm>
          <a:off x="0" y="4116979"/>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⑦</a:t>
          </a:r>
        </a:p>
      </xdr:txBody>
    </xdr:sp>
    <xdr:clientData/>
  </xdr:oneCellAnchor>
  <xdr:oneCellAnchor>
    <xdr:from>
      <xdr:col>1</xdr:col>
      <xdr:colOff>1</xdr:colOff>
      <xdr:row>28</xdr:row>
      <xdr:rowOff>111035</xdr:rowOff>
    </xdr:from>
    <xdr:ext cx="389850" cy="492443"/>
    <xdr:sp macro="" textlink="">
      <xdr:nvSpPr>
        <xdr:cNvPr id="10" name="テキスト ボックス 9"/>
        <xdr:cNvSpPr txBox="1"/>
      </xdr:nvSpPr>
      <xdr:spPr>
        <a:xfrm>
          <a:off x="1" y="631589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⑧</a:t>
          </a:r>
        </a:p>
      </xdr:txBody>
    </xdr:sp>
    <xdr:clientData/>
  </xdr:oneCellAnchor>
  <xdr:oneCellAnchor>
    <xdr:from>
      <xdr:col>1</xdr:col>
      <xdr:colOff>1</xdr:colOff>
      <xdr:row>33</xdr:row>
      <xdr:rowOff>100149</xdr:rowOff>
    </xdr:from>
    <xdr:ext cx="389850" cy="492443"/>
    <xdr:sp macro="" textlink="">
      <xdr:nvSpPr>
        <xdr:cNvPr id="11" name="テキスト ボックス 10"/>
        <xdr:cNvSpPr txBox="1"/>
      </xdr:nvSpPr>
      <xdr:spPr>
        <a:xfrm>
          <a:off x="1" y="739357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⑨</a:t>
          </a:r>
        </a:p>
      </xdr:txBody>
    </xdr:sp>
    <xdr:clientData/>
  </xdr:oneCellAnchor>
  <xdr:oneCellAnchor>
    <xdr:from>
      <xdr:col>1</xdr:col>
      <xdr:colOff>1</xdr:colOff>
      <xdr:row>41</xdr:row>
      <xdr:rowOff>89265</xdr:rowOff>
    </xdr:from>
    <xdr:ext cx="389850" cy="492443"/>
    <xdr:sp macro="" textlink="">
      <xdr:nvSpPr>
        <xdr:cNvPr id="12" name="テキスト ボックス 11"/>
        <xdr:cNvSpPr txBox="1"/>
      </xdr:nvSpPr>
      <xdr:spPr>
        <a:xfrm>
          <a:off x="1" y="8678094"/>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⑩</a:t>
          </a:r>
        </a:p>
      </xdr:txBody>
    </xdr:sp>
    <xdr:clientData/>
  </xdr:oneCellAnchor>
  <xdr:oneCellAnchor>
    <xdr:from>
      <xdr:col>10</xdr:col>
      <xdr:colOff>141515</xdr:colOff>
      <xdr:row>30</xdr:row>
      <xdr:rowOff>100152</xdr:rowOff>
    </xdr:from>
    <xdr:ext cx="389850" cy="492443"/>
    <xdr:sp macro="" textlink="">
      <xdr:nvSpPr>
        <xdr:cNvPr id="13" name="テキスト ボックス 12"/>
        <xdr:cNvSpPr txBox="1"/>
      </xdr:nvSpPr>
      <xdr:spPr>
        <a:xfrm>
          <a:off x="7500258" y="651183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⑪</a:t>
          </a:r>
        </a:p>
      </xdr:txBody>
    </xdr:sp>
    <xdr:clientData/>
  </xdr:oneCellAnchor>
  <xdr:oneCellAnchor>
    <xdr:from>
      <xdr:col>3</xdr:col>
      <xdr:colOff>478972</xdr:colOff>
      <xdr:row>42</xdr:row>
      <xdr:rowOff>78381</xdr:rowOff>
    </xdr:from>
    <xdr:ext cx="389850" cy="492443"/>
    <xdr:sp macro="" textlink="">
      <xdr:nvSpPr>
        <xdr:cNvPr id="14" name="テキスト ボックス 13"/>
        <xdr:cNvSpPr txBox="1"/>
      </xdr:nvSpPr>
      <xdr:spPr>
        <a:xfrm>
          <a:off x="1741715" y="910263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⑪</a:t>
          </a:r>
        </a:p>
      </xdr:txBody>
    </xdr:sp>
    <xdr:clientData/>
  </xdr:oneCellAnchor>
  <xdr:oneCellAnchor>
    <xdr:from>
      <xdr:col>6</xdr:col>
      <xdr:colOff>21772</xdr:colOff>
      <xdr:row>92</xdr:row>
      <xdr:rowOff>100152</xdr:rowOff>
    </xdr:from>
    <xdr:ext cx="389850" cy="492443"/>
    <xdr:sp macro="" textlink="">
      <xdr:nvSpPr>
        <xdr:cNvPr id="15" name="テキスト ボックス 14"/>
        <xdr:cNvSpPr txBox="1"/>
      </xdr:nvSpPr>
      <xdr:spPr>
        <a:xfrm>
          <a:off x="4517572" y="14164495"/>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⑫</a:t>
          </a:r>
        </a:p>
      </xdr:txBody>
    </xdr:sp>
    <xdr:clientData/>
  </xdr:oneCellAnchor>
  <xdr:oneCellAnchor>
    <xdr:from>
      <xdr:col>0</xdr:col>
      <xdr:colOff>190501</xdr:colOff>
      <xdr:row>111</xdr:row>
      <xdr:rowOff>112053</xdr:rowOff>
    </xdr:from>
    <xdr:ext cx="389850" cy="492443"/>
    <xdr:sp macro="" textlink="">
      <xdr:nvSpPr>
        <xdr:cNvPr id="16" name="テキスト ボックス 15"/>
        <xdr:cNvSpPr txBox="1"/>
      </xdr:nvSpPr>
      <xdr:spPr>
        <a:xfrm>
          <a:off x="190501" y="22686303"/>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⑬</a:t>
          </a:r>
        </a:p>
      </xdr:txBody>
    </xdr:sp>
    <xdr:clientData/>
  </xdr:oneCellAnchor>
  <xdr:twoCellAnchor>
    <xdr:from>
      <xdr:col>12</xdr:col>
      <xdr:colOff>293912</xdr:colOff>
      <xdr:row>0</xdr:row>
      <xdr:rowOff>1915</xdr:rowOff>
    </xdr:from>
    <xdr:to>
      <xdr:col>24</xdr:col>
      <xdr:colOff>402771</xdr:colOff>
      <xdr:row>65</xdr:row>
      <xdr:rowOff>119061</xdr:rowOff>
    </xdr:to>
    <xdr:sp macro="" textlink="">
      <xdr:nvSpPr>
        <xdr:cNvPr id="17" name="正方形/長方形 16"/>
        <xdr:cNvSpPr/>
      </xdr:nvSpPr>
      <xdr:spPr>
        <a:xfrm>
          <a:off x="8949756" y="1915"/>
          <a:ext cx="8395609" cy="15761959"/>
        </a:xfrm>
        <a:prstGeom prst="rect">
          <a:avLst/>
        </a:prstGeom>
        <a:solidFill>
          <a:sysClr val="window" lastClr="FFFFFF"/>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●見積書の記載項目及びその注意事項</a:t>
          </a:r>
          <a:endParaRPr kumimoji="0" lang="en-US" altLang="ja-JP" sz="1400" b="0" i="0" u="none" strike="noStrike">
            <a:solidFill>
              <a:schemeClr val="lt1"/>
            </a:solidFill>
            <a:effectLst/>
            <a:latin typeface="メイリオ" panose="020B0604030504040204" pitchFamily="50" charset="-128"/>
            <a:ea typeface="メイリオ" panose="020B0604030504040204" pitchFamily="50" charset="-128"/>
            <a:cs typeface="+mn-cs"/>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①宛先</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・申請者宛であること。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②見積書作成日</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・本助成金の申請受付開始日以降の日付であること。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③発行者</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・充電設備販売会社、工事施工会社の社名、住所、連絡先が記載されていること。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④設置場所名称</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・申請書に記入した設置場所名称が記載されていること。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⑤有効期限</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・申請時に有効期限内であること。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⑥支払条件</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・本助成金で認めている支払方法（現金、銀行振込、小切手、手形）であること。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⑦充電設備本体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・メーカー名、型式、基数、単価（税抜）、金額が記載されていること。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⑧部材（分電盤やブレーカー、付帯設備等）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・メーカー名、型式（仕様等）、数量、単価（税抜）、金額が記載されていること。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⑨材料費（電線や配管、案内板等）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・種類（仕様等）、数量、数量単価（税抜）、金額が記載されていること。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a:t>
          </a:r>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電線、配管の長さは、配線ルート図に記載されていることを前提とし、見積書の記載は一式で</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構いません。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⑩労務費</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・人工数、人工単価（税抜）、金額が記載されていること。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・どの工事にかかる労務費か明確にわかるように記載されていること。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（例：工事の種類ごとにわけて記載する、名称・仕様・備考欄等にわかるように記載する等）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⑪助成対象外経費</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・助成対象外となる費目が明示されていること。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（例：備考欄等に「対象外」と記載する、ある費目の一部が対象外となる場合はその範囲を</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明記する等）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⑫合計金額</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・助成対象経費と助成対象外経費それぞれの合計金額が明記されていること。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⑬値引き</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・値引きがある場合は、どの費目からの値引きかわかるように記載されていること。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⑭助成対象経費　小計</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・事業実施計画書の「工事内容の申請」の各項目には、内訳書の項目の「助成対象経費　小計」を入力すること。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「材工一式」等の簡略記載ではなく、必ず部材費（購入品）と労務費に分けて記載すること。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提出図面の記載内容と整合し、見積書と図面の記載内容にて、導入設備及び工事内容が正確に</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把握できるように記載すること。なお、工事内容説明として別資料を提出しても構いません。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新築工事や改修工事に伴い助成対象設備を設置する場合、助成対象設備の工事のみに係る見積書を</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分離すること。</a:t>
          </a:r>
        </a:p>
      </xdr:txBody>
    </xdr:sp>
    <xdr:clientData/>
  </xdr:twoCellAnchor>
  <xdr:oneCellAnchor>
    <xdr:from>
      <xdr:col>9</xdr:col>
      <xdr:colOff>95250</xdr:colOff>
      <xdr:row>25</xdr:row>
      <xdr:rowOff>107156</xdr:rowOff>
    </xdr:from>
    <xdr:ext cx="389850" cy="492443"/>
    <xdr:sp macro="" textlink="">
      <xdr:nvSpPr>
        <xdr:cNvPr id="19" name="テキスト ボックス 18"/>
        <xdr:cNvSpPr txBox="1"/>
      </xdr:nvSpPr>
      <xdr:spPr>
        <a:xfrm>
          <a:off x="6596063" y="621506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104775</xdr:colOff>
      <xdr:row>43</xdr:row>
      <xdr:rowOff>92869</xdr:rowOff>
    </xdr:from>
    <xdr:ext cx="389850" cy="492443"/>
    <xdr:sp macro="" textlink="">
      <xdr:nvSpPr>
        <xdr:cNvPr id="20" name="テキスト ボックス 19"/>
        <xdr:cNvSpPr txBox="1"/>
      </xdr:nvSpPr>
      <xdr:spPr>
        <a:xfrm>
          <a:off x="6605588" y="10487025"/>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102394</xdr:colOff>
      <xdr:row>67</xdr:row>
      <xdr:rowOff>114299</xdr:rowOff>
    </xdr:from>
    <xdr:ext cx="389850" cy="492443"/>
    <xdr:sp macro="" textlink="">
      <xdr:nvSpPr>
        <xdr:cNvPr id="21" name="テキスト ボックス 20"/>
        <xdr:cNvSpPr txBox="1"/>
      </xdr:nvSpPr>
      <xdr:spPr>
        <a:xfrm>
          <a:off x="6603207" y="12675393"/>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111919</xdr:colOff>
      <xdr:row>53</xdr:row>
      <xdr:rowOff>100011</xdr:rowOff>
    </xdr:from>
    <xdr:ext cx="389850" cy="492443"/>
    <xdr:sp macro="" textlink="">
      <xdr:nvSpPr>
        <xdr:cNvPr id="22" name="テキスト ボックス 21"/>
        <xdr:cNvSpPr txBox="1"/>
      </xdr:nvSpPr>
      <xdr:spPr>
        <a:xfrm>
          <a:off x="6612732" y="14316074"/>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121444</xdr:colOff>
      <xdr:row>58</xdr:row>
      <xdr:rowOff>109536</xdr:rowOff>
    </xdr:from>
    <xdr:ext cx="389850" cy="492443"/>
    <xdr:sp macro="" textlink="">
      <xdr:nvSpPr>
        <xdr:cNvPr id="23" name="テキスト ボックス 22"/>
        <xdr:cNvSpPr txBox="1"/>
      </xdr:nvSpPr>
      <xdr:spPr>
        <a:xfrm>
          <a:off x="6622257" y="15492411"/>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142876</xdr:colOff>
      <xdr:row>72</xdr:row>
      <xdr:rowOff>107154</xdr:rowOff>
    </xdr:from>
    <xdr:ext cx="389850" cy="492443"/>
    <xdr:sp macro="" textlink="">
      <xdr:nvSpPr>
        <xdr:cNvPr id="24" name="テキスト ボックス 23"/>
        <xdr:cNvSpPr txBox="1"/>
      </xdr:nvSpPr>
      <xdr:spPr>
        <a:xfrm>
          <a:off x="6643689" y="1741884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142875</xdr:colOff>
      <xdr:row>76</xdr:row>
      <xdr:rowOff>95250</xdr:rowOff>
    </xdr:from>
    <xdr:ext cx="389850" cy="492443"/>
    <xdr:sp macro="" textlink="">
      <xdr:nvSpPr>
        <xdr:cNvPr id="25" name="テキスト ボックス 24"/>
        <xdr:cNvSpPr txBox="1"/>
      </xdr:nvSpPr>
      <xdr:spPr>
        <a:xfrm>
          <a:off x="6643688" y="1835943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140494</xdr:colOff>
      <xdr:row>80</xdr:row>
      <xdr:rowOff>116681</xdr:rowOff>
    </xdr:from>
    <xdr:ext cx="389850" cy="492443"/>
    <xdr:sp macro="" textlink="">
      <xdr:nvSpPr>
        <xdr:cNvPr id="26" name="テキスト ボックス 25"/>
        <xdr:cNvSpPr txBox="1"/>
      </xdr:nvSpPr>
      <xdr:spPr>
        <a:xfrm>
          <a:off x="6641307" y="19333369"/>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138113</xdr:colOff>
      <xdr:row>84</xdr:row>
      <xdr:rowOff>114300</xdr:rowOff>
    </xdr:from>
    <xdr:ext cx="389850" cy="492443"/>
    <xdr:sp macro="" textlink="">
      <xdr:nvSpPr>
        <xdr:cNvPr id="27" name="テキスト ボックス 26"/>
        <xdr:cNvSpPr txBox="1"/>
      </xdr:nvSpPr>
      <xdr:spPr>
        <a:xfrm>
          <a:off x="6638926" y="20283488"/>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1</xdr:col>
      <xdr:colOff>40822</xdr:colOff>
      <xdr:row>91</xdr:row>
      <xdr:rowOff>115120</xdr:rowOff>
    </xdr:from>
    <xdr:ext cx="389850" cy="492443"/>
    <xdr:sp macro="" textlink="">
      <xdr:nvSpPr>
        <xdr:cNvPr id="28" name="テキスト ボックス 27"/>
        <xdr:cNvSpPr txBox="1"/>
      </xdr:nvSpPr>
      <xdr:spPr>
        <a:xfrm>
          <a:off x="243228" y="21951183"/>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⑬</a:t>
          </a:r>
        </a:p>
      </xdr:txBody>
    </xdr:sp>
    <xdr:clientData/>
  </xdr:oneCellAnchor>
</xdr:wsDr>
</file>

<file path=xl/drawings/drawing2.xml><?xml version="1.0" encoding="utf-8"?>
<xdr:wsDr xmlns:xdr="http://schemas.openxmlformats.org/drawingml/2006/spreadsheetDrawing" xmlns:a="http://schemas.openxmlformats.org/drawingml/2006/main">
  <xdr:twoCellAnchor>
    <xdr:from>
      <xdr:col>10</xdr:col>
      <xdr:colOff>326572</xdr:colOff>
      <xdr:row>30</xdr:row>
      <xdr:rowOff>152400</xdr:rowOff>
    </xdr:from>
    <xdr:to>
      <xdr:col>11</xdr:col>
      <xdr:colOff>87087</xdr:colOff>
      <xdr:row>104</xdr:row>
      <xdr:rowOff>0</xdr:rowOff>
    </xdr:to>
    <xdr:sp macro="" textlink="">
      <xdr:nvSpPr>
        <xdr:cNvPr id="2" name="角丸四角形 1"/>
        <xdr:cNvSpPr/>
      </xdr:nvSpPr>
      <xdr:spPr>
        <a:xfrm>
          <a:off x="7885612" y="6644640"/>
          <a:ext cx="613955" cy="9680665"/>
        </a:xfrm>
        <a:prstGeom prst="round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243840</xdr:colOff>
      <xdr:row>0</xdr:row>
      <xdr:rowOff>114300</xdr:rowOff>
    </xdr:from>
    <xdr:ext cx="1249680" cy="442429"/>
    <xdr:sp macro="" textlink="">
      <xdr:nvSpPr>
        <xdr:cNvPr id="3" name="テキスト ボックス 2">
          <a:extLst>
            <a:ext uri="{FF2B5EF4-FFF2-40B4-BE49-F238E27FC236}">
              <a16:creationId xmlns:a16="http://schemas.microsoft.com/office/drawing/2014/main" id="{00000000-0008-0000-0000-000002000000}"/>
            </a:ext>
          </a:extLst>
        </xdr:cNvPr>
        <xdr:cNvSpPr txBox="1"/>
      </xdr:nvSpPr>
      <xdr:spPr>
        <a:xfrm>
          <a:off x="441960" y="114300"/>
          <a:ext cx="1249680" cy="442429"/>
        </a:xfrm>
        <a:prstGeom prst="rect">
          <a:avLst/>
        </a:prstGeom>
        <a:noFill/>
        <a:ln w="25400" cmpd="sng">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1400">
              <a:solidFill>
                <a:srgbClr val="FF0000"/>
              </a:solidFill>
              <a:latin typeface="メイリオ" panose="020B0604030504040204" pitchFamily="50" charset="-128"/>
              <a:ea typeface="メイリオ" panose="020B0604030504040204" pitchFamily="50" charset="-128"/>
            </a:rPr>
            <a:t>記入例</a:t>
          </a:r>
        </a:p>
      </xdr:txBody>
    </xdr:sp>
    <xdr:clientData/>
  </xdr:oneCellAnchor>
  <xdr:oneCellAnchor>
    <xdr:from>
      <xdr:col>0</xdr:col>
      <xdr:colOff>21772</xdr:colOff>
      <xdr:row>2</xdr:row>
      <xdr:rowOff>197032</xdr:rowOff>
    </xdr:from>
    <xdr:ext cx="389850" cy="492443"/>
    <xdr:sp macro="" textlink="">
      <xdr:nvSpPr>
        <xdr:cNvPr id="4" name="テキスト ボックス 3"/>
        <xdr:cNvSpPr txBox="1"/>
      </xdr:nvSpPr>
      <xdr:spPr>
        <a:xfrm>
          <a:off x="21772" y="66947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①</a:t>
          </a:r>
        </a:p>
      </xdr:txBody>
    </xdr:sp>
    <xdr:clientData/>
  </xdr:oneCellAnchor>
  <xdr:oneCellAnchor>
    <xdr:from>
      <xdr:col>8</xdr:col>
      <xdr:colOff>911135</xdr:colOff>
      <xdr:row>5</xdr:row>
      <xdr:rowOff>121919</xdr:rowOff>
    </xdr:from>
    <xdr:ext cx="389850" cy="492443"/>
    <xdr:sp macro="" textlink="">
      <xdr:nvSpPr>
        <xdr:cNvPr id="5" name="テキスト ボックス 4"/>
        <xdr:cNvSpPr txBox="1"/>
      </xdr:nvSpPr>
      <xdr:spPr>
        <a:xfrm>
          <a:off x="6435635" y="1371599"/>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③</a:t>
          </a:r>
        </a:p>
      </xdr:txBody>
    </xdr:sp>
    <xdr:clientData/>
  </xdr:oneCellAnchor>
  <xdr:oneCellAnchor>
    <xdr:from>
      <xdr:col>9</xdr:col>
      <xdr:colOff>594360</xdr:colOff>
      <xdr:row>2</xdr:row>
      <xdr:rowOff>91440</xdr:rowOff>
    </xdr:from>
    <xdr:ext cx="389850" cy="492443"/>
    <xdr:sp macro="" textlink="">
      <xdr:nvSpPr>
        <xdr:cNvPr id="6" name="テキスト ボックス 5"/>
        <xdr:cNvSpPr txBox="1"/>
      </xdr:nvSpPr>
      <xdr:spPr>
        <a:xfrm>
          <a:off x="7056120" y="56388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②</a:t>
          </a:r>
        </a:p>
      </xdr:txBody>
    </xdr:sp>
    <xdr:clientData/>
  </xdr:oneCellAnchor>
  <xdr:oneCellAnchor>
    <xdr:from>
      <xdr:col>0</xdr:col>
      <xdr:colOff>21772</xdr:colOff>
      <xdr:row>4</xdr:row>
      <xdr:rowOff>148042</xdr:rowOff>
    </xdr:from>
    <xdr:ext cx="389850" cy="492443"/>
    <xdr:sp macro="" textlink="">
      <xdr:nvSpPr>
        <xdr:cNvPr id="7" name="テキスト ボックス 6"/>
        <xdr:cNvSpPr txBox="1"/>
      </xdr:nvSpPr>
      <xdr:spPr>
        <a:xfrm>
          <a:off x="21772" y="115388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④</a:t>
          </a:r>
        </a:p>
      </xdr:txBody>
    </xdr:sp>
    <xdr:clientData/>
  </xdr:oneCellAnchor>
  <xdr:oneCellAnchor>
    <xdr:from>
      <xdr:col>1</xdr:col>
      <xdr:colOff>0</xdr:colOff>
      <xdr:row>12</xdr:row>
      <xdr:rowOff>56606</xdr:rowOff>
    </xdr:from>
    <xdr:ext cx="389850" cy="492443"/>
    <xdr:sp macro="" textlink="">
      <xdr:nvSpPr>
        <xdr:cNvPr id="8" name="テキスト ボックス 7"/>
        <xdr:cNvSpPr txBox="1"/>
      </xdr:nvSpPr>
      <xdr:spPr>
        <a:xfrm>
          <a:off x="198120" y="301316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⑤</a:t>
          </a:r>
        </a:p>
      </xdr:txBody>
    </xdr:sp>
    <xdr:clientData/>
  </xdr:oneCellAnchor>
  <xdr:oneCellAnchor>
    <xdr:from>
      <xdr:col>1</xdr:col>
      <xdr:colOff>0</xdr:colOff>
      <xdr:row>13</xdr:row>
      <xdr:rowOff>89266</xdr:rowOff>
    </xdr:from>
    <xdr:ext cx="389850" cy="492443"/>
    <xdr:sp macro="" textlink="">
      <xdr:nvSpPr>
        <xdr:cNvPr id="9" name="テキスト ボックス 8"/>
        <xdr:cNvSpPr txBox="1"/>
      </xdr:nvSpPr>
      <xdr:spPr>
        <a:xfrm>
          <a:off x="198120" y="326680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⑥</a:t>
          </a:r>
        </a:p>
      </xdr:txBody>
    </xdr:sp>
    <xdr:clientData/>
  </xdr:oneCellAnchor>
  <xdr:oneCellAnchor>
    <xdr:from>
      <xdr:col>1</xdr:col>
      <xdr:colOff>0</xdr:colOff>
      <xdr:row>17</xdr:row>
      <xdr:rowOff>100150</xdr:rowOff>
    </xdr:from>
    <xdr:ext cx="389850" cy="492443"/>
    <xdr:sp macro="" textlink="">
      <xdr:nvSpPr>
        <xdr:cNvPr id="10" name="テキスト ボックス 9"/>
        <xdr:cNvSpPr txBox="1"/>
      </xdr:nvSpPr>
      <xdr:spPr>
        <a:xfrm>
          <a:off x="198120" y="416161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⑦</a:t>
          </a:r>
        </a:p>
      </xdr:txBody>
    </xdr:sp>
    <xdr:clientData/>
  </xdr:oneCellAnchor>
  <xdr:oneCellAnchor>
    <xdr:from>
      <xdr:col>1</xdr:col>
      <xdr:colOff>1</xdr:colOff>
      <xdr:row>28</xdr:row>
      <xdr:rowOff>108856</xdr:rowOff>
    </xdr:from>
    <xdr:ext cx="389850" cy="492443"/>
    <xdr:sp macro="" textlink="">
      <xdr:nvSpPr>
        <xdr:cNvPr id="11" name="テキスト ボックス 10"/>
        <xdr:cNvSpPr txBox="1"/>
      </xdr:nvSpPr>
      <xdr:spPr>
        <a:xfrm>
          <a:off x="198121" y="615913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⑧</a:t>
          </a:r>
        </a:p>
      </xdr:txBody>
    </xdr:sp>
    <xdr:clientData/>
  </xdr:oneCellAnchor>
  <xdr:oneCellAnchor>
    <xdr:from>
      <xdr:col>1</xdr:col>
      <xdr:colOff>1</xdr:colOff>
      <xdr:row>32</xdr:row>
      <xdr:rowOff>100149</xdr:rowOff>
    </xdr:from>
    <xdr:ext cx="389850" cy="492443"/>
    <xdr:sp macro="" textlink="">
      <xdr:nvSpPr>
        <xdr:cNvPr id="12" name="テキスト ボックス 11"/>
        <xdr:cNvSpPr txBox="1"/>
      </xdr:nvSpPr>
      <xdr:spPr>
        <a:xfrm>
          <a:off x="198121" y="7034349"/>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⑨</a:t>
          </a:r>
        </a:p>
      </xdr:txBody>
    </xdr:sp>
    <xdr:clientData/>
  </xdr:oneCellAnchor>
  <xdr:oneCellAnchor>
    <xdr:from>
      <xdr:col>1</xdr:col>
      <xdr:colOff>1</xdr:colOff>
      <xdr:row>39</xdr:row>
      <xdr:rowOff>89265</xdr:rowOff>
    </xdr:from>
    <xdr:ext cx="389850" cy="492443"/>
    <xdr:sp macro="" textlink="">
      <xdr:nvSpPr>
        <xdr:cNvPr id="13" name="テキスト ボックス 12"/>
        <xdr:cNvSpPr txBox="1"/>
      </xdr:nvSpPr>
      <xdr:spPr>
        <a:xfrm>
          <a:off x="198121" y="8570325"/>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⑩</a:t>
          </a:r>
        </a:p>
      </xdr:txBody>
    </xdr:sp>
    <xdr:clientData/>
  </xdr:oneCellAnchor>
  <xdr:oneCellAnchor>
    <xdr:from>
      <xdr:col>10</xdr:col>
      <xdr:colOff>141515</xdr:colOff>
      <xdr:row>29</xdr:row>
      <xdr:rowOff>100152</xdr:rowOff>
    </xdr:from>
    <xdr:ext cx="389850" cy="492443"/>
    <xdr:sp macro="" textlink="">
      <xdr:nvSpPr>
        <xdr:cNvPr id="14" name="テキスト ボックス 13"/>
        <xdr:cNvSpPr txBox="1"/>
      </xdr:nvSpPr>
      <xdr:spPr>
        <a:xfrm>
          <a:off x="7700555" y="637141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⑪</a:t>
          </a:r>
        </a:p>
      </xdr:txBody>
    </xdr:sp>
    <xdr:clientData/>
  </xdr:oneCellAnchor>
  <xdr:oneCellAnchor>
    <xdr:from>
      <xdr:col>3</xdr:col>
      <xdr:colOff>478972</xdr:colOff>
      <xdr:row>40</xdr:row>
      <xdr:rowOff>78381</xdr:rowOff>
    </xdr:from>
    <xdr:ext cx="389850" cy="492443"/>
    <xdr:sp macro="" textlink="">
      <xdr:nvSpPr>
        <xdr:cNvPr id="15" name="テキスト ボックス 14"/>
        <xdr:cNvSpPr txBox="1"/>
      </xdr:nvSpPr>
      <xdr:spPr>
        <a:xfrm>
          <a:off x="1942012" y="8780421"/>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⑪</a:t>
          </a:r>
        </a:p>
      </xdr:txBody>
    </xdr:sp>
    <xdr:clientData/>
  </xdr:oneCellAnchor>
  <xdr:oneCellAnchor>
    <xdr:from>
      <xdr:col>6</xdr:col>
      <xdr:colOff>21772</xdr:colOff>
      <xdr:row>104</xdr:row>
      <xdr:rowOff>100152</xdr:rowOff>
    </xdr:from>
    <xdr:ext cx="389850" cy="492443"/>
    <xdr:sp macro="" textlink="">
      <xdr:nvSpPr>
        <xdr:cNvPr id="16" name="テキスト ボックス 15"/>
        <xdr:cNvSpPr txBox="1"/>
      </xdr:nvSpPr>
      <xdr:spPr>
        <a:xfrm>
          <a:off x="4715692" y="1655935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⑫</a:t>
          </a:r>
        </a:p>
      </xdr:txBody>
    </xdr:sp>
    <xdr:clientData/>
  </xdr:oneCellAnchor>
  <xdr:oneCellAnchor>
    <xdr:from>
      <xdr:col>1</xdr:col>
      <xdr:colOff>23814</xdr:colOff>
      <xdr:row>103</xdr:row>
      <xdr:rowOff>95250</xdr:rowOff>
    </xdr:from>
    <xdr:ext cx="389850" cy="492443"/>
    <xdr:sp macro="" textlink="">
      <xdr:nvSpPr>
        <xdr:cNvPr id="17" name="テキスト ボックス 16"/>
        <xdr:cNvSpPr txBox="1"/>
      </xdr:nvSpPr>
      <xdr:spPr>
        <a:xfrm>
          <a:off x="226220" y="2476500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⑬</a:t>
          </a:r>
        </a:p>
      </xdr:txBody>
    </xdr:sp>
    <xdr:clientData/>
  </xdr:oneCellAnchor>
  <xdr:twoCellAnchor>
    <xdr:from>
      <xdr:col>12</xdr:col>
      <xdr:colOff>293912</xdr:colOff>
      <xdr:row>0</xdr:row>
      <xdr:rowOff>1917</xdr:rowOff>
    </xdr:from>
    <xdr:to>
      <xdr:col>24</xdr:col>
      <xdr:colOff>402771</xdr:colOff>
      <xdr:row>71</xdr:row>
      <xdr:rowOff>35858</xdr:rowOff>
    </xdr:to>
    <xdr:sp macro="" textlink="">
      <xdr:nvSpPr>
        <xdr:cNvPr id="18" name="正方形/長方形 17"/>
        <xdr:cNvSpPr/>
      </xdr:nvSpPr>
      <xdr:spPr>
        <a:xfrm>
          <a:off x="8904512" y="1917"/>
          <a:ext cx="8338459" cy="16043561"/>
        </a:xfrm>
        <a:prstGeom prst="rect">
          <a:avLst/>
        </a:prstGeom>
        <a:solidFill>
          <a:sysClr val="window" lastClr="FFFFFF"/>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●見積書の記載項目及びその注意事項</a:t>
          </a:r>
          <a:endParaRPr kumimoji="0" lang="en-US" altLang="ja-JP" sz="1400" b="0" i="0" u="none" strike="noStrike">
            <a:solidFill>
              <a:schemeClr val="lt1"/>
            </a:solidFill>
            <a:effectLst/>
            <a:latin typeface="メイリオ" panose="020B0604030504040204" pitchFamily="50" charset="-128"/>
            <a:ea typeface="メイリオ" panose="020B0604030504040204" pitchFamily="50" charset="-128"/>
            <a:cs typeface="+mn-cs"/>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①宛先</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・申請者宛であること。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②見積書作成日</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・本助成金の申請受付開始日以降の日付であること。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③発行者</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・充電設備販売会社、工事施工会社の社名、住所、連絡先が記載されていること。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④設置場所名称</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・申請書に記入した設置場所名称が記載されていること。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⑤有効期限</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・申請時に有効期限内であること。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⑥支払条件</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・本助成金で認めている支払方法（現金、銀行振込、小切手、手形）であること。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⑦充電設備本体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・メーカー名、型式、基数、単価（税抜）、金額が記載されていること。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⑧部材（分電盤やブレーカー、付帯設備等）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・メーカー名、型式（仕様等）、数量、単価（税抜）、金額が記載されていること。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⑨材料費（電線や配管、案内板等）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・種類（仕様等）、数量、数量単価（税抜）、金額が記載されていること。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a:t>
          </a:r>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電線、配管の長さは、配線ルート図に記載されていることを前提とし、見積書の記載は一式で</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構いません。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⑩労務費</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・人工数、人工単価（税抜）、金額が記載されていること。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・どの工事にかかる労務費か明確にわかるように記載されていること。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（例：工事の種類ごとにわけて記載する、名称・仕様・備考欄等にわかるように記載する等）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⑪助成対象外経費</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・助成対象外となる費目が明示されていること。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（例：備考欄等に「対象外」と記載する、ある費目の一部が対象外となる場合はその範囲を</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明記する等）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⑫合計金額</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・助成対象経費と助成対象外経費それぞれの合計金額が明記されていること。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⑬値引き</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・値引きがある場合は、どの費目からの値引きかわかるように記載されていること。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r>
            <a:rPr kumimoji="1" lang="ja-JP" altLang="en-US" sz="1400">
              <a:solidFill>
                <a:sysClr val="windowText" lastClr="000000"/>
              </a:solidFill>
              <a:effectLst/>
              <a:latin typeface="メイリオ" panose="020B0604030504040204" pitchFamily="50" charset="-128"/>
              <a:ea typeface="メイリオ" panose="020B0604030504040204" pitchFamily="50" charset="-128"/>
              <a:cs typeface="+mn-cs"/>
            </a:rPr>
            <a:t>⑭</a:t>
          </a:r>
          <a:r>
            <a:rPr kumimoji="1" lang="ja-JP" altLang="ja-JP" sz="1400">
              <a:solidFill>
                <a:sysClr val="windowText" lastClr="000000"/>
              </a:solidFill>
              <a:effectLst/>
              <a:latin typeface="メイリオ" panose="020B0604030504040204" pitchFamily="50" charset="-128"/>
              <a:ea typeface="メイリオ" panose="020B0604030504040204" pitchFamily="50" charset="-128"/>
              <a:cs typeface="+mn-cs"/>
            </a:rPr>
            <a:t>助成対象経費　小計</a:t>
          </a:r>
          <a:endParaRPr lang="ja-JP" altLang="ja-JP" sz="1400">
            <a:solidFill>
              <a:sysClr val="windowText" lastClr="000000"/>
            </a:solidFill>
            <a:effectLst/>
            <a:latin typeface="メイリオ" panose="020B0604030504040204" pitchFamily="50" charset="-128"/>
            <a:ea typeface="メイリオ" panose="020B0604030504040204" pitchFamily="50" charset="-128"/>
          </a:endParaRPr>
        </a:p>
        <a:p>
          <a:r>
            <a:rPr kumimoji="1" lang="ja-JP" altLang="ja-JP" sz="1400">
              <a:solidFill>
                <a:sysClr val="windowText" lastClr="000000"/>
              </a:solidFill>
              <a:effectLst/>
              <a:latin typeface="メイリオ" panose="020B0604030504040204" pitchFamily="50" charset="-128"/>
              <a:ea typeface="メイリオ" panose="020B0604030504040204" pitchFamily="50" charset="-128"/>
              <a:cs typeface="+mn-cs"/>
            </a:rPr>
            <a:t>　・事業実施計画書の「工事内容の申請」の各項目には、</a:t>
          </a:r>
          <a:r>
            <a:rPr kumimoji="1" lang="ja-JP" altLang="en-US" sz="1400">
              <a:solidFill>
                <a:sysClr val="windowText" lastClr="000000"/>
              </a:solidFill>
              <a:effectLst/>
              <a:latin typeface="メイリオ" panose="020B0604030504040204" pitchFamily="50" charset="-128"/>
              <a:ea typeface="メイリオ" panose="020B0604030504040204" pitchFamily="50" charset="-128"/>
              <a:cs typeface="+mn-cs"/>
            </a:rPr>
            <a:t>内訳書の項目の</a:t>
          </a:r>
          <a:r>
            <a:rPr kumimoji="1" lang="ja-JP" altLang="ja-JP" sz="1400">
              <a:solidFill>
                <a:sysClr val="windowText" lastClr="000000"/>
              </a:solidFill>
              <a:effectLst/>
              <a:latin typeface="メイリオ" panose="020B0604030504040204" pitchFamily="50" charset="-128"/>
              <a:ea typeface="メイリオ" panose="020B0604030504040204" pitchFamily="50" charset="-128"/>
              <a:cs typeface="+mn-cs"/>
            </a:rPr>
            <a:t>「助成対象経費　小計」を入力すること。</a:t>
          </a:r>
          <a:endParaRPr lang="ja-JP" altLang="ja-JP" sz="1400">
            <a:solidFill>
              <a:sysClr val="windowText" lastClr="000000"/>
            </a:solidFill>
            <a:effectLst/>
            <a:latin typeface="メイリオ" panose="020B0604030504040204" pitchFamily="50" charset="-128"/>
            <a:ea typeface="メイリオ" panose="020B0604030504040204" pitchFamily="50" charset="-128"/>
          </a:endParaRPr>
        </a:p>
        <a:p>
          <a:pPr algn="l"/>
          <a:endParaRPr kumimoji="1" lang="en-US" altLang="ja-JP" sz="1400">
            <a:solidFill>
              <a:srgbClr val="FF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「材工一式」等の簡略記載ではなく、必ず部材費（購入品）と労務費に分けて記載すること。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提出図面の記載内容と整合し、見積書と図面の記載内容にて、導入設備及び工事内容が正確に</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把握できるように記載すること。なお、工事内容説明として別資料を提出しても構いません。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新築工事や改修工事に伴い助成対象設備を設置する場合、助成対象設備の工事のみに係る見積書を</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分離すること。</a:t>
          </a:r>
        </a:p>
      </xdr:txBody>
    </xdr:sp>
    <xdr:clientData/>
  </xdr:twoCellAnchor>
  <xdr:oneCellAnchor>
    <xdr:from>
      <xdr:col>9</xdr:col>
      <xdr:colOff>95250</xdr:colOff>
      <xdr:row>25</xdr:row>
      <xdr:rowOff>107156</xdr:rowOff>
    </xdr:from>
    <xdr:ext cx="389850" cy="492443"/>
    <xdr:sp macro="" textlink="">
      <xdr:nvSpPr>
        <xdr:cNvPr id="19" name="テキスト ボックス 18"/>
        <xdr:cNvSpPr txBox="1"/>
      </xdr:nvSpPr>
      <xdr:spPr>
        <a:xfrm>
          <a:off x="6572250" y="620315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95250</xdr:colOff>
      <xdr:row>41</xdr:row>
      <xdr:rowOff>107156</xdr:rowOff>
    </xdr:from>
    <xdr:ext cx="389850" cy="492443"/>
    <xdr:sp macro="" textlink="">
      <xdr:nvSpPr>
        <xdr:cNvPr id="20" name="テキスト ボックス 19"/>
        <xdr:cNvSpPr txBox="1"/>
      </xdr:nvSpPr>
      <xdr:spPr>
        <a:xfrm>
          <a:off x="6596063" y="621506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0</xdr:colOff>
      <xdr:row>55</xdr:row>
      <xdr:rowOff>107156</xdr:rowOff>
    </xdr:from>
    <xdr:ext cx="389850" cy="492443"/>
    <xdr:sp macro="" textlink="">
      <xdr:nvSpPr>
        <xdr:cNvPr id="21" name="テキスト ボックス 20"/>
        <xdr:cNvSpPr txBox="1"/>
      </xdr:nvSpPr>
      <xdr:spPr>
        <a:xfrm>
          <a:off x="6500813" y="1335881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102394</xdr:colOff>
      <xdr:row>64</xdr:row>
      <xdr:rowOff>114299</xdr:rowOff>
    </xdr:from>
    <xdr:ext cx="389850" cy="492443"/>
    <xdr:sp macro="" textlink="">
      <xdr:nvSpPr>
        <xdr:cNvPr id="22" name="テキスト ボックス 21"/>
        <xdr:cNvSpPr txBox="1"/>
      </xdr:nvSpPr>
      <xdr:spPr>
        <a:xfrm>
          <a:off x="6579394" y="12658724"/>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111919</xdr:colOff>
      <xdr:row>71</xdr:row>
      <xdr:rowOff>100011</xdr:rowOff>
    </xdr:from>
    <xdr:ext cx="389850" cy="492443"/>
    <xdr:sp macro="" textlink="">
      <xdr:nvSpPr>
        <xdr:cNvPr id="23" name="テキスト ボックス 22"/>
        <xdr:cNvSpPr txBox="1"/>
      </xdr:nvSpPr>
      <xdr:spPr>
        <a:xfrm>
          <a:off x="6588919" y="1430178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111919</xdr:colOff>
      <xdr:row>76</xdr:row>
      <xdr:rowOff>100011</xdr:rowOff>
    </xdr:from>
    <xdr:ext cx="389850" cy="492443"/>
    <xdr:sp macro="" textlink="">
      <xdr:nvSpPr>
        <xdr:cNvPr id="24" name="テキスト ボックス 23"/>
        <xdr:cNvSpPr txBox="1"/>
      </xdr:nvSpPr>
      <xdr:spPr>
        <a:xfrm>
          <a:off x="6612732" y="17161667"/>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142876</xdr:colOff>
      <xdr:row>84</xdr:row>
      <xdr:rowOff>107154</xdr:rowOff>
    </xdr:from>
    <xdr:ext cx="389850" cy="492443"/>
    <xdr:sp macro="" textlink="">
      <xdr:nvSpPr>
        <xdr:cNvPr id="26" name="テキスト ボックス 25"/>
        <xdr:cNvSpPr txBox="1"/>
      </xdr:nvSpPr>
      <xdr:spPr>
        <a:xfrm>
          <a:off x="6619876" y="17404554"/>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142875</xdr:colOff>
      <xdr:row>88</xdr:row>
      <xdr:rowOff>95250</xdr:rowOff>
    </xdr:from>
    <xdr:ext cx="389850" cy="492443"/>
    <xdr:sp macro="" textlink="">
      <xdr:nvSpPr>
        <xdr:cNvPr id="27" name="テキスト ボックス 26"/>
        <xdr:cNvSpPr txBox="1"/>
      </xdr:nvSpPr>
      <xdr:spPr>
        <a:xfrm>
          <a:off x="6619875" y="1834515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140494</xdr:colOff>
      <xdr:row>92</xdr:row>
      <xdr:rowOff>116681</xdr:rowOff>
    </xdr:from>
    <xdr:ext cx="389850" cy="492443"/>
    <xdr:sp macro="" textlink="">
      <xdr:nvSpPr>
        <xdr:cNvPr id="28" name="テキスト ボックス 27"/>
        <xdr:cNvSpPr txBox="1"/>
      </xdr:nvSpPr>
      <xdr:spPr>
        <a:xfrm>
          <a:off x="6617494" y="19319081"/>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138113</xdr:colOff>
      <xdr:row>96</xdr:row>
      <xdr:rowOff>114300</xdr:rowOff>
    </xdr:from>
    <xdr:ext cx="389850" cy="492443"/>
    <xdr:sp macro="" textlink="">
      <xdr:nvSpPr>
        <xdr:cNvPr id="29" name="テキスト ボックス 28"/>
        <xdr:cNvSpPr txBox="1"/>
      </xdr:nvSpPr>
      <xdr:spPr>
        <a:xfrm>
          <a:off x="6615113" y="2026920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10</xdr:col>
      <xdr:colOff>326572</xdr:colOff>
      <xdr:row>31</xdr:row>
      <xdr:rowOff>129540</xdr:rowOff>
    </xdr:from>
    <xdr:to>
      <xdr:col>11</xdr:col>
      <xdr:colOff>87087</xdr:colOff>
      <xdr:row>69</xdr:row>
      <xdr:rowOff>59531</xdr:rowOff>
    </xdr:to>
    <xdr:sp macro="" textlink="">
      <xdr:nvSpPr>
        <xdr:cNvPr id="2" name="角丸四角形 1"/>
        <xdr:cNvSpPr/>
      </xdr:nvSpPr>
      <xdr:spPr>
        <a:xfrm>
          <a:off x="7922760" y="7666196"/>
          <a:ext cx="617765" cy="8966835"/>
        </a:xfrm>
        <a:prstGeom prst="roundRect">
          <a:avLst/>
        </a:prstGeom>
        <a:noFill/>
        <a:ln>
          <a:solidFill>
            <a:srgbClr val="FF0000"/>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oneCellAnchor>
    <xdr:from>
      <xdr:col>1</xdr:col>
      <xdr:colOff>243840</xdr:colOff>
      <xdr:row>0</xdr:row>
      <xdr:rowOff>114300</xdr:rowOff>
    </xdr:from>
    <xdr:ext cx="1249680" cy="442429"/>
    <xdr:sp macro="" textlink="">
      <xdr:nvSpPr>
        <xdr:cNvPr id="3" name="テキスト ボックス 2">
          <a:extLst>
            <a:ext uri="{FF2B5EF4-FFF2-40B4-BE49-F238E27FC236}">
              <a16:creationId xmlns:a16="http://schemas.microsoft.com/office/drawing/2014/main" id="{00000000-0008-0000-0000-000002000000}"/>
            </a:ext>
          </a:extLst>
        </xdr:cNvPr>
        <xdr:cNvSpPr txBox="1"/>
      </xdr:nvSpPr>
      <xdr:spPr>
        <a:xfrm>
          <a:off x="441960" y="114300"/>
          <a:ext cx="1249680" cy="442429"/>
        </a:xfrm>
        <a:prstGeom prst="rect">
          <a:avLst/>
        </a:prstGeom>
        <a:noFill/>
        <a:ln w="25400" cmpd="sng">
          <a:solidFill>
            <a:srgbClr val="FF0000"/>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kumimoji="1" lang="ja-JP" altLang="en-US" sz="1400">
              <a:solidFill>
                <a:srgbClr val="FF0000"/>
              </a:solidFill>
              <a:latin typeface="メイリオ" panose="020B0604030504040204" pitchFamily="50" charset="-128"/>
              <a:ea typeface="メイリオ" panose="020B0604030504040204" pitchFamily="50" charset="-128"/>
            </a:rPr>
            <a:t>記入例</a:t>
          </a:r>
        </a:p>
      </xdr:txBody>
    </xdr:sp>
    <xdr:clientData/>
  </xdr:oneCellAnchor>
  <xdr:oneCellAnchor>
    <xdr:from>
      <xdr:col>0</xdr:col>
      <xdr:colOff>21772</xdr:colOff>
      <xdr:row>2</xdr:row>
      <xdr:rowOff>197032</xdr:rowOff>
    </xdr:from>
    <xdr:ext cx="389850" cy="492443"/>
    <xdr:sp macro="" textlink="">
      <xdr:nvSpPr>
        <xdr:cNvPr id="4" name="テキスト ボックス 3"/>
        <xdr:cNvSpPr txBox="1"/>
      </xdr:nvSpPr>
      <xdr:spPr>
        <a:xfrm>
          <a:off x="21772" y="66947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①</a:t>
          </a:r>
        </a:p>
      </xdr:txBody>
    </xdr:sp>
    <xdr:clientData/>
  </xdr:oneCellAnchor>
  <xdr:oneCellAnchor>
    <xdr:from>
      <xdr:col>8</xdr:col>
      <xdr:colOff>911135</xdr:colOff>
      <xdr:row>5</xdr:row>
      <xdr:rowOff>121919</xdr:rowOff>
    </xdr:from>
    <xdr:ext cx="389850" cy="492443"/>
    <xdr:sp macro="" textlink="">
      <xdr:nvSpPr>
        <xdr:cNvPr id="5" name="テキスト ボックス 4"/>
        <xdr:cNvSpPr txBox="1"/>
      </xdr:nvSpPr>
      <xdr:spPr>
        <a:xfrm>
          <a:off x="6435635" y="1371599"/>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③</a:t>
          </a:r>
        </a:p>
      </xdr:txBody>
    </xdr:sp>
    <xdr:clientData/>
  </xdr:oneCellAnchor>
  <xdr:oneCellAnchor>
    <xdr:from>
      <xdr:col>9</xdr:col>
      <xdr:colOff>594360</xdr:colOff>
      <xdr:row>2</xdr:row>
      <xdr:rowOff>91440</xdr:rowOff>
    </xdr:from>
    <xdr:ext cx="389850" cy="492443"/>
    <xdr:sp macro="" textlink="">
      <xdr:nvSpPr>
        <xdr:cNvPr id="6" name="テキスト ボックス 5"/>
        <xdr:cNvSpPr txBox="1"/>
      </xdr:nvSpPr>
      <xdr:spPr>
        <a:xfrm>
          <a:off x="7056120" y="56388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②</a:t>
          </a:r>
        </a:p>
      </xdr:txBody>
    </xdr:sp>
    <xdr:clientData/>
  </xdr:oneCellAnchor>
  <xdr:oneCellAnchor>
    <xdr:from>
      <xdr:col>0</xdr:col>
      <xdr:colOff>21772</xdr:colOff>
      <xdr:row>4</xdr:row>
      <xdr:rowOff>148042</xdr:rowOff>
    </xdr:from>
    <xdr:ext cx="389850" cy="492443"/>
    <xdr:sp macro="" textlink="">
      <xdr:nvSpPr>
        <xdr:cNvPr id="7" name="テキスト ボックス 6"/>
        <xdr:cNvSpPr txBox="1"/>
      </xdr:nvSpPr>
      <xdr:spPr>
        <a:xfrm>
          <a:off x="21772" y="115388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④</a:t>
          </a:r>
        </a:p>
      </xdr:txBody>
    </xdr:sp>
    <xdr:clientData/>
  </xdr:oneCellAnchor>
  <xdr:oneCellAnchor>
    <xdr:from>
      <xdr:col>1</xdr:col>
      <xdr:colOff>0</xdr:colOff>
      <xdr:row>12</xdr:row>
      <xdr:rowOff>56606</xdr:rowOff>
    </xdr:from>
    <xdr:ext cx="389850" cy="492443"/>
    <xdr:sp macro="" textlink="">
      <xdr:nvSpPr>
        <xdr:cNvPr id="8" name="テキスト ボックス 7"/>
        <xdr:cNvSpPr txBox="1"/>
      </xdr:nvSpPr>
      <xdr:spPr>
        <a:xfrm>
          <a:off x="198120" y="301316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⑤</a:t>
          </a:r>
        </a:p>
      </xdr:txBody>
    </xdr:sp>
    <xdr:clientData/>
  </xdr:oneCellAnchor>
  <xdr:oneCellAnchor>
    <xdr:from>
      <xdr:col>1</xdr:col>
      <xdr:colOff>0</xdr:colOff>
      <xdr:row>13</xdr:row>
      <xdr:rowOff>89266</xdr:rowOff>
    </xdr:from>
    <xdr:ext cx="389850" cy="492443"/>
    <xdr:sp macro="" textlink="">
      <xdr:nvSpPr>
        <xdr:cNvPr id="9" name="テキスト ボックス 8"/>
        <xdr:cNvSpPr txBox="1"/>
      </xdr:nvSpPr>
      <xdr:spPr>
        <a:xfrm>
          <a:off x="198120" y="326680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⑥</a:t>
          </a:r>
        </a:p>
      </xdr:txBody>
    </xdr:sp>
    <xdr:clientData/>
  </xdr:oneCellAnchor>
  <xdr:oneCellAnchor>
    <xdr:from>
      <xdr:col>1</xdr:col>
      <xdr:colOff>0</xdr:colOff>
      <xdr:row>17</xdr:row>
      <xdr:rowOff>100150</xdr:rowOff>
    </xdr:from>
    <xdr:ext cx="389850" cy="492443"/>
    <xdr:sp macro="" textlink="">
      <xdr:nvSpPr>
        <xdr:cNvPr id="10" name="テキスト ボックス 9"/>
        <xdr:cNvSpPr txBox="1"/>
      </xdr:nvSpPr>
      <xdr:spPr>
        <a:xfrm>
          <a:off x="198120" y="416161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⑦</a:t>
          </a:r>
        </a:p>
      </xdr:txBody>
    </xdr:sp>
    <xdr:clientData/>
  </xdr:oneCellAnchor>
  <xdr:oneCellAnchor>
    <xdr:from>
      <xdr:col>1</xdr:col>
      <xdr:colOff>1</xdr:colOff>
      <xdr:row>21</xdr:row>
      <xdr:rowOff>111035</xdr:rowOff>
    </xdr:from>
    <xdr:ext cx="389850" cy="492443"/>
    <xdr:sp macro="" textlink="">
      <xdr:nvSpPr>
        <xdr:cNvPr id="11" name="テキスト ボックス 10"/>
        <xdr:cNvSpPr txBox="1"/>
      </xdr:nvSpPr>
      <xdr:spPr>
        <a:xfrm>
          <a:off x="198121" y="5056415"/>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⑧</a:t>
          </a:r>
        </a:p>
      </xdr:txBody>
    </xdr:sp>
    <xdr:clientData/>
  </xdr:oneCellAnchor>
  <xdr:oneCellAnchor>
    <xdr:from>
      <xdr:col>1</xdr:col>
      <xdr:colOff>1</xdr:colOff>
      <xdr:row>25</xdr:row>
      <xdr:rowOff>114300</xdr:rowOff>
    </xdr:from>
    <xdr:ext cx="389850" cy="492443"/>
    <xdr:sp macro="" textlink="">
      <xdr:nvSpPr>
        <xdr:cNvPr id="12" name="テキスト ボックス 11"/>
        <xdr:cNvSpPr txBox="1"/>
      </xdr:nvSpPr>
      <xdr:spPr>
        <a:xfrm>
          <a:off x="198121" y="594360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⑨</a:t>
          </a:r>
        </a:p>
      </xdr:txBody>
    </xdr:sp>
    <xdr:clientData/>
  </xdr:oneCellAnchor>
  <xdr:oneCellAnchor>
    <xdr:from>
      <xdr:col>1</xdr:col>
      <xdr:colOff>1</xdr:colOff>
      <xdr:row>33</xdr:row>
      <xdr:rowOff>106680</xdr:rowOff>
    </xdr:from>
    <xdr:ext cx="389850" cy="492443"/>
    <xdr:sp macro="" textlink="">
      <xdr:nvSpPr>
        <xdr:cNvPr id="13" name="テキスト ボックス 12"/>
        <xdr:cNvSpPr txBox="1"/>
      </xdr:nvSpPr>
      <xdr:spPr>
        <a:xfrm>
          <a:off x="198121" y="770382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⑩</a:t>
          </a:r>
        </a:p>
      </xdr:txBody>
    </xdr:sp>
    <xdr:clientData/>
  </xdr:oneCellAnchor>
  <xdr:oneCellAnchor>
    <xdr:from>
      <xdr:col>10</xdr:col>
      <xdr:colOff>27215</xdr:colOff>
      <xdr:row>30</xdr:row>
      <xdr:rowOff>107772</xdr:rowOff>
    </xdr:from>
    <xdr:ext cx="389850" cy="492443"/>
    <xdr:sp macro="" textlink="">
      <xdr:nvSpPr>
        <xdr:cNvPr id="14" name="テキスト ボックス 13"/>
        <xdr:cNvSpPr txBox="1"/>
      </xdr:nvSpPr>
      <xdr:spPr>
        <a:xfrm>
          <a:off x="7586255" y="704197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⑪</a:t>
          </a:r>
        </a:p>
      </xdr:txBody>
    </xdr:sp>
    <xdr:clientData/>
  </xdr:oneCellAnchor>
  <xdr:oneCellAnchor>
    <xdr:from>
      <xdr:col>6</xdr:col>
      <xdr:colOff>21772</xdr:colOff>
      <xdr:row>72</xdr:row>
      <xdr:rowOff>100152</xdr:rowOff>
    </xdr:from>
    <xdr:ext cx="389850" cy="492443"/>
    <xdr:sp macro="" textlink="">
      <xdr:nvSpPr>
        <xdr:cNvPr id="15" name="テキスト ボックス 14"/>
        <xdr:cNvSpPr txBox="1"/>
      </xdr:nvSpPr>
      <xdr:spPr>
        <a:xfrm>
          <a:off x="4715692" y="11263452"/>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⑫</a:t>
          </a:r>
        </a:p>
      </xdr:txBody>
    </xdr:sp>
    <xdr:clientData/>
  </xdr:oneCellAnchor>
  <xdr:oneCellAnchor>
    <xdr:from>
      <xdr:col>1</xdr:col>
      <xdr:colOff>1</xdr:colOff>
      <xdr:row>72</xdr:row>
      <xdr:rowOff>0</xdr:rowOff>
    </xdr:from>
    <xdr:ext cx="389850" cy="492443"/>
    <xdr:sp macro="" textlink="">
      <xdr:nvSpPr>
        <xdr:cNvPr id="16" name="テキスト ボックス 15"/>
        <xdr:cNvSpPr txBox="1"/>
      </xdr:nvSpPr>
      <xdr:spPr>
        <a:xfrm>
          <a:off x="198121" y="1104246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⑬</a:t>
          </a:r>
        </a:p>
      </xdr:txBody>
    </xdr:sp>
    <xdr:clientData/>
  </xdr:oneCellAnchor>
  <xdr:twoCellAnchor>
    <xdr:from>
      <xdr:col>12</xdr:col>
      <xdr:colOff>293912</xdr:colOff>
      <xdr:row>0</xdr:row>
      <xdr:rowOff>1913</xdr:rowOff>
    </xdr:from>
    <xdr:to>
      <xdr:col>24</xdr:col>
      <xdr:colOff>402771</xdr:colOff>
      <xdr:row>62</xdr:row>
      <xdr:rowOff>214312</xdr:rowOff>
    </xdr:to>
    <xdr:sp macro="" textlink="">
      <xdr:nvSpPr>
        <xdr:cNvPr id="17" name="正方形/長方形 16"/>
        <xdr:cNvSpPr/>
      </xdr:nvSpPr>
      <xdr:spPr>
        <a:xfrm>
          <a:off x="8949756" y="1913"/>
          <a:ext cx="8395609" cy="15119024"/>
        </a:xfrm>
        <a:prstGeom prst="rect">
          <a:avLst/>
        </a:prstGeom>
        <a:solidFill>
          <a:sysClr val="window" lastClr="FFFFFF"/>
        </a:solidFill>
        <a:ln w="9525">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●見積書の記載項目及びその注意事項</a:t>
          </a:r>
          <a:endParaRPr kumimoji="0" lang="en-US" altLang="ja-JP" sz="1400" b="0" i="0" u="none" strike="noStrike">
            <a:solidFill>
              <a:schemeClr val="lt1"/>
            </a:solidFill>
            <a:effectLst/>
            <a:latin typeface="メイリオ" panose="020B0604030504040204" pitchFamily="50" charset="-128"/>
            <a:ea typeface="メイリオ" panose="020B0604030504040204" pitchFamily="50" charset="-128"/>
            <a:cs typeface="+mn-cs"/>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①宛先</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・申請者宛であること。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②見積書作成日</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・本助成金の申請受付開始日以降の日付であること。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③発行者</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・充電設備販売会社、工事施工会社の社名、住所、連絡先が記載されていること。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④設置場所名称</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・申請書に記入した設置場所名称が記載されていること。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⑤有効期限</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・申請時に有効期限内であること。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⑥支払条件</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・本助成金で認めている支払方法（現金、銀行振込、小切手、手形）であること。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⑦充電設備本体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・メーカー名、型式、基数、単価（税抜）、金額が記載されていること。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⑧部材（分電盤やブレーカー、付帯設備等）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・メーカー名、型式（仕様等）、数量、単価（税抜）、金額が記載されていること。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⑨材料費（電線や配管、案内板等）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・種類（仕様等）、数量、数量単価（税抜）、金額が記載されていること。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a:t>
          </a:r>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電線、配管の長さは、配線ルート図に記載されていることを前提とし、見積書の記載は一式で</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構いません。</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⑩労務費</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・人工数、人工単価（税抜）、金額が記載されていること。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・どの工事にかかる労務費か明確にわかるように記載されていること。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（例：工事の種類ごとにわけて記載する、名称・仕様・備考欄等にわかるように記載する等）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⑪助成対象外経費</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・助成対象外となる費目が明示されていること。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（例：備考欄等に「対象外」と記載する、ある費目の一部が対象外となる場合はその範囲を</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明記する等）</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⑫合計金額</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・助成対象経費と助成対象外経費それぞれの合計金額が明記されていること。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⑬値引き</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・値引きがある場合は、どの費目からの値引きかわかるように記載されていること。</a:t>
          </a:r>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⑭助成対象経費　小計</a:t>
          </a: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・事業実施計画書の「工事内容の申請」の各項目には、内訳書の項目の「助成対象経費　小計」を入力すること。</a:t>
          </a:r>
        </a:p>
        <a:p>
          <a:pPr algn="l"/>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endParaRPr kumimoji="1" lang="en-US" altLang="ja-JP" sz="1400">
            <a:solidFill>
              <a:sysClr val="windowText" lastClr="000000"/>
            </a:solidFill>
            <a:latin typeface="メイリオ" panose="020B0604030504040204" pitchFamily="50" charset="-128"/>
            <a:ea typeface="メイリオ" panose="020B0604030504040204" pitchFamily="50" charset="-128"/>
          </a:endParaRP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「材工一式」等の簡略記載ではなく、必ず部材費（購入品）と労務費に分けて記載すること。</a:t>
          </a: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提出図面の記載内容と整合し、見積書と図面の記載内容にて、導入設備及び工事内容が正確に</a:t>
          </a: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把握できるように記載すること。なお、工事内容説明として別資料を提出しても構いません。</a:t>
          </a:r>
        </a:p>
        <a:p>
          <a:pPr algn="l"/>
          <a:r>
            <a:rPr kumimoji="1" lang="en-US" altLang="ja-JP" sz="1400">
              <a:solidFill>
                <a:sysClr val="windowText" lastClr="000000"/>
              </a:solidFill>
              <a:latin typeface="メイリオ" panose="020B0604030504040204" pitchFamily="50" charset="-128"/>
              <a:ea typeface="メイリオ" panose="020B0604030504040204" pitchFamily="50" charset="-128"/>
            </a:rPr>
            <a:t>※</a:t>
          </a:r>
          <a:r>
            <a:rPr kumimoji="1" lang="ja-JP" altLang="en-US" sz="1400">
              <a:solidFill>
                <a:sysClr val="windowText" lastClr="000000"/>
              </a:solidFill>
              <a:latin typeface="メイリオ" panose="020B0604030504040204" pitchFamily="50" charset="-128"/>
              <a:ea typeface="メイリオ" panose="020B0604030504040204" pitchFamily="50" charset="-128"/>
            </a:rPr>
            <a:t>新築工事や改修工事に伴い助成対象設備を設置する場合、助成対象設備の工事のみに係る見積書を</a:t>
          </a:r>
        </a:p>
        <a:p>
          <a:pPr algn="l"/>
          <a:r>
            <a:rPr kumimoji="1" lang="ja-JP" altLang="en-US" sz="1400">
              <a:solidFill>
                <a:sysClr val="windowText" lastClr="000000"/>
              </a:solidFill>
              <a:latin typeface="メイリオ" panose="020B0604030504040204" pitchFamily="50" charset="-128"/>
              <a:ea typeface="メイリオ" panose="020B0604030504040204" pitchFamily="50" charset="-128"/>
            </a:rPr>
            <a:t>　分離すること。</a:t>
          </a:r>
        </a:p>
      </xdr:txBody>
    </xdr:sp>
    <xdr:clientData/>
  </xdr:twoCellAnchor>
  <xdr:oneCellAnchor>
    <xdr:from>
      <xdr:col>9</xdr:col>
      <xdr:colOff>95250</xdr:colOff>
      <xdr:row>34</xdr:row>
      <xdr:rowOff>107156</xdr:rowOff>
    </xdr:from>
    <xdr:ext cx="389850" cy="492443"/>
    <xdr:sp macro="" textlink="">
      <xdr:nvSpPr>
        <xdr:cNvPr id="19" name="テキスト ボックス 18"/>
        <xdr:cNvSpPr txBox="1"/>
      </xdr:nvSpPr>
      <xdr:spPr>
        <a:xfrm>
          <a:off x="6572250" y="6203156"/>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95250</xdr:colOff>
      <xdr:row>43</xdr:row>
      <xdr:rowOff>107156</xdr:rowOff>
    </xdr:from>
    <xdr:ext cx="389850" cy="492443"/>
    <xdr:sp macro="" textlink="">
      <xdr:nvSpPr>
        <xdr:cNvPr id="21" name="テキスト ボックス 20"/>
        <xdr:cNvSpPr txBox="1"/>
      </xdr:nvSpPr>
      <xdr:spPr>
        <a:xfrm>
          <a:off x="6596063" y="8358187"/>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119063</xdr:colOff>
      <xdr:row>52</xdr:row>
      <xdr:rowOff>142872</xdr:rowOff>
    </xdr:from>
    <xdr:ext cx="389850" cy="492443"/>
    <xdr:sp macro="" textlink="">
      <xdr:nvSpPr>
        <xdr:cNvPr id="22" name="テキスト ボックス 21"/>
        <xdr:cNvSpPr txBox="1"/>
      </xdr:nvSpPr>
      <xdr:spPr>
        <a:xfrm>
          <a:off x="6619876" y="12668247"/>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142875</xdr:colOff>
      <xdr:row>56</xdr:row>
      <xdr:rowOff>95250</xdr:rowOff>
    </xdr:from>
    <xdr:ext cx="389850" cy="492443"/>
    <xdr:sp macro="" textlink="">
      <xdr:nvSpPr>
        <xdr:cNvPr id="23" name="テキスト ボックス 22"/>
        <xdr:cNvSpPr txBox="1"/>
      </xdr:nvSpPr>
      <xdr:spPr>
        <a:xfrm>
          <a:off x="6619875" y="2118360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140494</xdr:colOff>
      <xdr:row>60</xdr:row>
      <xdr:rowOff>116681</xdr:rowOff>
    </xdr:from>
    <xdr:ext cx="389850" cy="492443"/>
    <xdr:sp macro="" textlink="">
      <xdr:nvSpPr>
        <xdr:cNvPr id="24" name="テキスト ボックス 23"/>
        <xdr:cNvSpPr txBox="1"/>
      </xdr:nvSpPr>
      <xdr:spPr>
        <a:xfrm>
          <a:off x="6617494" y="22157531"/>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9</xdr:col>
      <xdr:colOff>138113</xdr:colOff>
      <xdr:row>64</xdr:row>
      <xdr:rowOff>114300</xdr:rowOff>
    </xdr:from>
    <xdr:ext cx="389850" cy="492443"/>
    <xdr:sp macro="" textlink="">
      <xdr:nvSpPr>
        <xdr:cNvPr id="25" name="テキスト ボックス 24"/>
        <xdr:cNvSpPr txBox="1"/>
      </xdr:nvSpPr>
      <xdr:spPr>
        <a:xfrm>
          <a:off x="6615113" y="2310765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baseline="0">
              <a:solidFill>
                <a:srgbClr val="FF0000"/>
              </a:solidFill>
              <a:latin typeface="メイリオ" panose="020B0604030504040204" pitchFamily="50" charset="-128"/>
              <a:ea typeface="メイリオ" panose="020B0604030504040204" pitchFamily="50" charset="-128"/>
            </a:rPr>
            <a:t>⑭</a:t>
          </a:r>
          <a:endParaRPr kumimoji="1" lang="ja-JP" altLang="en-US" sz="1600" b="1">
            <a:solidFill>
              <a:srgbClr val="FF0000"/>
            </a:solidFill>
            <a:latin typeface="メイリオ" panose="020B0604030504040204" pitchFamily="50" charset="-128"/>
            <a:ea typeface="メイリオ" panose="020B0604030504040204" pitchFamily="50" charset="-128"/>
          </a:endParaRPr>
        </a:p>
      </xdr:txBody>
    </xdr:sp>
    <xdr:clientData/>
  </xdr:oneCellAnchor>
  <xdr:oneCellAnchor>
    <xdr:from>
      <xdr:col>3</xdr:col>
      <xdr:colOff>477243</xdr:colOff>
      <xdr:row>51</xdr:row>
      <xdr:rowOff>103290</xdr:rowOff>
    </xdr:from>
    <xdr:ext cx="389850" cy="492443"/>
    <xdr:sp macro="" textlink="">
      <xdr:nvSpPr>
        <xdr:cNvPr id="26" name="テキスト ボックス 25"/>
        <xdr:cNvSpPr txBox="1"/>
      </xdr:nvSpPr>
      <xdr:spPr>
        <a:xfrm>
          <a:off x="1953618" y="16676790"/>
          <a:ext cx="389850" cy="49244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solidFill>
                <a:srgbClr val="FF0000"/>
              </a:solidFill>
              <a:latin typeface="メイリオ" panose="020B0604030504040204" pitchFamily="50" charset="-128"/>
              <a:ea typeface="メイリオ" panose="020B0604030504040204" pitchFamily="50" charset="-128"/>
            </a:rPr>
            <a:t>⑪</a:t>
          </a:r>
        </a:p>
      </xdr:txBody>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37117;&#24066;&#12456;&#12493;&#20419;&#36914;&#12481;&#12540;&#12512;/&#65320;&#65298;&#65305;/08&#12479;&#12463;&#12471;&#12540;/&#9734;11&#30003;&#35531;&#21463;&#20184;&#31807;/&#65333;&#65316;/&#27700;&#32032;&#30003;&#35531;&#30331;&#37682;&#12522;&#12473;&#12488;.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26481;&#20140;&#37117;&#22320;&#29699;&#28201;&#26262;&#21270;&#38450;&#27490;&#27963;&#21205;&#25512;&#36914;&#12475;&#12531;&#12479;&#12540;/&#21109;&#12456;&#12493;&#25903;&#25588;&#12481;&#12540;&#12512;/&#65320;&#65298;&#65304;/&#22320;&#29987;&#22320;&#28040;&#22411;&#20877;&#29983;&#21487;&#33021;&#12456;&#12493;&#12523;&#12462;&#12540;&#23566;&#20837;&#25313;&#22823;&#20107;&#26989;/SII_&#20877;&#29983;&#21487;&#33021;&#12456;&#12493;&#12523;&#12462;&#12540;&#20107;&#26989;&#32773;&#25903;&#25588;&#20107;&#26989;&#36027;&#35036;&#21161;&#37329;/SII_H28&#23455;&#26045;&#35336;&#30011;&#26360;&#31561;&#65288;&#30330;&#38651;&#35373;&#20633;&#21450;&#12403;&#33988;&#38651;&#27744;&#21033;&#29992;&#65289;28ts_d_koufu06-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sakurai-k/Desktop/&#27096;&#24335;1&#65374;4_&#20132;&#20184;&#30003;&#35531;&#26360;&#39006;&#19968;&#2433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B5sv3\&#12463;&#12540;&#12523;&#12493;&#12483;&#12488;&#20849;&#26377;\Users\center-96-pc\Documents\&#12467;&#12472;&#12455;&#12493;&#38306;&#20418;\&#35201;&#32177;\&#31532;16&#21495;&#27096;&#24335;%20&#21161;&#25104;&#20107;&#26989;&#23455;&#26045;&#35336;&#30011;&#26360;(&#21407;&#32025;)H25041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受付入力"/>
      <sheetName val="Sheet1"/>
      <sheetName val="入力画面"/>
      <sheetName val="交付決定一覧表"/>
      <sheetName val="送付先一覧"/>
      <sheetName val="銀行口座内容"/>
      <sheetName val="月別交付金額"/>
      <sheetName val="車両別集計"/>
      <sheetName val="集計"/>
    </sheetNames>
    <sheetDataSet>
      <sheetData sheetId="0"/>
      <sheetData sheetId="1"/>
      <sheetData sheetId="2"/>
      <sheetData sheetId="3"/>
      <sheetData sheetId="4"/>
      <sheetData sheetId="5"/>
      <sheetData sheetId="6"/>
      <sheetData sheetId="7">
        <row r="4">
          <cell r="B4" t="str">
            <v>2013トヨタ プリウスPHV Ｓ</v>
          </cell>
        </row>
        <row r="5">
          <cell r="B5" t="str">
            <v>2013トヨタ プリウスPHV Ｇ</v>
          </cell>
        </row>
        <row r="6">
          <cell r="B6" t="str">
            <v>2013トヨタ プリウスPHV Ｇ　レザーパッケージ</v>
          </cell>
        </row>
        <row r="7">
          <cell r="B7" t="str">
            <v>2013トヨタプリウスPHV Ｇ　レザーパッケージ　ナビ無</v>
          </cell>
        </row>
        <row r="8">
          <cell r="B8" t="str">
            <v>2012トヨタ プリウスPHV Ｓ</v>
          </cell>
        </row>
        <row r="9">
          <cell r="B9" t="str">
            <v>2012トヨタ プリウスPHV Ｇ</v>
          </cell>
        </row>
        <row r="10">
          <cell r="B10" t="str">
            <v>2012トヨタ プリウスPHV Ｇ　レザーパッケージ</v>
          </cell>
        </row>
        <row r="11">
          <cell r="B11" t="str">
            <v>2012トヨタ プリウスPHV Ｇ　レザーパッケージ　ナビ無</v>
          </cell>
        </row>
        <row r="12">
          <cell r="B12" t="str">
            <v>日産 リーフⅩ</v>
          </cell>
        </row>
        <row r="13">
          <cell r="B13" t="str">
            <v>日産 リーフＧ</v>
          </cell>
        </row>
        <row r="14">
          <cell r="B14" t="str">
            <v>日産 リーフ ドライビングヘルパー　Ｘ</v>
          </cell>
        </row>
        <row r="15">
          <cell r="B15" t="str">
            <v>日産 リーフ ドライビングヘルパー　Ｇ</v>
          </cell>
        </row>
        <row r="16">
          <cell r="B16" t="str">
            <v>日産 リーフ アンシャンテ 助手席回転シート　Ｘ　</v>
          </cell>
        </row>
        <row r="17">
          <cell r="B17" t="str">
            <v>日産 リーフ アンシャンテ 助手席回転シート　Ｇ　</v>
          </cell>
        </row>
        <row r="18">
          <cell r="B18" t="str">
            <v>日産 リーフ Ｓ　（サイド／カーテンエアバッグシステム無）</v>
          </cell>
        </row>
        <row r="19">
          <cell r="B19" t="str">
            <v>日産 リーフ Ｓ</v>
          </cell>
        </row>
        <row r="20">
          <cell r="B20" t="str">
            <v>日産 リーフ Ｓ　エアロスタイル（サイド／カーテンエアバッグシステム無）</v>
          </cell>
        </row>
        <row r="21">
          <cell r="B21" t="str">
            <v>日産 リーフ Ｓ　エアロスタイル</v>
          </cell>
        </row>
        <row r="22">
          <cell r="B22" t="str">
            <v>日産 リーフ Ｘ　（サイド／カーテンエアバッグシステム無）</v>
          </cell>
        </row>
        <row r="23">
          <cell r="B23" t="str">
            <v>日産 リーフ Ｘ</v>
          </cell>
        </row>
        <row r="24">
          <cell r="B24" t="str">
            <v>日産 リーフ Ｘ　エアロスタイル（サイド／カーテンエアバッグシステム無）</v>
          </cell>
        </row>
        <row r="25">
          <cell r="B25" t="str">
            <v>日産 リーフ Ｘ　エアロスタイル</v>
          </cell>
        </row>
        <row r="26">
          <cell r="B26" t="str">
            <v>日産 リーフ  Ｇ　（サイド／カーテンエアバッグシステム無）</v>
          </cell>
        </row>
        <row r="27">
          <cell r="B27" t="str">
            <v>日産 リーフ Ｇ</v>
          </cell>
        </row>
        <row r="28">
          <cell r="B28" t="str">
            <v>日産 リーフ Ｇ　エアロスタイル（サイド／カーテンエアバッグシステム無）</v>
          </cell>
        </row>
        <row r="29">
          <cell r="B29" t="str">
            <v>日産 リーフ Ｇ　エアロスタイル</v>
          </cell>
        </row>
        <row r="30">
          <cell r="B30" t="str">
            <v>日産 リーフ ドライビングヘルパー　Ｘ</v>
          </cell>
        </row>
        <row r="31">
          <cell r="B31" t="str">
            <v>日産 リーフ ドライビングヘルパー　Ｇ</v>
          </cell>
        </row>
        <row r="32">
          <cell r="B32" t="str">
            <v>日産 リーフ アンシャンテ 助手席回転シート　Ｘ</v>
          </cell>
        </row>
        <row r="33">
          <cell r="B33" t="str">
            <v>日産 リーフ アンシャンテ 助手席回転シート　Ｇ</v>
          </cell>
        </row>
        <row r="34">
          <cell r="B34" t="str">
            <v>日産 リーフ Ｓ　（サイド／カーテンエアバッグシステム無）</v>
          </cell>
        </row>
        <row r="35">
          <cell r="B35" t="str">
            <v>日産 リーフ Ｓ</v>
          </cell>
        </row>
        <row r="36">
          <cell r="B36" t="str">
            <v>日産 リーフ Ｓ　エアロスタイル（サイド／カーテンエアバッグシステム無）</v>
          </cell>
        </row>
        <row r="37">
          <cell r="B37" t="str">
            <v>日産 リーフ Ｓ　エアロスタイル</v>
          </cell>
        </row>
        <row r="38">
          <cell r="B38" t="str">
            <v>日産 リーフ Ｘ　（サイド／カーテンエアバッグシステム無）</v>
          </cell>
        </row>
        <row r="39">
          <cell r="B39" t="str">
            <v>日産 リーフ Ｘ</v>
          </cell>
        </row>
        <row r="40">
          <cell r="B40" t="str">
            <v>日産 リーフ Ｘ　エアロスタイル（サイド／カーテンエアバッグシステム無）</v>
          </cell>
        </row>
        <row r="41">
          <cell r="B41" t="str">
            <v>日産 リーフ Ｘ　エアロスタイル</v>
          </cell>
        </row>
        <row r="42">
          <cell r="B42" t="str">
            <v>日産 リーフ Ｇ　（サイド／カーテンエアバッグシステム無）</v>
          </cell>
        </row>
        <row r="43">
          <cell r="B43" t="str">
            <v>日産 リーフ Ｇ　</v>
          </cell>
        </row>
        <row r="44">
          <cell r="B44" t="str">
            <v>日産 リーフ Ｇ　エアロスタイル（サイド／カーテンエアバッグシステム無）</v>
          </cell>
        </row>
        <row r="45">
          <cell r="B45" t="str">
            <v>日産 リーフ Ｇ　エアロスタイル</v>
          </cell>
        </row>
        <row r="46">
          <cell r="B46" t="str">
            <v>日産 リーフ ドライビングヘルパー　Ｘ</v>
          </cell>
        </row>
        <row r="47">
          <cell r="B47" t="str">
            <v>日産 リーフ ドライビングヘルパー　Ｇ</v>
          </cell>
        </row>
        <row r="48">
          <cell r="B48" t="str">
            <v>日産 リーフ アンシャンテ 助手席回転シート　Ｘ　</v>
          </cell>
        </row>
        <row r="49">
          <cell r="B49" t="str">
            <v>日産 リーフ アンシャンテ 助手席回転シート　Ｇ　</v>
          </cell>
        </row>
        <row r="50">
          <cell r="B50" t="str">
            <v>日産 リーフ Ｓ　（サイド／カーテンエアバッグシステム無）14モデル</v>
          </cell>
        </row>
        <row r="51">
          <cell r="B51" t="str">
            <v>日産 リーフ Ｓ　14モデル</v>
          </cell>
        </row>
        <row r="52">
          <cell r="B52" t="str">
            <v>日産 リーフ Ｓ　エアロスタイル（サイド／カーテンエアバッグシステム無）14モデル</v>
          </cell>
        </row>
        <row r="53">
          <cell r="B53" t="str">
            <v>日産 リーフ Ｓ　エアロスタイル　14モデル</v>
          </cell>
        </row>
        <row r="54">
          <cell r="B54" t="str">
            <v>日産 リーフ Ｘ　（サイド／カーテンエアバッグシステム無）　14モデル</v>
          </cell>
        </row>
        <row r="55">
          <cell r="B55" t="str">
            <v>日産 リーフ Ｘ　14モデル</v>
          </cell>
        </row>
        <row r="56">
          <cell r="B56" t="str">
            <v>日産 リーフ Ｘ　エアロスタイル（サイド／カーテンエアバッグシステム無）　14モデル</v>
          </cell>
        </row>
        <row r="57">
          <cell r="B57" t="str">
            <v>日産 リーフ Ｘ　エアロスタイル　14モデル</v>
          </cell>
        </row>
        <row r="58">
          <cell r="B58" t="str">
            <v>日産 リーフ Ｘ　80th（サイド／カーテンエアバッグシステム無）　</v>
          </cell>
        </row>
        <row r="59">
          <cell r="B59" t="str">
            <v>日産 リーフ Ｘ　80th　Special Color Limited　</v>
          </cell>
        </row>
        <row r="60">
          <cell r="B60" t="str">
            <v>日産 リーフ X　運転席マイティグリップ(サイド/カーテンエアバックシステム無)</v>
          </cell>
        </row>
        <row r="61">
          <cell r="B61" t="str">
            <v>日産 リーフ Ｇ　（サイド／カーテンエアバッグシステム無） 14モデル</v>
          </cell>
        </row>
        <row r="62">
          <cell r="B62" t="str">
            <v>日産 リーフ Ｇ　14モデル</v>
          </cell>
        </row>
        <row r="63">
          <cell r="B63" t="str">
            <v>日産 リーフ Ｇ　エアロスタイル（サイド／カーテンエアバッグシステム無）14モデル</v>
          </cell>
        </row>
        <row r="64">
          <cell r="B64" t="str">
            <v>日産 リーフ Ｇ　エアロスタイル 14モデル</v>
          </cell>
        </row>
        <row r="65">
          <cell r="B65" t="str">
            <v>日産 リーフ ドライビングヘルパー　Ｘ 14モデル</v>
          </cell>
        </row>
        <row r="66">
          <cell r="B66" t="str">
            <v>日産 リーフ ドライビングヘルパー　Ｇ 14モデル</v>
          </cell>
        </row>
        <row r="67">
          <cell r="B67" t="str">
            <v>日産 リーフ アンシャンテ 助手席回転シート　Ｘ　14モデル</v>
          </cell>
        </row>
        <row r="68">
          <cell r="B68" t="str">
            <v>日産 リーフ アンシャンテ 助手席回転シート　Ｇ　14モデル</v>
          </cell>
        </row>
        <row r="69">
          <cell r="B69" t="str">
            <v>日産 e-NV200バン GX　シートバン</v>
          </cell>
        </row>
        <row r="70">
          <cell r="B70" t="str">
            <v>日産 e-NV200バン GX　2人乗り</v>
          </cell>
        </row>
        <row r="71">
          <cell r="B71" t="str">
            <v>日産 e-NV200バン GX  5人乗り</v>
          </cell>
        </row>
        <row r="72">
          <cell r="B72" t="str">
            <v>日産 e-NV200ワゴン G　5人乗り</v>
          </cell>
        </row>
        <row r="73">
          <cell r="B73" t="str">
            <v>日産 e-NV200ワゴン G　7人乗り</v>
          </cell>
        </row>
        <row r="74">
          <cell r="B74" t="str">
            <v>日産 e-NV200ワゴン X　5人乗り</v>
          </cell>
        </row>
        <row r="75">
          <cell r="B75" t="str">
            <v>三菱アウトランダーPHEV G Ｐremium Ｐackage</v>
          </cell>
        </row>
        <row r="76">
          <cell r="B76" t="str">
            <v>三菱アウトランダーPHEV Ｇ  Navi Package</v>
          </cell>
        </row>
        <row r="77">
          <cell r="B77" t="str">
            <v xml:space="preserve">三菱アウトランダーPHEV Ｇ  Safety Ｐackage </v>
          </cell>
        </row>
        <row r="78">
          <cell r="B78" t="str">
            <v>三菱アウトランダーPHEV Ｇ</v>
          </cell>
        </row>
        <row r="79">
          <cell r="B79" t="str">
            <v>三菱アウトランダーPHEV E</v>
          </cell>
        </row>
        <row r="80">
          <cell r="B80" t="str">
            <v>三菱アウトランダーPHEV Ｇ  Ｐremium Ｐackage  QC無　【メーカーオプション要】</v>
          </cell>
        </row>
        <row r="81">
          <cell r="B81" t="str">
            <v>三菱アウトランダーPHEV Ｇ  Ｐremium Ｐackage  QC付</v>
          </cell>
        </row>
        <row r="82">
          <cell r="B82" t="str">
            <v>三菱アウトランダーPHEV Ｇ  Navi Package  QC無　【メーカーオプション要】</v>
          </cell>
        </row>
        <row r="83">
          <cell r="B83" t="str">
            <v>三菱アウトランダーPHEV Ｇ  Navi Package  QC付</v>
          </cell>
        </row>
        <row r="84">
          <cell r="B84" t="str">
            <v>三菱アウトランダーPHEV Ｇ  Safety Ｐackage  QC無　【メーカーオプション要】</v>
          </cell>
        </row>
        <row r="85">
          <cell r="B85" t="str">
            <v>三菱アウトランダーPHEV Ｇ  Safety Ｐackage  QC付</v>
          </cell>
        </row>
        <row r="86">
          <cell r="B86" t="str">
            <v>三菱アウトランダーPHEV Ｇ  QC無　【メーカーオプション要】</v>
          </cell>
        </row>
        <row r="87">
          <cell r="B87" t="str">
            <v>三菱アウトランダーPHEV Ｇ  QC付</v>
          </cell>
        </row>
        <row r="88">
          <cell r="B88" t="str">
            <v>三菱アウトランダーPHEV SPORTS STYLE EDITION</v>
          </cell>
        </row>
        <row r="89">
          <cell r="B89" t="str">
            <v>本田アコードプラグインハイブリット</v>
          </cell>
        </row>
        <row r="90">
          <cell r="B90" t="str">
            <v>三菱i-MiEV Ｘ</v>
          </cell>
        </row>
        <row r="91">
          <cell r="B91" t="str">
            <v>三菱i-MiEV Ｍ</v>
          </cell>
        </row>
        <row r="92">
          <cell r="B92" t="str">
            <v>三菱i-MiEV Ｍ（急速充電機能付き）</v>
          </cell>
        </row>
        <row r="93">
          <cell r="B93" t="str">
            <v>三菱i-MiEV X (15モデル）</v>
          </cell>
        </row>
        <row r="94">
          <cell r="B94" t="str">
            <v>三菱i-MiEV Ｍ (15モデル）</v>
          </cell>
        </row>
        <row r="95">
          <cell r="B95" t="str">
            <v>三菱ミニキャブ・ミーブCD（16.0kWh）QC付(４人) 68V</v>
          </cell>
        </row>
        <row r="96">
          <cell r="B96" t="str">
            <v>三菱ミニキャブ・ミーブCD（16.0kWh）QC付(２人) 68V</v>
          </cell>
        </row>
        <row r="97">
          <cell r="B97" t="str">
            <v>三菱ミニキャブ・ミーブCD（10.5kWh）QC付(４人) 68V</v>
          </cell>
        </row>
        <row r="98">
          <cell r="B98" t="str">
            <v>三菱ミニキャブ・ミーブCD（10.5kWh）QC付(２人) 68V</v>
          </cell>
        </row>
        <row r="99">
          <cell r="B99" t="str">
            <v>三菱ミニキャブ・ミーブCD（16.0kWh）QC付(４人) 67V</v>
          </cell>
        </row>
        <row r="100">
          <cell r="B100" t="str">
            <v>三菱ミニキャブ・ミーブCD（10.5kWh）QC付(４人) 67V</v>
          </cell>
        </row>
        <row r="101">
          <cell r="B101" t="str">
            <v>三菱ミニキャブ・ミーブ （15モデル）CD（16.0kWh）QC付(４人) 68V</v>
          </cell>
        </row>
        <row r="102">
          <cell r="B102" t="str">
            <v>三菱ミニキャブ・ミーブ （15モデル）CD（16.0kWh）QC付(2人) 68V</v>
          </cell>
        </row>
        <row r="103">
          <cell r="B103" t="str">
            <v>三菱ミニキャブ・ミーブ （15モデル）CD（16.0kWh）QC無(４人) 68V</v>
          </cell>
        </row>
        <row r="104">
          <cell r="B104" t="str">
            <v>三菱ミニキャブ・ミーブ （15モデル）CD（16.0kWh）QC無(2人) 68V</v>
          </cell>
        </row>
        <row r="105">
          <cell r="B105" t="str">
            <v>三菱ミニキャブ・ミーブ （15モデル）CD（10.5kWh）QC付(４人) 68V</v>
          </cell>
        </row>
        <row r="106">
          <cell r="B106" t="str">
            <v>三菱ミニキャブ・ミーブ （15モデル）CD（10.5kWh）QC付(2人) 68V</v>
          </cell>
        </row>
        <row r="107">
          <cell r="B107" t="str">
            <v>三菱ミニキャブ・ミーブ （15モデル）CD（10.5kWh）QC無(４人) 68V</v>
          </cell>
        </row>
        <row r="108">
          <cell r="B108" t="str">
            <v>三菱ミニキャブ・ミーブ （15モデル）CD（10.5kWh）QC無(2人) 68V</v>
          </cell>
        </row>
        <row r="109">
          <cell r="B109" t="str">
            <v>三菱ミニキャブ・ミーブトラックVX-SE（10.5kWh）QC無 68T</v>
          </cell>
        </row>
        <row r="110">
          <cell r="B110" t="str">
            <v>三菱ミニキャブ・ミーブトラックVX-SE（10.5kWh）QC付 68T</v>
          </cell>
        </row>
        <row r="111">
          <cell r="B111" t="str">
            <v>三菱ミニキャブ・ミーブトラック （15モデル）VX-SE（10.5kWh）QC付 68T</v>
          </cell>
        </row>
        <row r="112">
          <cell r="B112" t="str">
            <v>三菱ミニキャブ・ミーブトラック （15モデル）VX-SE（10.5kWh）QC無 68T</v>
          </cell>
        </row>
      </sheetData>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作成手順"/>
      <sheetName val="汎用入力規則リスト"/>
      <sheetName val="データ参照シート"/>
      <sheetName val="チェックリスト"/>
      <sheetName val="（別紙3）役員名簿"/>
      <sheetName val="3-1実施計画概要（発電）"/>
      <sheetName val="3-2　設備導入事業経費の配分（当年度）（発電）"/>
      <sheetName val="3-2　設備導入事業経費の配分（他年度１）（発電）"/>
      <sheetName val="3-2　設備導入事業経費の配分（他年度２）（発電）"/>
      <sheetName val="3-2　設備導入事業経費の配分（他年度３）（発電）"/>
      <sheetName val="3-2　設備導入事業経費の配分（総計）（発電）"/>
      <sheetName val="3-4　補助事業に要する経費及びその調達方法"/>
      <sheetName val="3-6　発電単価の算定について"/>
      <sheetName val="3-7　設備及び導入効果（太陽光発電）"/>
      <sheetName val="3-7　設備及び導入効果（風力発電）"/>
      <sheetName val="3-7　設備及び導入効果（バイオマス発電）"/>
      <sheetName val="3-7　設備及び導入効果（水力発電）"/>
      <sheetName val="3-7　設備及び導入効果（地熱発電）"/>
      <sheetName val="3-8　補助対象設備の機器リスト"/>
      <sheetName val="3-18　バイオマス依存率(熱利用)"/>
      <sheetName val="3-24　事業実施に関連する事項（発電）"/>
      <sheetName val="3-25　事業実施体制"/>
      <sheetName val="3-26　事業実施予定スケジュール"/>
      <sheetName val="【参考】日本標準産業中分類"/>
    </sheetNames>
    <sheetDataSet>
      <sheetData sheetId="0"/>
      <sheetData sheetId="1"/>
      <sheetData sheetId="2">
        <row r="2">
          <cell r="B2">
            <v>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要領"/>
      <sheetName val="日本標準産業中分類"/>
      <sheetName val="基本情報"/>
      <sheetName val="表紙（参考）"/>
      <sheetName val="第1号"/>
      <sheetName val="第2号"/>
      <sheetName val="第3号"/>
      <sheetName val="第4（太陽光）"/>
      <sheetName val="第4（風力)"/>
      <sheetName val="第4（水力)"/>
      <sheetName val="第4（地熱)"/>
      <sheetName val="第4（ﾊﾞｲｵﾏｽ発電)"/>
      <sheetName val="第4（太陽熱)"/>
      <sheetName val="第4（温度差熱)"/>
      <sheetName val="第4（地中熱)"/>
      <sheetName val="第4（ﾊﾞｲｵﾏｽ熱)"/>
      <sheetName val="第4（ﾊﾞｲｵﾏｽ燃料)"/>
      <sheetName val="別紙1"/>
      <sheetName val="別紙2"/>
      <sheetName val="別紙3"/>
      <sheetName val="別紙4"/>
      <sheetName val="別紙4 (2)"/>
      <sheetName val="別紙5"/>
      <sheetName val="別紙6"/>
      <sheetName val="別紙7"/>
      <sheetName val="Sheet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記載・印刷要領"/>
      <sheetName val="基本情報"/>
      <sheetName val="横変換"/>
      <sheetName val="業種リスト"/>
      <sheetName val="建物分類"/>
      <sheetName val="対策"/>
      <sheetName val="１"/>
      <sheetName val="17-1"/>
      <sheetName val="17-2"/>
      <sheetName val="17-3"/>
      <sheetName val="17-4"/>
      <sheetName val="17-5-1"/>
      <sheetName val="15-5-2"/>
      <sheetName val="15-6"/>
      <sheetName val="15-7"/>
      <sheetName val="15-8"/>
      <sheetName val="15-9"/>
      <sheetName val="15別1-1"/>
      <sheetName val="15別1-2"/>
      <sheetName val="15別1-3"/>
      <sheetName val="15別1-4"/>
      <sheetName val="15別1-5"/>
      <sheetName val="15別1-6"/>
      <sheetName val="15別2"/>
      <sheetName val="15別3-1"/>
      <sheetName val="15別3-2"/>
      <sheetName val="15別3-3"/>
      <sheetName val="15別4-1"/>
      <sheetName val="15別4-2"/>
      <sheetName val="15別5"/>
    </sheetNames>
    <sheetDataSet>
      <sheetData sheetId="0"/>
      <sheetData sheetId="1"/>
      <sheetData sheetId="2"/>
      <sheetData sheetId="3"/>
      <sheetData sheetId="4"/>
      <sheetData sheetId="5">
        <row r="2">
          <cell r="K2" t="str">
            <v>①製造業</v>
          </cell>
        </row>
        <row r="3">
          <cell r="K3" t="str">
            <v>①建設業</v>
          </cell>
        </row>
        <row r="4">
          <cell r="K4" t="str">
            <v>①運輸業</v>
          </cell>
        </row>
        <row r="5">
          <cell r="K5" t="str">
            <v>①その他</v>
          </cell>
        </row>
        <row r="6">
          <cell r="K6" t="str">
            <v>②卸売業</v>
          </cell>
        </row>
        <row r="7">
          <cell r="K7" t="str">
            <v>③サービス業</v>
          </cell>
        </row>
        <row r="8">
          <cell r="K8" t="str">
            <v>④小売業</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99"/>
  <sheetViews>
    <sheetView showGridLines="0" tabSelected="1" view="pageBreakPreview" zoomScale="80" zoomScaleNormal="100" zoomScaleSheetLayoutView="80" workbookViewId="0"/>
  </sheetViews>
  <sheetFormatPr defaultColWidth="9" defaultRowHeight="18.75" x14ac:dyDescent="0.4"/>
  <cols>
    <col min="1" max="1" width="2.625" style="1" customWidth="1"/>
    <col min="2" max="2" width="5.875" style="1" customWidth="1"/>
    <col min="3" max="4" width="10.75" style="1" customWidth="1"/>
    <col min="5" max="5" width="9" style="1"/>
    <col min="6" max="6" width="22.75" style="1" customWidth="1"/>
    <col min="7" max="7" width="5.25" style="1" customWidth="1"/>
    <col min="8" max="8" width="5.75" style="1" customWidth="1"/>
    <col min="9" max="9" width="12.25" style="1" customWidth="1"/>
    <col min="10" max="10" width="14.375" style="1" bestFit="1" customWidth="1"/>
    <col min="11" max="11" width="11.25" style="1" customWidth="1"/>
    <col min="12" max="12" width="2.625" style="1" customWidth="1"/>
    <col min="13" max="16384" width="9" style="1"/>
  </cols>
  <sheetData>
    <row r="1" spans="1:23" x14ac:dyDescent="0.4">
      <c r="A1" s="34"/>
      <c r="B1" s="145"/>
      <c r="C1" s="145"/>
      <c r="D1" s="145"/>
      <c r="E1" s="145"/>
      <c r="F1" s="145"/>
      <c r="G1" s="145"/>
      <c r="H1" s="145"/>
      <c r="I1" s="145"/>
      <c r="J1" s="145"/>
      <c r="K1" s="145"/>
      <c r="L1" s="7"/>
    </row>
    <row r="2" spans="1:23" ht="20.100000000000001" customHeight="1" x14ac:dyDescent="0.4">
      <c r="A2" s="78"/>
      <c r="B2" s="136" t="s">
        <v>30</v>
      </c>
      <c r="C2" s="136"/>
      <c r="D2" s="136"/>
      <c r="E2" s="136"/>
      <c r="F2" s="136"/>
      <c r="G2" s="136"/>
      <c r="H2" s="136"/>
      <c r="I2" s="136"/>
      <c r="J2" s="136"/>
      <c r="K2" s="136"/>
      <c r="L2" s="8"/>
      <c r="W2" s="86"/>
    </row>
    <row r="3" spans="1:23" ht="20.100000000000001" customHeight="1" x14ac:dyDescent="0.4">
      <c r="A3" s="78"/>
      <c r="B3" s="136"/>
      <c r="C3" s="136"/>
      <c r="D3" s="136"/>
      <c r="E3" s="136"/>
      <c r="F3" s="136"/>
      <c r="G3" s="136"/>
      <c r="H3" s="136"/>
      <c r="I3" s="136"/>
      <c r="J3" s="136"/>
      <c r="K3" s="136"/>
      <c r="L3" s="8"/>
    </row>
    <row r="4" spans="1:23" ht="22.15" customHeight="1" x14ac:dyDescent="0.4">
      <c r="A4" s="78"/>
      <c r="B4" s="146">
        <v>45139</v>
      </c>
      <c r="C4" s="146"/>
      <c r="D4" s="146"/>
      <c r="E4" s="146"/>
      <c r="F4" s="146"/>
      <c r="G4" s="146"/>
      <c r="H4" s="146"/>
      <c r="I4" s="146"/>
      <c r="J4" s="146"/>
      <c r="K4" s="146"/>
      <c r="L4" s="8"/>
    </row>
    <row r="5" spans="1:23" ht="19.5" x14ac:dyDescent="0.4">
      <c r="A5" s="78"/>
      <c r="B5" s="79" t="s">
        <v>0</v>
      </c>
      <c r="C5" s="90"/>
      <c r="D5" s="90"/>
      <c r="E5" s="90"/>
      <c r="F5" s="90"/>
      <c r="G5" s="90"/>
      <c r="H5" s="90"/>
      <c r="I5" s="90"/>
      <c r="J5" s="90"/>
      <c r="K5" s="90"/>
      <c r="L5" s="8"/>
    </row>
    <row r="6" spans="1:23" x14ac:dyDescent="0.4">
      <c r="A6" s="78"/>
      <c r="B6" s="2"/>
      <c r="C6" s="2"/>
      <c r="D6" s="2"/>
      <c r="E6" s="2"/>
      <c r="F6" s="2"/>
      <c r="G6" s="2"/>
      <c r="H6" s="2"/>
      <c r="I6" s="2"/>
      <c r="J6" s="2"/>
      <c r="K6" s="2"/>
      <c r="L6" s="8"/>
    </row>
    <row r="7" spans="1:23" ht="19.5" x14ac:dyDescent="0.4">
      <c r="A7" s="78"/>
      <c r="B7" s="80" t="s">
        <v>237</v>
      </c>
      <c r="C7" s="80"/>
      <c r="D7" s="80"/>
      <c r="E7" s="80"/>
      <c r="F7" s="80"/>
      <c r="G7" s="80"/>
      <c r="H7" s="80"/>
      <c r="I7" s="80"/>
      <c r="J7" s="147" t="s">
        <v>240</v>
      </c>
      <c r="K7" s="147"/>
      <c r="L7" s="8"/>
    </row>
    <row r="8" spans="1:23" ht="19.5" x14ac:dyDescent="0.4">
      <c r="A8" s="78"/>
      <c r="B8" s="80" t="s">
        <v>33</v>
      </c>
      <c r="C8" s="80"/>
      <c r="D8" s="80"/>
      <c r="E8" s="80"/>
      <c r="F8" s="80"/>
      <c r="G8" s="80"/>
      <c r="H8" s="80"/>
      <c r="I8" s="80"/>
      <c r="J8" s="147"/>
      <c r="K8" s="147"/>
      <c r="L8" s="8"/>
    </row>
    <row r="9" spans="1:23" ht="19.5" x14ac:dyDescent="0.4">
      <c r="A9" s="78"/>
      <c r="B9" s="2"/>
      <c r="C9" s="80"/>
      <c r="D9" s="80"/>
      <c r="E9" s="80"/>
      <c r="F9" s="80"/>
      <c r="G9" s="80"/>
      <c r="H9" s="80"/>
      <c r="I9" s="80"/>
      <c r="J9" s="147"/>
      <c r="K9" s="147"/>
      <c r="L9" s="8"/>
    </row>
    <row r="10" spans="1:23" ht="18" customHeight="1" x14ac:dyDescent="0.4">
      <c r="A10" s="78"/>
      <c r="B10" s="2" t="s">
        <v>1</v>
      </c>
      <c r="C10" s="2"/>
      <c r="D10" s="2"/>
      <c r="E10" s="2"/>
      <c r="F10" s="2"/>
      <c r="G10" s="2"/>
      <c r="H10" s="2"/>
      <c r="I10" s="2"/>
      <c r="J10" s="147"/>
      <c r="K10" s="147"/>
      <c r="L10" s="8"/>
    </row>
    <row r="11" spans="1:23" ht="20.100000000000001" customHeight="1" x14ac:dyDescent="0.4">
      <c r="A11" s="78"/>
      <c r="B11" s="2"/>
      <c r="C11" s="2"/>
      <c r="D11" s="2"/>
      <c r="E11" s="2"/>
      <c r="F11" s="2"/>
      <c r="G11" s="2"/>
      <c r="H11" s="2"/>
      <c r="I11" s="2"/>
      <c r="J11" s="67"/>
      <c r="K11" s="67"/>
      <c r="L11" s="8"/>
    </row>
    <row r="12" spans="1:23" ht="22.5" x14ac:dyDescent="0.4">
      <c r="A12" s="78"/>
      <c r="B12" s="140" t="s">
        <v>2</v>
      </c>
      <c r="C12" s="141"/>
      <c r="D12" s="141"/>
      <c r="E12" s="148">
        <f>J96+J97</f>
        <v>5100000.4000000004</v>
      </c>
      <c r="F12" s="148"/>
      <c r="G12" s="3" t="s">
        <v>28</v>
      </c>
      <c r="H12" s="3"/>
      <c r="I12" s="3"/>
      <c r="J12" s="4"/>
      <c r="K12" s="68"/>
      <c r="L12" s="8"/>
    </row>
    <row r="13" spans="1:23" x14ac:dyDescent="0.4">
      <c r="A13" s="85"/>
      <c r="B13" s="127" t="s">
        <v>44</v>
      </c>
      <c r="C13" s="127"/>
      <c r="D13" s="4" t="s">
        <v>29</v>
      </c>
      <c r="E13" s="4"/>
      <c r="F13" s="5"/>
      <c r="G13" s="2"/>
      <c r="H13" s="2"/>
      <c r="I13" s="2"/>
      <c r="J13" s="6"/>
      <c r="K13" s="7"/>
      <c r="L13" s="8"/>
    </row>
    <row r="14" spans="1:23" x14ac:dyDescent="0.4">
      <c r="A14" s="85"/>
      <c r="B14" s="127" t="s">
        <v>45</v>
      </c>
      <c r="C14" s="127"/>
      <c r="D14" s="4" t="s">
        <v>182</v>
      </c>
      <c r="E14" s="4"/>
      <c r="F14" s="4"/>
      <c r="G14" s="2"/>
      <c r="H14" s="2"/>
      <c r="I14" s="2"/>
      <c r="J14" s="2"/>
      <c r="K14" s="8"/>
      <c r="L14" s="8"/>
    </row>
    <row r="15" spans="1:23" x14ac:dyDescent="0.4">
      <c r="A15" s="85"/>
      <c r="B15" s="127" t="s">
        <v>235</v>
      </c>
      <c r="C15" s="127"/>
      <c r="D15" s="4" t="s">
        <v>236</v>
      </c>
      <c r="E15" s="4"/>
      <c r="F15" s="4"/>
      <c r="G15" s="2"/>
      <c r="H15" s="2"/>
      <c r="I15" s="2"/>
      <c r="J15" s="2"/>
      <c r="K15" s="8"/>
      <c r="L15" s="8"/>
    </row>
    <row r="16" spans="1:23" x14ac:dyDescent="0.4">
      <c r="A16" s="78"/>
      <c r="B16" s="140" t="s">
        <v>48</v>
      </c>
      <c r="C16" s="141"/>
      <c r="D16" s="141"/>
      <c r="E16" s="141"/>
      <c r="F16" s="141"/>
      <c r="G16" s="141"/>
      <c r="H16" s="141"/>
      <c r="I16" s="141"/>
      <c r="J16" s="141"/>
      <c r="K16" s="142"/>
      <c r="L16" s="8"/>
    </row>
    <row r="17" spans="1:12" x14ac:dyDescent="0.4">
      <c r="A17" s="78"/>
      <c r="B17" s="65"/>
      <c r="C17" s="143" t="s">
        <v>9</v>
      </c>
      <c r="D17" s="143"/>
      <c r="E17" s="143" t="s">
        <v>8</v>
      </c>
      <c r="F17" s="143"/>
      <c r="G17" s="89" t="s">
        <v>7</v>
      </c>
      <c r="H17" s="89" t="s">
        <v>6</v>
      </c>
      <c r="I17" s="89" t="s">
        <v>5</v>
      </c>
      <c r="J17" s="66" t="s">
        <v>4</v>
      </c>
      <c r="K17" s="9" t="s">
        <v>32</v>
      </c>
      <c r="L17" s="8"/>
    </row>
    <row r="18" spans="1:12" x14ac:dyDescent="0.4">
      <c r="A18" s="78"/>
      <c r="B18" s="72" t="s">
        <v>3</v>
      </c>
      <c r="C18" s="107" t="s">
        <v>209</v>
      </c>
      <c r="D18" s="107"/>
      <c r="E18" s="107"/>
      <c r="F18" s="107"/>
      <c r="G18" s="107"/>
      <c r="H18" s="107"/>
      <c r="I18" s="107"/>
      <c r="J18" s="107"/>
      <c r="K18" s="76"/>
      <c r="L18" s="8"/>
    </row>
    <row r="19" spans="1:12" x14ac:dyDescent="0.4">
      <c r="A19" s="78"/>
      <c r="B19" s="57"/>
      <c r="C19" s="113" t="s">
        <v>183</v>
      </c>
      <c r="D19" s="114"/>
      <c r="E19" s="113" t="s">
        <v>17</v>
      </c>
      <c r="F19" s="128"/>
      <c r="G19" s="10">
        <v>1</v>
      </c>
      <c r="H19" s="11" t="s">
        <v>10</v>
      </c>
      <c r="I19" s="12">
        <v>3000000</v>
      </c>
      <c r="J19" s="12">
        <f t="shared" ref="J19:J59" si="0">G19*I19</f>
        <v>3000000</v>
      </c>
      <c r="K19" s="13"/>
      <c r="L19" s="8"/>
    </row>
    <row r="20" spans="1:12" x14ac:dyDescent="0.4">
      <c r="A20" s="78"/>
      <c r="B20" s="69"/>
      <c r="C20" s="138" t="s">
        <v>36</v>
      </c>
      <c r="D20" s="138"/>
      <c r="E20" s="138"/>
      <c r="F20" s="138"/>
      <c r="G20" s="138"/>
      <c r="H20" s="138"/>
      <c r="I20" s="139"/>
      <c r="J20" s="70">
        <f>SUM(J19:J19)</f>
        <v>3000000</v>
      </c>
      <c r="K20" s="71"/>
      <c r="L20" s="8"/>
    </row>
    <row r="21" spans="1:12" x14ac:dyDescent="0.4">
      <c r="A21" s="78"/>
      <c r="B21" s="72" t="s">
        <v>19</v>
      </c>
      <c r="C21" s="107" t="s">
        <v>184</v>
      </c>
      <c r="D21" s="107"/>
      <c r="E21" s="107"/>
      <c r="F21" s="107"/>
      <c r="G21" s="107"/>
      <c r="H21" s="107"/>
      <c r="I21" s="107"/>
      <c r="J21" s="107"/>
      <c r="K21" s="73"/>
      <c r="L21" s="8"/>
    </row>
    <row r="22" spans="1:12" x14ac:dyDescent="0.4">
      <c r="A22" s="78"/>
      <c r="B22" s="74" t="s">
        <v>223</v>
      </c>
      <c r="C22" s="107" t="s">
        <v>185</v>
      </c>
      <c r="D22" s="107"/>
      <c r="E22" s="107"/>
      <c r="F22" s="107"/>
      <c r="G22" s="107"/>
      <c r="H22" s="107"/>
      <c r="I22" s="107"/>
      <c r="J22" s="107"/>
      <c r="K22" s="75"/>
      <c r="L22" s="8"/>
    </row>
    <row r="23" spans="1:12" x14ac:dyDescent="0.4">
      <c r="A23" s="78"/>
      <c r="B23" s="59"/>
      <c r="C23" s="111" t="s">
        <v>179</v>
      </c>
      <c r="D23" s="112"/>
      <c r="E23" s="118" t="s">
        <v>187</v>
      </c>
      <c r="F23" s="144"/>
      <c r="G23" s="14">
        <v>1</v>
      </c>
      <c r="H23" s="15" t="s">
        <v>18</v>
      </c>
      <c r="I23" s="16">
        <v>30000</v>
      </c>
      <c r="J23" s="17">
        <f t="shared" si="0"/>
        <v>30000</v>
      </c>
      <c r="K23" s="18"/>
      <c r="L23" s="8"/>
    </row>
    <row r="24" spans="1:12" x14ac:dyDescent="0.4">
      <c r="A24" s="78"/>
      <c r="B24" s="60"/>
      <c r="C24" s="111" t="s">
        <v>180</v>
      </c>
      <c r="D24" s="117"/>
      <c r="E24" s="118"/>
      <c r="F24" s="137"/>
      <c r="G24" s="55">
        <v>1</v>
      </c>
      <c r="H24" s="15" t="s">
        <v>18</v>
      </c>
      <c r="I24" s="19">
        <v>15000</v>
      </c>
      <c r="J24" s="56">
        <f t="shared" si="0"/>
        <v>15000</v>
      </c>
      <c r="K24" s="18"/>
      <c r="L24" s="8"/>
    </row>
    <row r="25" spans="1:12" x14ac:dyDescent="0.4">
      <c r="A25" s="78"/>
      <c r="B25" s="60"/>
      <c r="C25" s="111" t="s">
        <v>181</v>
      </c>
      <c r="D25" s="117"/>
      <c r="E25" s="118"/>
      <c r="F25" s="137"/>
      <c r="G25" s="55">
        <v>1</v>
      </c>
      <c r="H25" s="15" t="s">
        <v>18</v>
      </c>
      <c r="I25" s="19">
        <v>20000</v>
      </c>
      <c r="J25" s="56">
        <f t="shared" ref="J25" si="1">G25*I25</f>
        <v>20000</v>
      </c>
      <c r="K25" s="18"/>
      <c r="L25" s="8"/>
    </row>
    <row r="26" spans="1:12" x14ac:dyDescent="0.4">
      <c r="A26" s="78"/>
      <c r="B26" s="60"/>
      <c r="C26" s="111" t="s">
        <v>11</v>
      </c>
      <c r="D26" s="117"/>
      <c r="E26" s="118" t="s">
        <v>238</v>
      </c>
      <c r="F26" s="137"/>
      <c r="G26" s="55">
        <v>3</v>
      </c>
      <c r="H26" s="55" t="s">
        <v>12</v>
      </c>
      <c r="I26" s="19">
        <v>25000</v>
      </c>
      <c r="J26" s="56">
        <f t="shared" ref="J26" si="2">G26*I26</f>
        <v>75000</v>
      </c>
      <c r="K26" s="18"/>
      <c r="L26" s="8"/>
    </row>
    <row r="27" spans="1:12" x14ac:dyDescent="0.4">
      <c r="A27" s="78"/>
      <c r="B27" s="64"/>
      <c r="C27" s="108"/>
      <c r="D27" s="108"/>
      <c r="E27" s="108"/>
      <c r="F27" s="108"/>
      <c r="G27" s="91"/>
      <c r="H27" s="91"/>
      <c r="I27" s="92" t="s">
        <v>270</v>
      </c>
      <c r="J27" s="92">
        <f>SUM(J23:J26)</f>
        <v>140000</v>
      </c>
      <c r="K27" s="92"/>
      <c r="L27" s="8"/>
    </row>
    <row r="28" spans="1:12" x14ac:dyDescent="0.4">
      <c r="A28" s="78"/>
      <c r="B28" s="93"/>
      <c r="C28" s="109"/>
      <c r="D28" s="109"/>
      <c r="E28" s="109"/>
      <c r="F28" s="109"/>
      <c r="G28" s="94"/>
      <c r="H28" s="94"/>
      <c r="I28" s="92" t="s">
        <v>271</v>
      </c>
      <c r="J28" s="95">
        <v>0</v>
      </c>
      <c r="K28" s="95"/>
      <c r="L28" s="8"/>
    </row>
    <row r="29" spans="1:12" x14ac:dyDescent="0.4">
      <c r="A29" s="78"/>
      <c r="B29" s="74" t="s">
        <v>224</v>
      </c>
      <c r="C29" s="107" t="s">
        <v>186</v>
      </c>
      <c r="D29" s="107"/>
      <c r="E29" s="107"/>
      <c r="F29" s="107"/>
      <c r="G29" s="107"/>
      <c r="H29" s="107"/>
      <c r="I29" s="107"/>
      <c r="J29" s="107"/>
      <c r="K29" s="75"/>
      <c r="L29" s="8"/>
    </row>
    <row r="30" spans="1:12" x14ac:dyDescent="0.4">
      <c r="A30" s="78"/>
      <c r="B30" s="61"/>
      <c r="C30" s="122" t="s">
        <v>31</v>
      </c>
      <c r="D30" s="123"/>
      <c r="E30" s="124" t="s">
        <v>190</v>
      </c>
      <c r="F30" s="123"/>
      <c r="G30" s="15">
        <v>1</v>
      </c>
      <c r="H30" s="22" t="s">
        <v>16</v>
      </c>
      <c r="I30" s="19">
        <v>40000</v>
      </c>
      <c r="J30" s="17">
        <f t="shared" si="0"/>
        <v>40000</v>
      </c>
      <c r="K30" s="18"/>
      <c r="L30" s="8"/>
    </row>
    <row r="31" spans="1:12" x14ac:dyDescent="0.4">
      <c r="A31" s="78"/>
      <c r="B31" s="61"/>
      <c r="C31" s="122" t="s">
        <v>192</v>
      </c>
      <c r="D31" s="123"/>
      <c r="E31" s="124" t="s">
        <v>193</v>
      </c>
      <c r="F31" s="123"/>
      <c r="G31" s="15">
        <v>1</v>
      </c>
      <c r="H31" s="22" t="s">
        <v>16</v>
      </c>
      <c r="I31" s="19">
        <v>20000</v>
      </c>
      <c r="J31" s="17">
        <f t="shared" si="0"/>
        <v>20000</v>
      </c>
      <c r="K31" s="18"/>
      <c r="L31" s="8"/>
    </row>
    <row r="32" spans="1:12" x14ac:dyDescent="0.4">
      <c r="A32" s="78"/>
      <c r="B32" s="61"/>
      <c r="C32" s="122" t="s">
        <v>191</v>
      </c>
      <c r="D32" s="123"/>
      <c r="E32" s="124" t="s">
        <v>190</v>
      </c>
      <c r="F32" s="123"/>
      <c r="G32" s="15">
        <v>1</v>
      </c>
      <c r="H32" s="22" t="s">
        <v>16</v>
      </c>
      <c r="I32" s="19">
        <v>35000</v>
      </c>
      <c r="J32" s="17">
        <f t="shared" ref="J32:J33" si="3">G32*I32</f>
        <v>35000</v>
      </c>
      <c r="K32" s="18"/>
      <c r="L32" s="8"/>
    </row>
    <row r="33" spans="1:14" x14ac:dyDescent="0.4">
      <c r="A33" s="78"/>
      <c r="B33" s="61"/>
      <c r="C33" s="122" t="s">
        <v>229</v>
      </c>
      <c r="D33" s="123"/>
      <c r="E33" s="124" t="s">
        <v>193</v>
      </c>
      <c r="F33" s="123"/>
      <c r="G33" s="15">
        <v>1</v>
      </c>
      <c r="H33" s="22" t="s">
        <v>16</v>
      </c>
      <c r="I33" s="19">
        <v>25000</v>
      </c>
      <c r="J33" s="17">
        <f t="shared" si="3"/>
        <v>25000</v>
      </c>
      <c r="K33" s="18" t="s">
        <v>47</v>
      </c>
      <c r="L33" s="8"/>
    </row>
    <row r="34" spans="1:14" x14ac:dyDescent="0.4">
      <c r="A34" s="78"/>
      <c r="B34" s="61"/>
      <c r="C34" s="122" t="s">
        <v>228</v>
      </c>
      <c r="D34" s="123"/>
      <c r="E34" s="124" t="s">
        <v>193</v>
      </c>
      <c r="F34" s="123"/>
      <c r="G34" s="15">
        <v>1</v>
      </c>
      <c r="H34" s="22" t="s">
        <v>16</v>
      </c>
      <c r="I34" s="19">
        <v>13000</v>
      </c>
      <c r="J34" s="17">
        <f t="shared" ref="J34" si="4">G34*I34</f>
        <v>13000</v>
      </c>
      <c r="K34" s="18" t="s">
        <v>47</v>
      </c>
      <c r="L34" s="8"/>
    </row>
    <row r="35" spans="1:14" x14ac:dyDescent="0.4">
      <c r="A35" s="78"/>
      <c r="B35" s="61"/>
      <c r="C35" s="122" t="s">
        <v>13</v>
      </c>
      <c r="D35" s="123"/>
      <c r="E35" s="124" t="s">
        <v>188</v>
      </c>
      <c r="F35" s="123"/>
      <c r="G35" s="15">
        <v>1</v>
      </c>
      <c r="H35" s="23" t="s">
        <v>18</v>
      </c>
      <c r="I35" s="19">
        <v>450000</v>
      </c>
      <c r="J35" s="17">
        <f>G35*I35</f>
        <v>450000</v>
      </c>
      <c r="K35" s="18"/>
      <c r="L35" s="8"/>
    </row>
    <row r="36" spans="1:14" x14ac:dyDescent="0.4">
      <c r="A36" s="78"/>
      <c r="B36" s="61"/>
      <c r="C36" s="122" t="s">
        <v>14</v>
      </c>
      <c r="D36" s="123"/>
      <c r="E36" s="124" t="s">
        <v>189</v>
      </c>
      <c r="F36" s="123"/>
      <c r="G36" s="15">
        <v>1</v>
      </c>
      <c r="H36" s="24" t="s">
        <v>18</v>
      </c>
      <c r="I36" s="19">
        <v>24000</v>
      </c>
      <c r="J36" s="17">
        <f>G36*I36</f>
        <v>24000</v>
      </c>
      <c r="K36" s="18"/>
      <c r="L36" s="8"/>
    </row>
    <row r="37" spans="1:14" x14ac:dyDescent="0.4">
      <c r="A37" s="78"/>
      <c r="B37" s="61"/>
      <c r="C37" s="122" t="s">
        <v>239</v>
      </c>
      <c r="D37" s="123"/>
      <c r="E37" s="124"/>
      <c r="F37" s="123"/>
      <c r="G37" s="25">
        <v>1</v>
      </c>
      <c r="H37" s="22" t="s">
        <v>39</v>
      </c>
      <c r="I37" s="19">
        <v>1200</v>
      </c>
      <c r="J37" s="26">
        <f t="shared" ref="J37" si="5">G37*I37</f>
        <v>1200</v>
      </c>
      <c r="K37" s="18"/>
      <c r="L37" s="8"/>
    </row>
    <row r="38" spans="1:14" x14ac:dyDescent="0.4">
      <c r="A38" s="78"/>
      <c r="B38" s="61"/>
      <c r="C38" s="122" t="s">
        <v>35</v>
      </c>
      <c r="D38" s="123"/>
      <c r="E38" s="124" t="s">
        <v>194</v>
      </c>
      <c r="F38" s="123"/>
      <c r="G38" s="25">
        <v>1</v>
      </c>
      <c r="H38" s="22" t="s">
        <v>18</v>
      </c>
      <c r="I38" s="19">
        <v>45000</v>
      </c>
      <c r="J38" s="26">
        <f t="shared" ref="J38:J41" si="6">G38*I38</f>
        <v>45000</v>
      </c>
      <c r="K38" s="18"/>
      <c r="L38" s="8"/>
    </row>
    <row r="39" spans="1:14" x14ac:dyDescent="0.4">
      <c r="A39" s="78"/>
      <c r="B39" s="61"/>
      <c r="C39" s="122" t="s">
        <v>35</v>
      </c>
      <c r="D39" s="123"/>
      <c r="E39" s="124" t="s">
        <v>195</v>
      </c>
      <c r="F39" s="123"/>
      <c r="G39" s="25">
        <v>1</v>
      </c>
      <c r="H39" s="22" t="s">
        <v>18</v>
      </c>
      <c r="I39" s="19">
        <v>30000</v>
      </c>
      <c r="J39" s="26">
        <f t="shared" ref="J39" si="7">G39*I39</f>
        <v>30000</v>
      </c>
      <c r="K39" s="18"/>
      <c r="L39" s="8"/>
    </row>
    <row r="40" spans="1:14" x14ac:dyDescent="0.4">
      <c r="A40" s="78"/>
      <c r="B40" s="60"/>
      <c r="C40" s="122" t="s">
        <v>37</v>
      </c>
      <c r="D40" s="123"/>
      <c r="E40" s="124"/>
      <c r="F40" s="123"/>
      <c r="G40" s="25">
        <v>1</v>
      </c>
      <c r="H40" s="22" t="s">
        <v>18</v>
      </c>
      <c r="I40" s="19">
        <v>2500</v>
      </c>
      <c r="J40" s="26">
        <f t="shared" si="6"/>
        <v>2500</v>
      </c>
      <c r="K40" s="18" t="s">
        <v>47</v>
      </c>
      <c r="L40" s="8"/>
    </row>
    <row r="41" spans="1:14" x14ac:dyDescent="0.4">
      <c r="A41" s="78"/>
      <c r="B41" s="61"/>
      <c r="C41" s="122" t="s">
        <v>221</v>
      </c>
      <c r="D41" s="123"/>
      <c r="E41" s="124" t="s">
        <v>222</v>
      </c>
      <c r="F41" s="123"/>
      <c r="G41" s="25">
        <v>2</v>
      </c>
      <c r="H41" s="22" t="s">
        <v>16</v>
      </c>
      <c r="I41" s="19">
        <v>5000</v>
      </c>
      <c r="J41" s="26">
        <f t="shared" si="6"/>
        <v>10000</v>
      </c>
      <c r="K41" s="18"/>
      <c r="L41" s="8"/>
    </row>
    <row r="42" spans="1:14" x14ac:dyDescent="0.4">
      <c r="A42" s="78"/>
      <c r="B42" s="60"/>
      <c r="C42" s="111" t="s">
        <v>34</v>
      </c>
      <c r="D42" s="112"/>
      <c r="E42" s="117"/>
      <c r="F42" s="117"/>
      <c r="G42" s="15">
        <v>2</v>
      </c>
      <c r="H42" s="20" t="s">
        <v>12</v>
      </c>
      <c r="I42" s="19">
        <v>25000</v>
      </c>
      <c r="J42" s="17">
        <f>G42*I42</f>
        <v>50000</v>
      </c>
      <c r="K42" s="18"/>
      <c r="L42" s="8"/>
    </row>
    <row r="43" spans="1:14" x14ac:dyDescent="0.4">
      <c r="A43" s="78"/>
      <c r="B43" s="60"/>
      <c r="C43" s="111" t="s">
        <v>230</v>
      </c>
      <c r="D43" s="112"/>
      <c r="E43" s="117"/>
      <c r="F43" s="117"/>
      <c r="G43" s="15">
        <v>6</v>
      </c>
      <c r="H43" s="20" t="s">
        <v>12</v>
      </c>
      <c r="I43" s="19">
        <v>25000</v>
      </c>
      <c r="J43" s="17">
        <f>G43*I43</f>
        <v>150000</v>
      </c>
      <c r="K43" s="21"/>
      <c r="L43" s="8"/>
    </row>
    <row r="44" spans="1:14" x14ac:dyDescent="0.4">
      <c r="A44" s="78"/>
      <c r="B44" s="60"/>
      <c r="C44" s="122" t="s">
        <v>15</v>
      </c>
      <c r="D44" s="123"/>
      <c r="E44" s="124" t="s">
        <v>232</v>
      </c>
      <c r="F44" s="123"/>
      <c r="G44" s="25">
        <v>1</v>
      </c>
      <c r="H44" s="22" t="s">
        <v>12</v>
      </c>
      <c r="I44" s="19">
        <v>25000</v>
      </c>
      <c r="J44" s="26">
        <f t="shared" si="0"/>
        <v>25000</v>
      </c>
      <c r="K44" s="18" t="s">
        <v>231</v>
      </c>
      <c r="L44" s="8"/>
    </row>
    <row r="45" spans="1:14" x14ac:dyDescent="0.4">
      <c r="A45" s="78"/>
      <c r="B45" s="64"/>
      <c r="C45" s="108"/>
      <c r="D45" s="108"/>
      <c r="E45" s="108"/>
      <c r="F45" s="108"/>
      <c r="G45" s="91"/>
      <c r="H45" s="91"/>
      <c r="I45" s="92" t="s">
        <v>270</v>
      </c>
      <c r="J45" s="92">
        <v>855200</v>
      </c>
      <c r="K45" s="92"/>
      <c r="L45" s="8"/>
      <c r="N45" s="2"/>
    </row>
    <row r="46" spans="1:14" ht="19.5" thickBot="1" x14ac:dyDescent="0.45">
      <c r="A46" s="78"/>
      <c r="B46" s="96"/>
      <c r="C46" s="110"/>
      <c r="D46" s="110"/>
      <c r="E46" s="110"/>
      <c r="F46" s="110"/>
      <c r="G46" s="97"/>
      <c r="H46" s="97"/>
      <c r="I46" s="98" t="s">
        <v>271</v>
      </c>
      <c r="J46" s="99">
        <v>65500</v>
      </c>
      <c r="K46" s="99"/>
      <c r="L46" s="8"/>
      <c r="N46" s="2"/>
    </row>
    <row r="47" spans="1:14" ht="19.5" thickTop="1" x14ac:dyDescent="0.4">
      <c r="A47" s="78"/>
      <c r="B47" s="100"/>
      <c r="C47" s="119" t="s">
        <v>276</v>
      </c>
      <c r="D47" s="119"/>
      <c r="E47" s="119"/>
      <c r="F47" s="119"/>
      <c r="G47" s="119"/>
      <c r="H47" s="119"/>
      <c r="I47" s="120"/>
      <c r="J47" s="101">
        <f>J27+J28+J45+J46</f>
        <v>1060700</v>
      </c>
      <c r="K47" s="102"/>
      <c r="L47" s="8"/>
    </row>
    <row r="48" spans="1:14" x14ac:dyDescent="0.4">
      <c r="A48" s="78"/>
      <c r="B48" s="64"/>
      <c r="C48" s="108"/>
      <c r="D48" s="108"/>
      <c r="E48" s="108"/>
      <c r="F48" s="108"/>
      <c r="G48" s="91"/>
      <c r="H48" s="91"/>
      <c r="I48" s="92" t="s">
        <v>275</v>
      </c>
      <c r="J48" s="92">
        <f>J27+J45</f>
        <v>995200</v>
      </c>
      <c r="K48" s="92"/>
      <c r="L48" s="8"/>
    </row>
    <row r="49" spans="1:14" x14ac:dyDescent="0.4">
      <c r="A49" s="78"/>
      <c r="B49" s="93"/>
      <c r="C49" s="109"/>
      <c r="D49" s="109"/>
      <c r="E49" s="109"/>
      <c r="F49" s="109"/>
      <c r="G49" s="94"/>
      <c r="H49" s="94"/>
      <c r="I49" s="92" t="s">
        <v>274</v>
      </c>
      <c r="J49" s="95">
        <f>J28+J46</f>
        <v>65500</v>
      </c>
      <c r="K49" s="95"/>
      <c r="L49" s="8"/>
    </row>
    <row r="50" spans="1:14" x14ac:dyDescent="0.4">
      <c r="A50" s="78"/>
      <c r="B50" s="72" t="s">
        <v>22</v>
      </c>
      <c r="C50" s="121" t="s">
        <v>20</v>
      </c>
      <c r="D50" s="121"/>
      <c r="E50" s="121"/>
      <c r="F50" s="121"/>
      <c r="G50" s="121"/>
      <c r="H50" s="121"/>
      <c r="I50" s="121"/>
      <c r="J50" s="121"/>
      <c r="K50" s="75"/>
      <c r="L50" s="8"/>
    </row>
    <row r="51" spans="1:14" x14ac:dyDescent="0.4">
      <c r="A51" s="78"/>
      <c r="B51" s="74" t="s">
        <v>223</v>
      </c>
      <c r="C51" s="107" t="s">
        <v>206</v>
      </c>
      <c r="D51" s="107"/>
      <c r="E51" s="107"/>
      <c r="F51" s="107"/>
      <c r="G51" s="107"/>
      <c r="H51" s="107"/>
      <c r="I51" s="107"/>
      <c r="J51" s="107"/>
      <c r="K51" s="75"/>
      <c r="L51" s="8"/>
    </row>
    <row r="52" spans="1:14" x14ac:dyDescent="0.4">
      <c r="A52" s="78"/>
      <c r="B52" s="62"/>
      <c r="C52" s="113" t="s">
        <v>218</v>
      </c>
      <c r="D52" s="114"/>
      <c r="E52" s="113" t="s">
        <v>217</v>
      </c>
      <c r="F52" s="114"/>
      <c r="G52" s="11">
        <v>2</v>
      </c>
      <c r="H52" s="11" t="s">
        <v>210</v>
      </c>
      <c r="I52" s="28">
        <v>34000</v>
      </c>
      <c r="J52" s="29">
        <f t="shared" si="0"/>
        <v>68000</v>
      </c>
      <c r="K52" s="30"/>
      <c r="L52" s="8"/>
    </row>
    <row r="53" spans="1:14" ht="18" customHeight="1" x14ac:dyDescent="0.4">
      <c r="A53" s="78"/>
      <c r="B53" s="60"/>
      <c r="C53" s="122" t="s">
        <v>211</v>
      </c>
      <c r="D53" s="123"/>
      <c r="E53" s="124"/>
      <c r="F53" s="123"/>
      <c r="G53" s="25">
        <v>2</v>
      </c>
      <c r="H53" s="22" t="s">
        <v>12</v>
      </c>
      <c r="I53" s="19">
        <v>25000</v>
      </c>
      <c r="J53" s="26">
        <f t="shared" ref="J53" si="8">G53*I53</f>
        <v>50000</v>
      </c>
      <c r="K53" s="18"/>
      <c r="L53" s="8"/>
    </row>
    <row r="54" spans="1:14" ht="18" customHeight="1" x14ac:dyDescent="0.4">
      <c r="A54" s="78"/>
      <c r="B54" s="61"/>
      <c r="C54" s="122" t="s">
        <v>219</v>
      </c>
      <c r="D54" s="123"/>
      <c r="E54" s="124" t="s">
        <v>40</v>
      </c>
      <c r="F54" s="123"/>
      <c r="G54" s="25">
        <v>1</v>
      </c>
      <c r="H54" s="22" t="s">
        <v>18</v>
      </c>
      <c r="I54" s="19">
        <v>8000</v>
      </c>
      <c r="J54" s="26">
        <f>G54*I54</f>
        <v>8000</v>
      </c>
      <c r="K54" s="18"/>
      <c r="L54" s="8"/>
    </row>
    <row r="55" spans="1:14" x14ac:dyDescent="0.4">
      <c r="A55" s="78"/>
      <c r="B55" s="64"/>
      <c r="C55" s="108"/>
      <c r="D55" s="108"/>
      <c r="E55" s="108"/>
      <c r="F55" s="108"/>
      <c r="G55" s="91"/>
      <c r="H55" s="91"/>
      <c r="I55" s="92" t="s">
        <v>270</v>
      </c>
      <c r="J55" s="92">
        <v>126000</v>
      </c>
      <c r="K55" s="92"/>
      <c r="L55" s="8"/>
    </row>
    <row r="56" spans="1:14" ht="18" customHeight="1" x14ac:dyDescent="0.4">
      <c r="A56" s="78"/>
      <c r="B56" s="96"/>
      <c r="C56" s="110"/>
      <c r="D56" s="110"/>
      <c r="E56" s="110"/>
      <c r="F56" s="110"/>
      <c r="G56" s="97"/>
      <c r="H56" s="97"/>
      <c r="I56" s="98" t="s">
        <v>271</v>
      </c>
      <c r="J56" s="99">
        <v>0</v>
      </c>
      <c r="K56" s="99"/>
      <c r="L56" s="8"/>
    </row>
    <row r="57" spans="1:14" x14ac:dyDescent="0.4">
      <c r="A57" s="78"/>
      <c r="B57" s="74" t="s">
        <v>224</v>
      </c>
      <c r="C57" s="107" t="s">
        <v>204</v>
      </c>
      <c r="D57" s="107"/>
      <c r="E57" s="107"/>
      <c r="F57" s="107"/>
      <c r="G57" s="107"/>
      <c r="H57" s="107"/>
      <c r="I57" s="107"/>
      <c r="J57" s="107"/>
      <c r="K57" s="75"/>
      <c r="L57" s="8"/>
    </row>
    <row r="58" spans="1:14" x14ac:dyDescent="0.4">
      <c r="A58" s="78"/>
      <c r="B58" s="60"/>
      <c r="C58" s="111" t="s">
        <v>38</v>
      </c>
      <c r="D58" s="112"/>
      <c r="E58" s="111" t="s">
        <v>208</v>
      </c>
      <c r="F58" s="112"/>
      <c r="G58" s="15">
        <v>1</v>
      </c>
      <c r="H58" s="15" t="s">
        <v>10</v>
      </c>
      <c r="I58" s="19">
        <v>28000</v>
      </c>
      <c r="J58" s="31">
        <f t="shared" ref="J58" si="9">G58*I58</f>
        <v>28000</v>
      </c>
      <c r="K58" s="21"/>
      <c r="L58" s="8"/>
    </row>
    <row r="59" spans="1:14" x14ac:dyDescent="0.4">
      <c r="A59" s="78"/>
      <c r="B59" s="60"/>
      <c r="C59" s="111" t="s">
        <v>207</v>
      </c>
      <c r="D59" s="112"/>
      <c r="E59" s="111"/>
      <c r="F59" s="112"/>
      <c r="G59" s="15">
        <v>1</v>
      </c>
      <c r="H59" s="15" t="s">
        <v>205</v>
      </c>
      <c r="I59" s="19">
        <v>25000</v>
      </c>
      <c r="J59" s="31">
        <f t="shared" si="0"/>
        <v>25000</v>
      </c>
      <c r="K59" s="21"/>
      <c r="L59" s="8"/>
    </row>
    <row r="60" spans="1:14" x14ac:dyDescent="0.4">
      <c r="A60" s="78"/>
      <c r="B60" s="64"/>
      <c r="C60" s="108"/>
      <c r="D60" s="108"/>
      <c r="E60" s="108"/>
      <c r="F60" s="108"/>
      <c r="G60" s="91"/>
      <c r="H60" s="91"/>
      <c r="I60" s="92" t="s">
        <v>270</v>
      </c>
      <c r="J60" s="92">
        <v>53000</v>
      </c>
      <c r="K60" s="92"/>
      <c r="L60" s="8"/>
    </row>
    <row r="61" spans="1:14" ht="19.5" thickBot="1" x14ac:dyDescent="0.45">
      <c r="A61" s="78"/>
      <c r="B61" s="96"/>
      <c r="C61" s="110"/>
      <c r="D61" s="110"/>
      <c r="E61" s="110"/>
      <c r="F61" s="110"/>
      <c r="G61" s="97"/>
      <c r="H61" s="97"/>
      <c r="I61" s="98" t="s">
        <v>271</v>
      </c>
      <c r="J61" s="99">
        <v>0</v>
      </c>
      <c r="K61" s="99"/>
      <c r="L61" s="8"/>
    </row>
    <row r="62" spans="1:14" ht="19.5" thickTop="1" x14ac:dyDescent="0.4">
      <c r="A62" s="85"/>
      <c r="B62" s="100"/>
      <c r="C62" s="119" t="s">
        <v>277</v>
      </c>
      <c r="D62" s="119"/>
      <c r="E62" s="119"/>
      <c r="F62" s="119"/>
      <c r="G62" s="119"/>
      <c r="H62" s="119"/>
      <c r="I62" s="120"/>
      <c r="J62" s="101">
        <f>SUM(J63:J64)</f>
        <v>179000</v>
      </c>
      <c r="K62" s="102"/>
      <c r="L62" s="8"/>
    </row>
    <row r="63" spans="1:14" x14ac:dyDescent="0.4">
      <c r="A63" s="78"/>
      <c r="B63" s="64"/>
      <c r="C63" s="108"/>
      <c r="D63" s="108"/>
      <c r="E63" s="108"/>
      <c r="F63" s="108"/>
      <c r="G63" s="91"/>
      <c r="H63" s="91"/>
      <c r="I63" s="92" t="s">
        <v>272</v>
      </c>
      <c r="J63" s="92">
        <f>J55+J60</f>
        <v>179000</v>
      </c>
      <c r="K63" s="92"/>
      <c r="L63" s="8"/>
      <c r="N63" s="2"/>
    </row>
    <row r="64" spans="1:14" x14ac:dyDescent="0.4">
      <c r="A64" s="78"/>
      <c r="B64" s="93"/>
      <c r="C64" s="109"/>
      <c r="D64" s="109"/>
      <c r="E64" s="109"/>
      <c r="F64" s="109"/>
      <c r="G64" s="94"/>
      <c r="H64" s="94"/>
      <c r="I64" s="92" t="s">
        <v>273</v>
      </c>
      <c r="J64" s="95">
        <v>0</v>
      </c>
      <c r="K64" s="95"/>
      <c r="L64" s="8"/>
    </row>
    <row r="65" spans="1:13" x14ac:dyDescent="0.4">
      <c r="A65" s="78"/>
      <c r="B65" s="72" t="s">
        <v>196</v>
      </c>
      <c r="C65" s="121" t="s">
        <v>212</v>
      </c>
      <c r="D65" s="121"/>
      <c r="E65" s="121"/>
      <c r="F65" s="121"/>
      <c r="G65" s="121"/>
      <c r="H65" s="121"/>
      <c r="I65" s="121"/>
      <c r="J65" s="121"/>
      <c r="K65" s="75"/>
      <c r="L65" s="8"/>
    </row>
    <row r="66" spans="1:13" x14ac:dyDescent="0.4">
      <c r="A66" s="78"/>
      <c r="B66" s="60"/>
      <c r="C66" s="111" t="s">
        <v>46</v>
      </c>
      <c r="D66" s="112"/>
      <c r="E66" s="111" t="s">
        <v>220</v>
      </c>
      <c r="F66" s="112"/>
      <c r="G66" s="15">
        <v>1</v>
      </c>
      <c r="H66" s="15" t="s">
        <v>10</v>
      </c>
      <c r="I66" s="19">
        <v>40000</v>
      </c>
      <c r="J66" s="31">
        <f t="shared" ref="J66:J67" si="10">G66*I66</f>
        <v>40000</v>
      </c>
      <c r="K66" s="33"/>
      <c r="L66" s="8"/>
    </row>
    <row r="67" spans="1:13" x14ac:dyDescent="0.4">
      <c r="A67" s="78"/>
      <c r="B67" s="60"/>
      <c r="C67" s="111" t="s">
        <v>213</v>
      </c>
      <c r="D67" s="112"/>
      <c r="E67" s="111"/>
      <c r="F67" s="112"/>
      <c r="G67" s="15">
        <v>2</v>
      </c>
      <c r="H67" s="15" t="s">
        <v>12</v>
      </c>
      <c r="I67" s="19">
        <v>25000</v>
      </c>
      <c r="J67" s="31">
        <f t="shared" si="10"/>
        <v>50000</v>
      </c>
      <c r="K67" s="33"/>
      <c r="L67" s="8"/>
    </row>
    <row r="68" spans="1:13" x14ac:dyDescent="0.4">
      <c r="A68" s="78"/>
      <c r="B68" s="58"/>
      <c r="C68" s="125" t="s">
        <v>278</v>
      </c>
      <c r="D68" s="125"/>
      <c r="E68" s="125"/>
      <c r="F68" s="125"/>
      <c r="G68" s="125"/>
      <c r="H68" s="125"/>
      <c r="I68" s="126"/>
      <c r="J68" s="27">
        <f>SUM(J66:J67)</f>
        <v>90000</v>
      </c>
      <c r="K68" s="13"/>
      <c r="L68" s="8"/>
    </row>
    <row r="69" spans="1:13" x14ac:dyDescent="0.4">
      <c r="A69" s="78"/>
      <c r="B69" s="64"/>
      <c r="C69" s="108"/>
      <c r="D69" s="108"/>
      <c r="E69" s="108"/>
      <c r="F69" s="108"/>
      <c r="G69" s="91"/>
      <c r="H69" s="91"/>
      <c r="I69" s="92" t="s">
        <v>279</v>
      </c>
      <c r="J69" s="92">
        <v>90000</v>
      </c>
      <c r="K69" s="92"/>
      <c r="L69" s="8"/>
    </row>
    <row r="70" spans="1:13" x14ac:dyDescent="0.4">
      <c r="A70" s="78"/>
      <c r="B70" s="93"/>
      <c r="C70" s="109"/>
      <c r="D70" s="109"/>
      <c r="E70" s="109"/>
      <c r="F70" s="109"/>
      <c r="G70" s="94"/>
      <c r="H70" s="94"/>
      <c r="I70" s="92" t="s">
        <v>280</v>
      </c>
      <c r="J70" s="95">
        <v>0</v>
      </c>
      <c r="K70" s="95"/>
      <c r="L70" s="8"/>
    </row>
    <row r="71" spans="1:13" x14ac:dyDescent="0.4">
      <c r="A71" s="78"/>
      <c r="B71" s="72" t="s">
        <v>214</v>
      </c>
      <c r="C71" s="121" t="s">
        <v>21</v>
      </c>
      <c r="D71" s="121"/>
      <c r="E71" s="121"/>
      <c r="F71" s="121"/>
      <c r="G71" s="121"/>
      <c r="H71" s="121"/>
      <c r="I71" s="121"/>
      <c r="J71" s="121"/>
      <c r="K71" s="75"/>
      <c r="L71" s="8"/>
    </row>
    <row r="72" spans="1:13" x14ac:dyDescent="0.4">
      <c r="A72" s="78"/>
      <c r="B72" s="74" t="s">
        <v>223</v>
      </c>
      <c r="C72" s="107" t="s">
        <v>198</v>
      </c>
      <c r="D72" s="107"/>
      <c r="E72" s="107"/>
      <c r="F72" s="107"/>
      <c r="G72" s="107"/>
      <c r="H72" s="107"/>
      <c r="I72" s="107"/>
      <c r="J72" s="107"/>
      <c r="K72" s="77"/>
      <c r="L72" s="8"/>
    </row>
    <row r="73" spans="1:13" x14ac:dyDescent="0.4">
      <c r="B73" s="62"/>
      <c r="C73" s="113" t="s">
        <v>225</v>
      </c>
      <c r="D73" s="114"/>
      <c r="E73" s="113"/>
      <c r="F73" s="114"/>
      <c r="G73" s="11">
        <v>1</v>
      </c>
      <c r="H73" s="11" t="s">
        <v>26</v>
      </c>
      <c r="I73" s="28">
        <v>5000</v>
      </c>
      <c r="J73" s="29">
        <f>G73*I73</f>
        <v>5000</v>
      </c>
      <c r="K73" s="13"/>
      <c r="M73" s="78"/>
    </row>
    <row r="74" spans="1:13" x14ac:dyDescent="0.4">
      <c r="A74" s="78"/>
      <c r="B74" s="64"/>
      <c r="C74" s="108"/>
      <c r="D74" s="108"/>
      <c r="E74" s="108"/>
      <c r="F74" s="108"/>
      <c r="G74" s="91"/>
      <c r="H74" s="91"/>
      <c r="I74" s="92" t="s">
        <v>270</v>
      </c>
      <c r="J74" s="92">
        <v>5000</v>
      </c>
      <c r="K74" s="92"/>
      <c r="L74" s="8"/>
    </row>
    <row r="75" spans="1:13" x14ac:dyDescent="0.4">
      <c r="A75" s="78"/>
      <c r="B75" s="93"/>
      <c r="C75" s="109"/>
      <c r="D75" s="109"/>
      <c r="E75" s="109"/>
      <c r="F75" s="109"/>
      <c r="G75" s="94"/>
      <c r="H75" s="94"/>
      <c r="I75" s="92" t="s">
        <v>271</v>
      </c>
      <c r="J75" s="95">
        <v>0</v>
      </c>
      <c r="K75" s="95"/>
      <c r="L75" s="8"/>
    </row>
    <row r="76" spans="1:13" x14ac:dyDescent="0.4">
      <c r="A76" s="78"/>
      <c r="B76" s="74" t="s">
        <v>224</v>
      </c>
      <c r="C76" s="107" t="s">
        <v>199</v>
      </c>
      <c r="D76" s="107"/>
      <c r="E76" s="107"/>
      <c r="F76" s="107"/>
      <c r="G76" s="107"/>
      <c r="H76" s="107"/>
      <c r="I76" s="107"/>
      <c r="J76" s="107"/>
      <c r="K76" s="77"/>
      <c r="L76" s="8"/>
    </row>
    <row r="77" spans="1:13" x14ac:dyDescent="0.4">
      <c r="A77" s="78"/>
      <c r="B77" s="63"/>
      <c r="C77" s="111" t="s">
        <v>24</v>
      </c>
      <c r="D77" s="112"/>
      <c r="E77" s="111"/>
      <c r="F77" s="112"/>
      <c r="G77" s="15">
        <v>2</v>
      </c>
      <c r="H77" s="15" t="s">
        <v>12</v>
      </c>
      <c r="I77" s="19">
        <v>25000</v>
      </c>
      <c r="J77" s="31">
        <f>G77*I77</f>
        <v>50000</v>
      </c>
      <c r="K77" s="32"/>
      <c r="L77" s="8"/>
    </row>
    <row r="78" spans="1:13" x14ac:dyDescent="0.4">
      <c r="A78" s="78"/>
      <c r="B78" s="64"/>
      <c r="C78" s="108"/>
      <c r="D78" s="108"/>
      <c r="E78" s="108"/>
      <c r="F78" s="108"/>
      <c r="G78" s="91"/>
      <c r="H78" s="91"/>
      <c r="I78" s="92" t="s">
        <v>270</v>
      </c>
      <c r="J78" s="92">
        <v>50000</v>
      </c>
      <c r="K78" s="92"/>
      <c r="L78" s="8"/>
    </row>
    <row r="79" spans="1:13" x14ac:dyDescent="0.4">
      <c r="A79" s="78"/>
      <c r="B79" s="93"/>
      <c r="C79" s="109"/>
      <c r="D79" s="109"/>
      <c r="E79" s="109"/>
      <c r="F79" s="109"/>
      <c r="G79" s="94"/>
      <c r="H79" s="94"/>
      <c r="I79" s="92" t="s">
        <v>271</v>
      </c>
      <c r="J79" s="95">
        <v>0</v>
      </c>
      <c r="K79" s="95"/>
      <c r="L79" s="8"/>
    </row>
    <row r="80" spans="1:13" x14ac:dyDescent="0.4">
      <c r="A80" s="78"/>
      <c r="B80" s="74" t="s">
        <v>226</v>
      </c>
      <c r="C80" s="107" t="s">
        <v>200</v>
      </c>
      <c r="D80" s="107"/>
      <c r="E80" s="107"/>
      <c r="F80" s="107"/>
      <c r="G80" s="107"/>
      <c r="H80" s="107"/>
      <c r="I80" s="107"/>
      <c r="J80" s="107"/>
      <c r="K80" s="77"/>
      <c r="L80" s="8"/>
    </row>
    <row r="81" spans="1:12" x14ac:dyDescent="0.4">
      <c r="A81" s="78"/>
      <c r="B81" s="60"/>
      <c r="C81" s="111" t="s">
        <v>25</v>
      </c>
      <c r="D81" s="112"/>
      <c r="E81" s="118"/>
      <c r="F81" s="112"/>
      <c r="G81" s="15">
        <v>4</v>
      </c>
      <c r="H81" s="15" t="s">
        <v>12</v>
      </c>
      <c r="I81" s="19">
        <v>25000</v>
      </c>
      <c r="J81" s="31">
        <f>G81*I81</f>
        <v>100000</v>
      </c>
      <c r="K81" s="32"/>
      <c r="L81" s="8"/>
    </row>
    <row r="82" spans="1:12" x14ac:dyDescent="0.4">
      <c r="A82" s="78"/>
      <c r="B82" s="64"/>
      <c r="C82" s="108"/>
      <c r="D82" s="108"/>
      <c r="E82" s="108"/>
      <c r="F82" s="108"/>
      <c r="G82" s="91"/>
      <c r="H82" s="91"/>
      <c r="I82" s="92" t="s">
        <v>270</v>
      </c>
      <c r="J82" s="92">
        <v>100000</v>
      </c>
      <c r="K82" s="92"/>
      <c r="L82" s="8"/>
    </row>
    <row r="83" spans="1:12" x14ac:dyDescent="0.4">
      <c r="A83" s="78"/>
      <c r="B83" s="93"/>
      <c r="C83" s="109"/>
      <c r="D83" s="109"/>
      <c r="E83" s="109"/>
      <c r="F83" s="109"/>
      <c r="G83" s="94"/>
      <c r="H83" s="94"/>
      <c r="I83" s="92" t="s">
        <v>271</v>
      </c>
      <c r="J83" s="95">
        <v>0</v>
      </c>
      <c r="K83" s="95"/>
      <c r="L83" s="8"/>
    </row>
    <row r="84" spans="1:12" x14ac:dyDescent="0.4">
      <c r="A84" s="78"/>
      <c r="B84" s="74" t="s">
        <v>227</v>
      </c>
      <c r="C84" s="107" t="s">
        <v>201</v>
      </c>
      <c r="D84" s="107"/>
      <c r="E84" s="107"/>
      <c r="F84" s="107"/>
      <c r="G84" s="107"/>
      <c r="H84" s="107"/>
      <c r="I84" s="107"/>
      <c r="J84" s="107"/>
      <c r="K84" s="77"/>
      <c r="L84" s="8"/>
    </row>
    <row r="85" spans="1:12" x14ac:dyDescent="0.4">
      <c r="A85" s="78"/>
      <c r="B85" s="60"/>
      <c r="C85" s="117" t="s">
        <v>23</v>
      </c>
      <c r="D85" s="112"/>
      <c r="E85" s="111"/>
      <c r="F85" s="112"/>
      <c r="G85" s="15">
        <v>3</v>
      </c>
      <c r="H85" s="15" t="s">
        <v>12</v>
      </c>
      <c r="I85" s="19">
        <v>30000</v>
      </c>
      <c r="J85" s="31">
        <f t="shared" ref="J85" si="11">G85*I85</f>
        <v>90000</v>
      </c>
      <c r="K85" s="18"/>
      <c r="L85" s="8"/>
    </row>
    <row r="86" spans="1:12" x14ac:dyDescent="0.4">
      <c r="A86" s="78"/>
      <c r="B86" s="64"/>
      <c r="C86" s="108"/>
      <c r="D86" s="108"/>
      <c r="E86" s="108"/>
      <c r="F86" s="108"/>
      <c r="G86" s="91"/>
      <c r="H86" s="91"/>
      <c r="I86" s="92" t="s">
        <v>270</v>
      </c>
      <c r="J86" s="92">
        <v>90000</v>
      </c>
      <c r="K86" s="92"/>
      <c r="L86" s="8"/>
    </row>
    <row r="87" spans="1:12" x14ac:dyDescent="0.4">
      <c r="A87" s="78"/>
      <c r="B87" s="96"/>
      <c r="C87" s="110"/>
      <c r="D87" s="110"/>
      <c r="E87" s="110"/>
      <c r="F87" s="110"/>
      <c r="G87" s="97"/>
      <c r="H87" s="97"/>
      <c r="I87" s="98" t="s">
        <v>271</v>
      </c>
      <c r="J87" s="99">
        <v>0</v>
      </c>
      <c r="K87" s="99"/>
      <c r="L87" s="8"/>
    </row>
    <row r="88" spans="1:12" x14ac:dyDescent="0.4">
      <c r="A88" s="78"/>
      <c r="B88" s="74"/>
      <c r="C88" s="107" t="s">
        <v>283</v>
      </c>
      <c r="D88" s="107"/>
      <c r="E88" s="107"/>
      <c r="F88" s="107"/>
      <c r="G88" s="107"/>
      <c r="H88" s="107"/>
      <c r="I88" s="107"/>
      <c r="J88" s="107"/>
      <c r="K88" s="77"/>
      <c r="L88" s="8"/>
    </row>
    <row r="89" spans="1:12" x14ac:dyDescent="0.4">
      <c r="A89" s="78"/>
      <c r="B89" s="103"/>
      <c r="C89" s="115" t="s">
        <v>43</v>
      </c>
      <c r="D89" s="116"/>
      <c r="E89" s="115"/>
      <c r="F89" s="116"/>
      <c r="G89" s="104">
        <v>1</v>
      </c>
      <c r="H89" s="104" t="s">
        <v>18</v>
      </c>
      <c r="I89" s="105">
        <v>70000</v>
      </c>
      <c r="J89" s="106">
        <f t="shared" ref="J89" si="12">G89*I89</f>
        <v>70000</v>
      </c>
      <c r="K89" s="21" t="s">
        <v>47</v>
      </c>
      <c r="L89" s="8"/>
    </row>
    <row r="90" spans="1:12" x14ac:dyDescent="0.4">
      <c r="A90" s="78"/>
      <c r="B90" s="34"/>
      <c r="C90" s="135" t="s">
        <v>215</v>
      </c>
      <c r="D90" s="135"/>
      <c r="E90" s="135"/>
      <c r="F90" s="135"/>
      <c r="G90" s="135"/>
      <c r="H90" s="135"/>
      <c r="I90" s="135"/>
      <c r="J90" s="35">
        <f>J74+J75+J78+J79+J82+J83+J86+J87+J89</f>
        <v>315000</v>
      </c>
      <c r="K90" s="36"/>
      <c r="L90" s="8"/>
    </row>
    <row r="91" spans="1:12" x14ac:dyDescent="0.4">
      <c r="A91" s="78"/>
      <c r="B91" s="64"/>
      <c r="C91" s="108"/>
      <c r="D91" s="108"/>
      <c r="E91" s="108"/>
      <c r="F91" s="108"/>
      <c r="G91" s="91"/>
      <c r="H91" s="91"/>
      <c r="I91" s="92" t="s">
        <v>281</v>
      </c>
      <c r="J91" s="92">
        <v>245000</v>
      </c>
      <c r="K91" s="92"/>
      <c r="L91" s="8"/>
    </row>
    <row r="92" spans="1:12" x14ac:dyDescent="0.4">
      <c r="A92" s="78"/>
      <c r="B92" s="93"/>
      <c r="C92" s="109"/>
      <c r="D92" s="109"/>
      <c r="E92" s="109"/>
      <c r="F92" s="109"/>
      <c r="G92" s="94"/>
      <c r="H92" s="94"/>
      <c r="I92" s="92" t="s">
        <v>282</v>
      </c>
      <c r="J92" s="95">
        <v>70000</v>
      </c>
      <c r="K92" s="95"/>
      <c r="L92" s="8"/>
    </row>
    <row r="93" spans="1:12" x14ac:dyDescent="0.4">
      <c r="A93" s="78"/>
      <c r="B93" s="57"/>
      <c r="C93" s="113" t="s">
        <v>233</v>
      </c>
      <c r="D93" s="114"/>
      <c r="E93" s="113" t="s">
        <v>234</v>
      </c>
      <c r="F93" s="128"/>
      <c r="G93" s="10"/>
      <c r="H93" s="11"/>
      <c r="I93" s="12"/>
      <c r="J93" s="12">
        <v>-8336</v>
      </c>
      <c r="K93" s="13"/>
      <c r="L93" s="8"/>
    </row>
    <row r="94" spans="1:12" x14ac:dyDescent="0.4">
      <c r="A94" s="78"/>
      <c r="B94" s="130" t="s">
        <v>202</v>
      </c>
      <c r="C94" s="131"/>
      <c r="D94" s="131"/>
      <c r="E94" s="131"/>
      <c r="F94" s="131"/>
      <c r="G94" s="131"/>
      <c r="H94" s="131"/>
      <c r="I94" s="131"/>
      <c r="J94" s="132">
        <f>J96-J95</f>
        <v>4509200</v>
      </c>
      <c r="K94" s="133"/>
      <c r="L94" s="8"/>
    </row>
    <row r="95" spans="1:12" x14ac:dyDescent="0.4">
      <c r="A95" s="78"/>
      <c r="B95" s="130" t="s">
        <v>203</v>
      </c>
      <c r="C95" s="131"/>
      <c r="D95" s="131"/>
      <c r="E95" s="131"/>
      <c r="F95" s="131"/>
      <c r="G95" s="131"/>
      <c r="H95" s="131"/>
      <c r="I95" s="131"/>
      <c r="J95" s="132">
        <f>SUM(J33,J34,J40,J44,J89,J93)</f>
        <v>127164</v>
      </c>
      <c r="K95" s="133"/>
      <c r="L95" s="8"/>
    </row>
    <row r="96" spans="1:12" x14ac:dyDescent="0.4">
      <c r="A96" s="78"/>
      <c r="B96" s="130" t="s">
        <v>216</v>
      </c>
      <c r="C96" s="131"/>
      <c r="D96" s="131"/>
      <c r="E96" s="131"/>
      <c r="F96" s="131"/>
      <c r="G96" s="131"/>
      <c r="H96" s="131"/>
      <c r="I96" s="131"/>
      <c r="J96" s="132">
        <f>J20+J47+J68+J62+J90+J93</f>
        <v>4636364</v>
      </c>
      <c r="K96" s="133"/>
      <c r="L96" s="8"/>
    </row>
    <row r="97" spans="1:12" x14ac:dyDescent="0.4">
      <c r="A97" s="78"/>
      <c r="B97" s="129" t="s">
        <v>27</v>
      </c>
      <c r="C97" s="125"/>
      <c r="D97" s="125"/>
      <c r="E97" s="125"/>
      <c r="F97" s="125"/>
      <c r="G97" s="125"/>
      <c r="H97" s="125"/>
      <c r="I97" s="126"/>
      <c r="J97" s="134">
        <f>J96*0.1</f>
        <v>463636.4</v>
      </c>
      <c r="K97" s="133"/>
      <c r="L97" s="8"/>
    </row>
    <row r="98" spans="1:12" x14ac:dyDescent="0.4">
      <c r="A98" s="78"/>
      <c r="B98" s="83"/>
      <c r="C98" s="82"/>
      <c r="D98" s="82"/>
      <c r="E98" s="82"/>
      <c r="F98" s="82"/>
      <c r="G98" s="82"/>
      <c r="H98" s="82"/>
      <c r="I98" s="82"/>
      <c r="J98" s="82"/>
      <c r="K98" s="83"/>
      <c r="L98" s="8"/>
    </row>
    <row r="99" spans="1:12" x14ac:dyDescent="0.4">
      <c r="A99" s="81"/>
    </row>
  </sheetData>
  <sheetProtection algorithmName="SHA-512" hashValue="BxyDoG78SRby+8PYNbMrN0P3quayJE8Qu5Xpw+aEx8TCrPdCFWpXWl1ujTvfp6qctuW/K3zzLCM5wQ2irUFBqA==" saltValue="zG7ClHmRYcG+HiSgQvS+1g==" spinCount="100000" sheet="1" objects="1" scenarios="1" selectLockedCells="1"/>
  <mergeCells count="153">
    <mergeCell ref="B1:K1"/>
    <mergeCell ref="B4:K4"/>
    <mergeCell ref="E32:F32"/>
    <mergeCell ref="C31:D31"/>
    <mergeCell ref="E31:F31"/>
    <mergeCell ref="C25:D25"/>
    <mergeCell ref="E25:F25"/>
    <mergeCell ref="C26:D26"/>
    <mergeCell ref="E26:F26"/>
    <mergeCell ref="J7:K10"/>
    <mergeCell ref="E17:F17"/>
    <mergeCell ref="B13:C13"/>
    <mergeCell ref="B15:C15"/>
    <mergeCell ref="C21:J21"/>
    <mergeCell ref="C22:J22"/>
    <mergeCell ref="E12:F12"/>
    <mergeCell ref="B12:D12"/>
    <mergeCell ref="E39:F39"/>
    <mergeCell ref="E52:F52"/>
    <mergeCell ref="E40:F40"/>
    <mergeCell ref="C30:D30"/>
    <mergeCell ref="C38:D38"/>
    <mergeCell ref="E38:F38"/>
    <mergeCell ref="C40:D40"/>
    <mergeCell ref="C32:D32"/>
    <mergeCell ref="E33:F33"/>
    <mergeCell ref="E34:F34"/>
    <mergeCell ref="B2:K3"/>
    <mergeCell ref="E24:F24"/>
    <mergeCell ref="C23:D23"/>
    <mergeCell ref="C20:I20"/>
    <mergeCell ref="B16:K16"/>
    <mergeCell ref="C17:D17"/>
    <mergeCell ref="C18:J18"/>
    <mergeCell ref="E23:F23"/>
    <mergeCell ref="C24:D24"/>
    <mergeCell ref="B97:I97"/>
    <mergeCell ref="B94:I94"/>
    <mergeCell ref="J94:K94"/>
    <mergeCell ref="B95:I95"/>
    <mergeCell ref="J95:K95"/>
    <mergeCell ref="J96:K96"/>
    <mergeCell ref="J97:K97"/>
    <mergeCell ref="C90:I90"/>
    <mergeCell ref="B96:I96"/>
    <mergeCell ref="C93:D93"/>
    <mergeCell ref="E93:F93"/>
    <mergeCell ref="C91:D91"/>
    <mergeCell ref="E91:F91"/>
    <mergeCell ref="C92:D92"/>
    <mergeCell ref="E92:F92"/>
    <mergeCell ref="C65:J65"/>
    <mergeCell ref="C66:D66"/>
    <mergeCell ref="C43:D43"/>
    <mergeCell ref="C42:D42"/>
    <mergeCell ref="E44:F44"/>
    <mergeCell ref="E42:F42"/>
    <mergeCell ref="E66:F66"/>
    <mergeCell ref="C45:D45"/>
    <mergeCell ref="E45:F45"/>
    <mergeCell ref="C48:D48"/>
    <mergeCell ref="E48:F48"/>
    <mergeCell ref="C49:D49"/>
    <mergeCell ref="E49:F49"/>
    <mergeCell ref="C59:D59"/>
    <mergeCell ref="E59:F59"/>
    <mergeCell ref="C54:D54"/>
    <mergeCell ref="E54:F54"/>
    <mergeCell ref="C55:D55"/>
    <mergeCell ref="E55:F55"/>
    <mergeCell ref="C52:D52"/>
    <mergeCell ref="C50:J50"/>
    <mergeCell ref="C44:D44"/>
    <mergeCell ref="C47:I47"/>
    <mergeCell ref="E56:F56"/>
    <mergeCell ref="B14:C14"/>
    <mergeCell ref="C35:D35"/>
    <mergeCell ref="E35:F35"/>
    <mergeCell ref="C36:D36"/>
    <mergeCell ref="E36:F36"/>
    <mergeCell ref="C33:D33"/>
    <mergeCell ref="C34:D34"/>
    <mergeCell ref="C19:D19"/>
    <mergeCell ref="E19:F19"/>
    <mergeCell ref="E30:F30"/>
    <mergeCell ref="C29:J29"/>
    <mergeCell ref="C27:D27"/>
    <mergeCell ref="E27:F27"/>
    <mergeCell ref="C28:D28"/>
    <mergeCell ref="E28:F28"/>
    <mergeCell ref="C46:D46"/>
    <mergeCell ref="E46:F46"/>
    <mergeCell ref="C37:D37"/>
    <mergeCell ref="E37:F37"/>
    <mergeCell ref="C41:D41"/>
    <mergeCell ref="E41:F41"/>
    <mergeCell ref="E43:F43"/>
    <mergeCell ref="C39:D39"/>
    <mergeCell ref="C69:D69"/>
    <mergeCell ref="E69:F69"/>
    <mergeCell ref="C70:D70"/>
    <mergeCell ref="E70:F70"/>
    <mergeCell ref="C62:I62"/>
    <mergeCell ref="C71:J71"/>
    <mergeCell ref="C51:J51"/>
    <mergeCell ref="C53:D53"/>
    <mergeCell ref="E53:F53"/>
    <mergeCell ref="E58:F58"/>
    <mergeCell ref="C58:D58"/>
    <mergeCell ref="C57:J57"/>
    <mergeCell ref="E67:F67"/>
    <mergeCell ref="C68:I68"/>
    <mergeCell ref="C67:D67"/>
    <mergeCell ref="C64:D64"/>
    <mergeCell ref="E64:F64"/>
    <mergeCell ref="C60:D60"/>
    <mergeCell ref="E60:F60"/>
    <mergeCell ref="C61:D61"/>
    <mergeCell ref="E61:F61"/>
    <mergeCell ref="C63:D63"/>
    <mergeCell ref="E63:F63"/>
    <mergeCell ref="C56:D56"/>
    <mergeCell ref="C89:D89"/>
    <mergeCell ref="E89:F89"/>
    <mergeCell ref="C83:D83"/>
    <mergeCell ref="E83:F83"/>
    <mergeCell ref="C85:D85"/>
    <mergeCell ref="E85:F85"/>
    <mergeCell ref="C82:D82"/>
    <mergeCell ref="E82:F82"/>
    <mergeCell ref="C79:D79"/>
    <mergeCell ref="E79:F79"/>
    <mergeCell ref="C80:J80"/>
    <mergeCell ref="C81:D81"/>
    <mergeCell ref="E81:F81"/>
    <mergeCell ref="C88:J88"/>
    <mergeCell ref="C72:J72"/>
    <mergeCell ref="C74:D74"/>
    <mergeCell ref="E74:F74"/>
    <mergeCell ref="C75:D75"/>
    <mergeCell ref="E75:F75"/>
    <mergeCell ref="C76:J76"/>
    <mergeCell ref="C87:D87"/>
    <mergeCell ref="E87:F87"/>
    <mergeCell ref="C86:D86"/>
    <mergeCell ref="E86:F86"/>
    <mergeCell ref="C84:J84"/>
    <mergeCell ref="C78:D78"/>
    <mergeCell ref="E78:F78"/>
    <mergeCell ref="E77:F77"/>
    <mergeCell ref="E73:F73"/>
    <mergeCell ref="C73:D73"/>
    <mergeCell ref="C77:D77"/>
  </mergeCells>
  <phoneticPr fontId="1"/>
  <printOptions horizontalCentered="1"/>
  <pageMargins left="0.51181102362204722" right="0.51181102362204722" top="0.35433070866141736" bottom="0.35433070866141736" header="0.31496062992125984" footer="0.31496062992125984"/>
  <pageSetup paperSize="8" scale="53" orientation="portrait" r:id="rId1"/>
  <rowBreaks count="1" manualBreakCount="1">
    <brk id="99" min="1" max="10"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110"/>
  <sheetViews>
    <sheetView showGridLines="0" view="pageBreakPreview" zoomScale="80" zoomScaleNormal="100" zoomScaleSheetLayoutView="80" workbookViewId="0">
      <selection activeCell="J106" sqref="J106:K106"/>
    </sheetView>
  </sheetViews>
  <sheetFormatPr defaultColWidth="9" defaultRowHeight="18.75" x14ac:dyDescent="0.4"/>
  <cols>
    <col min="1" max="1" width="2.625" style="1" customWidth="1"/>
    <col min="2" max="2" width="5.875" style="1" customWidth="1"/>
    <col min="3" max="4" width="10.75" style="1" customWidth="1"/>
    <col min="5" max="5" width="9" style="1"/>
    <col min="6" max="6" width="22.75" style="1" customWidth="1"/>
    <col min="7" max="7" width="5.25" style="1" customWidth="1"/>
    <col min="8" max="8" width="5.75" style="1" customWidth="1"/>
    <col min="9" max="9" width="12.25" style="1" customWidth="1"/>
    <col min="10" max="10" width="14.375" style="1" bestFit="1" customWidth="1"/>
    <col min="11" max="11" width="11.25" style="1" customWidth="1"/>
    <col min="12" max="12" width="2.625" style="1" customWidth="1"/>
    <col min="13" max="16384" width="9" style="1"/>
  </cols>
  <sheetData>
    <row r="1" spans="1:23" x14ac:dyDescent="0.4">
      <c r="A1" s="34"/>
      <c r="B1" s="145"/>
      <c r="C1" s="145"/>
      <c r="D1" s="145"/>
      <c r="E1" s="145"/>
      <c r="F1" s="145"/>
      <c r="G1" s="145"/>
      <c r="H1" s="145"/>
      <c r="I1" s="145"/>
      <c r="J1" s="145"/>
      <c r="K1" s="145"/>
      <c r="L1" s="7"/>
    </row>
    <row r="2" spans="1:23" ht="20.100000000000001" customHeight="1" x14ac:dyDescent="0.4">
      <c r="A2" s="78"/>
      <c r="B2" s="136" t="s">
        <v>30</v>
      </c>
      <c r="C2" s="136"/>
      <c r="D2" s="136"/>
      <c r="E2" s="136"/>
      <c r="F2" s="136"/>
      <c r="G2" s="136"/>
      <c r="H2" s="136"/>
      <c r="I2" s="136"/>
      <c r="J2" s="136"/>
      <c r="K2" s="136"/>
      <c r="L2" s="8"/>
      <c r="W2" s="86"/>
    </row>
    <row r="3" spans="1:23" ht="20.100000000000001" customHeight="1" x14ac:dyDescent="0.4">
      <c r="A3" s="78"/>
      <c r="B3" s="136"/>
      <c r="C3" s="136"/>
      <c r="D3" s="136"/>
      <c r="E3" s="136"/>
      <c r="F3" s="136"/>
      <c r="G3" s="136"/>
      <c r="H3" s="136"/>
      <c r="I3" s="136"/>
      <c r="J3" s="136"/>
      <c r="K3" s="136"/>
      <c r="L3" s="8"/>
    </row>
    <row r="4" spans="1:23" ht="22.15" customHeight="1" x14ac:dyDescent="0.4">
      <c r="A4" s="78"/>
      <c r="B4" s="146">
        <v>45139</v>
      </c>
      <c r="C4" s="146"/>
      <c r="D4" s="146"/>
      <c r="E4" s="146"/>
      <c r="F4" s="146"/>
      <c r="G4" s="146"/>
      <c r="H4" s="146"/>
      <c r="I4" s="146"/>
      <c r="J4" s="146"/>
      <c r="K4" s="146"/>
      <c r="L4" s="8"/>
    </row>
    <row r="5" spans="1:23" ht="19.5" x14ac:dyDescent="0.4">
      <c r="A5" s="78"/>
      <c r="B5" s="79" t="s">
        <v>0</v>
      </c>
      <c r="C5" s="87"/>
      <c r="D5" s="87"/>
      <c r="E5" s="87"/>
      <c r="F5" s="87"/>
      <c r="G5" s="87"/>
      <c r="H5" s="87"/>
      <c r="I5" s="87"/>
      <c r="J5" s="87"/>
      <c r="K5" s="87"/>
      <c r="L5" s="8"/>
    </row>
    <row r="6" spans="1:23" x14ac:dyDescent="0.4">
      <c r="A6" s="78"/>
      <c r="B6" s="2"/>
      <c r="C6" s="2"/>
      <c r="D6" s="2"/>
      <c r="E6" s="2"/>
      <c r="F6" s="2"/>
      <c r="G6" s="2"/>
      <c r="H6" s="2"/>
      <c r="I6" s="2"/>
      <c r="J6" s="2"/>
      <c r="K6" s="2"/>
      <c r="L6" s="8"/>
    </row>
    <row r="7" spans="1:23" ht="19.5" x14ac:dyDescent="0.4">
      <c r="A7" s="78"/>
      <c r="B7" s="80" t="s">
        <v>237</v>
      </c>
      <c r="C7" s="80"/>
      <c r="D7" s="80"/>
      <c r="E7" s="80"/>
      <c r="F7" s="80"/>
      <c r="G7" s="80"/>
      <c r="H7" s="80"/>
      <c r="I7" s="80"/>
      <c r="J7" s="147" t="s">
        <v>240</v>
      </c>
      <c r="K7" s="147"/>
      <c r="L7" s="8"/>
    </row>
    <row r="8" spans="1:23" ht="19.5" x14ac:dyDescent="0.4">
      <c r="A8" s="78"/>
      <c r="B8" s="80" t="s">
        <v>33</v>
      </c>
      <c r="C8" s="80"/>
      <c r="D8" s="80"/>
      <c r="E8" s="80"/>
      <c r="F8" s="80"/>
      <c r="G8" s="80"/>
      <c r="H8" s="80"/>
      <c r="I8" s="80"/>
      <c r="J8" s="147"/>
      <c r="K8" s="147"/>
      <c r="L8" s="8"/>
    </row>
    <row r="9" spans="1:23" ht="19.5" x14ac:dyDescent="0.4">
      <c r="A9" s="78"/>
      <c r="B9" s="2"/>
      <c r="C9" s="80"/>
      <c r="D9" s="80"/>
      <c r="E9" s="80"/>
      <c r="F9" s="80"/>
      <c r="G9" s="80"/>
      <c r="H9" s="80"/>
      <c r="I9" s="80"/>
      <c r="J9" s="147"/>
      <c r="K9" s="147"/>
      <c r="L9" s="8"/>
    </row>
    <row r="10" spans="1:23" ht="18" customHeight="1" x14ac:dyDescent="0.4">
      <c r="A10" s="78"/>
      <c r="B10" s="2" t="s">
        <v>1</v>
      </c>
      <c r="C10" s="2"/>
      <c r="D10" s="2"/>
      <c r="E10" s="2"/>
      <c r="F10" s="2"/>
      <c r="G10" s="2"/>
      <c r="H10" s="2"/>
      <c r="I10" s="2"/>
      <c r="J10" s="147"/>
      <c r="K10" s="147"/>
      <c r="L10" s="8"/>
    </row>
    <row r="11" spans="1:23" ht="20.100000000000001" customHeight="1" x14ac:dyDescent="0.4">
      <c r="A11" s="78"/>
      <c r="B11" s="2"/>
      <c r="C11" s="2"/>
      <c r="D11" s="2"/>
      <c r="E11" s="2"/>
      <c r="F11" s="2"/>
      <c r="G11" s="2"/>
      <c r="H11" s="2"/>
      <c r="I11" s="2"/>
      <c r="J11" s="67"/>
      <c r="K11" s="67"/>
      <c r="L11" s="8"/>
    </row>
    <row r="12" spans="1:23" ht="22.5" x14ac:dyDescent="0.4">
      <c r="A12" s="78"/>
      <c r="B12" s="140" t="s">
        <v>2</v>
      </c>
      <c r="C12" s="141"/>
      <c r="D12" s="141"/>
      <c r="E12" s="148">
        <f>J108+J109</f>
        <v>7260000</v>
      </c>
      <c r="F12" s="148"/>
      <c r="G12" s="3" t="s">
        <v>28</v>
      </c>
      <c r="H12" s="3"/>
      <c r="I12" s="3"/>
      <c r="J12" s="4"/>
      <c r="K12" s="68"/>
      <c r="L12" s="8"/>
    </row>
    <row r="13" spans="1:23" x14ac:dyDescent="0.4">
      <c r="A13" s="85"/>
      <c r="B13" s="127" t="s">
        <v>44</v>
      </c>
      <c r="C13" s="127"/>
      <c r="D13" s="4" t="s">
        <v>29</v>
      </c>
      <c r="E13" s="4"/>
      <c r="F13" s="5"/>
      <c r="G13" s="2"/>
      <c r="H13" s="2"/>
      <c r="I13" s="2"/>
      <c r="J13" s="6"/>
      <c r="K13" s="7"/>
      <c r="L13" s="8"/>
    </row>
    <row r="14" spans="1:23" x14ac:dyDescent="0.4">
      <c r="A14" s="85"/>
      <c r="B14" s="127" t="s">
        <v>45</v>
      </c>
      <c r="C14" s="127"/>
      <c r="D14" s="4" t="s">
        <v>182</v>
      </c>
      <c r="E14" s="4"/>
      <c r="F14" s="4"/>
      <c r="G14" s="2"/>
      <c r="H14" s="2"/>
      <c r="I14" s="2"/>
      <c r="J14" s="2"/>
      <c r="K14" s="8"/>
      <c r="L14" s="8"/>
    </row>
    <row r="15" spans="1:23" x14ac:dyDescent="0.4">
      <c r="A15" s="85"/>
      <c r="B15" s="127" t="s">
        <v>235</v>
      </c>
      <c r="C15" s="127"/>
      <c r="D15" s="4" t="s">
        <v>236</v>
      </c>
      <c r="E15" s="4"/>
      <c r="F15" s="4"/>
      <c r="G15" s="2"/>
      <c r="H15" s="2"/>
      <c r="I15" s="2"/>
      <c r="J15" s="2"/>
      <c r="K15" s="8"/>
      <c r="L15" s="8"/>
    </row>
    <row r="16" spans="1:23" x14ac:dyDescent="0.4">
      <c r="A16" s="78"/>
      <c r="B16" s="140" t="s">
        <v>48</v>
      </c>
      <c r="C16" s="141"/>
      <c r="D16" s="141"/>
      <c r="E16" s="141"/>
      <c r="F16" s="141"/>
      <c r="G16" s="141"/>
      <c r="H16" s="141"/>
      <c r="I16" s="141"/>
      <c r="J16" s="141"/>
      <c r="K16" s="142"/>
      <c r="L16" s="8"/>
    </row>
    <row r="17" spans="1:12" x14ac:dyDescent="0.4">
      <c r="A17" s="78"/>
      <c r="B17" s="65"/>
      <c r="C17" s="143" t="s">
        <v>9</v>
      </c>
      <c r="D17" s="143"/>
      <c r="E17" s="143" t="s">
        <v>8</v>
      </c>
      <c r="F17" s="143"/>
      <c r="G17" s="88" t="s">
        <v>7</v>
      </c>
      <c r="H17" s="88" t="s">
        <v>6</v>
      </c>
      <c r="I17" s="88" t="s">
        <v>5</v>
      </c>
      <c r="J17" s="66" t="s">
        <v>4</v>
      </c>
      <c r="K17" s="9" t="s">
        <v>32</v>
      </c>
      <c r="L17" s="8"/>
    </row>
    <row r="18" spans="1:12" x14ac:dyDescent="0.4">
      <c r="A18" s="78"/>
      <c r="B18" s="72" t="s">
        <v>3</v>
      </c>
      <c r="C18" s="107" t="s">
        <v>209</v>
      </c>
      <c r="D18" s="107"/>
      <c r="E18" s="107"/>
      <c r="F18" s="107"/>
      <c r="G18" s="107"/>
      <c r="H18" s="107"/>
      <c r="I18" s="107"/>
      <c r="J18" s="107"/>
      <c r="K18" s="76"/>
      <c r="L18" s="8"/>
    </row>
    <row r="19" spans="1:12" x14ac:dyDescent="0.4">
      <c r="A19" s="78"/>
      <c r="B19" s="57"/>
      <c r="C19" s="113" t="s">
        <v>183</v>
      </c>
      <c r="D19" s="114"/>
      <c r="E19" s="113" t="s">
        <v>17</v>
      </c>
      <c r="F19" s="128"/>
      <c r="G19" s="10">
        <v>1</v>
      </c>
      <c r="H19" s="11" t="s">
        <v>10</v>
      </c>
      <c r="I19" s="12">
        <v>3000000</v>
      </c>
      <c r="J19" s="12">
        <f t="shared" ref="J19:J77" si="0">G19*I19</f>
        <v>3000000</v>
      </c>
      <c r="K19" s="13"/>
      <c r="L19" s="8"/>
    </row>
    <row r="20" spans="1:12" x14ac:dyDescent="0.4">
      <c r="A20" s="78"/>
      <c r="B20" s="69"/>
      <c r="C20" s="138" t="s">
        <v>36</v>
      </c>
      <c r="D20" s="138"/>
      <c r="E20" s="138"/>
      <c r="F20" s="138"/>
      <c r="G20" s="138"/>
      <c r="H20" s="138"/>
      <c r="I20" s="139"/>
      <c r="J20" s="70">
        <f>SUM(J19:J19)</f>
        <v>3000000</v>
      </c>
      <c r="K20" s="71"/>
      <c r="L20" s="8"/>
    </row>
    <row r="21" spans="1:12" x14ac:dyDescent="0.4">
      <c r="A21" s="78"/>
      <c r="B21" s="72" t="s">
        <v>19</v>
      </c>
      <c r="C21" s="107" t="s">
        <v>184</v>
      </c>
      <c r="D21" s="107"/>
      <c r="E21" s="107"/>
      <c r="F21" s="107"/>
      <c r="G21" s="107"/>
      <c r="H21" s="107"/>
      <c r="I21" s="107"/>
      <c r="J21" s="107"/>
      <c r="K21" s="73"/>
      <c r="L21" s="8"/>
    </row>
    <row r="22" spans="1:12" x14ac:dyDescent="0.4">
      <c r="A22" s="78"/>
      <c r="B22" s="74" t="s">
        <v>223</v>
      </c>
      <c r="C22" s="107" t="s">
        <v>185</v>
      </c>
      <c r="D22" s="107"/>
      <c r="E22" s="107"/>
      <c r="F22" s="107"/>
      <c r="G22" s="107"/>
      <c r="H22" s="107"/>
      <c r="I22" s="107"/>
      <c r="J22" s="107"/>
      <c r="K22" s="75"/>
      <c r="L22" s="8"/>
    </row>
    <row r="23" spans="1:12" x14ac:dyDescent="0.4">
      <c r="A23" s="78"/>
      <c r="B23" s="59"/>
      <c r="C23" s="111" t="s">
        <v>179</v>
      </c>
      <c r="D23" s="112"/>
      <c r="E23" s="118" t="s">
        <v>187</v>
      </c>
      <c r="F23" s="144"/>
      <c r="G23" s="14">
        <v>1</v>
      </c>
      <c r="H23" s="15" t="s">
        <v>18</v>
      </c>
      <c r="I23" s="16">
        <v>30000</v>
      </c>
      <c r="J23" s="17">
        <f t="shared" si="0"/>
        <v>30000</v>
      </c>
      <c r="K23" s="18"/>
      <c r="L23" s="8"/>
    </row>
    <row r="24" spans="1:12" x14ac:dyDescent="0.4">
      <c r="A24" s="78"/>
      <c r="B24" s="60"/>
      <c r="C24" s="111" t="s">
        <v>180</v>
      </c>
      <c r="D24" s="117"/>
      <c r="E24" s="118"/>
      <c r="F24" s="137"/>
      <c r="G24" s="55">
        <v>1</v>
      </c>
      <c r="H24" s="15" t="s">
        <v>18</v>
      </c>
      <c r="I24" s="19">
        <v>15000</v>
      </c>
      <c r="J24" s="56">
        <f t="shared" si="0"/>
        <v>15000</v>
      </c>
      <c r="K24" s="18"/>
      <c r="L24" s="8"/>
    </row>
    <row r="25" spans="1:12" x14ac:dyDescent="0.4">
      <c r="A25" s="78"/>
      <c r="B25" s="60"/>
      <c r="C25" s="111" t="s">
        <v>181</v>
      </c>
      <c r="D25" s="117"/>
      <c r="E25" s="118"/>
      <c r="F25" s="137"/>
      <c r="G25" s="55">
        <v>1</v>
      </c>
      <c r="H25" s="15" t="s">
        <v>18</v>
      </c>
      <c r="I25" s="19">
        <v>20000</v>
      </c>
      <c r="J25" s="56">
        <f t="shared" si="0"/>
        <v>20000</v>
      </c>
      <c r="K25" s="18"/>
      <c r="L25" s="8"/>
    </row>
    <row r="26" spans="1:12" x14ac:dyDescent="0.4">
      <c r="A26" s="78"/>
      <c r="B26" s="60"/>
      <c r="C26" s="111" t="s">
        <v>11</v>
      </c>
      <c r="D26" s="117"/>
      <c r="E26" s="118" t="s">
        <v>238</v>
      </c>
      <c r="F26" s="137"/>
      <c r="G26" s="55">
        <v>3</v>
      </c>
      <c r="H26" s="55" t="s">
        <v>12</v>
      </c>
      <c r="I26" s="19">
        <v>25000</v>
      </c>
      <c r="J26" s="56">
        <f t="shared" si="0"/>
        <v>75000</v>
      </c>
      <c r="K26" s="18"/>
      <c r="L26" s="8"/>
    </row>
    <row r="27" spans="1:12" x14ac:dyDescent="0.4">
      <c r="A27" s="78"/>
      <c r="B27" s="64"/>
      <c r="C27" s="108"/>
      <c r="D27" s="108"/>
      <c r="E27" s="108"/>
      <c r="F27" s="108"/>
      <c r="G27" s="91"/>
      <c r="H27" s="91"/>
      <c r="I27" s="92" t="s">
        <v>270</v>
      </c>
      <c r="J27" s="92">
        <f>SUM(J23:J26)</f>
        <v>140000</v>
      </c>
      <c r="K27" s="92"/>
      <c r="L27" s="8"/>
    </row>
    <row r="28" spans="1:12" x14ac:dyDescent="0.4">
      <c r="A28" s="78"/>
      <c r="B28" s="93"/>
      <c r="C28" s="109"/>
      <c r="D28" s="109"/>
      <c r="E28" s="109"/>
      <c r="F28" s="109"/>
      <c r="G28" s="94"/>
      <c r="H28" s="94"/>
      <c r="I28" s="92" t="s">
        <v>271</v>
      </c>
      <c r="J28" s="95">
        <v>0</v>
      </c>
      <c r="K28" s="95"/>
      <c r="L28" s="8"/>
    </row>
    <row r="29" spans="1:12" x14ac:dyDescent="0.4">
      <c r="A29" s="78"/>
      <c r="B29" s="74" t="s">
        <v>224</v>
      </c>
      <c r="C29" s="107" t="s">
        <v>186</v>
      </c>
      <c r="D29" s="107"/>
      <c r="E29" s="107"/>
      <c r="F29" s="107"/>
      <c r="G29" s="107"/>
      <c r="H29" s="107"/>
      <c r="I29" s="107"/>
      <c r="J29" s="107"/>
      <c r="K29" s="75"/>
      <c r="L29" s="8"/>
    </row>
    <row r="30" spans="1:12" x14ac:dyDescent="0.4">
      <c r="A30" s="78"/>
      <c r="B30" s="61"/>
      <c r="C30" s="122" t="s">
        <v>192</v>
      </c>
      <c r="D30" s="123"/>
      <c r="E30" s="124" t="s">
        <v>193</v>
      </c>
      <c r="F30" s="123"/>
      <c r="G30" s="15">
        <v>1</v>
      </c>
      <c r="H30" s="22" t="s">
        <v>16</v>
      </c>
      <c r="I30" s="19">
        <v>20000</v>
      </c>
      <c r="J30" s="17">
        <f t="shared" si="0"/>
        <v>20000</v>
      </c>
      <c r="K30" s="18"/>
      <c r="L30" s="8"/>
    </row>
    <row r="31" spans="1:12" x14ac:dyDescent="0.4">
      <c r="A31" s="78"/>
      <c r="B31" s="61"/>
      <c r="C31" s="122" t="s">
        <v>191</v>
      </c>
      <c r="D31" s="123"/>
      <c r="E31" s="124" t="s">
        <v>190</v>
      </c>
      <c r="F31" s="123"/>
      <c r="G31" s="15">
        <v>1</v>
      </c>
      <c r="H31" s="22" t="s">
        <v>16</v>
      </c>
      <c r="I31" s="19">
        <v>35000</v>
      </c>
      <c r="J31" s="17">
        <f t="shared" si="0"/>
        <v>35000</v>
      </c>
      <c r="K31" s="18"/>
      <c r="L31" s="8"/>
    </row>
    <row r="32" spans="1:12" x14ac:dyDescent="0.4">
      <c r="A32" s="78"/>
      <c r="B32" s="61"/>
      <c r="C32" s="122" t="s">
        <v>229</v>
      </c>
      <c r="D32" s="123"/>
      <c r="E32" s="124" t="s">
        <v>193</v>
      </c>
      <c r="F32" s="123"/>
      <c r="G32" s="15">
        <v>1</v>
      </c>
      <c r="H32" s="22" t="s">
        <v>16</v>
      </c>
      <c r="I32" s="19">
        <v>25000</v>
      </c>
      <c r="J32" s="17">
        <f t="shared" si="0"/>
        <v>25000</v>
      </c>
      <c r="K32" s="18" t="s">
        <v>47</v>
      </c>
      <c r="L32" s="8"/>
    </row>
    <row r="33" spans="1:12" x14ac:dyDescent="0.4">
      <c r="A33" s="78"/>
      <c r="B33" s="61"/>
      <c r="C33" s="122" t="s">
        <v>228</v>
      </c>
      <c r="D33" s="123"/>
      <c r="E33" s="124" t="s">
        <v>193</v>
      </c>
      <c r="F33" s="123"/>
      <c r="G33" s="15">
        <v>1</v>
      </c>
      <c r="H33" s="22" t="s">
        <v>16</v>
      </c>
      <c r="I33" s="19">
        <v>13000</v>
      </c>
      <c r="J33" s="17">
        <f t="shared" si="0"/>
        <v>13000</v>
      </c>
      <c r="K33" s="18" t="s">
        <v>47</v>
      </c>
      <c r="L33" s="8"/>
    </row>
    <row r="34" spans="1:12" x14ac:dyDescent="0.4">
      <c r="A34" s="78"/>
      <c r="B34" s="61"/>
      <c r="C34" s="122" t="s">
        <v>13</v>
      </c>
      <c r="D34" s="123"/>
      <c r="E34" s="124" t="s">
        <v>188</v>
      </c>
      <c r="F34" s="123"/>
      <c r="G34" s="15">
        <v>1</v>
      </c>
      <c r="H34" s="23" t="s">
        <v>18</v>
      </c>
      <c r="I34" s="19">
        <v>450000</v>
      </c>
      <c r="J34" s="17">
        <f>G34*I34</f>
        <v>450000</v>
      </c>
      <c r="K34" s="18"/>
      <c r="L34" s="8"/>
    </row>
    <row r="35" spans="1:12" x14ac:dyDescent="0.4">
      <c r="A35" s="78"/>
      <c r="B35" s="61"/>
      <c r="C35" s="122" t="s">
        <v>14</v>
      </c>
      <c r="D35" s="123"/>
      <c r="E35" s="124" t="s">
        <v>189</v>
      </c>
      <c r="F35" s="123"/>
      <c r="G35" s="15">
        <v>1</v>
      </c>
      <c r="H35" s="24" t="s">
        <v>18</v>
      </c>
      <c r="I35" s="19">
        <v>24000</v>
      </c>
      <c r="J35" s="17">
        <f>G35*I35</f>
        <v>24000</v>
      </c>
      <c r="K35" s="18"/>
      <c r="L35" s="8"/>
    </row>
    <row r="36" spans="1:12" x14ac:dyDescent="0.4">
      <c r="A36" s="78"/>
      <c r="B36" s="61"/>
      <c r="C36" s="122" t="s">
        <v>35</v>
      </c>
      <c r="D36" s="123"/>
      <c r="E36" s="124" t="s">
        <v>194</v>
      </c>
      <c r="F36" s="123"/>
      <c r="G36" s="25">
        <v>1</v>
      </c>
      <c r="H36" s="22" t="s">
        <v>18</v>
      </c>
      <c r="I36" s="19">
        <v>45000</v>
      </c>
      <c r="J36" s="26">
        <f t="shared" ref="J36:J39" si="1">G36*I36</f>
        <v>45000</v>
      </c>
      <c r="K36" s="18"/>
      <c r="L36" s="8"/>
    </row>
    <row r="37" spans="1:12" x14ac:dyDescent="0.4">
      <c r="A37" s="78"/>
      <c r="B37" s="61"/>
      <c r="C37" s="122" t="s">
        <v>35</v>
      </c>
      <c r="D37" s="123"/>
      <c r="E37" s="124" t="s">
        <v>195</v>
      </c>
      <c r="F37" s="123"/>
      <c r="G37" s="25">
        <v>1</v>
      </c>
      <c r="H37" s="22" t="s">
        <v>18</v>
      </c>
      <c r="I37" s="19">
        <v>30000</v>
      </c>
      <c r="J37" s="26">
        <f t="shared" si="1"/>
        <v>30000</v>
      </c>
      <c r="K37" s="18"/>
      <c r="L37" s="8"/>
    </row>
    <row r="38" spans="1:12" x14ac:dyDescent="0.4">
      <c r="A38" s="78"/>
      <c r="B38" s="60"/>
      <c r="C38" s="122" t="s">
        <v>37</v>
      </c>
      <c r="D38" s="123"/>
      <c r="E38" s="124"/>
      <c r="F38" s="123"/>
      <c r="G38" s="25">
        <v>1</v>
      </c>
      <c r="H38" s="22" t="s">
        <v>18</v>
      </c>
      <c r="I38" s="19">
        <v>2500</v>
      </c>
      <c r="J38" s="26">
        <f t="shared" si="1"/>
        <v>2500</v>
      </c>
      <c r="K38" s="18" t="s">
        <v>47</v>
      </c>
      <c r="L38" s="8"/>
    </row>
    <row r="39" spans="1:12" x14ac:dyDescent="0.4">
      <c r="A39" s="78"/>
      <c r="B39" s="61"/>
      <c r="C39" s="122" t="s">
        <v>221</v>
      </c>
      <c r="D39" s="123"/>
      <c r="E39" s="124" t="s">
        <v>222</v>
      </c>
      <c r="F39" s="123"/>
      <c r="G39" s="25">
        <v>2</v>
      </c>
      <c r="H39" s="22" t="s">
        <v>16</v>
      </c>
      <c r="I39" s="19">
        <v>5000</v>
      </c>
      <c r="J39" s="26">
        <f t="shared" si="1"/>
        <v>10000</v>
      </c>
      <c r="K39" s="18"/>
      <c r="L39" s="8"/>
    </row>
    <row r="40" spans="1:12" x14ac:dyDescent="0.4">
      <c r="A40" s="78"/>
      <c r="B40" s="60"/>
      <c r="C40" s="111" t="s">
        <v>34</v>
      </c>
      <c r="D40" s="112"/>
      <c r="E40" s="117"/>
      <c r="F40" s="117"/>
      <c r="G40" s="15">
        <v>2</v>
      </c>
      <c r="H40" s="20" t="s">
        <v>12</v>
      </c>
      <c r="I40" s="19">
        <v>25000</v>
      </c>
      <c r="J40" s="17">
        <f>G40*I40</f>
        <v>50000</v>
      </c>
      <c r="K40" s="18"/>
      <c r="L40" s="8"/>
    </row>
    <row r="41" spans="1:12" x14ac:dyDescent="0.4">
      <c r="A41" s="78"/>
      <c r="B41" s="60"/>
      <c r="C41" s="111" t="s">
        <v>230</v>
      </c>
      <c r="D41" s="112"/>
      <c r="E41" s="117"/>
      <c r="F41" s="117"/>
      <c r="G41" s="15">
        <v>6</v>
      </c>
      <c r="H41" s="20" t="s">
        <v>12</v>
      </c>
      <c r="I41" s="19">
        <v>25000</v>
      </c>
      <c r="J41" s="17">
        <f>G41*I41</f>
        <v>150000</v>
      </c>
      <c r="K41" s="21"/>
      <c r="L41" s="8"/>
    </row>
    <row r="42" spans="1:12" x14ac:dyDescent="0.4">
      <c r="A42" s="78"/>
      <c r="B42" s="60"/>
      <c r="C42" s="122" t="s">
        <v>15</v>
      </c>
      <c r="D42" s="123"/>
      <c r="E42" s="124" t="s">
        <v>232</v>
      </c>
      <c r="F42" s="123"/>
      <c r="G42" s="25">
        <v>1</v>
      </c>
      <c r="H42" s="22" t="s">
        <v>12</v>
      </c>
      <c r="I42" s="19">
        <v>25000</v>
      </c>
      <c r="J42" s="26">
        <f t="shared" si="0"/>
        <v>25000</v>
      </c>
      <c r="K42" s="18" t="s">
        <v>231</v>
      </c>
      <c r="L42" s="8"/>
    </row>
    <row r="43" spans="1:12" x14ac:dyDescent="0.4">
      <c r="A43" s="78"/>
      <c r="B43" s="64"/>
      <c r="C43" s="108"/>
      <c r="D43" s="108"/>
      <c r="E43" s="108"/>
      <c r="F43" s="108"/>
      <c r="G43" s="91"/>
      <c r="H43" s="91"/>
      <c r="I43" s="92" t="s">
        <v>270</v>
      </c>
      <c r="J43" s="92">
        <f>SUM(J30:J42)-J32-J33-J42</f>
        <v>816500</v>
      </c>
      <c r="K43" s="92"/>
      <c r="L43" s="8"/>
    </row>
    <row r="44" spans="1:12" x14ac:dyDescent="0.4">
      <c r="A44" s="78"/>
      <c r="B44" s="93"/>
      <c r="C44" s="109"/>
      <c r="D44" s="109"/>
      <c r="E44" s="109"/>
      <c r="F44" s="109"/>
      <c r="G44" s="94"/>
      <c r="H44" s="94"/>
      <c r="I44" s="92" t="s">
        <v>271</v>
      </c>
      <c r="J44" s="95">
        <f>J32+J33+J42</f>
        <v>63000</v>
      </c>
      <c r="K44" s="95"/>
      <c r="L44" s="8"/>
    </row>
    <row r="45" spans="1:12" x14ac:dyDescent="0.4">
      <c r="A45" s="78"/>
      <c r="B45" s="74" t="s">
        <v>226</v>
      </c>
      <c r="C45" s="107" t="s">
        <v>284</v>
      </c>
      <c r="D45" s="107"/>
      <c r="E45" s="107"/>
      <c r="F45" s="107"/>
      <c r="G45" s="107"/>
      <c r="H45" s="107"/>
      <c r="I45" s="107"/>
      <c r="J45" s="107"/>
      <c r="K45" s="75"/>
      <c r="L45" s="8"/>
    </row>
    <row r="46" spans="1:12" x14ac:dyDescent="0.4">
      <c r="A46" s="78"/>
      <c r="B46" s="60"/>
      <c r="C46" s="122" t="s">
        <v>241</v>
      </c>
      <c r="D46" s="123"/>
      <c r="E46" s="124" t="s">
        <v>242</v>
      </c>
      <c r="F46" s="123"/>
      <c r="G46" s="25">
        <v>1</v>
      </c>
      <c r="H46" s="22" t="s">
        <v>10</v>
      </c>
      <c r="I46" s="19">
        <v>1450000</v>
      </c>
      <c r="J46" s="26">
        <f t="shared" si="0"/>
        <v>1450000</v>
      </c>
      <c r="K46" s="18"/>
      <c r="L46" s="8"/>
    </row>
    <row r="47" spans="1:12" x14ac:dyDescent="0.4">
      <c r="A47" s="78"/>
      <c r="B47" s="61"/>
      <c r="C47" s="122" t="s">
        <v>13</v>
      </c>
      <c r="D47" s="123"/>
      <c r="E47" s="124" t="s">
        <v>243</v>
      </c>
      <c r="F47" s="123"/>
      <c r="G47" s="15">
        <v>1</v>
      </c>
      <c r="H47" s="23" t="s">
        <v>18</v>
      </c>
      <c r="I47" s="19">
        <v>6500</v>
      </c>
      <c r="J47" s="17">
        <f t="shared" si="0"/>
        <v>6500</v>
      </c>
      <c r="K47" s="18"/>
      <c r="L47" s="8"/>
    </row>
    <row r="48" spans="1:12" x14ac:dyDescent="0.4">
      <c r="A48" s="78"/>
      <c r="B48" s="61"/>
      <c r="C48" s="122" t="s">
        <v>14</v>
      </c>
      <c r="D48" s="123"/>
      <c r="E48" s="124" t="s">
        <v>244</v>
      </c>
      <c r="F48" s="123"/>
      <c r="G48" s="15">
        <v>1</v>
      </c>
      <c r="H48" s="24" t="s">
        <v>18</v>
      </c>
      <c r="I48" s="19">
        <v>2500</v>
      </c>
      <c r="J48" s="26">
        <f t="shared" si="0"/>
        <v>2500</v>
      </c>
      <c r="K48" s="18"/>
      <c r="L48" s="8"/>
    </row>
    <row r="49" spans="1:14" x14ac:dyDescent="0.4">
      <c r="A49" s="78"/>
      <c r="B49" s="61"/>
      <c r="C49" s="122" t="s">
        <v>239</v>
      </c>
      <c r="D49" s="123"/>
      <c r="E49" s="124"/>
      <c r="F49" s="123"/>
      <c r="G49" s="25">
        <v>1</v>
      </c>
      <c r="H49" s="22" t="s">
        <v>39</v>
      </c>
      <c r="I49" s="19">
        <v>1200</v>
      </c>
      <c r="J49" s="26">
        <f t="shared" si="0"/>
        <v>1200</v>
      </c>
      <c r="K49" s="18"/>
      <c r="L49" s="8"/>
    </row>
    <row r="50" spans="1:14" x14ac:dyDescent="0.4">
      <c r="A50" s="78"/>
      <c r="B50" s="60"/>
      <c r="C50" s="122" t="s">
        <v>35</v>
      </c>
      <c r="D50" s="123"/>
      <c r="E50" s="124" t="s">
        <v>245</v>
      </c>
      <c r="F50" s="123"/>
      <c r="G50" s="25">
        <v>1</v>
      </c>
      <c r="H50" s="22" t="s">
        <v>18</v>
      </c>
      <c r="I50" s="19">
        <v>11800</v>
      </c>
      <c r="J50" s="17">
        <f>G50*I50</f>
        <v>11800</v>
      </c>
      <c r="K50" s="18"/>
      <c r="L50" s="8"/>
    </row>
    <row r="51" spans="1:14" x14ac:dyDescent="0.4">
      <c r="A51" s="78"/>
      <c r="B51" s="60"/>
      <c r="C51" s="111" t="s">
        <v>15</v>
      </c>
      <c r="D51" s="112"/>
      <c r="E51" s="117"/>
      <c r="F51" s="117"/>
      <c r="G51" s="15">
        <v>4</v>
      </c>
      <c r="H51" s="20" t="s">
        <v>12</v>
      </c>
      <c r="I51" s="19">
        <v>25000</v>
      </c>
      <c r="J51" s="17">
        <f>G51*I51</f>
        <v>100000</v>
      </c>
      <c r="K51" s="21"/>
      <c r="L51" s="8"/>
    </row>
    <row r="52" spans="1:14" x14ac:dyDescent="0.4">
      <c r="A52" s="78"/>
      <c r="B52" s="61"/>
      <c r="C52" s="122" t="s">
        <v>246</v>
      </c>
      <c r="D52" s="123"/>
      <c r="E52" s="124" t="s">
        <v>247</v>
      </c>
      <c r="F52" s="123"/>
      <c r="G52" s="25">
        <v>1</v>
      </c>
      <c r="H52" s="22" t="s">
        <v>18</v>
      </c>
      <c r="I52" s="19">
        <v>75000</v>
      </c>
      <c r="J52" s="26">
        <f t="shared" si="0"/>
        <v>75000</v>
      </c>
      <c r="K52" s="18"/>
      <c r="L52" s="8"/>
    </row>
    <row r="53" spans="1:14" x14ac:dyDescent="0.4">
      <c r="A53" s="78"/>
      <c r="B53" s="60"/>
      <c r="C53" s="122" t="s">
        <v>248</v>
      </c>
      <c r="D53" s="123"/>
      <c r="E53" s="117"/>
      <c r="F53" s="117"/>
      <c r="G53" s="15">
        <v>1</v>
      </c>
      <c r="H53" s="20" t="s">
        <v>18</v>
      </c>
      <c r="I53" s="19">
        <v>37000</v>
      </c>
      <c r="J53" s="17">
        <f>G53*I53</f>
        <v>37000</v>
      </c>
      <c r="K53" s="18"/>
      <c r="L53" s="8"/>
    </row>
    <row r="54" spans="1:14" x14ac:dyDescent="0.4">
      <c r="A54" s="78"/>
      <c r="B54" s="60"/>
      <c r="C54" s="122" t="s">
        <v>249</v>
      </c>
      <c r="D54" s="123"/>
      <c r="E54" s="117"/>
      <c r="F54" s="117"/>
      <c r="G54" s="15">
        <v>1</v>
      </c>
      <c r="H54" s="20" t="s">
        <v>18</v>
      </c>
      <c r="I54" s="19">
        <v>48000</v>
      </c>
      <c r="J54" s="17">
        <f>G54*I54</f>
        <v>48000</v>
      </c>
      <c r="K54" s="21"/>
      <c r="L54" s="8"/>
    </row>
    <row r="55" spans="1:14" x14ac:dyDescent="0.4">
      <c r="A55" s="78"/>
      <c r="B55" s="61"/>
      <c r="C55" s="122" t="s">
        <v>250</v>
      </c>
      <c r="D55" s="123"/>
      <c r="E55" s="124" t="s">
        <v>251</v>
      </c>
      <c r="F55" s="123"/>
      <c r="G55" s="25">
        <v>6</v>
      </c>
      <c r="H55" s="22" t="s">
        <v>12</v>
      </c>
      <c r="I55" s="19">
        <v>25000</v>
      </c>
      <c r="J55" s="26">
        <f t="shared" ref="J55" si="2">G55*I55</f>
        <v>150000</v>
      </c>
      <c r="K55" s="18"/>
      <c r="L55" s="8"/>
      <c r="N55" s="2"/>
    </row>
    <row r="56" spans="1:14" x14ac:dyDescent="0.4">
      <c r="A56" s="78"/>
      <c r="B56" s="60"/>
      <c r="C56" s="122" t="s">
        <v>252</v>
      </c>
      <c r="D56" s="123"/>
      <c r="E56" s="117"/>
      <c r="F56" s="117"/>
      <c r="G56" s="15">
        <v>1</v>
      </c>
      <c r="H56" s="20" t="s">
        <v>18</v>
      </c>
      <c r="I56" s="19">
        <v>80000</v>
      </c>
      <c r="J56" s="17">
        <f>G56*I56</f>
        <v>80000</v>
      </c>
      <c r="K56" s="18"/>
      <c r="L56" s="8"/>
      <c r="N56" s="2"/>
    </row>
    <row r="57" spans="1:14" x14ac:dyDescent="0.4">
      <c r="A57" s="78"/>
      <c r="B57" s="64"/>
      <c r="C57" s="108"/>
      <c r="D57" s="108"/>
      <c r="E57" s="108"/>
      <c r="F57" s="108"/>
      <c r="G57" s="91"/>
      <c r="H57" s="91"/>
      <c r="I57" s="92" t="s">
        <v>270</v>
      </c>
      <c r="J57" s="92">
        <f>SUM(J46:J56)</f>
        <v>1962000</v>
      </c>
      <c r="K57" s="92"/>
      <c r="L57" s="8"/>
    </row>
    <row r="58" spans="1:14" ht="19.5" thickBot="1" x14ac:dyDescent="0.45">
      <c r="A58" s="78"/>
      <c r="B58" s="96"/>
      <c r="C58" s="110"/>
      <c r="D58" s="110"/>
      <c r="E58" s="110"/>
      <c r="F58" s="110"/>
      <c r="G58" s="97"/>
      <c r="H58" s="97"/>
      <c r="I58" s="98" t="s">
        <v>271</v>
      </c>
      <c r="J58" s="99">
        <v>0</v>
      </c>
      <c r="K58" s="99"/>
      <c r="L58" s="8"/>
    </row>
    <row r="59" spans="1:14" ht="19.5" thickTop="1" x14ac:dyDescent="0.4">
      <c r="A59" s="78"/>
      <c r="B59" s="100"/>
      <c r="C59" s="119" t="s">
        <v>41</v>
      </c>
      <c r="D59" s="119"/>
      <c r="E59" s="119"/>
      <c r="F59" s="119"/>
      <c r="G59" s="119"/>
      <c r="H59" s="119"/>
      <c r="I59" s="120"/>
      <c r="J59" s="101">
        <f>J60+J61</f>
        <v>2981500</v>
      </c>
      <c r="K59" s="102"/>
      <c r="L59" s="8"/>
    </row>
    <row r="60" spans="1:14" x14ac:dyDescent="0.4">
      <c r="A60" s="78"/>
      <c r="B60" s="64"/>
      <c r="C60" s="108"/>
      <c r="D60" s="108"/>
      <c r="E60" s="108"/>
      <c r="F60" s="108"/>
      <c r="G60" s="91"/>
      <c r="H60" s="91"/>
      <c r="I60" s="92" t="s">
        <v>275</v>
      </c>
      <c r="J60" s="92">
        <f>J27+J43+J57</f>
        <v>2918500</v>
      </c>
      <c r="K60" s="92"/>
      <c r="L60" s="8"/>
    </row>
    <row r="61" spans="1:14" x14ac:dyDescent="0.4">
      <c r="A61" s="78"/>
      <c r="B61" s="93"/>
      <c r="C61" s="109"/>
      <c r="D61" s="109"/>
      <c r="E61" s="109"/>
      <c r="F61" s="109"/>
      <c r="G61" s="94"/>
      <c r="H61" s="94"/>
      <c r="I61" s="92" t="s">
        <v>274</v>
      </c>
      <c r="J61" s="95">
        <f>J28+J44+J58</f>
        <v>63000</v>
      </c>
      <c r="K61" s="95"/>
      <c r="L61" s="8"/>
    </row>
    <row r="62" spans="1:14" x14ac:dyDescent="0.4">
      <c r="A62" s="78"/>
      <c r="B62" s="72" t="s">
        <v>22</v>
      </c>
      <c r="C62" s="121" t="s">
        <v>212</v>
      </c>
      <c r="D62" s="121"/>
      <c r="E62" s="121"/>
      <c r="F62" s="121"/>
      <c r="G62" s="121"/>
      <c r="H62" s="121"/>
      <c r="I62" s="121"/>
      <c r="J62" s="121"/>
      <c r="K62" s="75"/>
      <c r="L62" s="8"/>
    </row>
    <row r="63" spans="1:14" x14ac:dyDescent="0.4">
      <c r="A63" s="78"/>
      <c r="B63" s="60"/>
      <c r="C63" s="111" t="s">
        <v>46</v>
      </c>
      <c r="D63" s="112"/>
      <c r="E63" s="111" t="s">
        <v>220</v>
      </c>
      <c r="F63" s="112"/>
      <c r="G63" s="15">
        <v>1</v>
      </c>
      <c r="H63" s="15" t="s">
        <v>10</v>
      </c>
      <c r="I63" s="19">
        <v>40000</v>
      </c>
      <c r="J63" s="31">
        <f t="shared" ref="J63:J64" si="3">G63*I63</f>
        <v>40000</v>
      </c>
      <c r="K63" s="33"/>
      <c r="L63" s="8"/>
    </row>
    <row r="64" spans="1:14" x14ac:dyDescent="0.4">
      <c r="A64" s="78"/>
      <c r="B64" s="60"/>
      <c r="C64" s="111" t="s">
        <v>213</v>
      </c>
      <c r="D64" s="112"/>
      <c r="E64" s="111"/>
      <c r="F64" s="112"/>
      <c r="G64" s="15">
        <v>2</v>
      </c>
      <c r="H64" s="15" t="s">
        <v>12</v>
      </c>
      <c r="I64" s="19">
        <v>25000</v>
      </c>
      <c r="J64" s="31">
        <f t="shared" si="3"/>
        <v>50000</v>
      </c>
      <c r="K64" s="33"/>
      <c r="L64" s="8"/>
    </row>
    <row r="65" spans="1:14" x14ac:dyDescent="0.4">
      <c r="A65" s="78"/>
      <c r="B65" s="58"/>
      <c r="C65" s="125" t="s">
        <v>42</v>
      </c>
      <c r="D65" s="125"/>
      <c r="E65" s="125"/>
      <c r="F65" s="125"/>
      <c r="G65" s="125"/>
      <c r="H65" s="125"/>
      <c r="I65" s="126"/>
      <c r="J65" s="27">
        <f>SUM(J63:J64)</f>
        <v>90000</v>
      </c>
      <c r="K65" s="13"/>
      <c r="L65" s="8"/>
    </row>
    <row r="66" spans="1:14" x14ac:dyDescent="0.4">
      <c r="A66" s="78"/>
      <c r="B66" s="64"/>
      <c r="C66" s="108"/>
      <c r="D66" s="108"/>
      <c r="E66" s="108"/>
      <c r="F66" s="108"/>
      <c r="G66" s="91"/>
      <c r="H66" s="91"/>
      <c r="I66" s="92" t="s">
        <v>272</v>
      </c>
      <c r="J66" s="92">
        <v>90000</v>
      </c>
      <c r="K66" s="92"/>
      <c r="L66" s="8"/>
    </row>
    <row r="67" spans="1:14" x14ac:dyDescent="0.4">
      <c r="A67" s="78"/>
      <c r="B67" s="93"/>
      <c r="C67" s="109"/>
      <c r="D67" s="109"/>
      <c r="E67" s="109"/>
      <c r="F67" s="109"/>
      <c r="G67" s="94"/>
      <c r="H67" s="94"/>
      <c r="I67" s="92" t="s">
        <v>273</v>
      </c>
      <c r="J67" s="95">
        <v>0</v>
      </c>
      <c r="K67" s="95"/>
      <c r="L67" s="8"/>
    </row>
    <row r="68" spans="1:14" x14ac:dyDescent="0.4">
      <c r="A68" s="78"/>
      <c r="B68" s="72" t="s">
        <v>196</v>
      </c>
      <c r="C68" s="121" t="s">
        <v>20</v>
      </c>
      <c r="D68" s="121"/>
      <c r="E68" s="121"/>
      <c r="F68" s="121"/>
      <c r="G68" s="121"/>
      <c r="H68" s="121"/>
      <c r="I68" s="121"/>
      <c r="J68" s="121"/>
      <c r="K68" s="75"/>
      <c r="L68" s="8"/>
    </row>
    <row r="69" spans="1:14" ht="18" customHeight="1" x14ac:dyDescent="0.4">
      <c r="A69" s="78"/>
      <c r="B69" s="74" t="s">
        <v>223</v>
      </c>
      <c r="C69" s="107" t="s">
        <v>206</v>
      </c>
      <c r="D69" s="107"/>
      <c r="E69" s="107"/>
      <c r="F69" s="107"/>
      <c r="G69" s="107"/>
      <c r="H69" s="107"/>
      <c r="I69" s="107"/>
      <c r="J69" s="107"/>
      <c r="K69" s="75"/>
      <c r="L69" s="8"/>
    </row>
    <row r="70" spans="1:14" ht="18" customHeight="1" x14ac:dyDescent="0.4">
      <c r="A70" s="78"/>
      <c r="B70" s="62"/>
      <c r="C70" s="113" t="s">
        <v>218</v>
      </c>
      <c r="D70" s="114"/>
      <c r="E70" s="113" t="s">
        <v>217</v>
      </c>
      <c r="F70" s="114"/>
      <c r="G70" s="11">
        <v>2</v>
      </c>
      <c r="H70" s="11" t="s">
        <v>210</v>
      </c>
      <c r="I70" s="28">
        <v>34000</v>
      </c>
      <c r="J70" s="29">
        <f t="shared" si="0"/>
        <v>68000</v>
      </c>
      <c r="K70" s="30"/>
      <c r="L70" s="8"/>
    </row>
    <row r="71" spans="1:14" x14ac:dyDescent="0.4">
      <c r="A71" s="78"/>
      <c r="B71" s="60"/>
      <c r="C71" s="122" t="s">
        <v>211</v>
      </c>
      <c r="D71" s="123"/>
      <c r="E71" s="124"/>
      <c r="F71" s="123"/>
      <c r="G71" s="25">
        <v>2</v>
      </c>
      <c r="H71" s="22" t="s">
        <v>12</v>
      </c>
      <c r="I71" s="19">
        <v>25000</v>
      </c>
      <c r="J71" s="26">
        <f t="shared" si="0"/>
        <v>50000</v>
      </c>
      <c r="K71" s="18"/>
      <c r="L71" s="8"/>
    </row>
    <row r="72" spans="1:14" ht="18" customHeight="1" x14ac:dyDescent="0.4">
      <c r="A72" s="78"/>
      <c r="B72" s="61"/>
      <c r="C72" s="122" t="s">
        <v>219</v>
      </c>
      <c r="D72" s="123"/>
      <c r="E72" s="124" t="s">
        <v>40</v>
      </c>
      <c r="F72" s="123"/>
      <c r="G72" s="25">
        <v>1</v>
      </c>
      <c r="H72" s="22" t="s">
        <v>18</v>
      </c>
      <c r="I72" s="19">
        <v>8000</v>
      </c>
      <c r="J72" s="26">
        <f>G72*I72</f>
        <v>8000</v>
      </c>
      <c r="K72" s="18"/>
      <c r="L72" s="8"/>
    </row>
    <row r="73" spans="1:14" x14ac:dyDescent="0.4">
      <c r="A73" s="78"/>
      <c r="B73" s="64"/>
      <c r="C73" s="108"/>
      <c r="D73" s="108"/>
      <c r="E73" s="108"/>
      <c r="F73" s="108"/>
      <c r="G73" s="91"/>
      <c r="H73" s="91"/>
      <c r="I73" s="92" t="s">
        <v>270</v>
      </c>
      <c r="J73" s="92">
        <f>SUM(J70:J72)</f>
        <v>126000</v>
      </c>
      <c r="K73" s="92"/>
      <c r="L73" s="8"/>
    </row>
    <row r="74" spans="1:14" x14ac:dyDescent="0.4">
      <c r="A74" s="78"/>
      <c r="B74" s="96"/>
      <c r="C74" s="110"/>
      <c r="D74" s="110"/>
      <c r="E74" s="110"/>
      <c r="F74" s="110"/>
      <c r="G74" s="97"/>
      <c r="H74" s="97"/>
      <c r="I74" s="98" t="s">
        <v>271</v>
      </c>
      <c r="J74" s="99">
        <v>0</v>
      </c>
      <c r="K74" s="99"/>
      <c r="L74" s="8"/>
    </row>
    <row r="75" spans="1:14" x14ac:dyDescent="0.4">
      <c r="A75" s="78"/>
      <c r="B75" s="74" t="s">
        <v>224</v>
      </c>
      <c r="C75" s="107" t="s">
        <v>204</v>
      </c>
      <c r="D75" s="107"/>
      <c r="E75" s="107"/>
      <c r="F75" s="107"/>
      <c r="G75" s="107"/>
      <c r="H75" s="107"/>
      <c r="I75" s="107"/>
      <c r="J75" s="107"/>
      <c r="K75" s="75"/>
      <c r="L75" s="8"/>
    </row>
    <row r="76" spans="1:14" x14ac:dyDescent="0.4">
      <c r="A76" s="78"/>
      <c r="B76" s="60"/>
      <c r="C76" s="111" t="s">
        <v>38</v>
      </c>
      <c r="D76" s="112"/>
      <c r="E76" s="111" t="s">
        <v>208</v>
      </c>
      <c r="F76" s="112"/>
      <c r="G76" s="15">
        <v>1</v>
      </c>
      <c r="H76" s="15" t="s">
        <v>10</v>
      </c>
      <c r="I76" s="19">
        <v>28000</v>
      </c>
      <c r="J76" s="31">
        <f t="shared" ref="J76" si="4">G76*I76</f>
        <v>28000</v>
      </c>
      <c r="K76" s="21"/>
      <c r="L76" s="8"/>
    </row>
    <row r="77" spans="1:14" x14ac:dyDescent="0.4">
      <c r="A77" s="78"/>
      <c r="B77" s="60"/>
      <c r="C77" s="111" t="s">
        <v>207</v>
      </c>
      <c r="D77" s="112"/>
      <c r="E77" s="111"/>
      <c r="F77" s="112"/>
      <c r="G77" s="15">
        <v>1</v>
      </c>
      <c r="H77" s="15" t="s">
        <v>12</v>
      </c>
      <c r="I77" s="19">
        <v>25000</v>
      </c>
      <c r="J77" s="31">
        <f t="shared" si="0"/>
        <v>25000</v>
      </c>
      <c r="K77" s="21"/>
      <c r="L77" s="8"/>
    </row>
    <row r="78" spans="1:14" x14ac:dyDescent="0.4">
      <c r="A78" s="78"/>
      <c r="B78" s="64"/>
      <c r="C78" s="108"/>
      <c r="D78" s="108"/>
      <c r="E78" s="108"/>
      <c r="F78" s="108"/>
      <c r="G78" s="91"/>
      <c r="H78" s="91"/>
      <c r="I78" s="92" t="s">
        <v>270</v>
      </c>
      <c r="J78" s="92">
        <f>SUM(J76:J77)</f>
        <v>53000</v>
      </c>
      <c r="K78" s="92"/>
      <c r="L78" s="8"/>
    </row>
    <row r="79" spans="1:14" x14ac:dyDescent="0.4">
      <c r="A79" s="78"/>
      <c r="B79" s="96"/>
      <c r="C79" s="110"/>
      <c r="D79" s="110"/>
      <c r="E79" s="110"/>
      <c r="F79" s="110"/>
      <c r="G79" s="97"/>
      <c r="H79" s="97"/>
      <c r="I79" s="98" t="s">
        <v>271</v>
      </c>
      <c r="J79" s="99">
        <v>0</v>
      </c>
      <c r="K79" s="99"/>
      <c r="L79" s="8"/>
      <c r="N79" s="2"/>
    </row>
    <row r="80" spans="1:14" x14ac:dyDescent="0.4">
      <c r="A80" s="78"/>
      <c r="B80" s="58"/>
      <c r="C80" s="125" t="s">
        <v>197</v>
      </c>
      <c r="D80" s="125"/>
      <c r="E80" s="125"/>
      <c r="F80" s="125"/>
      <c r="G80" s="125"/>
      <c r="H80" s="125"/>
      <c r="I80" s="126"/>
      <c r="J80" s="27">
        <f>J81+J82</f>
        <v>179000</v>
      </c>
      <c r="K80" s="13"/>
      <c r="L80" s="8"/>
    </row>
    <row r="81" spans="1:13" x14ac:dyDescent="0.4">
      <c r="A81" s="78"/>
      <c r="B81" s="64"/>
      <c r="C81" s="108"/>
      <c r="D81" s="108"/>
      <c r="E81" s="108"/>
      <c r="F81" s="108"/>
      <c r="G81" s="91"/>
      <c r="H81" s="91"/>
      <c r="I81" s="92" t="s">
        <v>279</v>
      </c>
      <c r="J81" s="92">
        <f>J73+J78</f>
        <v>179000</v>
      </c>
      <c r="K81" s="92"/>
      <c r="L81" s="8"/>
    </row>
    <row r="82" spans="1:13" x14ac:dyDescent="0.4">
      <c r="A82" s="78"/>
      <c r="B82" s="93"/>
      <c r="C82" s="109"/>
      <c r="D82" s="109"/>
      <c r="E82" s="109"/>
      <c r="F82" s="109"/>
      <c r="G82" s="94"/>
      <c r="H82" s="94"/>
      <c r="I82" s="92" t="s">
        <v>280</v>
      </c>
      <c r="J82" s="95">
        <v>0</v>
      </c>
      <c r="K82" s="95"/>
      <c r="L82" s="8"/>
    </row>
    <row r="83" spans="1:13" x14ac:dyDescent="0.4">
      <c r="A83" s="78"/>
      <c r="B83" s="72" t="s">
        <v>214</v>
      </c>
      <c r="C83" s="121" t="s">
        <v>21</v>
      </c>
      <c r="D83" s="121"/>
      <c r="E83" s="121"/>
      <c r="F83" s="121"/>
      <c r="G83" s="121"/>
      <c r="H83" s="121"/>
      <c r="I83" s="121"/>
      <c r="J83" s="121"/>
      <c r="K83" s="75"/>
      <c r="L83" s="8"/>
    </row>
    <row r="84" spans="1:13" x14ac:dyDescent="0.4">
      <c r="A84" s="78"/>
      <c r="B84" s="74" t="s">
        <v>223</v>
      </c>
      <c r="C84" s="107" t="s">
        <v>198</v>
      </c>
      <c r="D84" s="107"/>
      <c r="E84" s="107"/>
      <c r="F84" s="107"/>
      <c r="G84" s="107"/>
      <c r="H84" s="107"/>
      <c r="I84" s="107"/>
      <c r="J84" s="107"/>
      <c r="K84" s="77"/>
      <c r="L84" s="8"/>
    </row>
    <row r="85" spans="1:13" x14ac:dyDescent="0.4">
      <c r="B85" s="62"/>
      <c r="C85" s="113" t="s">
        <v>225</v>
      </c>
      <c r="D85" s="114"/>
      <c r="E85" s="113"/>
      <c r="F85" s="114"/>
      <c r="G85" s="11">
        <v>1</v>
      </c>
      <c r="H85" s="11" t="s">
        <v>18</v>
      </c>
      <c r="I85" s="28">
        <v>5000</v>
      </c>
      <c r="J85" s="29">
        <v>12000</v>
      </c>
      <c r="K85" s="13"/>
      <c r="M85" s="78"/>
    </row>
    <row r="86" spans="1:13" x14ac:dyDescent="0.4">
      <c r="A86" s="78"/>
      <c r="B86" s="64"/>
      <c r="C86" s="108"/>
      <c r="D86" s="108"/>
      <c r="E86" s="108"/>
      <c r="F86" s="108"/>
      <c r="G86" s="91"/>
      <c r="H86" s="91"/>
      <c r="I86" s="92" t="s">
        <v>270</v>
      </c>
      <c r="J86" s="92">
        <v>12000</v>
      </c>
      <c r="K86" s="92"/>
      <c r="L86" s="8"/>
    </row>
    <row r="87" spans="1:13" x14ac:dyDescent="0.4">
      <c r="A87" s="78"/>
      <c r="B87" s="93"/>
      <c r="C87" s="109"/>
      <c r="D87" s="109"/>
      <c r="E87" s="109"/>
      <c r="F87" s="109"/>
      <c r="G87" s="94"/>
      <c r="H87" s="94"/>
      <c r="I87" s="92" t="s">
        <v>271</v>
      </c>
      <c r="J87" s="95">
        <v>0</v>
      </c>
      <c r="K87" s="95"/>
      <c r="L87" s="8"/>
    </row>
    <row r="88" spans="1:13" x14ac:dyDescent="0.4">
      <c r="A88" s="78"/>
      <c r="B88" s="74" t="s">
        <v>224</v>
      </c>
      <c r="C88" s="107" t="s">
        <v>199</v>
      </c>
      <c r="D88" s="107"/>
      <c r="E88" s="107"/>
      <c r="F88" s="107"/>
      <c r="G88" s="107"/>
      <c r="H88" s="107"/>
      <c r="I88" s="107"/>
      <c r="J88" s="107"/>
      <c r="K88" s="77"/>
      <c r="L88" s="8"/>
    </row>
    <row r="89" spans="1:13" x14ac:dyDescent="0.4">
      <c r="A89" s="78"/>
      <c r="B89" s="63"/>
      <c r="C89" s="111" t="s">
        <v>24</v>
      </c>
      <c r="D89" s="112"/>
      <c r="E89" s="111"/>
      <c r="F89" s="112"/>
      <c r="G89" s="15">
        <v>2</v>
      </c>
      <c r="H89" s="15" t="s">
        <v>12</v>
      </c>
      <c r="I89" s="19">
        <v>25000</v>
      </c>
      <c r="J89" s="31">
        <f>G89*I89</f>
        <v>50000</v>
      </c>
      <c r="K89" s="32"/>
      <c r="L89" s="8"/>
    </row>
    <row r="90" spans="1:13" x14ac:dyDescent="0.4">
      <c r="A90" s="78"/>
      <c r="B90" s="64"/>
      <c r="C90" s="108"/>
      <c r="D90" s="108"/>
      <c r="E90" s="108"/>
      <c r="F90" s="108"/>
      <c r="G90" s="91"/>
      <c r="H90" s="91"/>
      <c r="I90" s="92" t="s">
        <v>270</v>
      </c>
      <c r="J90" s="92">
        <v>50000</v>
      </c>
      <c r="K90" s="92"/>
      <c r="L90" s="8"/>
    </row>
    <row r="91" spans="1:13" x14ac:dyDescent="0.4">
      <c r="A91" s="78"/>
      <c r="B91" s="93"/>
      <c r="C91" s="109"/>
      <c r="D91" s="109"/>
      <c r="E91" s="109"/>
      <c r="F91" s="109"/>
      <c r="G91" s="94"/>
      <c r="H91" s="94"/>
      <c r="I91" s="92" t="s">
        <v>271</v>
      </c>
      <c r="J91" s="95">
        <v>0</v>
      </c>
      <c r="K91" s="95"/>
      <c r="L91" s="8"/>
    </row>
    <row r="92" spans="1:13" x14ac:dyDescent="0.4">
      <c r="A92" s="78"/>
      <c r="B92" s="74" t="s">
        <v>226</v>
      </c>
      <c r="C92" s="107" t="s">
        <v>200</v>
      </c>
      <c r="D92" s="107"/>
      <c r="E92" s="107"/>
      <c r="F92" s="107"/>
      <c r="G92" s="107"/>
      <c r="H92" s="107"/>
      <c r="I92" s="107"/>
      <c r="J92" s="107"/>
      <c r="K92" s="77"/>
      <c r="L92" s="8"/>
    </row>
    <row r="93" spans="1:13" x14ac:dyDescent="0.4">
      <c r="A93" s="78"/>
      <c r="B93" s="60"/>
      <c r="C93" s="111" t="s">
        <v>25</v>
      </c>
      <c r="D93" s="112"/>
      <c r="E93" s="118"/>
      <c r="F93" s="112"/>
      <c r="G93" s="15">
        <v>4</v>
      </c>
      <c r="H93" s="15" t="s">
        <v>12</v>
      </c>
      <c r="I93" s="19">
        <v>25000</v>
      </c>
      <c r="J93" s="31">
        <f>G93*I93</f>
        <v>100000</v>
      </c>
      <c r="K93" s="32"/>
      <c r="L93" s="8"/>
    </row>
    <row r="94" spans="1:13" x14ac:dyDescent="0.4">
      <c r="A94" s="78"/>
      <c r="B94" s="64"/>
      <c r="C94" s="108"/>
      <c r="D94" s="108"/>
      <c r="E94" s="108"/>
      <c r="F94" s="108"/>
      <c r="G94" s="91"/>
      <c r="H94" s="91"/>
      <c r="I94" s="92" t="s">
        <v>270</v>
      </c>
      <c r="J94" s="92">
        <v>100000</v>
      </c>
      <c r="K94" s="92"/>
      <c r="L94" s="8"/>
    </row>
    <row r="95" spans="1:13" x14ac:dyDescent="0.4">
      <c r="A95" s="78"/>
      <c r="B95" s="93"/>
      <c r="C95" s="109"/>
      <c r="D95" s="109"/>
      <c r="E95" s="109"/>
      <c r="F95" s="109"/>
      <c r="G95" s="94"/>
      <c r="H95" s="94"/>
      <c r="I95" s="92" t="s">
        <v>271</v>
      </c>
      <c r="J95" s="95">
        <v>0</v>
      </c>
      <c r="K95" s="95"/>
      <c r="L95" s="8"/>
    </row>
    <row r="96" spans="1:13" x14ac:dyDescent="0.4">
      <c r="A96" s="78"/>
      <c r="B96" s="74" t="s">
        <v>227</v>
      </c>
      <c r="C96" s="107" t="s">
        <v>201</v>
      </c>
      <c r="D96" s="107"/>
      <c r="E96" s="107"/>
      <c r="F96" s="107"/>
      <c r="G96" s="107"/>
      <c r="H96" s="107"/>
      <c r="I96" s="107"/>
      <c r="J96" s="107"/>
      <c r="K96" s="77"/>
      <c r="L96" s="8"/>
    </row>
    <row r="97" spans="1:12" x14ac:dyDescent="0.4">
      <c r="A97" s="78"/>
      <c r="B97" s="60"/>
      <c r="C97" s="117" t="s">
        <v>23</v>
      </c>
      <c r="D97" s="112"/>
      <c r="E97" s="111"/>
      <c r="F97" s="112"/>
      <c r="G97" s="15">
        <v>3</v>
      </c>
      <c r="H97" s="15" t="s">
        <v>12</v>
      </c>
      <c r="I97" s="19">
        <v>30000</v>
      </c>
      <c r="J97" s="31">
        <v>120000</v>
      </c>
      <c r="K97" s="18"/>
      <c r="L97" s="8"/>
    </row>
    <row r="98" spans="1:12" x14ac:dyDescent="0.4">
      <c r="A98" s="78"/>
      <c r="B98" s="64"/>
      <c r="C98" s="108"/>
      <c r="D98" s="108"/>
      <c r="E98" s="108"/>
      <c r="F98" s="108"/>
      <c r="G98" s="91"/>
      <c r="H98" s="91"/>
      <c r="I98" s="92" t="s">
        <v>270</v>
      </c>
      <c r="J98" s="92">
        <v>120000</v>
      </c>
      <c r="K98" s="92"/>
      <c r="L98" s="8"/>
    </row>
    <row r="99" spans="1:12" x14ac:dyDescent="0.4">
      <c r="A99" s="78"/>
      <c r="B99" s="96"/>
      <c r="C99" s="110"/>
      <c r="D99" s="110"/>
      <c r="E99" s="110"/>
      <c r="F99" s="110"/>
      <c r="G99" s="97"/>
      <c r="H99" s="97"/>
      <c r="I99" s="98" t="s">
        <v>271</v>
      </c>
      <c r="J99" s="99">
        <v>0</v>
      </c>
      <c r="K99" s="99"/>
      <c r="L99" s="8"/>
    </row>
    <row r="100" spans="1:12" x14ac:dyDescent="0.4">
      <c r="A100" s="78"/>
      <c r="B100" s="74"/>
      <c r="C100" s="107" t="s">
        <v>283</v>
      </c>
      <c r="D100" s="107"/>
      <c r="E100" s="107"/>
      <c r="F100" s="107"/>
      <c r="G100" s="107"/>
      <c r="H100" s="107"/>
      <c r="I100" s="107"/>
      <c r="J100" s="107"/>
      <c r="K100" s="77"/>
      <c r="L100" s="8"/>
    </row>
    <row r="101" spans="1:12" x14ac:dyDescent="0.4">
      <c r="A101" s="78"/>
      <c r="B101" s="103"/>
      <c r="C101" s="115" t="s">
        <v>43</v>
      </c>
      <c r="D101" s="116"/>
      <c r="E101" s="115"/>
      <c r="F101" s="116"/>
      <c r="G101" s="104">
        <v>1</v>
      </c>
      <c r="H101" s="104" t="s">
        <v>18</v>
      </c>
      <c r="I101" s="105">
        <v>70000</v>
      </c>
      <c r="J101" s="106">
        <f t="shared" ref="J101" si="5">G101*I101</f>
        <v>70000</v>
      </c>
      <c r="K101" s="21" t="s">
        <v>47</v>
      </c>
      <c r="L101" s="8"/>
    </row>
    <row r="102" spans="1:12" x14ac:dyDescent="0.4">
      <c r="A102" s="78"/>
      <c r="B102" s="34"/>
      <c r="C102" s="135" t="s">
        <v>215</v>
      </c>
      <c r="D102" s="135"/>
      <c r="E102" s="135"/>
      <c r="F102" s="135"/>
      <c r="G102" s="135"/>
      <c r="H102" s="135"/>
      <c r="I102" s="135"/>
      <c r="J102" s="35">
        <f>J86+J87+J90+J91+J94+J95+J98+J99+J101</f>
        <v>352000</v>
      </c>
      <c r="K102" s="36"/>
      <c r="L102" s="8"/>
    </row>
    <row r="103" spans="1:12" x14ac:dyDescent="0.4">
      <c r="A103" s="78"/>
      <c r="B103" s="64"/>
      <c r="C103" s="108"/>
      <c r="D103" s="108"/>
      <c r="E103" s="108"/>
      <c r="F103" s="108"/>
      <c r="G103" s="91"/>
      <c r="H103" s="91"/>
      <c r="I103" s="92" t="s">
        <v>281</v>
      </c>
      <c r="J103" s="92">
        <v>245000</v>
      </c>
      <c r="K103" s="92"/>
      <c r="L103" s="8"/>
    </row>
    <row r="104" spans="1:12" x14ac:dyDescent="0.4">
      <c r="A104" s="78"/>
      <c r="B104" s="93"/>
      <c r="C104" s="109"/>
      <c r="D104" s="109"/>
      <c r="E104" s="109"/>
      <c r="F104" s="109"/>
      <c r="G104" s="94"/>
      <c r="H104" s="94"/>
      <c r="I104" s="92" t="s">
        <v>282</v>
      </c>
      <c r="J104" s="95">
        <v>70000</v>
      </c>
      <c r="K104" s="95"/>
      <c r="L104" s="8"/>
    </row>
    <row r="105" spans="1:12" x14ac:dyDescent="0.4">
      <c r="A105" s="78"/>
      <c r="B105" s="57"/>
      <c r="C105" s="113" t="s">
        <v>233</v>
      </c>
      <c r="D105" s="114"/>
      <c r="E105" s="113" t="s">
        <v>234</v>
      </c>
      <c r="F105" s="128"/>
      <c r="G105" s="10"/>
      <c r="H105" s="11"/>
      <c r="I105" s="12"/>
      <c r="J105" s="12">
        <v>-2500</v>
      </c>
      <c r="K105" s="13"/>
      <c r="L105" s="8"/>
    </row>
    <row r="106" spans="1:12" x14ac:dyDescent="0.4">
      <c r="A106" s="78"/>
      <c r="B106" s="130" t="s">
        <v>202</v>
      </c>
      <c r="C106" s="131"/>
      <c r="D106" s="131"/>
      <c r="E106" s="131"/>
      <c r="F106" s="131"/>
      <c r="G106" s="131"/>
      <c r="H106" s="131"/>
      <c r="I106" s="131"/>
      <c r="J106" s="132">
        <f>J108-J107</f>
        <v>6467000</v>
      </c>
      <c r="K106" s="133"/>
      <c r="L106" s="8"/>
    </row>
    <row r="107" spans="1:12" x14ac:dyDescent="0.4">
      <c r="A107" s="78"/>
      <c r="B107" s="130" t="s">
        <v>203</v>
      </c>
      <c r="C107" s="131"/>
      <c r="D107" s="131"/>
      <c r="E107" s="131"/>
      <c r="F107" s="131"/>
      <c r="G107" s="131"/>
      <c r="H107" s="131"/>
      <c r="I107" s="131"/>
      <c r="J107" s="132">
        <f>SUM(J32,J33,J38,J42,J104,J105)</f>
        <v>133000</v>
      </c>
      <c r="K107" s="133"/>
      <c r="L107" s="8"/>
    </row>
    <row r="108" spans="1:12" x14ac:dyDescent="0.4">
      <c r="A108" s="78"/>
      <c r="B108" s="130" t="s">
        <v>216</v>
      </c>
      <c r="C108" s="131"/>
      <c r="D108" s="131"/>
      <c r="E108" s="131"/>
      <c r="F108" s="131"/>
      <c r="G108" s="131"/>
      <c r="H108" s="131"/>
      <c r="I108" s="131"/>
      <c r="J108" s="132">
        <f>J20+J59+J65+J80+J102+J105</f>
        <v>6600000</v>
      </c>
      <c r="K108" s="133"/>
      <c r="L108" s="8"/>
    </row>
    <row r="109" spans="1:12" x14ac:dyDescent="0.4">
      <c r="A109" s="85"/>
      <c r="B109" s="125" t="s">
        <v>27</v>
      </c>
      <c r="C109" s="125"/>
      <c r="D109" s="125"/>
      <c r="E109" s="125"/>
      <c r="F109" s="125"/>
      <c r="G109" s="125"/>
      <c r="H109" s="125"/>
      <c r="I109" s="126"/>
      <c r="J109" s="134">
        <f>J108*0.1</f>
        <v>660000</v>
      </c>
      <c r="K109" s="133"/>
      <c r="L109" s="8"/>
    </row>
    <row r="110" spans="1:12" x14ac:dyDescent="0.4">
      <c r="A110" s="81"/>
      <c r="B110" s="83"/>
      <c r="C110" s="82"/>
      <c r="D110" s="82"/>
      <c r="E110" s="82"/>
      <c r="F110" s="82"/>
      <c r="G110" s="82"/>
      <c r="H110" s="82"/>
      <c r="I110" s="82"/>
      <c r="J110" s="82"/>
      <c r="K110" s="83"/>
      <c r="L110" s="84"/>
    </row>
  </sheetData>
  <sheetProtection algorithmName="SHA-512" hashValue="33vQZ60niYULX/QLy8mOiKzjXO4W1NC9xZlO1hM8djs1dgkJZCtECvTbc2t1vFnWhwxJmRBLsV2WV7wxfn8Z1Q==" saltValue="pz3tqa5V9szCgUlm1cossQ==" spinCount="100000" sheet="1" objects="1" scenarios="1" selectLockedCells="1"/>
  <mergeCells count="176">
    <mergeCell ref="B1:K1"/>
    <mergeCell ref="B2:K3"/>
    <mergeCell ref="B4:K4"/>
    <mergeCell ref="J7:K10"/>
    <mergeCell ref="B12:D12"/>
    <mergeCell ref="E12:F12"/>
    <mergeCell ref="C18:J18"/>
    <mergeCell ref="C19:D19"/>
    <mergeCell ref="E19:F19"/>
    <mergeCell ref="C20:I20"/>
    <mergeCell ref="C21:J21"/>
    <mergeCell ref="C22:J22"/>
    <mergeCell ref="B13:C13"/>
    <mergeCell ref="B14:C14"/>
    <mergeCell ref="B15:C15"/>
    <mergeCell ref="B16:K16"/>
    <mergeCell ref="C17:D17"/>
    <mergeCell ref="E17:F17"/>
    <mergeCell ref="C26:D26"/>
    <mergeCell ref="E26:F26"/>
    <mergeCell ref="C29:J29"/>
    <mergeCell ref="C30:D30"/>
    <mergeCell ref="E30:F30"/>
    <mergeCell ref="C31:D31"/>
    <mergeCell ref="E31:F31"/>
    <mergeCell ref="C23:D23"/>
    <mergeCell ref="E23:F23"/>
    <mergeCell ref="C24:D24"/>
    <mergeCell ref="E24:F24"/>
    <mergeCell ref="C25:D25"/>
    <mergeCell ref="E25:F25"/>
    <mergeCell ref="C27:D27"/>
    <mergeCell ref="E27:F27"/>
    <mergeCell ref="C28:D28"/>
    <mergeCell ref="E28:F28"/>
    <mergeCell ref="C35:D35"/>
    <mergeCell ref="E35:F35"/>
    <mergeCell ref="C36:D36"/>
    <mergeCell ref="E36:F36"/>
    <mergeCell ref="C37:D37"/>
    <mergeCell ref="E37:F37"/>
    <mergeCell ref="C32:D32"/>
    <mergeCell ref="E32:F32"/>
    <mergeCell ref="C33:D33"/>
    <mergeCell ref="E33:F33"/>
    <mergeCell ref="C34:D34"/>
    <mergeCell ref="E34:F34"/>
    <mergeCell ref="C41:D41"/>
    <mergeCell ref="E41:F41"/>
    <mergeCell ref="C42:D42"/>
    <mergeCell ref="E42:F42"/>
    <mergeCell ref="C45:J45"/>
    <mergeCell ref="C46:D46"/>
    <mergeCell ref="E46:F46"/>
    <mergeCell ref="C38:D38"/>
    <mergeCell ref="E38:F38"/>
    <mergeCell ref="C39:D39"/>
    <mergeCell ref="E39:F39"/>
    <mergeCell ref="C40:D40"/>
    <mergeCell ref="E40:F40"/>
    <mergeCell ref="C43:D43"/>
    <mergeCell ref="E43:F43"/>
    <mergeCell ref="C44:D44"/>
    <mergeCell ref="E44:F44"/>
    <mergeCell ref="C50:D50"/>
    <mergeCell ref="E50:F50"/>
    <mergeCell ref="C51:D51"/>
    <mergeCell ref="E51:F51"/>
    <mergeCell ref="C52:D52"/>
    <mergeCell ref="E52:F52"/>
    <mergeCell ref="C47:D47"/>
    <mergeCell ref="E47:F47"/>
    <mergeCell ref="C48:D48"/>
    <mergeCell ref="E48:F48"/>
    <mergeCell ref="C49:D49"/>
    <mergeCell ref="E49:F49"/>
    <mergeCell ref="C56:D56"/>
    <mergeCell ref="E56:F56"/>
    <mergeCell ref="C59:I59"/>
    <mergeCell ref="C62:J62"/>
    <mergeCell ref="C63:D63"/>
    <mergeCell ref="E63:F63"/>
    <mergeCell ref="C53:D53"/>
    <mergeCell ref="E53:F53"/>
    <mergeCell ref="C54:D54"/>
    <mergeCell ref="E54:F54"/>
    <mergeCell ref="C55:D55"/>
    <mergeCell ref="E55:F55"/>
    <mergeCell ref="C57:D57"/>
    <mergeCell ref="E57:F57"/>
    <mergeCell ref="C58:D58"/>
    <mergeCell ref="E58:F58"/>
    <mergeCell ref="C60:D60"/>
    <mergeCell ref="E60:F60"/>
    <mergeCell ref="C61:D61"/>
    <mergeCell ref="E61:F61"/>
    <mergeCell ref="C64:D64"/>
    <mergeCell ref="E64:F64"/>
    <mergeCell ref="C65:I65"/>
    <mergeCell ref="C68:J68"/>
    <mergeCell ref="C69:J69"/>
    <mergeCell ref="C70:D70"/>
    <mergeCell ref="E70:F70"/>
    <mergeCell ref="C66:D66"/>
    <mergeCell ref="E66:F66"/>
    <mergeCell ref="C67:D67"/>
    <mergeCell ref="E67:F67"/>
    <mergeCell ref="C84:J84"/>
    <mergeCell ref="C85:D85"/>
    <mergeCell ref="E85:F85"/>
    <mergeCell ref="C71:D71"/>
    <mergeCell ref="E71:F71"/>
    <mergeCell ref="C72:D72"/>
    <mergeCell ref="E72:F72"/>
    <mergeCell ref="C75:J75"/>
    <mergeCell ref="C76:D76"/>
    <mergeCell ref="E76:F76"/>
    <mergeCell ref="C73:D73"/>
    <mergeCell ref="E73:F73"/>
    <mergeCell ref="C74:D74"/>
    <mergeCell ref="E74:F74"/>
    <mergeCell ref="C77:D77"/>
    <mergeCell ref="E77:F77"/>
    <mergeCell ref="C80:I80"/>
    <mergeCell ref="C83:J83"/>
    <mergeCell ref="C78:D78"/>
    <mergeCell ref="E78:F78"/>
    <mergeCell ref="C79:D79"/>
    <mergeCell ref="E79:F79"/>
    <mergeCell ref="C81:D81"/>
    <mergeCell ref="E81:F81"/>
    <mergeCell ref="C82:D82"/>
    <mergeCell ref="E82:F82"/>
    <mergeCell ref="J106:K106"/>
    <mergeCell ref="B107:I107"/>
    <mergeCell ref="J107:K107"/>
    <mergeCell ref="B108:I108"/>
    <mergeCell ref="J108:K108"/>
    <mergeCell ref="B109:I109"/>
    <mergeCell ref="J109:K109"/>
    <mergeCell ref="C105:D105"/>
    <mergeCell ref="E105:F105"/>
    <mergeCell ref="B106:I106"/>
    <mergeCell ref="C86:D86"/>
    <mergeCell ref="E86:F86"/>
    <mergeCell ref="C87:D87"/>
    <mergeCell ref="E87:F87"/>
    <mergeCell ref="C88:J88"/>
    <mergeCell ref="C89:D89"/>
    <mergeCell ref="E89:F89"/>
    <mergeCell ref="C90:D90"/>
    <mergeCell ref="E90:F90"/>
    <mergeCell ref="C91:D91"/>
    <mergeCell ref="E91:F91"/>
    <mergeCell ref="C92:J92"/>
    <mergeCell ref="C93:D93"/>
    <mergeCell ref="E93:F93"/>
    <mergeCell ref="C94:D94"/>
    <mergeCell ref="E94:F94"/>
    <mergeCell ref="C95:D95"/>
    <mergeCell ref="E95:F95"/>
    <mergeCell ref="C102:I102"/>
    <mergeCell ref="C103:D103"/>
    <mergeCell ref="E103:F103"/>
    <mergeCell ref="C104:D104"/>
    <mergeCell ref="E104:F104"/>
    <mergeCell ref="C96:J96"/>
    <mergeCell ref="C97:D97"/>
    <mergeCell ref="E97:F97"/>
    <mergeCell ref="C98:D98"/>
    <mergeCell ref="E98:F98"/>
    <mergeCell ref="C99:D99"/>
    <mergeCell ref="E99:F99"/>
    <mergeCell ref="C100:J100"/>
    <mergeCell ref="C101:D101"/>
    <mergeCell ref="E101:F101"/>
  </mergeCells>
  <phoneticPr fontId="1"/>
  <printOptions horizontalCentered="1"/>
  <pageMargins left="0.51181102362204722" right="0.51181102362204722" top="0.35433070866141736" bottom="0.35433070866141736" header="0.31496062992125984" footer="0.31496062992125984"/>
  <pageSetup paperSize="9" scale="26" orientation="landscape" r:id="rId1"/>
  <rowBreaks count="1" manualBreakCount="1">
    <brk id="111" min="1" max="10"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78"/>
  <sheetViews>
    <sheetView showGridLines="0" view="pageBreakPreview" zoomScale="80" zoomScaleNormal="100" zoomScaleSheetLayoutView="80" workbookViewId="0">
      <selection activeCell="J77" sqref="J77:K77"/>
    </sheetView>
  </sheetViews>
  <sheetFormatPr defaultColWidth="9" defaultRowHeight="18.75" x14ac:dyDescent="0.4"/>
  <cols>
    <col min="1" max="1" width="2.625" style="1" customWidth="1"/>
    <col min="2" max="2" width="5.875" style="1" customWidth="1"/>
    <col min="3" max="4" width="10.75" style="1" customWidth="1"/>
    <col min="5" max="5" width="9" style="1"/>
    <col min="6" max="6" width="22.75" style="1" customWidth="1"/>
    <col min="7" max="7" width="5.25" style="1" customWidth="1"/>
    <col min="8" max="8" width="5.75" style="1" customWidth="1"/>
    <col min="9" max="9" width="12.25" style="1" customWidth="1"/>
    <col min="10" max="10" width="14.375" style="1" bestFit="1" customWidth="1"/>
    <col min="11" max="11" width="11.25" style="1" customWidth="1"/>
    <col min="12" max="12" width="2.625" style="1" customWidth="1"/>
    <col min="13" max="16384" width="9" style="1"/>
  </cols>
  <sheetData>
    <row r="1" spans="1:23" x14ac:dyDescent="0.4">
      <c r="A1" s="34"/>
      <c r="B1" s="145"/>
      <c r="C1" s="145"/>
      <c r="D1" s="145"/>
      <c r="E1" s="145"/>
      <c r="F1" s="145"/>
      <c r="G1" s="145"/>
      <c r="H1" s="145"/>
      <c r="I1" s="145"/>
      <c r="J1" s="145"/>
      <c r="K1" s="145"/>
      <c r="L1" s="7"/>
    </row>
    <row r="2" spans="1:23" ht="20.100000000000001" customHeight="1" x14ac:dyDescent="0.4">
      <c r="A2" s="78"/>
      <c r="B2" s="136" t="s">
        <v>30</v>
      </c>
      <c r="C2" s="136"/>
      <c r="D2" s="136"/>
      <c r="E2" s="136"/>
      <c r="F2" s="136"/>
      <c r="G2" s="136"/>
      <c r="H2" s="136"/>
      <c r="I2" s="136"/>
      <c r="J2" s="136"/>
      <c r="K2" s="136"/>
      <c r="L2" s="8"/>
      <c r="W2" s="86"/>
    </row>
    <row r="3" spans="1:23" ht="20.100000000000001" customHeight="1" x14ac:dyDescent="0.4">
      <c r="A3" s="78"/>
      <c r="B3" s="136"/>
      <c r="C3" s="136"/>
      <c r="D3" s="136"/>
      <c r="E3" s="136"/>
      <c r="F3" s="136"/>
      <c r="G3" s="136"/>
      <c r="H3" s="136"/>
      <c r="I3" s="136"/>
      <c r="J3" s="136"/>
      <c r="K3" s="136"/>
      <c r="L3" s="8"/>
    </row>
    <row r="4" spans="1:23" ht="22.15" customHeight="1" x14ac:dyDescent="0.4">
      <c r="A4" s="78"/>
      <c r="B4" s="146">
        <v>45139</v>
      </c>
      <c r="C4" s="146"/>
      <c r="D4" s="146"/>
      <c r="E4" s="146"/>
      <c r="F4" s="146"/>
      <c r="G4" s="146"/>
      <c r="H4" s="146"/>
      <c r="I4" s="146"/>
      <c r="J4" s="146"/>
      <c r="K4" s="146"/>
      <c r="L4" s="8"/>
    </row>
    <row r="5" spans="1:23" ht="19.5" x14ac:dyDescent="0.4">
      <c r="A5" s="78"/>
      <c r="B5" s="79" t="s">
        <v>0</v>
      </c>
      <c r="C5" s="87"/>
      <c r="D5" s="87"/>
      <c r="E5" s="87"/>
      <c r="F5" s="87"/>
      <c r="G5" s="87"/>
      <c r="H5" s="87"/>
      <c r="I5" s="87"/>
      <c r="J5" s="87"/>
      <c r="K5" s="87"/>
      <c r="L5" s="8"/>
    </row>
    <row r="6" spans="1:23" x14ac:dyDescent="0.4">
      <c r="A6" s="78"/>
      <c r="B6" s="2"/>
      <c r="C6" s="2"/>
      <c r="D6" s="2"/>
      <c r="E6" s="2"/>
      <c r="F6" s="2"/>
      <c r="G6" s="2"/>
      <c r="H6" s="2"/>
      <c r="I6" s="2"/>
      <c r="J6" s="2"/>
      <c r="K6" s="2"/>
      <c r="L6" s="8"/>
    </row>
    <row r="7" spans="1:23" ht="19.5" x14ac:dyDescent="0.4">
      <c r="A7" s="78"/>
      <c r="B7" s="80" t="s">
        <v>253</v>
      </c>
      <c r="C7" s="80"/>
      <c r="D7" s="80"/>
      <c r="E7" s="80"/>
      <c r="F7" s="80"/>
      <c r="G7" s="80"/>
      <c r="H7" s="80"/>
      <c r="I7" s="80"/>
      <c r="J7" s="147" t="s">
        <v>240</v>
      </c>
      <c r="K7" s="147"/>
      <c r="L7" s="8"/>
    </row>
    <row r="8" spans="1:23" ht="19.5" x14ac:dyDescent="0.4">
      <c r="A8" s="78"/>
      <c r="B8" s="80" t="s">
        <v>33</v>
      </c>
      <c r="C8" s="80"/>
      <c r="D8" s="80"/>
      <c r="E8" s="80"/>
      <c r="F8" s="80"/>
      <c r="G8" s="80"/>
      <c r="H8" s="80"/>
      <c r="I8" s="80"/>
      <c r="J8" s="147"/>
      <c r="K8" s="147"/>
      <c r="L8" s="8"/>
    </row>
    <row r="9" spans="1:23" ht="19.5" x14ac:dyDescent="0.4">
      <c r="A9" s="78"/>
      <c r="B9" s="2"/>
      <c r="C9" s="80"/>
      <c r="D9" s="80"/>
      <c r="E9" s="80"/>
      <c r="F9" s="80"/>
      <c r="G9" s="80"/>
      <c r="H9" s="80"/>
      <c r="I9" s="80"/>
      <c r="J9" s="147"/>
      <c r="K9" s="147"/>
      <c r="L9" s="8"/>
    </row>
    <row r="10" spans="1:23" ht="18" customHeight="1" x14ac:dyDescent="0.4">
      <c r="A10" s="78"/>
      <c r="B10" s="2" t="s">
        <v>1</v>
      </c>
      <c r="C10" s="2"/>
      <c r="D10" s="2"/>
      <c r="E10" s="2"/>
      <c r="F10" s="2"/>
      <c r="G10" s="2"/>
      <c r="H10" s="2"/>
      <c r="I10" s="2"/>
      <c r="J10" s="147"/>
      <c r="K10" s="147"/>
      <c r="L10" s="8"/>
    </row>
    <row r="11" spans="1:23" ht="20.100000000000001" customHeight="1" x14ac:dyDescent="0.4">
      <c r="A11" s="78"/>
      <c r="B11" s="2"/>
      <c r="C11" s="2"/>
      <c r="D11" s="2"/>
      <c r="E11" s="2"/>
      <c r="F11" s="2"/>
      <c r="G11" s="2"/>
      <c r="H11" s="2"/>
      <c r="I11" s="2"/>
      <c r="J11" s="67"/>
      <c r="K11" s="67"/>
      <c r="L11" s="8"/>
    </row>
    <row r="12" spans="1:23" ht="22.5" x14ac:dyDescent="0.4">
      <c r="A12" s="78"/>
      <c r="B12" s="140" t="s">
        <v>2</v>
      </c>
      <c r="C12" s="141"/>
      <c r="D12" s="141"/>
      <c r="E12" s="148">
        <f>J76+J77</f>
        <v>1430000</v>
      </c>
      <c r="F12" s="148"/>
      <c r="G12" s="3" t="s">
        <v>28</v>
      </c>
      <c r="H12" s="3"/>
      <c r="I12" s="3"/>
      <c r="J12" s="4"/>
      <c r="K12" s="68"/>
      <c r="L12" s="8"/>
    </row>
    <row r="13" spans="1:23" x14ac:dyDescent="0.4">
      <c r="A13" s="85"/>
      <c r="B13" s="127" t="s">
        <v>44</v>
      </c>
      <c r="C13" s="127"/>
      <c r="D13" s="4" t="s">
        <v>29</v>
      </c>
      <c r="E13" s="4"/>
      <c r="F13" s="5"/>
      <c r="G13" s="2"/>
      <c r="H13" s="2"/>
      <c r="I13" s="2"/>
      <c r="J13" s="6"/>
      <c r="K13" s="7"/>
      <c r="L13" s="8"/>
    </row>
    <row r="14" spans="1:23" x14ac:dyDescent="0.4">
      <c r="A14" s="85"/>
      <c r="B14" s="127" t="s">
        <v>45</v>
      </c>
      <c r="C14" s="127"/>
      <c r="D14" s="4" t="s">
        <v>182</v>
      </c>
      <c r="E14" s="4"/>
      <c r="F14" s="4"/>
      <c r="G14" s="2"/>
      <c r="H14" s="2"/>
      <c r="I14" s="2"/>
      <c r="J14" s="2"/>
      <c r="K14" s="8"/>
      <c r="L14" s="8"/>
    </row>
    <row r="15" spans="1:23" x14ac:dyDescent="0.4">
      <c r="A15" s="85"/>
      <c r="B15" s="127" t="s">
        <v>235</v>
      </c>
      <c r="C15" s="127"/>
      <c r="D15" s="4" t="s">
        <v>236</v>
      </c>
      <c r="E15" s="4"/>
      <c r="F15" s="4"/>
      <c r="G15" s="2"/>
      <c r="H15" s="2"/>
      <c r="I15" s="2"/>
      <c r="J15" s="2"/>
      <c r="K15" s="8"/>
      <c r="L15" s="8"/>
    </row>
    <row r="16" spans="1:23" x14ac:dyDescent="0.4">
      <c r="A16" s="78"/>
      <c r="B16" s="140" t="s">
        <v>48</v>
      </c>
      <c r="C16" s="141"/>
      <c r="D16" s="141"/>
      <c r="E16" s="141"/>
      <c r="F16" s="141"/>
      <c r="G16" s="141"/>
      <c r="H16" s="141"/>
      <c r="I16" s="141"/>
      <c r="J16" s="141"/>
      <c r="K16" s="142"/>
      <c r="L16" s="8"/>
    </row>
    <row r="17" spans="1:12" x14ac:dyDescent="0.4">
      <c r="A17" s="78"/>
      <c r="B17" s="65"/>
      <c r="C17" s="143" t="s">
        <v>9</v>
      </c>
      <c r="D17" s="143"/>
      <c r="E17" s="143" t="s">
        <v>8</v>
      </c>
      <c r="F17" s="143"/>
      <c r="G17" s="88" t="s">
        <v>7</v>
      </c>
      <c r="H17" s="88" t="s">
        <v>6</v>
      </c>
      <c r="I17" s="88" t="s">
        <v>5</v>
      </c>
      <c r="J17" s="66" t="s">
        <v>4</v>
      </c>
      <c r="K17" s="9" t="s">
        <v>32</v>
      </c>
      <c r="L17" s="8"/>
    </row>
    <row r="18" spans="1:12" x14ac:dyDescent="0.4">
      <c r="A18" s="78"/>
      <c r="B18" s="72" t="s">
        <v>3</v>
      </c>
      <c r="C18" s="107" t="s">
        <v>209</v>
      </c>
      <c r="D18" s="107"/>
      <c r="E18" s="107"/>
      <c r="F18" s="107"/>
      <c r="G18" s="107"/>
      <c r="H18" s="107"/>
      <c r="I18" s="107"/>
      <c r="J18" s="107"/>
      <c r="K18" s="76"/>
      <c r="L18" s="8"/>
    </row>
    <row r="19" spans="1:12" x14ac:dyDescent="0.4">
      <c r="A19" s="78"/>
      <c r="B19" s="57"/>
      <c r="C19" s="113" t="s">
        <v>254</v>
      </c>
      <c r="D19" s="114"/>
      <c r="E19" s="113" t="s">
        <v>255</v>
      </c>
      <c r="F19" s="128"/>
      <c r="G19" s="10">
        <v>8</v>
      </c>
      <c r="H19" s="11" t="s">
        <v>10</v>
      </c>
      <c r="I19" s="12">
        <v>3500</v>
      </c>
      <c r="J19" s="12">
        <f t="shared" ref="J19:J44" si="0">G19*I19</f>
        <v>28000</v>
      </c>
      <c r="K19" s="13"/>
      <c r="L19" s="8"/>
    </row>
    <row r="20" spans="1:12" x14ac:dyDescent="0.4">
      <c r="A20" s="78"/>
      <c r="B20" s="69"/>
      <c r="C20" s="138" t="s">
        <v>36</v>
      </c>
      <c r="D20" s="138"/>
      <c r="E20" s="138"/>
      <c r="F20" s="138"/>
      <c r="G20" s="138"/>
      <c r="H20" s="138"/>
      <c r="I20" s="139"/>
      <c r="J20" s="70">
        <f>SUM(J19:J19)</f>
        <v>28000</v>
      </c>
      <c r="K20" s="71"/>
      <c r="L20" s="8"/>
    </row>
    <row r="21" spans="1:12" x14ac:dyDescent="0.4">
      <c r="A21" s="78"/>
      <c r="B21" s="72" t="s">
        <v>19</v>
      </c>
      <c r="C21" s="107" t="s">
        <v>184</v>
      </c>
      <c r="D21" s="107"/>
      <c r="E21" s="107"/>
      <c r="F21" s="107"/>
      <c r="G21" s="107"/>
      <c r="H21" s="107"/>
      <c r="I21" s="107"/>
      <c r="J21" s="107"/>
      <c r="K21" s="73"/>
      <c r="L21" s="8"/>
    </row>
    <row r="22" spans="1:12" x14ac:dyDescent="0.4">
      <c r="A22" s="78"/>
      <c r="B22" s="74" t="s">
        <v>223</v>
      </c>
      <c r="C22" s="107" t="s">
        <v>186</v>
      </c>
      <c r="D22" s="107"/>
      <c r="E22" s="107"/>
      <c r="F22" s="107"/>
      <c r="G22" s="107"/>
      <c r="H22" s="107"/>
      <c r="I22" s="107"/>
      <c r="J22" s="107"/>
      <c r="K22" s="75"/>
      <c r="L22" s="8"/>
    </row>
    <row r="23" spans="1:12" x14ac:dyDescent="0.4">
      <c r="A23" s="78"/>
      <c r="B23" s="61"/>
      <c r="C23" s="122" t="s">
        <v>191</v>
      </c>
      <c r="D23" s="123"/>
      <c r="E23" s="124" t="s">
        <v>190</v>
      </c>
      <c r="F23" s="123"/>
      <c r="G23" s="15">
        <v>1</v>
      </c>
      <c r="H23" s="22" t="s">
        <v>16</v>
      </c>
      <c r="I23" s="19">
        <v>40000</v>
      </c>
      <c r="J23" s="17">
        <f t="shared" si="0"/>
        <v>40000</v>
      </c>
      <c r="K23" s="18"/>
      <c r="L23" s="8"/>
    </row>
    <row r="24" spans="1:12" x14ac:dyDescent="0.4">
      <c r="A24" s="78"/>
      <c r="B24" s="61"/>
      <c r="C24" s="122" t="s">
        <v>256</v>
      </c>
      <c r="D24" s="123"/>
      <c r="E24" s="124" t="s">
        <v>193</v>
      </c>
      <c r="F24" s="123"/>
      <c r="G24" s="15">
        <v>1</v>
      </c>
      <c r="H24" s="22" t="s">
        <v>16</v>
      </c>
      <c r="I24" s="19">
        <v>30000</v>
      </c>
      <c r="J24" s="17">
        <f t="shared" si="0"/>
        <v>30000</v>
      </c>
      <c r="K24" s="18"/>
      <c r="L24" s="8"/>
    </row>
    <row r="25" spans="1:12" x14ac:dyDescent="0.4">
      <c r="A25" s="78"/>
      <c r="B25" s="61"/>
      <c r="C25" s="122" t="s">
        <v>31</v>
      </c>
      <c r="D25" s="123"/>
      <c r="E25" s="124" t="s">
        <v>190</v>
      </c>
      <c r="F25" s="123"/>
      <c r="G25" s="15">
        <v>1</v>
      </c>
      <c r="H25" s="22" t="s">
        <v>16</v>
      </c>
      <c r="I25" s="19">
        <v>35000</v>
      </c>
      <c r="J25" s="17">
        <f t="shared" si="0"/>
        <v>35000</v>
      </c>
      <c r="K25" s="18"/>
      <c r="L25" s="8"/>
    </row>
    <row r="26" spans="1:12" x14ac:dyDescent="0.4">
      <c r="A26" s="78"/>
      <c r="B26" s="61"/>
      <c r="C26" s="122" t="s">
        <v>191</v>
      </c>
      <c r="D26" s="123"/>
      <c r="E26" s="124" t="s">
        <v>257</v>
      </c>
      <c r="F26" s="123"/>
      <c r="G26" s="15">
        <v>8</v>
      </c>
      <c r="H26" s="22" t="s">
        <v>16</v>
      </c>
      <c r="I26" s="19">
        <v>5500</v>
      </c>
      <c r="J26" s="17">
        <f t="shared" si="0"/>
        <v>44000</v>
      </c>
      <c r="K26" s="18"/>
      <c r="L26" s="8"/>
    </row>
    <row r="27" spans="1:12" x14ac:dyDescent="0.4">
      <c r="A27" s="78"/>
      <c r="B27" s="61"/>
      <c r="C27" s="122" t="s">
        <v>13</v>
      </c>
      <c r="D27" s="123"/>
      <c r="E27" s="124" t="s">
        <v>258</v>
      </c>
      <c r="F27" s="123"/>
      <c r="G27" s="25">
        <v>1</v>
      </c>
      <c r="H27" s="22" t="s">
        <v>18</v>
      </c>
      <c r="I27" s="19">
        <v>125000</v>
      </c>
      <c r="J27" s="26">
        <f t="shared" si="0"/>
        <v>125000</v>
      </c>
      <c r="K27" s="18"/>
      <c r="L27" s="8"/>
    </row>
    <row r="28" spans="1:12" x14ac:dyDescent="0.4">
      <c r="A28" s="78"/>
      <c r="B28" s="61"/>
      <c r="C28" s="122" t="s">
        <v>13</v>
      </c>
      <c r="D28" s="123"/>
      <c r="E28" s="124" t="s">
        <v>259</v>
      </c>
      <c r="F28" s="123"/>
      <c r="G28" s="15">
        <v>1</v>
      </c>
      <c r="H28" s="23" t="s">
        <v>18</v>
      </c>
      <c r="I28" s="19">
        <v>210000</v>
      </c>
      <c r="J28" s="17">
        <f>G28*I28</f>
        <v>210000</v>
      </c>
      <c r="K28" s="18"/>
      <c r="L28" s="8"/>
    </row>
    <row r="29" spans="1:12" x14ac:dyDescent="0.4">
      <c r="A29" s="78"/>
      <c r="B29" s="61"/>
      <c r="C29" s="122" t="s">
        <v>14</v>
      </c>
      <c r="D29" s="123"/>
      <c r="E29" s="124" t="s">
        <v>244</v>
      </c>
      <c r="F29" s="123"/>
      <c r="G29" s="15">
        <v>1</v>
      </c>
      <c r="H29" s="24" t="s">
        <v>18</v>
      </c>
      <c r="I29" s="19">
        <v>2500</v>
      </c>
      <c r="J29" s="17">
        <f>G29*I29</f>
        <v>2500</v>
      </c>
      <c r="K29" s="18"/>
      <c r="L29" s="8"/>
    </row>
    <row r="30" spans="1:12" x14ac:dyDescent="0.4">
      <c r="A30" s="78"/>
      <c r="B30" s="61"/>
      <c r="C30" s="122" t="s">
        <v>260</v>
      </c>
      <c r="D30" s="123"/>
      <c r="E30" s="124" t="s">
        <v>261</v>
      </c>
      <c r="F30" s="123"/>
      <c r="G30" s="25">
        <v>1</v>
      </c>
      <c r="H30" s="22" t="s">
        <v>18</v>
      </c>
      <c r="I30" s="19">
        <v>22400</v>
      </c>
      <c r="J30" s="26">
        <f t="shared" ref="J30:J34" si="1">G30*I30</f>
        <v>22400</v>
      </c>
      <c r="K30" s="18"/>
      <c r="L30" s="8"/>
    </row>
    <row r="31" spans="1:12" x14ac:dyDescent="0.4">
      <c r="A31" s="78"/>
      <c r="B31" s="61"/>
      <c r="C31" s="122" t="s">
        <v>260</v>
      </c>
      <c r="D31" s="123"/>
      <c r="E31" s="124" t="s">
        <v>262</v>
      </c>
      <c r="F31" s="123"/>
      <c r="G31" s="25">
        <v>1</v>
      </c>
      <c r="H31" s="22" t="s">
        <v>18</v>
      </c>
      <c r="I31" s="19">
        <v>52200</v>
      </c>
      <c r="J31" s="26">
        <f t="shared" si="1"/>
        <v>52200</v>
      </c>
      <c r="K31" s="18"/>
      <c r="L31" s="8"/>
    </row>
    <row r="32" spans="1:12" x14ac:dyDescent="0.4">
      <c r="A32" s="78"/>
      <c r="B32" s="61"/>
      <c r="C32" s="122" t="s">
        <v>260</v>
      </c>
      <c r="D32" s="123"/>
      <c r="E32" s="124" t="s">
        <v>263</v>
      </c>
      <c r="F32" s="123"/>
      <c r="G32" s="25">
        <v>1</v>
      </c>
      <c r="H32" s="22" t="s">
        <v>18</v>
      </c>
      <c r="I32" s="19">
        <v>6200</v>
      </c>
      <c r="J32" s="26">
        <f t="shared" si="1"/>
        <v>6200</v>
      </c>
      <c r="K32" s="18"/>
      <c r="L32" s="8"/>
    </row>
    <row r="33" spans="1:12" x14ac:dyDescent="0.4">
      <c r="A33" s="78"/>
      <c r="B33" s="60"/>
      <c r="C33" s="122" t="s">
        <v>37</v>
      </c>
      <c r="D33" s="123"/>
      <c r="E33" s="124"/>
      <c r="F33" s="123"/>
      <c r="G33" s="25">
        <v>1</v>
      </c>
      <c r="H33" s="22" t="s">
        <v>18</v>
      </c>
      <c r="I33" s="19">
        <v>6500</v>
      </c>
      <c r="J33" s="26">
        <f t="shared" si="1"/>
        <v>6500</v>
      </c>
      <c r="K33" s="18" t="s">
        <v>47</v>
      </c>
      <c r="L33" s="8"/>
    </row>
    <row r="34" spans="1:12" x14ac:dyDescent="0.4">
      <c r="A34" s="78"/>
      <c r="B34" s="61"/>
      <c r="C34" s="122" t="s">
        <v>221</v>
      </c>
      <c r="D34" s="123"/>
      <c r="E34" s="124" t="s">
        <v>222</v>
      </c>
      <c r="F34" s="123"/>
      <c r="G34" s="25">
        <v>7</v>
      </c>
      <c r="H34" s="22" t="s">
        <v>16</v>
      </c>
      <c r="I34" s="19">
        <v>5000</v>
      </c>
      <c r="J34" s="26">
        <f t="shared" si="1"/>
        <v>35000</v>
      </c>
      <c r="K34" s="18"/>
      <c r="L34" s="8"/>
    </row>
    <row r="35" spans="1:12" x14ac:dyDescent="0.4">
      <c r="A35" s="78"/>
      <c r="B35" s="60"/>
      <c r="C35" s="122" t="s">
        <v>15</v>
      </c>
      <c r="D35" s="123"/>
      <c r="E35" s="124"/>
      <c r="F35" s="123"/>
      <c r="G35" s="25">
        <v>12</v>
      </c>
      <c r="H35" s="22" t="s">
        <v>12</v>
      </c>
      <c r="I35" s="19">
        <v>25000</v>
      </c>
      <c r="J35" s="26">
        <f t="shared" si="0"/>
        <v>300000</v>
      </c>
      <c r="K35" s="18"/>
      <c r="L35" s="8"/>
    </row>
    <row r="36" spans="1:12" x14ac:dyDescent="0.4">
      <c r="A36" s="78"/>
      <c r="B36" s="64"/>
      <c r="C36" s="108"/>
      <c r="D36" s="108"/>
      <c r="E36" s="108"/>
      <c r="F36" s="108"/>
      <c r="G36" s="91"/>
      <c r="H36" s="91"/>
      <c r="I36" s="92" t="s">
        <v>270</v>
      </c>
      <c r="J36" s="92">
        <f>SUM(J23:J35)-J33</f>
        <v>902300</v>
      </c>
      <c r="K36" s="92"/>
      <c r="L36" s="8"/>
    </row>
    <row r="37" spans="1:12" ht="19.5" thickBot="1" x14ac:dyDescent="0.45">
      <c r="A37" s="78"/>
      <c r="B37" s="96"/>
      <c r="C37" s="110"/>
      <c r="D37" s="110"/>
      <c r="E37" s="110"/>
      <c r="F37" s="110"/>
      <c r="G37" s="97"/>
      <c r="H37" s="97"/>
      <c r="I37" s="98" t="s">
        <v>271</v>
      </c>
      <c r="J37" s="99">
        <v>6500</v>
      </c>
      <c r="K37" s="99"/>
      <c r="L37" s="8"/>
    </row>
    <row r="38" spans="1:12" ht="19.5" thickTop="1" x14ac:dyDescent="0.4">
      <c r="A38" s="78"/>
      <c r="B38" s="100"/>
      <c r="C38" s="119" t="s">
        <v>41</v>
      </c>
      <c r="D38" s="119"/>
      <c r="E38" s="119"/>
      <c r="F38" s="119"/>
      <c r="G38" s="119"/>
      <c r="H38" s="119"/>
      <c r="I38" s="120"/>
      <c r="J38" s="101">
        <f>SUM(J23:J35)</f>
        <v>908800</v>
      </c>
      <c r="K38" s="102"/>
      <c r="L38" s="8"/>
    </row>
    <row r="39" spans="1:12" x14ac:dyDescent="0.4">
      <c r="A39" s="78"/>
      <c r="B39" s="64"/>
      <c r="C39" s="108"/>
      <c r="D39" s="108"/>
      <c r="E39" s="108"/>
      <c r="F39" s="108"/>
      <c r="G39" s="91"/>
      <c r="H39" s="91"/>
      <c r="I39" s="92" t="s">
        <v>275</v>
      </c>
      <c r="J39" s="92">
        <f>J36</f>
        <v>902300</v>
      </c>
      <c r="K39" s="92"/>
      <c r="L39" s="8"/>
    </row>
    <row r="40" spans="1:12" x14ac:dyDescent="0.4">
      <c r="A40" s="78"/>
      <c r="B40" s="93"/>
      <c r="C40" s="109"/>
      <c r="D40" s="109"/>
      <c r="E40" s="109"/>
      <c r="F40" s="109"/>
      <c r="G40" s="94"/>
      <c r="H40" s="94"/>
      <c r="I40" s="92" t="s">
        <v>274</v>
      </c>
      <c r="J40" s="95">
        <f>J37</f>
        <v>6500</v>
      </c>
      <c r="K40" s="95"/>
      <c r="L40" s="8"/>
    </row>
    <row r="41" spans="1:12" x14ac:dyDescent="0.4">
      <c r="A41" s="78"/>
      <c r="B41" s="72" t="s">
        <v>196</v>
      </c>
      <c r="C41" s="121" t="s">
        <v>20</v>
      </c>
      <c r="D41" s="121"/>
      <c r="E41" s="121"/>
      <c r="F41" s="121"/>
      <c r="G41" s="121"/>
      <c r="H41" s="121"/>
      <c r="I41" s="121"/>
      <c r="J41" s="121"/>
      <c r="K41" s="75"/>
      <c r="L41" s="8"/>
    </row>
    <row r="42" spans="1:12" x14ac:dyDescent="0.4">
      <c r="A42" s="78"/>
      <c r="B42" s="74" t="s">
        <v>223</v>
      </c>
      <c r="C42" s="107" t="s">
        <v>204</v>
      </c>
      <c r="D42" s="107"/>
      <c r="E42" s="107"/>
      <c r="F42" s="107"/>
      <c r="G42" s="107"/>
      <c r="H42" s="107"/>
      <c r="I42" s="107"/>
      <c r="J42" s="107"/>
      <c r="K42" s="75"/>
      <c r="L42" s="8"/>
    </row>
    <row r="43" spans="1:12" x14ac:dyDescent="0.4">
      <c r="A43" s="78"/>
      <c r="B43" s="60"/>
      <c r="C43" s="111" t="s">
        <v>264</v>
      </c>
      <c r="D43" s="112"/>
      <c r="E43" s="111" t="s">
        <v>265</v>
      </c>
      <c r="F43" s="112"/>
      <c r="G43" s="15">
        <v>6</v>
      </c>
      <c r="H43" s="15" t="s">
        <v>10</v>
      </c>
      <c r="I43" s="19">
        <v>4000</v>
      </c>
      <c r="J43" s="31">
        <f t="shared" ref="J43" si="2">G43*I43</f>
        <v>24000</v>
      </c>
      <c r="K43" s="18" t="s">
        <v>47</v>
      </c>
      <c r="L43" s="8"/>
    </row>
    <row r="44" spans="1:12" ht="18" customHeight="1" x14ac:dyDescent="0.4">
      <c r="A44" s="78"/>
      <c r="B44" s="61"/>
      <c r="C44" s="115" t="s">
        <v>266</v>
      </c>
      <c r="D44" s="116"/>
      <c r="E44" s="115"/>
      <c r="F44" s="116"/>
      <c r="G44" s="104">
        <v>1</v>
      </c>
      <c r="H44" s="104" t="s">
        <v>12</v>
      </c>
      <c r="I44" s="105">
        <v>25000</v>
      </c>
      <c r="J44" s="106">
        <f t="shared" si="0"/>
        <v>25000</v>
      </c>
      <c r="K44" s="21" t="s">
        <v>47</v>
      </c>
      <c r="L44" s="8"/>
    </row>
    <row r="45" spans="1:12" ht="18" customHeight="1" x14ac:dyDescent="0.4">
      <c r="A45" s="78"/>
      <c r="B45" s="64"/>
      <c r="C45" s="108"/>
      <c r="D45" s="108"/>
      <c r="E45" s="108"/>
      <c r="F45" s="108"/>
      <c r="G45" s="91"/>
      <c r="H45" s="91"/>
      <c r="I45" s="92" t="s">
        <v>270</v>
      </c>
      <c r="J45" s="92">
        <v>0</v>
      </c>
      <c r="K45" s="92"/>
      <c r="L45" s="8"/>
    </row>
    <row r="46" spans="1:12" ht="18" customHeight="1" thickBot="1" x14ac:dyDescent="0.45">
      <c r="A46" s="78"/>
      <c r="B46" s="96"/>
      <c r="C46" s="110"/>
      <c r="D46" s="110"/>
      <c r="E46" s="110"/>
      <c r="F46" s="110"/>
      <c r="G46" s="97"/>
      <c r="H46" s="97"/>
      <c r="I46" s="98" t="s">
        <v>271</v>
      </c>
      <c r="J46" s="99">
        <v>49000</v>
      </c>
      <c r="K46" s="99"/>
      <c r="L46" s="8"/>
    </row>
    <row r="47" spans="1:12" ht="19.5" thickTop="1" x14ac:dyDescent="0.4">
      <c r="A47" s="78"/>
      <c r="B47" s="100"/>
      <c r="C47" s="119" t="s">
        <v>278</v>
      </c>
      <c r="D47" s="119"/>
      <c r="E47" s="119"/>
      <c r="F47" s="119"/>
      <c r="G47" s="119"/>
      <c r="H47" s="119"/>
      <c r="I47" s="120"/>
      <c r="J47" s="101">
        <f>SUM(J42:J44)</f>
        <v>49000</v>
      </c>
      <c r="K47" s="102"/>
      <c r="L47" s="8"/>
    </row>
    <row r="48" spans="1:12" ht="18" customHeight="1" x14ac:dyDescent="0.4">
      <c r="A48" s="78"/>
      <c r="B48" s="64"/>
      <c r="C48" s="108"/>
      <c r="D48" s="108"/>
      <c r="E48" s="108"/>
      <c r="F48" s="108"/>
      <c r="G48" s="91"/>
      <c r="H48" s="91"/>
      <c r="I48" s="92" t="s">
        <v>279</v>
      </c>
      <c r="J48" s="92">
        <v>0</v>
      </c>
      <c r="K48" s="92"/>
      <c r="L48" s="8"/>
    </row>
    <row r="49" spans="1:14" x14ac:dyDescent="0.4">
      <c r="A49" s="78"/>
      <c r="B49" s="93"/>
      <c r="C49" s="109"/>
      <c r="D49" s="109"/>
      <c r="E49" s="109"/>
      <c r="F49" s="109"/>
      <c r="G49" s="94"/>
      <c r="H49" s="94"/>
      <c r="I49" s="92" t="s">
        <v>280</v>
      </c>
      <c r="J49" s="95">
        <v>49000</v>
      </c>
      <c r="K49" s="95"/>
      <c r="L49" s="8"/>
    </row>
    <row r="50" spans="1:14" x14ac:dyDescent="0.4">
      <c r="A50" s="78"/>
      <c r="B50" s="72" t="s">
        <v>214</v>
      </c>
      <c r="C50" s="121" t="s">
        <v>21</v>
      </c>
      <c r="D50" s="121"/>
      <c r="E50" s="121"/>
      <c r="F50" s="121"/>
      <c r="G50" s="121"/>
      <c r="H50" s="121"/>
      <c r="I50" s="121"/>
      <c r="J50" s="121"/>
      <c r="K50" s="75"/>
      <c r="L50" s="8"/>
    </row>
    <row r="51" spans="1:14" x14ac:dyDescent="0.4">
      <c r="A51" s="78"/>
      <c r="B51" s="74" t="s">
        <v>223</v>
      </c>
      <c r="C51" s="107" t="s">
        <v>198</v>
      </c>
      <c r="D51" s="107"/>
      <c r="E51" s="107"/>
      <c r="F51" s="107"/>
      <c r="G51" s="107"/>
      <c r="H51" s="107"/>
      <c r="I51" s="107"/>
      <c r="J51" s="107"/>
      <c r="K51" s="77"/>
      <c r="L51" s="8"/>
    </row>
    <row r="52" spans="1:14" x14ac:dyDescent="0.4">
      <c r="B52" s="62"/>
      <c r="C52" s="113" t="s">
        <v>225</v>
      </c>
      <c r="D52" s="114"/>
      <c r="E52" s="113"/>
      <c r="F52" s="114"/>
      <c r="G52" s="11">
        <v>1</v>
      </c>
      <c r="H52" s="11" t="s">
        <v>18</v>
      </c>
      <c r="I52" s="28">
        <v>7000</v>
      </c>
      <c r="J52" s="29">
        <f>G52*I52</f>
        <v>7000</v>
      </c>
      <c r="K52" s="13"/>
      <c r="L52" s="8"/>
    </row>
    <row r="53" spans="1:14" x14ac:dyDescent="0.4">
      <c r="A53" s="78"/>
      <c r="B53" s="63"/>
      <c r="C53" s="111" t="s">
        <v>225</v>
      </c>
      <c r="D53" s="112"/>
      <c r="E53" s="111" t="s">
        <v>267</v>
      </c>
      <c r="F53" s="112"/>
      <c r="G53" s="15">
        <v>1</v>
      </c>
      <c r="H53" s="15" t="s">
        <v>18</v>
      </c>
      <c r="I53" s="19">
        <v>3000</v>
      </c>
      <c r="J53" s="31">
        <f>G53*I53</f>
        <v>3000</v>
      </c>
      <c r="K53" s="18" t="s">
        <v>47</v>
      </c>
      <c r="L53" s="8"/>
    </row>
    <row r="54" spans="1:14" x14ac:dyDescent="0.4">
      <c r="A54" s="78"/>
      <c r="B54" s="64"/>
      <c r="C54" s="108"/>
      <c r="D54" s="108"/>
      <c r="E54" s="108"/>
      <c r="F54" s="108"/>
      <c r="G54" s="91"/>
      <c r="H54" s="91"/>
      <c r="I54" s="92" t="s">
        <v>270</v>
      </c>
      <c r="J54" s="92">
        <v>7000</v>
      </c>
      <c r="K54" s="92"/>
      <c r="L54" s="8"/>
    </row>
    <row r="55" spans="1:14" x14ac:dyDescent="0.4">
      <c r="A55" s="78"/>
      <c r="B55" s="93"/>
      <c r="C55" s="109"/>
      <c r="D55" s="109"/>
      <c r="E55" s="109"/>
      <c r="F55" s="109"/>
      <c r="G55" s="94"/>
      <c r="H55" s="94"/>
      <c r="I55" s="92" t="s">
        <v>271</v>
      </c>
      <c r="J55" s="95">
        <v>3000</v>
      </c>
      <c r="K55" s="95"/>
      <c r="L55" s="8"/>
      <c r="N55" s="2"/>
    </row>
    <row r="56" spans="1:14" x14ac:dyDescent="0.4">
      <c r="A56" s="78"/>
      <c r="B56" s="74" t="s">
        <v>224</v>
      </c>
      <c r="C56" s="107" t="s">
        <v>199</v>
      </c>
      <c r="D56" s="107"/>
      <c r="E56" s="107"/>
      <c r="F56" s="107"/>
      <c r="G56" s="107"/>
      <c r="H56" s="107"/>
      <c r="I56" s="107"/>
      <c r="J56" s="107"/>
      <c r="K56" s="77"/>
      <c r="L56" s="8"/>
    </row>
    <row r="57" spans="1:14" x14ac:dyDescent="0.4">
      <c r="A57" s="78"/>
      <c r="B57" s="63"/>
      <c r="C57" s="111" t="s">
        <v>24</v>
      </c>
      <c r="D57" s="112"/>
      <c r="E57" s="111"/>
      <c r="F57" s="112"/>
      <c r="G57" s="15">
        <v>2</v>
      </c>
      <c r="H57" s="15" t="s">
        <v>12</v>
      </c>
      <c r="I57" s="19">
        <v>25000</v>
      </c>
      <c r="J57" s="31">
        <f>G57*I57</f>
        <v>50000</v>
      </c>
      <c r="K57" s="32"/>
      <c r="L57" s="8"/>
    </row>
    <row r="58" spans="1:14" x14ac:dyDescent="0.4">
      <c r="A58" s="78"/>
      <c r="B58" s="64"/>
      <c r="C58" s="108"/>
      <c r="D58" s="108"/>
      <c r="E58" s="108"/>
      <c r="F58" s="108"/>
      <c r="G58" s="91"/>
      <c r="H58" s="91"/>
      <c r="I58" s="92" t="s">
        <v>270</v>
      </c>
      <c r="J58" s="92">
        <v>50000</v>
      </c>
      <c r="K58" s="92"/>
      <c r="L58" s="8"/>
    </row>
    <row r="59" spans="1:14" x14ac:dyDescent="0.4">
      <c r="A59" s="78"/>
      <c r="B59" s="93"/>
      <c r="C59" s="109"/>
      <c r="D59" s="109"/>
      <c r="E59" s="109"/>
      <c r="F59" s="109"/>
      <c r="G59" s="94"/>
      <c r="H59" s="94"/>
      <c r="I59" s="92" t="s">
        <v>271</v>
      </c>
      <c r="J59" s="95">
        <v>0</v>
      </c>
      <c r="K59" s="95"/>
      <c r="L59" s="8"/>
    </row>
    <row r="60" spans="1:14" x14ac:dyDescent="0.4">
      <c r="A60" s="78"/>
      <c r="B60" s="74" t="s">
        <v>226</v>
      </c>
      <c r="C60" s="107" t="s">
        <v>200</v>
      </c>
      <c r="D60" s="107"/>
      <c r="E60" s="107"/>
      <c r="F60" s="107"/>
      <c r="G60" s="107"/>
      <c r="H60" s="107"/>
      <c r="I60" s="107"/>
      <c r="J60" s="107"/>
      <c r="K60" s="77"/>
      <c r="L60" s="8"/>
    </row>
    <row r="61" spans="1:14" x14ac:dyDescent="0.4">
      <c r="A61" s="78"/>
      <c r="B61" s="60"/>
      <c r="C61" s="111" t="s">
        <v>25</v>
      </c>
      <c r="D61" s="112"/>
      <c r="E61" s="118"/>
      <c r="F61" s="112"/>
      <c r="G61" s="15">
        <v>4</v>
      </c>
      <c r="H61" s="15" t="s">
        <v>12</v>
      </c>
      <c r="I61" s="19">
        <v>25000</v>
      </c>
      <c r="J61" s="31">
        <f>G61*I61</f>
        <v>100000</v>
      </c>
      <c r="K61" s="32"/>
      <c r="L61" s="8"/>
    </row>
    <row r="62" spans="1:14" x14ac:dyDescent="0.4">
      <c r="A62" s="78"/>
      <c r="B62" s="64"/>
      <c r="C62" s="108"/>
      <c r="D62" s="108"/>
      <c r="E62" s="108"/>
      <c r="F62" s="108"/>
      <c r="G62" s="91"/>
      <c r="H62" s="91"/>
      <c r="I62" s="92" t="s">
        <v>270</v>
      </c>
      <c r="J62" s="92">
        <v>100000</v>
      </c>
      <c r="K62" s="92"/>
      <c r="L62" s="8"/>
    </row>
    <row r="63" spans="1:14" x14ac:dyDescent="0.4">
      <c r="A63" s="78"/>
      <c r="B63" s="93"/>
      <c r="C63" s="109"/>
      <c r="D63" s="109"/>
      <c r="E63" s="109"/>
      <c r="F63" s="109"/>
      <c r="G63" s="94"/>
      <c r="H63" s="94"/>
      <c r="I63" s="92" t="s">
        <v>271</v>
      </c>
      <c r="J63" s="95">
        <v>0</v>
      </c>
      <c r="K63" s="95"/>
      <c r="L63" s="8"/>
    </row>
    <row r="64" spans="1:14" x14ac:dyDescent="0.4">
      <c r="A64" s="78"/>
      <c r="B64" s="74" t="s">
        <v>227</v>
      </c>
      <c r="C64" s="107" t="s">
        <v>201</v>
      </c>
      <c r="D64" s="107"/>
      <c r="E64" s="107"/>
      <c r="F64" s="107"/>
      <c r="G64" s="107"/>
      <c r="H64" s="107"/>
      <c r="I64" s="107"/>
      <c r="J64" s="107"/>
      <c r="K64" s="77"/>
      <c r="L64" s="8"/>
    </row>
    <row r="65" spans="1:12" x14ac:dyDescent="0.4">
      <c r="A65" s="78"/>
      <c r="B65" s="60"/>
      <c r="C65" s="117" t="s">
        <v>23</v>
      </c>
      <c r="D65" s="112"/>
      <c r="E65" s="111"/>
      <c r="F65" s="112"/>
      <c r="G65" s="15">
        <v>3</v>
      </c>
      <c r="H65" s="15" t="s">
        <v>12</v>
      </c>
      <c r="I65" s="19">
        <v>30000</v>
      </c>
      <c r="J65" s="31">
        <f t="shared" ref="J65" si="3">G65*I65</f>
        <v>90000</v>
      </c>
      <c r="K65" s="18"/>
      <c r="L65" s="8"/>
    </row>
    <row r="66" spans="1:12" x14ac:dyDescent="0.4">
      <c r="A66" s="78"/>
      <c r="B66" s="64"/>
      <c r="C66" s="108"/>
      <c r="D66" s="108"/>
      <c r="E66" s="108"/>
      <c r="F66" s="108"/>
      <c r="G66" s="91"/>
      <c r="H66" s="91"/>
      <c r="I66" s="92" t="s">
        <v>270</v>
      </c>
      <c r="J66" s="92">
        <v>90000</v>
      </c>
      <c r="K66" s="92"/>
      <c r="L66" s="8"/>
    </row>
    <row r="67" spans="1:12" x14ac:dyDescent="0.4">
      <c r="A67" s="78"/>
      <c r="B67" s="96"/>
      <c r="C67" s="110"/>
      <c r="D67" s="110"/>
      <c r="E67" s="110"/>
      <c r="F67" s="110"/>
      <c r="G67" s="97"/>
      <c r="H67" s="97"/>
      <c r="I67" s="98" t="s">
        <v>271</v>
      </c>
      <c r="J67" s="99">
        <v>0</v>
      </c>
      <c r="K67" s="99"/>
      <c r="L67" s="8"/>
    </row>
    <row r="68" spans="1:12" x14ac:dyDescent="0.4">
      <c r="A68" s="78"/>
      <c r="B68" s="74"/>
      <c r="C68" s="107" t="s">
        <v>283</v>
      </c>
      <c r="D68" s="107"/>
      <c r="E68" s="107"/>
      <c r="F68" s="107"/>
      <c r="G68" s="107"/>
      <c r="H68" s="107"/>
      <c r="I68" s="107"/>
      <c r="J68" s="107"/>
      <c r="K68" s="77"/>
      <c r="L68" s="8"/>
    </row>
    <row r="69" spans="1:12" x14ac:dyDescent="0.4">
      <c r="A69" s="78"/>
      <c r="B69" s="103"/>
      <c r="C69" s="115" t="s">
        <v>43</v>
      </c>
      <c r="D69" s="116"/>
      <c r="E69" s="115"/>
      <c r="F69" s="116"/>
      <c r="G69" s="104">
        <v>1</v>
      </c>
      <c r="H69" s="104" t="s">
        <v>18</v>
      </c>
      <c r="I69" s="105">
        <v>70000</v>
      </c>
      <c r="J69" s="106">
        <f t="shared" ref="J69" si="4">G69*I69</f>
        <v>70000</v>
      </c>
      <c r="K69" s="21" t="s">
        <v>47</v>
      </c>
      <c r="L69" s="8"/>
    </row>
    <row r="70" spans="1:12" x14ac:dyDescent="0.4">
      <c r="A70" s="78"/>
      <c r="B70" s="34"/>
      <c r="C70" s="135" t="s">
        <v>215</v>
      </c>
      <c r="D70" s="135"/>
      <c r="E70" s="135"/>
      <c r="F70" s="135"/>
      <c r="G70" s="135"/>
      <c r="H70" s="135"/>
      <c r="I70" s="135"/>
      <c r="J70" s="35">
        <f>J54+J55+J58+J59+J62+J63+J66+J67+J69</f>
        <v>320000</v>
      </c>
      <c r="K70" s="36"/>
      <c r="L70" s="8"/>
    </row>
    <row r="71" spans="1:12" x14ac:dyDescent="0.4">
      <c r="A71" s="78"/>
      <c r="B71" s="64"/>
      <c r="C71" s="108"/>
      <c r="D71" s="108"/>
      <c r="E71" s="108"/>
      <c r="F71" s="108"/>
      <c r="G71" s="91"/>
      <c r="H71" s="91"/>
      <c r="I71" s="92" t="s">
        <v>281</v>
      </c>
      <c r="J71" s="92">
        <v>245000</v>
      </c>
      <c r="K71" s="92"/>
      <c r="L71" s="8"/>
    </row>
    <row r="72" spans="1:12" x14ac:dyDescent="0.4">
      <c r="A72" s="78"/>
      <c r="B72" s="93"/>
      <c r="C72" s="109"/>
      <c r="D72" s="109"/>
      <c r="E72" s="109"/>
      <c r="F72" s="109"/>
      <c r="G72" s="94"/>
      <c r="H72" s="94"/>
      <c r="I72" s="92" t="s">
        <v>282</v>
      </c>
      <c r="J72" s="95">
        <v>73000</v>
      </c>
      <c r="K72" s="95"/>
      <c r="L72" s="8"/>
    </row>
    <row r="73" spans="1:12" x14ac:dyDescent="0.4">
      <c r="A73" s="78"/>
      <c r="B73" s="57"/>
      <c r="C73" s="113" t="s">
        <v>233</v>
      </c>
      <c r="D73" s="114"/>
      <c r="E73" s="113" t="s">
        <v>234</v>
      </c>
      <c r="F73" s="128"/>
      <c r="G73" s="10"/>
      <c r="H73" s="11"/>
      <c r="I73" s="12"/>
      <c r="J73" s="12">
        <v>-5800</v>
      </c>
      <c r="K73" s="13"/>
      <c r="L73" s="8"/>
    </row>
    <row r="74" spans="1:12" x14ac:dyDescent="0.4">
      <c r="A74" s="85"/>
      <c r="B74" s="130" t="s">
        <v>202</v>
      </c>
      <c r="C74" s="131"/>
      <c r="D74" s="131"/>
      <c r="E74" s="131"/>
      <c r="F74" s="131"/>
      <c r="G74" s="131"/>
      <c r="H74" s="131"/>
      <c r="I74" s="131"/>
      <c r="J74" s="132">
        <f>J76-J75</f>
        <v>1177300</v>
      </c>
      <c r="K74" s="133"/>
      <c r="L74" s="8"/>
    </row>
    <row r="75" spans="1:12" x14ac:dyDescent="0.4">
      <c r="A75" s="78"/>
      <c r="B75" s="130" t="s">
        <v>203</v>
      </c>
      <c r="C75" s="131"/>
      <c r="D75" s="131"/>
      <c r="E75" s="131"/>
      <c r="F75" s="131"/>
      <c r="G75" s="131"/>
      <c r="H75" s="131"/>
      <c r="I75" s="131"/>
      <c r="J75" s="132">
        <f>SUM(J33,J43,J44,J69,J53,J73)</f>
        <v>122700</v>
      </c>
      <c r="K75" s="133"/>
      <c r="L75" s="8"/>
    </row>
    <row r="76" spans="1:12" x14ac:dyDescent="0.4">
      <c r="A76" s="78"/>
      <c r="B76" s="130" t="s">
        <v>216</v>
      </c>
      <c r="C76" s="131"/>
      <c r="D76" s="131"/>
      <c r="E76" s="131"/>
      <c r="F76" s="131"/>
      <c r="G76" s="131"/>
      <c r="H76" s="131"/>
      <c r="I76" s="131"/>
      <c r="J76" s="132">
        <f>J20+J38+J47+J70+J73</f>
        <v>1300000</v>
      </c>
      <c r="K76" s="133"/>
      <c r="L76" s="8"/>
    </row>
    <row r="77" spans="1:12" x14ac:dyDescent="0.4">
      <c r="A77" s="78"/>
      <c r="B77" s="129" t="s">
        <v>27</v>
      </c>
      <c r="C77" s="125"/>
      <c r="D77" s="125"/>
      <c r="E77" s="125"/>
      <c r="F77" s="125"/>
      <c r="G77" s="125"/>
      <c r="H77" s="125"/>
      <c r="I77" s="126"/>
      <c r="J77" s="134">
        <f>J76*0.1</f>
        <v>130000</v>
      </c>
      <c r="K77" s="133"/>
      <c r="L77" s="8"/>
    </row>
    <row r="78" spans="1:12" x14ac:dyDescent="0.4">
      <c r="A78" s="81"/>
      <c r="B78" s="83"/>
      <c r="C78" s="82"/>
      <c r="D78" s="82"/>
      <c r="E78" s="82"/>
      <c r="F78" s="82"/>
      <c r="G78" s="82"/>
      <c r="H78" s="82"/>
      <c r="I78" s="82"/>
      <c r="J78" s="82"/>
      <c r="K78" s="83"/>
      <c r="L78" s="84"/>
    </row>
  </sheetData>
  <sheetProtection algorithmName="SHA-512" hashValue="slV1IbkH4lLQdxTAASNCdXu64nVOjB11cUItpeH6Sb6EJ8ihvkeWEdQDI1NDzV7z7Syxb8LBgI9Dw2fjt6+lKw==" saltValue="EQpk91K2BT3D2qd6BLt/XQ==" spinCount="100000" sheet="1" objects="1" scenarios="1" selectLockedCells="1"/>
  <mergeCells count="117">
    <mergeCell ref="B1:K1"/>
    <mergeCell ref="B2:K3"/>
    <mergeCell ref="B4:K4"/>
    <mergeCell ref="J7:K10"/>
    <mergeCell ref="B12:D12"/>
    <mergeCell ref="E12:F12"/>
    <mergeCell ref="C23:D23"/>
    <mergeCell ref="E23:F23"/>
    <mergeCell ref="C24:D24"/>
    <mergeCell ref="E24:F24"/>
    <mergeCell ref="C25:D25"/>
    <mergeCell ref="E25:F25"/>
    <mergeCell ref="C22:J22"/>
    <mergeCell ref="B13:C13"/>
    <mergeCell ref="B14:C14"/>
    <mergeCell ref="B15:C15"/>
    <mergeCell ref="B16:K16"/>
    <mergeCell ref="C17:D17"/>
    <mergeCell ref="E17:F17"/>
    <mergeCell ref="C18:J18"/>
    <mergeCell ref="C19:D19"/>
    <mergeCell ref="E19:F19"/>
    <mergeCell ref="C20:I20"/>
    <mergeCell ref="C21:J21"/>
    <mergeCell ref="C29:D29"/>
    <mergeCell ref="E29:F29"/>
    <mergeCell ref="C30:D30"/>
    <mergeCell ref="E30:F30"/>
    <mergeCell ref="C31:D31"/>
    <mergeCell ref="E31:F31"/>
    <mergeCell ref="C26:D26"/>
    <mergeCell ref="E26:F26"/>
    <mergeCell ref="C27:D27"/>
    <mergeCell ref="E27:F27"/>
    <mergeCell ref="C28:D28"/>
    <mergeCell ref="E28:F28"/>
    <mergeCell ref="E45:F45"/>
    <mergeCell ref="C46:D46"/>
    <mergeCell ref="E46:F46"/>
    <mergeCell ref="C51:J51"/>
    <mergeCell ref="C52:D52"/>
    <mergeCell ref="C43:D43"/>
    <mergeCell ref="E43:F43"/>
    <mergeCell ref="C32:D32"/>
    <mergeCell ref="E32:F32"/>
    <mergeCell ref="C33:D33"/>
    <mergeCell ref="E33:F33"/>
    <mergeCell ref="C34:D34"/>
    <mergeCell ref="E34:F34"/>
    <mergeCell ref="C35:D35"/>
    <mergeCell ref="E35:F35"/>
    <mergeCell ref="C38:I38"/>
    <mergeCell ref="C41:J41"/>
    <mergeCell ref="C42:J42"/>
    <mergeCell ref="C36:D36"/>
    <mergeCell ref="E36:F36"/>
    <mergeCell ref="C37:D37"/>
    <mergeCell ref="E37:F37"/>
    <mergeCell ref="C39:D39"/>
    <mergeCell ref="E39:F39"/>
    <mergeCell ref="C40:D40"/>
    <mergeCell ref="E40:F40"/>
    <mergeCell ref="B77:I77"/>
    <mergeCell ref="J77:K77"/>
    <mergeCell ref="B74:I74"/>
    <mergeCell ref="J74:K74"/>
    <mergeCell ref="B75:I75"/>
    <mergeCell ref="J75:K75"/>
    <mergeCell ref="B76:I76"/>
    <mergeCell ref="J76:K76"/>
    <mergeCell ref="C73:D73"/>
    <mergeCell ref="E73:F73"/>
    <mergeCell ref="C44:D44"/>
    <mergeCell ref="E44:F44"/>
    <mergeCell ref="C47:I47"/>
    <mergeCell ref="C50:J50"/>
    <mergeCell ref="C48:D48"/>
    <mergeCell ref="E48:F48"/>
    <mergeCell ref="C49:D49"/>
    <mergeCell ref="E49:F49"/>
    <mergeCell ref="C45:D45"/>
    <mergeCell ref="C61:D61"/>
    <mergeCell ref="E61:F61"/>
    <mergeCell ref="C56:J56"/>
    <mergeCell ref="C57:D57"/>
    <mergeCell ref="E57:F57"/>
    <mergeCell ref="C58:D58"/>
    <mergeCell ref="E58:F58"/>
    <mergeCell ref="E52:F52"/>
    <mergeCell ref="C54:D54"/>
    <mergeCell ref="E54:F54"/>
    <mergeCell ref="C55:D55"/>
    <mergeCell ref="E55:F55"/>
    <mergeCell ref="C70:I70"/>
    <mergeCell ref="C71:D71"/>
    <mergeCell ref="E71:F71"/>
    <mergeCell ref="C72:D72"/>
    <mergeCell ref="E72:F72"/>
    <mergeCell ref="C68:J68"/>
    <mergeCell ref="C69:D69"/>
    <mergeCell ref="E69:F69"/>
    <mergeCell ref="C53:D53"/>
    <mergeCell ref="E53:F53"/>
    <mergeCell ref="C65:D65"/>
    <mergeCell ref="E65:F65"/>
    <mergeCell ref="C66:D66"/>
    <mergeCell ref="E66:F66"/>
    <mergeCell ref="C67:D67"/>
    <mergeCell ref="E67:F67"/>
    <mergeCell ref="C62:D62"/>
    <mergeCell ref="E62:F62"/>
    <mergeCell ref="C63:D63"/>
    <mergeCell ref="E63:F63"/>
    <mergeCell ref="C64:J64"/>
    <mergeCell ref="C59:D59"/>
    <mergeCell ref="E59:F59"/>
    <mergeCell ref="C60:J60"/>
  </mergeCells>
  <phoneticPr fontId="1"/>
  <printOptions horizontalCentered="1"/>
  <pageMargins left="0.51181102362204722" right="0.51181102362204722" top="0.35433070866141736" bottom="0.35433070866141736" header="0.31496062992125984" footer="0.31496062992125984"/>
  <pageSetup paperSize="9" scale="37" orientation="landscape" r:id="rId1"/>
  <rowBreaks count="1" manualBreakCount="1">
    <brk id="56" max="24"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2"/>
  <sheetViews>
    <sheetView showGridLines="0" zoomScaleNormal="100" zoomScaleSheetLayoutView="100" workbookViewId="0">
      <selection activeCell="B2" sqref="B2:C2"/>
    </sheetView>
  </sheetViews>
  <sheetFormatPr defaultColWidth="9" defaultRowHeight="18.75" x14ac:dyDescent="0.4"/>
  <cols>
    <col min="1" max="1" width="3.5" style="39" customWidth="1"/>
    <col min="2" max="2" width="3.875" style="54" customWidth="1"/>
    <col min="3" max="3" width="101.875" style="54" customWidth="1"/>
    <col min="4" max="16384" width="9" style="39"/>
  </cols>
  <sheetData>
    <row r="1" spans="1:7" ht="25.5" x14ac:dyDescent="0.4">
      <c r="A1" s="37"/>
      <c r="B1" s="38"/>
      <c r="C1" s="38"/>
      <c r="D1" s="37"/>
      <c r="E1" s="37"/>
      <c r="F1" s="37"/>
      <c r="G1" s="37"/>
    </row>
    <row r="2" spans="1:7" ht="30" customHeight="1" thickBot="1" x14ac:dyDescent="0.45">
      <c r="A2" s="37"/>
      <c r="B2" s="149" t="s">
        <v>268</v>
      </c>
      <c r="C2" s="150"/>
      <c r="D2" s="37"/>
      <c r="E2" s="37"/>
      <c r="F2" s="37"/>
      <c r="G2" s="37"/>
    </row>
    <row r="3" spans="1:7" ht="18.75" customHeight="1" thickTop="1" x14ac:dyDescent="0.4">
      <c r="A3" s="37"/>
      <c r="B3" s="40" t="s">
        <v>49</v>
      </c>
      <c r="C3" s="41"/>
      <c r="D3" s="37"/>
      <c r="E3" s="37"/>
      <c r="F3" s="37"/>
      <c r="G3" s="37"/>
    </row>
    <row r="4" spans="1:7" ht="18.75" customHeight="1" x14ac:dyDescent="0.4">
      <c r="A4" s="37"/>
      <c r="B4" s="42"/>
      <c r="C4" s="43" t="s">
        <v>50</v>
      </c>
      <c r="D4" s="37"/>
      <c r="E4" s="37"/>
      <c r="F4" s="37"/>
      <c r="G4" s="37"/>
    </row>
    <row r="5" spans="1:7" ht="18.75" customHeight="1" x14ac:dyDescent="0.4">
      <c r="A5" s="37"/>
      <c r="B5" s="44" t="s">
        <v>51</v>
      </c>
      <c r="C5" s="45"/>
      <c r="D5" s="37"/>
      <c r="E5" s="46"/>
      <c r="F5" s="37"/>
      <c r="G5" s="37"/>
    </row>
    <row r="6" spans="1:7" ht="18.75" customHeight="1" x14ac:dyDescent="0.4">
      <c r="A6" s="37"/>
      <c r="B6" s="47"/>
      <c r="C6" s="43" t="s">
        <v>52</v>
      </c>
      <c r="D6" s="37"/>
      <c r="E6" s="37"/>
      <c r="F6" s="37"/>
      <c r="G6" s="37"/>
    </row>
    <row r="7" spans="1:7" ht="18.75" customHeight="1" x14ac:dyDescent="0.4">
      <c r="A7" s="37"/>
      <c r="B7" s="47"/>
      <c r="C7" s="43" t="s">
        <v>53</v>
      </c>
      <c r="D7" s="37"/>
      <c r="E7" s="37"/>
      <c r="F7" s="37"/>
      <c r="G7" s="37"/>
    </row>
    <row r="8" spans="1:7" ht="18.75" customHeight="1" x14ac:dyDescent="0.4">
      <c r="A8" s="37"/>
      <c r="B8" s="42"/>
      <c r="C8" s="43" t="s">
        <v>54</v>
      </c>
      <c r="D8" s="37"/>
      <c r="E8" s="37"/>
      <c r="F8" s="37"/>
      <c r="G8" s="37"/>
    </row>
    <row r="9" spans="1:7" ht="18.75" customHeight="1" x14ac:dyDescent="0.4">
      <c r="A9" s="37"/>
      <c r="B9" s="44" t="s">
        <v>55</v>
      </c>
      <c r="C9" s="45"/>
      <c r="D9" s="37"/>
      <c r="E9" s="37"/>
      <c r="F9" s="37"/>
      <c r="G9" s="37"/>
    </row>
    <row r="10" spans="1:7" ht="18.75" customHeight="1" x14ac:dyDescent="0.4">
      <c r="A10" s="37"/>
      <c r="B10" s="48"/>
      <c r="C10" s="151" t="s">
        <v>56</v>
      </c>
      <c r="D10" s="37"/>
      <c r="E10" s="37"/>
      <c r="F10" s="37"/>
      <c r="G10" s="37"/>
    </row>
    <row r="11" spans="1:7" ht="18.75" customHeight="1" x14ac:dyDescent="0.4">
      <c r="A11" s="37"/>
      <c r="B11" s="48"/>
      <c r="C11" s="152"/>
      <c r="D11" s="37"/>
      <c r="E11" s="37"/>
      <c r="F11" s="37"/>
      <c r="G11" s="37"/>
    </row>
    <row r="12" spans="1:7" ht="18.75" customHeight="1" x14ac:dyDescent="0.4">
      <c r="A12" s="37"/>
      <c r="B12" s="47"/>
      <c r="C12" s="43" t="s">
        <v>57</v>
      </c>
      <c r="D12" s="37"/>
      <c r="E12" s="37"/>
      <c r="F12" s="37"/>
      <c r="G12" s="37"/>
    </row>
    <row r="13" spans="1:7" ht="18.75" customHeight="1" x14ac:dyDescent="0.4">
      <c r="A13" s="37"/>
      <c r="B13" s="47"/>
      <c r="C13" s="43" t="s">
        <v>58</v>
      </c>
      <c r="D13" s="37"/>
      <c r="E13" s="37"/>
      <c r="F13" s="37"/>
      <c r="G13" s="37"/>
    </row>
    <row r="14" spans="1:7" ht="18.75" customHeight="1" x14ac:dyDescent="0.4">
      <c r="A14" s="37"/>
      <c r="B14" s="47"/>
      <c r="C14" s="43" t="s">
        <v>59</v>
      </c>
      <c r="D14" s="37"/>
      <c r="E14" s="37"/>
      <c r="F14" s="37"/>
      <c r="G14" s="37"/>
    </row>
    <row r="15" spans="1:7" ht="18.75" customHeight="1" x14ac:dyDescent="0.4">
      <c r="A15" s="37"/>
      <c r="B15" s="42"/>
      <c r="C15" s="43" t="s">
        <v>60</v>
      </c>
      <c r="D15" s="37"/>
      <c r="E15" s="37"/>
      <c r="F15" s="37"/>
      <c r="G15" s="37"/>
    </row>
    <row r="16" spans="1:7" ht="18.75" customHeight="1" x14ac:dyDescent="0.4">
      <c r="A16" s="37"/>
      <c r="B16" s="44" t="s">
        <v>61</v>
      </c>
      <c r="C16" s="45"/>
      <c r="D16" s="37"/>
      <c r="E16" s="37"/>
      <c r="F16" s="37"/>
      <c r="G16" s="37"/>
    </row>
    <row r="17" spans="1:7" ht="18.75" customHeight="1" x14ac:dyDescent="0.4">
      <c r="A17" s="37"/>
      <c r="B17" s="42"/>
      <c r="C17" s="43" t="s">
        <v>62</v>
      </c>
      <c r="D17" s="37"/>
      <c r="E17" s="37"/>
      <c r="F17" s="37"/>
      <c r="G17" s="37"/>
    </row>
    <row r="18" spans="1:7" ht="18.75" customHeight="1" x14ac:dyDescent="0.4">
      <c r="A18" s="37"/>
      <c r="B18" s="44" t="s">
        <v>63</v>
      </c>
      <c r="C18" s="45"/>
      <c r="D18" s="37"/>
      <c r="E18" s="37"/>
      <c r="F18" s="37"/>
      <c r="G18" s="37"/>
    </row>
    <row r="19" spans="1:7" ht="18.75" customHeight="1" x14ac:dyDescent="0.4">
      <c r="A19" s="37"/>
      <c r="B19" s="42"/>
      <c r="C19" s="43" t="s">
        <v>64</v>
      </c>
      <c r="D19" s="37"/>
      <c r="E19" s="37"/>
      <c r="F19" s="37"/>
      <c r="G19" s="37"/>
    </row>
    <row r="20" spans="1:7" ht="18.75" customHeight="1" x14ac:dyDescent="0.4">
      <c r="A20" s="37"/>
      <c r="B20" s="44" t="s">
        <v>65</v>
      </c>
      <c r="C20" s="45"/>
      <c r="D20" s="37"/>
      <c r="E20" s="37"/>
      <c r="F20" s="37"/>
      <c r="G20" s="37"/>
    </row>
    <row r="21" spans="1:7" ht="18.75" customHeight="1" x14ac:dyDescent="0.4">
      <c r="A21" s="37"/>
      <c r="B21" s="47"/>
      <c r="C21" s="43" t="s">
        <v>66</v>
      </c>
      <c r="D21" s="37"/>
      <c r="E21" s="37"/>
      <c r="F21" s="37"/>
      <c r="G21" s="37"/>
    </row>
    <row r="22" spans="1:7" ht="18.75" customHeight="1" x14ac:dyDescent="0.4">
      <c r="A22" s="37"/>
      <c r="B22" s="42"/>
      <c r="C22" s="43" t="s">
        <v>269</v>
      </c>
      <c r="D22" s="37"/>
      <c r="E22" s="37"/>
      <c r="F22" s="37"/>
      <c r="G22" s="37"/>
    </row>
    <row r="23" spans="1:7" ht="18.75" customHeight="1" x14ac:dyDescent="0.4">
      <c r="A23" s="37"/>
      <c r="B23" s="44" t="s">
        <v>67</v>
      </c>
      <c r="C23" s="45"/>
      <c r="D23" s="37"/>
      <c r="E23" s="37"/>
      <c r="F23" s="37"/>
      <c r="G23" s="37"/>
    </row>
    <row r="24" spans="1:7" ht="18.75" customHeight="1" x14ac:dyDescent="0.4">
      <c r="A24" s="37"/>
      <c r="B24" s="47"/>
      <c r="C24" s="43" t="s">
        <v>68</v>
      </c>
      <c r="D24" s="37"/>
      <c r="E24" s="37"/>
      <c r="F24" s="37"/>
      <c r="G24" s="37"/>
    </row>
    <row r="25" spans="1:7" ht="18.75" customHeight="1" x14ac:dyDescent="0.4">
      <c r="A25" s="37"/>
      <c r="B25" s="42"/>
      <c r="C25" s="43" t="s">
        <v>69</v>
      </c>
      <c r="D25" s="37"/>
      <c r="E25" s="37"/>
      <c r="F25" s="37"/>
      <c r="G25" s="37"/>
    </row>
    <row r="26" spans="1:7" ht="18.75" customHeight="1" x14ac:dyDescent="0.4">
      <c r="A26" s="37"/>
      <c r="B26" s="44" t="s">
        <v>70</v>
      </c>
      <c r="C26" s="45"/>
      <c r="D26" s="37"/>
      <c r="E26" s="37"/>
      <c r="F26" s="37"/>
      <c r="G26" s="37"/>
    </row>
    <row r="27" spans="1:7" ht="18.75" customHeight="1" x14ac:dyDescent="0.4">
      <c r="A27" s="37"/>
      <c r="B27" s="47"/>
      <c r="C27" s="43" t="s">
        <v>71</v>
      </c>
      <c r="D27" s="37"/>
      <c r="E27" s="37"/>
      <c r="F27" s="37"/>
      <c r="G27" s="37"/>
    </row>
    <row r="28" spans="1:7" ht="18.75" customHeight="1" x14ac:dyDescent="0.4">
      <c r="A28" s="37"/>
      <c r="B28" s="47"/>
      <c r="C28" s="43" t="s">
        <v>72</v>
      </c>
      <c r="D28" s="37"/>
      <c r="E28" s="37"/>
      <c r="F28" s="37"/>
      <c r="G28" s="37"/>
    </row>
    <row r="29" spans="1:7" ht="18.75" customHeight="1" x14ac:dyDescent="0.4">
      <c r="A29" s="37"/>
      <c r="B29" s="49"/>
      <c r="C29" s="50" t="s">
        <v>73</v>
      </c>
      <c r="D29" s="37"/>
      <c r="E29" s="37"/>
      <c r="F29" s="37"/>
      <c r="G29" s="37"/>
    </row>
    <row r="30" spans="1:7" ht="18.75" customHeight="1" x14ac:dyDescent="0.4">
      <c r="A30" s="37"/>
      <c r="B30" s="47"/>
      <c r="C30" s="43" t="s">
        <v>74</v>
      </c>
      <c r="D30" s="37"/>
      <c r="E30" s="37"/>
      <c r="F30" s="37"/>
      <c r="G30" s="37"/>
    </row>
    <row r="31" spans="1:7" ht="18.75" customHeight="1" x14ac:dyDescent="0.4">
      <c r="A31" s="37"/>
      <c r="B31" s="49"/>
      <c r="C31" s="50" t="s">
        <v>75</v>
      </c>
      <c r="D31" s="37"/>
      <c r="E31" s="37"/>
      <c r="F31" s="37"/>
      <c r="G31" s="37"/>
    </row>
    <row r="32" spans="1:7" ht="18.75" customHeight="1" x14ac:dyDescent="0.4">
      <c r="A32" s="37"/>
      <c r="B32" s="49"/>
      <c r="C32" s="50" t="s">
        <v>76</v>
      </c>
      <c r="D32" s="37"/>
      <c r="E32" s="37"/>
      <c r="F32" s="37"/>
      <c r="G32" s="37"/>
    </row>
    <row r="33" spans="1:7" x14ac:dyDescent="0.4">
      <c r="A33" s="37"/>
      <c r="B33" s="47"/>
      <c r="C33" s="43" t="s">
        <v>77</v>
      </c>
      <c r="D33" s="37"/>
      <c r="E33" s="37"/>
      <c r="F33" s="37"/>
      <c r="G33" s="37"/>
    </row>
    <row r="34" spans="1:7" ht="18.75" customHeight="1" x14ac:dyDescent="0.4">
      <c r="A34" s="37"/>
      <c r="B34" s="51"/>
      <c r="C34" s="50" t="s">
        <v>78</v>
      </c>
      <c r="D34" s="37"/>
      <c r="E34" s="37"/>
      <c r="F34" s="37"/>
      <c r="G34" s="37"/>
    </row>
    <row r="35" spans="1:7" ht="18.75" customHeight="1" x14ac:dyDescent="0.4">
      <c r="A35" s="37"/>
      <c r="B35" s="44" t="s">
        <v>79</v>
      </c>
      <c r="C35" s="45"/>
      <c r="D35" s="37"/>
      <c r="E35" s="37"/>
      <c r="F35" s="37"/>
      <c r="G35" s="37"/>
    </row>
    <row r="36" spans="1:7" ht="18.75" customHeight="1" x14ac:dyDescent="0.4">
      <c r="A36" s="37"/>
      <c r="B36" s="42"/>
      <c r="C36" s="43" t="s">
        <v>80</v>
      </c>
      <c r="D36" s="37"/>
      <c r="E36" s="37"/>
      <c r="F36" s="37"/>
      <c r="G36" s="37"/>
    </row>
    <row r="37" spans="1:7" ht="18.75" customHeight="1" x14ac:dyDescent="0.4">
      <c r="A37" s="37"/>
      <c r="B37" s="44" t="s">
        <v>81</v>
      </c>
      <c r="C37" s="45"/>
      <c r="D37" s="37"/>
      <c r="E37" s="37"/>
      <c r="F37" s="37"/>
      <c r="G37" s="37"/>
    </row>
    <row r="38" spans="1:7" ht="18.75" customHeight="1" x14ac:dyDescent="0.4">
      <c r="A38" s="37"/>
      <c r="B38" s="47"/>
      <c r="C38" s="43" t="s">
        <v>82</v>
      </c>
      <c r="D38" s="37"/>
      <c r="E38" s="37"/>
      <c r="F38" s="37"/>
      <c r="G38" s="37"/>
    </row>
    <row r="39" spans="1:7" ht="18.75" customHeight="1" x14ac:dyDescent="0.4">
      <c r="A39" s="37"/>
      <c r="B39" s="47"/>
      <c r="C39" s="43" t="s">
        <v>83</v>
      </c>
      <c r="D39" s="37"/>
      <c r="E39" s="37"/>
      <c r="F39" s="37"/>
      <c r="G39" s="37"/>
    </row>
    <row r="40" spans="1:7" ht="18.75" customHeight="1" x14ac:dyDescent="0.4">
      <c r="A40" s="37"/>
      <c r="B40" s="47"/>
      <c r="C40" s="43" t="s">
        <v>84</v>
      </c>
      <c r="D40" s="37"/>
      <c r="E40" s="37"/>
      <c r="F40" s="37"/>
      <c r="G40" s="37"/>
    </row>
    <row r="41" spans="1:7" ht="18.75" customHeight="1" x14ac:dyDescent="0.4">
      <c r="A41" s="37"/>
      <c r="B41" s="47"/>
      <c r="C41" s="43" t="s">
        <v>85</v>
      </c>
      <c r="D41" s="37"/>
      <c r="E41" s="37"/>
      <c r="F41" s="37"/>
      <c r="G41" s="37"/>
    </row>
    <row r="42" spans="1:7" ht="18.75" customHeight="1" x14ac:dyDescent="0.4">
      <c r="A42" s="37"/>
      <c r="B42" s="44" t="s">
        <v>86</v>
      </c>
      <c r="C42" s="43"/>
      <c r="D42" s="37"/>
      <c r="E42" s="37"/>
      <c r="F42" s="37"/>
      <c r="G42" s="37"/>
    </row>
    <row r="43" spans="1:7" ht="18.75" customHeight="1" x14ac:dyDescent="0.4">
      <c r="A43" s="37"/>
      <c r="B43" s="48"/>
      <c r="C43" s="43" t="s">
        <v>87</v>
      </c>
      <c r="D43" s="37"/>
      <c r="E43" s="37"/>
      <c r="F43" s="37"/>
      <c r="G43" s="37"/>
    </row>
    <row r="44" spans="1:7" ht="18.75" customHeight="1" x14ac:dyDescent="0.4">
      <c r="A44" s="37"/>
      <c r="B44" s="42"/>
      <c r="C44" s="43" t="s">
        <v>88</v>
      </c>
      <c r="D44" s="37"/>
      <c r="E44" s="37"/>
      <c r="F44" s="37"/>
      <c r="G44" s="37"/>
    </row>
    <row r="45" spans="1:7" ht="18.75" customHeight="1" x14ac:dyDescent="0.4">
      <c r="A45" s="37"/>
      <c r="B45" s="44" t="s">
        <v>89</v>
      </c>
      <c r="C45" s="45"/>
      <c r="D45" s="37"/>
      <c r="E45" s="37"/>
      <c r="F45" s="37"/>
      <c r="G45" s="37"/>
    </row>
    <row r="46" spans="1:7" ht="18.75" customHeight="1" x14ac:dyDescent="0.4">
      <c r="A46" s="37"/>
      <c r="B46" s="42"/>
      <c r="C46" s="43" t="s">
        <v>90</v>
      </c>
      <c r="D46" s="37"/>
      <c r="E46" s="37"/>
      <c r="F46" s="37"/>
      <c r="G46" s="37"/>
    </row>
    <row r="47" spans="1:7" ht="18.75" customHeight="1" x14ac:dyDescent="0.4">
      <c r="A47" s="37"/>
      <c r="B47" s="44" t="s">
        <v>91</v>
      </c>
      <c r="C47" s="45"/>
      <c r="D47" s="37"/>
      <c r="E47" s="37"/>
      <c r="F47" s="37"/>
      <c r="G47" s="37"/>
    </row>
    <row r="48" spans="1:7" ht="18.75" customHeight="1" x14ac:dyDescent="0.4">
      <c r="A48" s="37"/>
      <c r="B48" s="47"/>
      <c r="C48" s="43" t="s">
        <v>92</v>
      </c>
      <c r="D48" s="37"/>
      <c r="E48" s="37"/>
      <c r="F48" s="37"/>
      <c r="G48" s="37"/>
    </row>
    <row r="49" spans="1:7" ht="18.75" customHeight="1" x14ac:dyDescent="0.4">
      <c r="A49" s="37"/>
      <c r="B49" s="47"/>
      <c r="C49" s="43" t="s">
        <v>93</v>
      </c>
      <c r="D49" s="37"/>
      <c r="E49" s="37"/>
      <c r="F49" s="37"/>
      <c r="G49" s="37"/>
    </row>
    <row r="50" spans="1:7" ht="18.75" customHeight="1" x14ac:dyDescent="0.4">
      <c r="A50" s="37"/>
      <c r="B50" s="47"/>
      <c r="C50" s="43" t="s">
        <v>94</v>
      </c>
      <c r="D50" s="37"/>
      <c r="E50" s="37"/>
      <c r="F50" s="37"/>
      <c r="G50" s="37"/>
    </row>
    <row r="51" spans="1:7" ht="18.75" customHeight="1" x14ac:dyDescent="0.4">
      <c r="A51" s="37"/>
      <c r="B51" s="49"/>
      <c r="C51" s="50" t="s">
        <v>95</v>
      </c>
      <c r="D51" s="37"/>
      <c r="E51" s="37"/>
      <c r="F51" s="37"/>
      <c r="G51" s="37"/>
    </row>
    <row r="52" spans="1:7" ht="18.75" customHeight="1" x14ac:dyDescent="0.4">
      <c r="A52" s="37"/>
      <c r="B52" s="47"/>
      <c r="C52" s="43" t="s">
        <v>96</v>
      </c>
      <c r="D52" s="37"/>
      <c r="E52" s="37"/>
      <c r="F52" s="37"/>
      <c r="G52" s="37"/>
    </row>
    <row r="53" spans="1:7" ht="18.75" customHeight="1" x14ac:dyDescent="0.4">
      <c r="A53" s="37"/>
      <c r="B53" s="42"/>
      <c r="C53" s="43" t="s">
        <v>97</v>
      </c>
      <c r="D53" s="37"/>
      <c r="E53" s="37"/>
      <c r="F53" s="37"/>
      <c r="G53" s="37"/>
    </row>
    <row r="54" spans="1:7" ht="18.75" customHeight="1" x14ac:dyDescent="0.4">
      <c r="A54" s="37"/>
      <c r="B54" s="44" t="s">
        <v>98</v>
      </c>
      <c r="C54" s="45"/>
      <c r="D54" s="37"/>
      <c r="E54" s="37"/>
      <c r="F54" s="37"/>
      <c r="G54" s="37"/>
    </row>
    <row r="55" spans="1:7" ht="18.75" customHeight="1" x14ac:dyDescent="0.4">
      <c r="A55" s="37"/>
      <c r="B55" s="47"/>
      <c r="C55" s="52" t="s">
        <v>99</v>
      </c>
      <c r="D55" s="37"/>
      <c r="E55" s="37"/>
      <c r="F55" s="37"/>
      <c r="G55" s="37"/>
    </row>
    <row r="56" spans="1:7" ht="18.75" customHeight="1" x14ac:dyDescent="0.4">
      <c r="A56" s="37"/>
      <c r="B56" s="47"/>
      <c r="C56" s="43" t="s">
        <v>100</v>
      </c>
      <c r="D56" s="37"/>
      <c r="E56" s="37"/>
      <c r="F56" s="37"/>
      <c r="G56" s="37"/>
    </row>
    <row r="57" spans="1:7" ht="18.75" customHeight="1" x14ac:dyDescent="0.4">
      <c r="A57" s="37"/>
      <c r="B57" s="47"/>
      <c r="C57" s="43" t="s">
        <v>101</v>
      </c>
      <c r="D57" s="37"/>
      <c r="E57" s="37"/>
      <c r="F57" s="37"/>
      <c r="G57" s="37"/>
    </row>
    <row r="58" spans="1:7" ht="18.75" customHeight="1" x14ac:dyDescent="0.4">
      <c r="A58" s="37"/>
      <c r="B58" s="47"/>
      <c r="C58" s="43" t="s">
        <v>102</v>
      </c>
      <c r="D58" s="37"/>
      <c r="E58" s="37"/>
      <c r="F58" s="37"/>
      <c r="G58" s="37"/>
    </row>
    <row r="59" spans="1:7" ht="18.75" customHeight="1" x14ac:dyDescent="0.4">
      <c r="A59" s="37"/>
      <c r="B59" s="47"/>
      <c r="C59" s="153" t="s">
        <v>103</v>
      </c>
      <c r="D59" s="37"/>
      <c r="E59" s="37"/>
      <c r="F59" s="37"/>
      <c r="G59" s="37"/>
    </row>
    <row r="60" spans="1:7" ht="18.75" customHeight="1" x14ac:dyDescent="0.4">
      <c r="A60" s="37"/>
      <c r="B60" s="42"/>
      <c r="C60" s="152"/>
      <c r="D60" s="37"/>
      <c r="E60" s="37"/>
      <c r="F60" s="37"/>
      <c r="G60" s="37"/>
    </row>
    <row r="61" spans="1:7" ht="18.75" customHeight="1" x14ac:dyDescent="0.4">
      <c r="A61" s="37"/>
      <c r="B61" s="44" t="s">
        <v>104</v>
      </c>
      <c r="C61" s="45"/>
      <c r="D61" s="37"/>
      <c r="E61" s="37"/>
      <c r="F61" s="37"/>
      <c r="G61" s="37"/>
    </row>
    <row r="62" spans="1:7" ht="18.75" customHeight="1" x14ac:dyDescent="0.4">
      <c r="A62" s="37"/>
      <c r="B62" s="47"/>
      <c r="C62" s="43" t="s">
        <v>105</v>
      </c>
      <c r="D62" s="37"/>
      <c r="E62" s="37"/>
      <c r="F62" s="37"/>
      <c r="G62" s="37"/>
    </row>
    <row r="63" spans="1:7" ht="18.75" customHeight="1" x14ac:dyDescent="0.4">
      <c r="A63" s="37"/>
      <c r="B63" s="42"/>
      <c r="C63" s="43" t="s">
        <v>106</v>
      </c>
      <c r="D63" s="37"/>
      <c r="E63" s="37"/>
      <c r="F63" s="37"/>
      <c r="G63" s="37"/>
    </row>
    <row r="64" spans="1:7" ht="18.75" customHeight="1" x14ac:dyDescent="0.4">
      <c r="A64" s="37"/>
      <c r="B64" s="44" t="s">
        <v>107</v>
      </c>
      <c r="C64" s="45"/>
      <c r="D64" s="37"/>
      <c r="E64" s="37"/>
      <c r="F64" s="37"/>
      <c r="G64" s="37"/>
    </row>
    <row r="65" spans="1:7" ht="18.75" customHeight="1" x14ac:dyDescent="0.4">
      <c r="A65" s="37"/>
      <c r="B65" s="47"/>
      <c r="C65" s="43" t="s">
        <v>108</v>
      </c>
      <c r="D65" s="37"/>
      <c r="E65" s="37"/>
      <c r="F65" s="37"/>
      <c r="G65" s="37"/>
    </row>
    <row r="66" spans="1:7" ht="18.75" customHeight="1" x14ac:dyDescent="0.4">
      <c r="A66" s="37"/>
      <c r="B66" s="47"/>
      <c r="C66" s="43" t="s">
        <v>109</v>
      </c>
      <c r="D66" s="37"/>
      <c r="E66" s="37"/>
      <c r="F66" s="37"/>
      <c r="G66" s="37"/>
    </row>
    <row r="67" spans="1:7" ht="18.75" customHeight="1" x14ac:dyDescent="0.4">
      <c r="A67" s="37"/>
      <c r="B67" s="44" t="s">
        <v>110</v>
      </c>
      <c r="C67" s="45"/>
      <c r="D67" s="37"/>
      <c r="E67" s="37"/>
      <c r="F67" s="37"/>
      <c r="G67" s="37"/>
    </row>
    <row r="68" spans="1:7" ht="18.75" customHeight="1" x14ac:dyDescent="0.4">
      <c r="A68" s="37"/>
      <c r="B68" s="42"/>
      <c r="C68" s="43" t="s">
        <v>111</v>
      </c>
      <c r="D68" s="37"/>
      <c r="E68" s="37"/>
      <c r="F68" s="37"/>
      <c r="G68" s="37"/>
    </row>
    <row r="69" spans="1:7" ht="18.75" customHeight="1" x14ac:dyDescent="0.4">
      <c r="A69" s="37"/>
      <c r="B69" s="44" t="s">
        <v>112</v>
      </c>
      <c r="C69" s="45"/>
      <c r="D69" s="37"/>
      <c r="E69" s="37"/>
      <c r="F69" s="37"/>
      <c r="G69" s="37"/>
    </row>
    <row r="70" spans="1:7" ht="18.75" customHeight="1" x14ac:dyDescent="0.4">
      <c r="A70" s="37"/>
      <c r="B70" s="47"/>
      <c r="C70" s="43" t="s">
        <v>113</v>
      </c>
      <c r="D70" s="37"/>
      <c r="E70" s="37"/>
      <c r="F70" s="37"/>
      <c r="G70" s="37"/>
    </row>
    <row r="71" spans="1:7" ht="18.75" customHeight="1" x14ac:dyDescent="0.4">
      <c r="A71" s="37"/>
      <c r="B71" s="47"/>
      <c r="C71" s="43" t="s">
        <v>114</v>
      </c>
      <c r="D71" s="37"/>
      <c r="E71" s="37"/>
      <c r="F71" s="37"/>
      <c r="G71" s="37"/>
    </row>
    <row r="72" spans="1:7" ht="18.75" customHeight="1" x14ac:dyDescent="0.4">
      <c r="A72" s="37"/>
      <c r="B72" s="47"/>
      <c r="C72" s="43" t="s">
        <v>115</v>
      </c>
      <c r="D72" s="37"/>
      <c r="E72" s="37"/>
      <c r="F72" s="37"/>
      <c r="G72" s="37"/>
    </row>
    <row r="73" spans="1:7" ht="18.75" customHeight="1" x14ac:dyDescent="0.4">
      <c r="A73" s="37"/>
      <c r="B73" s="42"/>
      <c r="C73" s="43" t="s">
        <v>116</v>
      </c>
      <c r="D73" s="37"/>
      <c r="E73" s="37"/>
      <c r="F73" s="37"/>
      <c r="G73" s="37"/>
    </row>
    <row r="74" spans="1:7" ht="18.75" customHeight="1" x14ac:dyDescent="0.4">
      <c r="A74" s="37"/>
      <c r="B74" s="44" t="s">
        <v>117</v>
      </c>
      <c r="C74" s="45"/>
      <c r="D74" s="37"/>
      <c r="E74" s="37"/>
      <c r="F74" s="37"/>
      <c r="G74" s="37"/>
    </row>
    <row r="75" spans="1:7" ht="18.75" customHeight="1" x14ac:dyDescent="0.4">
      <c r="A75" s="37"/>
      <c r="B75" s="42"/>
      <c r="C75" s="43" t="s">
        <v>118</v>
      </c>
      <c r="D75" s="37"/>
      <c r="E75" s="37"/>
      <c r="F75" s="37"/>
      <c r="G75" s="37"/>
    </row>
    <row r="76" spans="1:7" ht="18.75" customHeight="1" x14ac:dyDescent="0.4">
      <c r="A76" s="37"/>
      <c r="B76" s="44" t="s">
        <v>119</v>
      </c>
      <c r="C76" s="45"/>
      <c r="D76" s="37"/>
      <c r="E76" s="37"/>
      <c r="F76" s="37"/>
      <c r="G76" s="37"/>
    </row>
    <row r="77" spans="1:7" ht="18.75" customHeight="1" x14ac:dyDescent="0.4">
      <c r="A77" s="37"/>
      <c r="B77" s="42"/>
      <c r="C77" s="43" t="s">
        <v>120</v>
      </c>
      <c r="D77" s="37"/>
      <c r="E77" s="37"/>
      <c r="F77" s="37"/>
      <c r="G77" s="37"/>
    </row>
    <row r="78" spans="1:7" ht="18.75" customHeight="1" x14ac:dyDescent="0.4">
      <c r="A78" s="37"/>
      <c r="B78" s="44" t="s">
        <v>121</v>
      </c>
      <c r="C78" s="45"/>
      <c r="D78" s="37"/>
      <c r="E78" s="37"/>
      <c r="F78" s="37"/>
      <c r="G78" s="37"/>
    </row>
    <row r="79" spans="1:7" ht="18.75" customHeight="1" x14ac:dyDescent="0.4">
      <c r="A79" s="37"/>
      <c r="B79" s="47"/>
      <c r="C79" s="43" t="s">
        <v>122</v>
      </c>
      <c r="D79" s="37"/>
      <c r="E79" s="37"/>
      <c r="F79" s="37"/>
      <c r="G79" s="37"/>
    </row>
    <row r="80" spans="1:7" ht="18.75" customHeight="1" x14ac:dyDescent="0.4">
      <c r="A80" s="37"/>
      <c r="B80" s="49"/>
      <c r="C80" s="50" t="s">
        <v>123</v>
      </c>
      <c r="D80" s="37"/>
      <c r="E80" s="37"/>
      <c r="F80" s="37"/>
      <c r="G80" s="37"/>
    </row>
    <row r="81" spans="1:7" ht="18.75" customHeight="1" x14ac:dyDescent="0.4">
      <c r="A81" s="37"/>
      <c r="B81" s="47"/>
      <c r="C81" s="43" t="s">
        <v>124</v>
      </c>
      <c r="D81" s="37"/>
      <c r="E81" s="37"/>
      <c r="F81" s="37"/>
      <c r="G81" s="37"/>
    </row>
    <row r="82" spans="1:7" ht="18.75" customHeight="1" x14ac:dyDescent="0.4">
      <c r="A82" s="37"/>
      <c r="B82" s="47"/>
      <c r="C82" s="43" t="s">
        <v>125</v>
      </c>
      <c r="D82" s="37"/>
      <c r="E82" s="37"/>
      <c r="F82" s="37"/>
      <c r="G82" s="37"/>
    </row>
    <row r="83" spans="1:7" ht="18.75" customHeight="1" x14ac:dyDescent="0.4">
      <c r="A83" s="37"/>
      <c r="B83" s="47"/>
      <c r="C83" s="43" t="s">
        <v>126</v>
      </c>
      <c r="D83" s="37"/>
      <c r="E83" s="37"/>
      <c r="F83" s="37"/>
      <c r="G83" s="37"/>
    </row>
    <row r="84" spans="1:7" ht="18.75" customHeight="1" x14ac:dyDescent="0.4">
      <c r="A84" s="37"/>
      <c r="B84" s="47"/>
      <c r="C84" s="43" t="s">
        <v>127</v>
      </c>
      <c r="D84" s="37"/>
      <c r="E84" s="37"/>
      <c r="F84" s="37"/>
      <c r="G84" s="37"/>
    </row>
    <row r="85" spans="1:7" ht="18.75" customHeight="1" x14ac:dyDescent="0.4">
      <c r="A85" s="37"/>
      <c r="B85" s="47"/>
      <c r="C85" s="43" t="s">
        <v>128</v>
      </c>
      <c r="D85" s="37"/>
      <c r="E85" s="37"/>
      <c r="F85" s="37"/>
      <c r="G85" s="37"/>
    </row>
    <row r="86" spans="1:7" ht="18.75" customHeight="1" x14ac:dyDescent="0.4">
      <c r="A86" s="37"/>
      <c r="B86" s="42"/>
      <c r="C86" s="43" t="s">
        <v>129</v>
      </c>
      <c r="D86" s="37"/>
      <c r="E86" s="37"/>
      <c r="F86" s="37"/>
      <c r="G86" s="37"/>
    </row>
    <row r="87" spans="1:7" ht="18.75" customHeight="1" x14ac:dyDescent="0.4">
      <c r="A87" s="37"/>
      <c r="B87" s="44" t="s">
        <v>130</v>
      </c>
      <c r="C87" s="45"/>
      <c r="D87" s="37"/>
      <c r="E87" s="37"/>
      <c r="F87" s="37"/>
      <c r="G87" s="37"/>
    </row>
    <row r="88" spans="1:7" ht="18.75" customHeight="1" x14ac:dyDescent="0.4">
      <c r="A88" s="37"/>
      <c r="B88" s="47"/>
      <c r="C88" s="43" t="s">
        <v>131</v>
      </c>
      <c r="D88" s="37"/>
      <c r="E88" s="37"/>
      <c r="F88" s="37"/>
      <c r="G88" s="37"/>
    </row>
    <row r="89" spans="1:7" ht="18.75" customHeight="1" x14ac:dyDescent="0.4">
      <c r="A89" s="37"/>
      <c r="B89" s="47"/>
      <c r="C89" s="43" t="s">
        <v>132</v>
      </c>
      <c r="D89" s="37"/>
      <c r="E89" s="37"/>
      <c r="F89" s="37"/>
      <c r="G89" s="37"/>
    </row>
    <row r="90" spans="1:7" x14ac:dyDescent="0.4">
      <c r="A90" s="37"/>
      <c r="B90" s="42"/>
      <c r="C90" s="43" t="s">
        <v>133</v>
      </c>
      <c r="D90" s="37"/>
      <c r="E90" s="37"/>
      <c r="F90" s="37"/>
      <c r="G90" s="37"/>
    </row>
    <row r="91" spans="1:7" x14ac:dyDescent="0.4">
      <c r="A91" s="37"/>
      <c r="B91" s="44" t="s">
        <v>134</v>
      </c>
      <c r="C91" s="45"/>
      <c r="D91" s="37"/>
      <c r="E91" s="37"/>
      <c r="F91" s="37"/>
      <c r="G91" s="37"/>
    </row>
    <row r="92" spans="1:7" x14ac:dyDescent="0.4">
      <c r="A92" s="37"/>
      <c r="B92" s="42"/>
      <c r="C92" s="43" t="s">
        <v>135</v>
      </c>
      <c r="D92" s="37"/>
      <c r="E92" s="37"/>
      <c r="F92" s="37"/>
      <c r="G92" s="37"/>
    </row>
    <row r="93" spans="1:7" x14ac:dyDescent="0.4">
      <c r="A93" s="37"/>
      <c r="B93" s="44" t="s">
        <v>136</v>
      </c>
      <c r="C93" s="45"/>
      <c r="D93" s="37"/>
      <c r="E93" s="37"/>
      <c r="F93" s="37"/>
      <c r="G93" s="37"/>
    </row>
    <row r="94" spans="1:7" x14ac:dyDescent="0.4">
      <c r="A94" s="37"/>
      <c r="B94" s="42"/>
      <c r="C94" s="43" t="s">
        <v>137</v>
      </c>
      <c r="D94" s="37"/>
      <c r="E94" s="37"/>
      <c r="F94" s="37"/>
      <c r="G94" s="37"/>
    </row>
    <row r="95" spans="1:7" x14ac:dyDescent="0.4">
      <c r="A95" s="37"/>
      <c r="B95" s="44" t="s">
        <v>138</v>
      </c>
      <c r="C95" s="45"/>
      <c r="D95" s="37"/>
      <c r="E95" s="37"/>
      <c r="F95" s="37"/>
      <c r="G95" s="37"/>
    </row>
    <row r="96" spans="1:7" x14ac:dyDescent="0.4">
      <c r="A96" s="37"/>
      <c r="B96" s="47"/>
      <c r="C96" s="43" t="s">
        <v>139</v>
      </c>
      <c r="D96" s="37"/>
      <c r="E96" s="37"/>
      <c r="F96" s="37"/>
      <c r="G96" s="37"/>
    </row>
    <row r="97" spans="1:7" x14ac:dyDescent="0.4">
      <c r="A97" s="37"/>
      <c r="B97" s="44" t="s">
        <v>140</v>
      </c>
      <c r="C97" s="45"/>
      <c r="D97" s="37"/>
      <c r="E97" s="37"/>
      <c r="F97" s="37"/>
      <c r="G97" s="37"/>
    </row>
    <row r="98" spans="1:7" x14ac:dyDescent="0.4">
      <c r="A98" s="37"/>
      <c r="B98" s="47"/>
      <c r="C98" s="43" t="s">
        <v>141</v>
      </c>
      <c r="D98" s="37"/>
      <c r="E98" s="37"/>
      <c r="F98" s="37"/>
      <c r="G98" s="37"/>
    </row>
    <row r="99" spans="1:7" x14ac:dyDescent="0.4">
      <c r="A99" s="37"/>
      <c r="B99" s="47"/>
      <c r="C99" s="43" t="s">
        <v>142</v>
      </c>
      <c r="D99" s="37"/>
      <c r="E99" s="37"/>
      <c r="F99" s="37"/>
      <c r="G99" s="37"/>
    </row>
    <row r="100" spans="1:7" x14ac:dyDescent="0.4">
      <c r="A100" s="37"/>
      <c r="B100" s="42"/>
      <c r="C100" s="43" t="s">
        <v>143</v>
      </c>
      <c r="D100" s="37"/>
      <c r="E100" s="37"/>
      <c r="F100" s="37"/>
      <c r="G100" s="37"/>
    </row>
    <row r="101" spans="1:7" x14ac:dyDescent="0.4">
      <c r="A101" s="37"/>
      <c r="B101" s="44" t="s">
        <v>144</v>
      </c>
      <c r="C101" s="45"/>
      <c r="D101" s="37"/>
      <c r="E101" s="37"/>
      <c r="F101" s="37"/>
      <c r="G101" s="37"/>
    </row>
    <row r="102" spans="1:7" x14ac:dyDescent="0.4">
      <c r="A102" s="37"/>
      <c r="B102" s="47"/>
      <c r="C102" s="43" t="s">
        <v>145</v>
      </c>
      <c r="D102" s="37"/>
      <c r="E102" s="37"/>
      <c r="F102" s="37"/>
      <c r="G102" s="37"/>
    </row>
    <row r="103" spans="1:7" x14ac:dyDescent="0.4">
      <c r="A103" s="37"/>
      <c r="B103" s="42"/>
      <c r="C103" s="43" t="s">
        <v>146</v>
      </c>
      <c r="D103" s="37"/>
      <c r="E103" s="37"/>
      <c r="F103" s="37"/>
      <c r="G103" s="37"/>
    </row>
    <row r="104" spans="1:7" x14ac:dyDescent="0.4">
      <c r="A104" s="37"/>
      <c r="B104" s="44" t="s">
        <v>147</v>
      </c>
      <c r="C104" s="45"/>
      <c r="D104" s="37"/>
      <c r="E104" s="37"/>
      <c r="F104" s="37"/>
      <c r="G104" s="37"/>
    </row>
    <row r="105" spans="1:7" x14ac:dyDescent="0.4">
      <c r="A105" s="37"/>
      <c r="B105" s="48"/>
      <c r="C105" s="53" t="s">
        <v>148</v>
      </c>
      <c r="D105" s="37"/>
      <c r="E105" s="37"/>
      <c r="F105" s="37"/>
      <c r="G105" s="37"/>
    </row>
    <row r="106" spans="1:7" x14ac:dyDescent="0.4">
      <c r="A106" s="37"/>
      <c r="B106" s="42"/>
      <c r="C106" s="43" t="s">
        <v>149</v>
      </c>
      <c r="D106" s="37"/>
      <c r="E106" s="37"/>
      <c r="F106" s="37"/>
      <c r="G106" s="37"/>
    </row>
    <row r="107" spans="1:7" x14ac:dyDescent="0.4">
      <c r="A107" s="37"/>
      <c r="B107" s="44" t="s">
        <v>150</v>
      </c>
      <c r="C107" s="45"/>
      <c r="D107" s="37"/>
      <c r="E107" s="37"/>
      <c r="F107" s="37"/>
      <c r="G107" s="37"/>
    </row>
    <row r="108" spans="1:7" x14ac:dyDescent="0.4">
      <c r="A108" s="37"/>
      <c r="B108" s="47"/>
      <c r="C108" s="43" t="s">
        <v>151</v>
      </c>
      <c r="D108" s="37"/>
      <c r="E108" s="37"/>
      <c r="F108" s="37"/>
      <c r="G108" s="37"/>
    </row>
    <row r="109" spans="1:7" x14ac:dyDescent="0.4">
      <c r="A109" s="37"/>
      <c r="B109" s="47"/>
      <c r="C109" s="43" t="s">
        <v>152</v>
      </c>
      <c r="D109" s="37"/>
      <c r="E109" s="37"/>
      <c r="F109" s="37"/>
      <c r="G109" s="37"/>
    </row>
    <row r="110" spans="1:7" x14ac:dyDescent="0.4">
      <c r="A110" s="37"/>
      <c r="B110" s="42"/>
      <c r="C110" s="43" t="s">
        <v>153</v>
      </c>
      <c r="D110" s="37"/>
      <c r="E110" s="37"/>
      <c r="F110" s="37"/>
      <c r="G110" s="37"/>
    </row>
    <row r="111" spans="1:7" x14ac:dyDescent="0.4">
      <c r="A111" s="37"/>
      <c r="B111" s="44" t="s">
        <v>154</v>
      </c>
      <c r="C111" s="45"/>
      <c r="D111" s="37"/>
      <c r="E111" s="37"/>
      <c r="F111" s="37"/>
      <c r="G111" s="37"/>
    </row>
    <row r="112" spans="1:7" x14ac:dyDescent="0.4">
      <c r="A112" s="37"/>
      <c r="B112" s="47"/>
      <c r="C112" s="43" t="s">
        <v>155</v>
      </c>
      <c r="D112" s="37"/>
      <c r="E112" s="37"/>
      <c r="F112" s="37"/>
      <c r="G112" s="37"/>
    </row>
    <row r="113" spans="1:7" x14ac:dyDescent="0.4">
      <c r="A113" s="37"/>
      <c r="B113" s="47"/>
      <c r="C113" s="43" t="s">
        <v>156</v>
      </c>
      <c r="D113" s="37"/>
      <c r="E113" s="37"/>
      <c r="F113" s="37"/>
      <c r="G113" s="37"/>
    </row>
    <row r="114" spans="1:7" x14ac:dyDescent="0.4">
      <c r="A114" s="37"/>
      <c r="B114" s="42"/>
      <c r="C114" s="43" t="s">
        <v>157</v>
      </c>
      <c r="D114" s="37"/>
      <c r="E114" s="37"/>
      <c r="F114" s="37"/>
      <c r="G114" s="37"/>
    </row>
    <row r="115" spans="1:7" x14ac:dyDescent="0.4">
      <c r="A115" s="37"/>
      <c r="B115" s="44" t="s">
        <v>158</v>
      </c>
      <c r="C115" s="45"/>
      <c r="D115" s="37"/>
      <c r="E115" s="37"/>
      <c r="F115" s="37"/>
      <c r="G115" s="37"/>
    </row>
    <row r="116" spans="1:7" x14ac:dyDescent="0.4">
      <c r="A116" s="37"/>
      <c r="B116" s="47"/>
      <c r="C116" s="43" t="s">
        <v>159</v>
      </c>
      <c r="D116" s="37"/>
      <c r="E116" s="37"/>
      <c r="F116" s="37"/>
      <c r="G116" s="37"/>
    </row>
    <row r="117" spans="1:7" x14ac:dyDescent="0.4">
      <c r="A117" s="37"/>
      <c r="B117" s="42"/>
      <c r="C117" s="43" t="s">
        <v>160</v>
      </c>
      <c r="D117" s="37"/>
      <c r="E117" s="37"/>
      <c r="F117" s="37"/>
      <c r="G117" s="37"/>
    </row>
    <row r="118" spans="1:7" x14ac:dyDescent="0.4">
      <c r="A118" s="37"/>
      <c r="B118" s="44" t="s">
        <v>161</v>
      </c>
      <c r="C118" s="45"/>
      <c r="D118" s="37"/>
      <c r="E118" s="37"/>
      <c r="F118" s="37"/>
      <c r="G118" s="37"/>
    </row>
    <row r="119" spans="1:7" x14ac:dyDescent="0.4">
      <c r="A119" s="37"/>
      <c r="B119" s="47"/>
      <c r="C119" s="43" t="s">
        <v>162</v>
      </c>
      <c r="D119" s="37"/>
      <c r="E119" s="37"/>
      <c r="F119" s="37"/>
      <c r="G119" s="37"/>
    </row>
    <row r="120" spans="1:7" x14ac:dyDescent="0.4">
      <c r="A120" s="37"/>
      <c r="B120" s="47"/>
      <c r="C120" s="43" t="s">
        <v>163</v>
      </c>
      <c r="D120" s="37"/>
      <c r="E120" s="37"/>
      <c r="F120" s="37"/>
      <c r="G120" s="37"/>
    </row>
    <row r="121" spans="1:7" x14ac:dyDescent="0.4">
      <c r="A121" s="37"/>
      <c r="B121" s="47"/>
      <c r="C121" s="43" t="s">
        <v>164</v>
      </c>
      <c r="D121" s="37"/>
      <c r="E121" s="37"/>
      <c r="F121" s="37"/>
      <c r="G121" s="37"/>
    </row>
    <row r="122" spans="1:7" x14ac:dyDescent="0.4">
      <c r="A122" s="37"/>
      <c r="B122" s="47"/>
      <c r="C122" s="43" t="s">
        <v>165</v>
      </c>
      <c r="D122" s="37"/>
      <c r="E122" s="37"/>
      <c r="F122" s="37"/>
      <c r="G122" s="37"/>
    </row>
    <row r="123" spans="1:7" x14ac:dyDescent="0.4">
      <c r="A123" s="37"/>
      <c r="B123" s="47"/>
      <c r="C123" s="43" t="s">
        <v>166</v>
      </c>
      <c r="D123" s="37"/>
      <c r="E123" s="37"/>
      <c r="F123" s="37"/>
      <c r="G123" s="37"/>
    </row>
    <row r="124" spans="1:7" x14ac:dyDescent="0.4">
      <c r="A124" s="37"/>
      <c r="B124" s="47"/>
      <c r="C124" s="43" t="s">
        <v>167</v>
      </c>
      <c r="D124" s="37"/>
      <c r="E124" s="37"/>
      <c r="F124" s="37"/>
      <c r="G124" s="37"/>
    </row>
    <row r="125" spans="1:7" x14ac:dyDescent="0.4">
      <c r="A125" s="37"/>
      <c r="B125" s="47"/>
      <c r="C125" s="43" t="s">
        <v>43</v>
      </c>
      <c r="D125" s="37"/>
      <c r="E125" s="37"/>
      <c r="F125" s="37"/>
      <c r="G125" s="37"/>
    </row>
    <row r="126" spans="1:7" x14ac:dyDescent="0.4">
      <c r="A126" s="37"/>
      <c r="B126" s="47"/>
      <c r="C126" s="43" t="s">
        <v>168</v>
      </c>
      <c r="D126" s="37"/>
      <c r="E126" s="37"/>
      <c r="F126" s="37"/>
      <c r="G126" s="37"/>
    </row>
    <row r="127" spans="1:7" x14ac:dyDescent="0.4">
      <c r="A127" s="37"/>
      <c r="B127" s="47"/>
      <c r="C127" s="43" t="s">
        <v>169</v>
      </c>
      <c r="D127" s="37"/>
      <c r="E127" s="37"/>
      <c r="F127" s="37"/>
      <c r="G127" s="37"/>
    </row>
    <row r="128" spans="1:7" x14ac:dyDescent="0.4">
      <c r="A128" s="37"/>
      <c r="B128" s="47"/>
      <c r="C128" s="43" t="s">
        <v>170</v>
      </c>
      <c r="D128" s="37"/>
      <c r="E128" s="37"/>
      <c r="F128" s="37"/>
      <c r="G128" s="37"/>
    </row>
    <row r="129" spans="1:7" x14ac:dyDescent="0.4">
      <c r="A129" s="37"/>
      <c r="B129" s="47"/>
      <c r="C129" s="43" t="s">
        <v>171</v>
      </c>
      <c r="D129" s="37"/>
      <c r="E129" s="37"/>
      <c r="F129" s="37"/>
      <c r="G129" s="37"/>
    </row>
    <row r="130" spans="1:7" x14ac:dyDescent="0.4">
      <c r="A130" s="37"/>
      <c r="B130" s="47"/>
      <c r="C130" s="43" t="s">
        <v>172</v>
      </c>
      <c r="D130" s="37"/>
      <c r="E130" s="37"/>
      <c r="F130" s="37"/>
      <c r="G130" s="37"/>
    </row>
    <row r="131" spans="1:7" x14ac:dyDescent="0.4">
      <c r="A131" s="37"/>
      <c r="B131" s="47"/>
      <c r="C131" s="43" t="s">
        <v>173</v>
      </c>
      <c r="D131" s="37"/>
      <c r="E131" s="37"/>
      <c r="F131" s="37"/>
      <c r="G131" s="37"/>
    </row>
    <row r="132" spans="1:7" x14ac:dyDescent="0.4">
      <c r="A132" s="37"/>
      <c r="B132" s="47"/>
      <c r="C132" s="43" t="s">
        <v>174</v>
      </c>
      <c r="D132" s="37"/>
      <c r="E132" s="37"/>
      <c r="F132" s="37"/>
      <c r="G132" s="37"/>
    </row>
    <row r="133" spans="1:7" x14ac:dyDescent="0.4">
      <c r="A133" s="37"/>
      <c r="B133" s="47"/>
      <c r="C133" s="43" t="s">
        <v>175</v>
      </c>
      <c r="D133" s="37"/>
      <c r="E133" s="37"/>
      <c r="F133" s="37"/>
      <c r="G133" s="37"/>
    </row>
    <row r="134" spans="1:7" x14ac:dyDescent="0.4">
      <c r="A134" s="37"/>
      <c r="B134" s="47"/>
      <c r="C134" s="43" t="s">
        <v>176</v>
      </c>
      <c r="D134" s="37"/>
      <c r="E134" s="37"/>
      <c r="F134" s="37"/>
      <c r="G134" s="37"/>
    </row>
    <row r="135" spans="1:7" x14ac:dyDescent="0.4">
      <c r="A135" s="37"/>
      <c r="B135" s="47"/>
      <c r="C135" s="43" t="s">
        <v>177</v>
      </c>
      <c r="D135" s="37"/>
      <c r="E135" s="37"/>
      <c r="F135" s="37"/>
      <c r="G135" s="37"/>
    </row>
    <row r="136" spans="1:7" x14ac:dyDescent="0.4">
      <c r="A136" s="37"/>
      <c r="B136" s="42"/>
      <c r="C136" s="43" t="s">
        <v>178</v>
      </c>
      <c r="D136" s="37"/>
      <c r="E136" s="37"/>
      <c r="F136" s="37"/>
      <c r="G136" s="37"/>
    </row>
    <row r="137" spans="1:7" x14ac:dyDescent="0.4">
      <c r="A137" s="37"/>
      <c r="B137" s="46"/>
      <c r="C137" s="46"/>
      <c r="D137" s="37"/>
      <c r="E137" s="37"/>
      <c r="F137" s="37"/>
      <c r="G137" s="37"/>
    </row>
    <row r="138" spans="1:7" x14ac:dyDescent="0.4">
      <c r="A138" s="37"/>
      <c r="B138" s="46"/>
      <c r="C138" s="46"/>
      <c r="D138" s="37"/>
      <c r="E138" s="37"/>
      <c r="F138" s="37"/>
      <c r="G138" s="37"/>
    </row>
    <row r="139" spans="1:7" x14ac:dyDescent="0.4">
      <c r="A139" s="37"/>
      <c r="B139" s="46"/>
      <c r="C139" s="46"/>
      <c r="D139" s="37"/>
      <c r="E139" s="37"/>
      <c r="F139" s="37"/>
      <c r="G139" s="37"/>
    </row>
    <row r="140" spans="1:7" x14ac:dyDescent="0.4">
      <c r="A140" s="37"/>
      <c r="B140" s="46"/>
      <c r="C140" s="46"/>
      <c r="D140" s="37"/>
      <c r="E140" s="37"/>
      <c r="F140" s="37"/>
      <c r="G140" s="37"/>
    </row>
    <row r="141" spans="1:7" x14ac:dyDescent="0.4">
      <c r="A141" s="37"/>
      <c r="B141" s="46"/>
      <c r="C141" s="46"/>
      <c r="D141" s="37"/>
      <c r="E141" s="37"/>
      <c r="F141" s="37"/>
      <c r="G141" s="37"/>
    </row>
    <row r="142" spans="1:7" x14ac:dyDescent="0.4">
      <c r="A142" s="37"/>
      <c r="B142" s="46"/>
      <c r="C142" s="46"/>
      <c r="D142" s="37"/>
      <c r="E142" s="37"/>
      <c r="F142" s="37"/>
      <c r="G142" s="37"/>
    </row>
  </sheetData>
  <sheetProtection algorithmName="SHA-512" hashValue="tOeEuSgEx8AMEjq2J8XPHgSCsyL1UE6oGhQRhoA07wdBo5qm+XMFVztKthVx8vSCNhXFIqPTJoR42hPsgCf3gQ==" saltValue="x9q/pUId/92zO/kF7S3BpQ==" spinCount="100000" sheet="1" objects="1" scenarios="1" selectLockedCells="1" selectUnlockedCells="1"/>
  <mergeCells count="3">
    <mergeCell ref="B2:C2"/>
    <mergeCell ref="C10:C11"/>
    <mergeCell ref="C59:C60"/>
  </mergeCells>
  <phoneticPr fontId="1"/>
  <pageMargins left="0.31496062992125984" right="0.31496062992125984" top="0.74803149606299213" bottom="0.74803149606299213" header="0.31496062992125984" footer="0.31496062992125984"/>
  <pageSetup paperSize="8" orientation="portrait" r:id="rId1"/>
  <rowBreaks count="2" manualBreakCount="2">
    <brk id="46" max="2" man="1"/>
    <brk id="100" max="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見積書参考例①（急速充電）</vt:lpstr>
      <vt:lpstr>見積書参考例②（急速充電、受変電あり）</vt:lpstr>
      <vt:lpstr>見積書参考例③（充電コンセント）</vt:lpstr>
      <vt:lpstr>対象外経費一覧（例）</vt:lpstr>
      <vt:lpstr>'見積書参考例①（急速充電）'!Print_Area</vt:lpstr>
      <vt:lpstr>'見積書参考例②（急速充電、受変電あり）'!Print_Area</vt:lpstr>
      <vt:lpstr>'見積書参考例③（充電コンセント）'!Print_Area</vt:lpstr>
      <vt:lpstr>'対象外経費一覧（例）'!Print_Area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2021-06-09T04:58:41Z</dcterms:created>
  <dcterms:modified xsi:type="dcterms:W3CDTF">2023-06-29T05:09:31Z</dcterms:modified>
</cp:coreProperties>
</file>