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updateLinks="never" codeName="ThisWorkbook" defaultThemeVersion="124226"/>
  <mc:AlternateContent xmlns:mc="http://schemas.openxmlformats.org/markup-compatibility/2006">
    <mc:Choice Requires="x15">
      <x15ac:absPath xmlns:x15ac="http://schemas.microsoft.com/office/spreadsheetml/2010/11/ac" url="\\Fs00001\cnt\温暖化対策推進課\創エネ支援チーム\Ｒ５\256地産地消型再エネ増強プロジェクト\03_様式\03_蓄電池\"/>
    </mc:Choice>
  </mc:AlternateContent>
  <xr:revisionPtr revIDLastSave="0" documentId="13_ncr:1_{088160D6-EF4F-432C-B36B-78DE11B480E6}" xr6:coauthVersionLast="47" xr6:coauthVersionMax="47" xr10:uidLastSave="{00000000-0000-0000-0000-000000000000}"/>
  <workbookProtection workbookAlgorithmName="SHA-512" workbookHashValue="CBr7qXfEaz4SjJgLwkh+aQM4XfqQBBKHJE3dBB7P2au9JLPzmJs3KCgvSM/MncW/ygfW9xWvA9NcvlJiQsS4Sw==" workbookSaltValue="WziPbMtOdxJ4qxjvE54gbA==" workbookSpinCount="100000" lockStructure="1"/>
  <bookViews>
    <workbookView xWindow="-108" yWindow="-108" windowWidth="23256" windowHeight="12576" tabRatio="923" xr2:uid="{00000000-000D-0000-FFFF-FFFF00000000}"/>
  </bookViews>
  <sheets>
    <sheet name="目次" sheetId="70" r:id="rId1"/>
    <sheet name="情報集約シート" sheetId="94" state="hidden" r:id="rId2"/>
    <sheet name="記載要領" sheetId="6" r:id="rId3"/>
    <sheet name="日本標準産業中分類" sheetId="19" r:id="rId4"/>
    <sheet name="会社規模判断資料" sheetId="35" r:id="rId5"/>
    <sheet name="基本情報" sheetId="10" r:id="rId6"/>
    <sheet name="第1号" sheetId="1" r:id="rId7"/>
    <sheet name="第2号 (助成対象事業者用)" sheetId="45" r:id="rId8"/>
    <sheet name="第2号 (共同申請者用) " sheetId="44" r:id="rId9"/>
    <sheet name="第2号 (共同申請者用)  (2)" sheetId="75" r:id="rId10"/>
    <sheet name="第2号 (手続き代行者用)" sheetId="43" r:id="rId11"/>
    <sheet name="第3号" sheetId="3" r:id="rId12"/>
    <sheet name="第４号様式" sheetId="91" r:id="rId13"/>
    <sheet name="別紙" sheetId="39" r:id="rId14"/>
    <sheet name="共通様式_蓄電池" sheetId="92" r:id="rId15"/>
    <sheet name="第７号様式" sheetId="53" r:id="rId16"/>
    <sheet name="第８号様式" sheetId="54" r:id="rId17"/>
    <sheet name="第10号様式" sheetId="55" r:id="rId18"/>
    <sheet name="第12号様式" sheetId="56" r:id="rId19"/>
    <sheet name="第13号様式" sheetId="57" r:id="rId20"/>
    <sheet name="第14号様式" sheetId="58" r:id="rId21"/>
    <sheet name="第16号様式" sheetId="59" r:id="rId22"/>
    <sheet name="第20号様式" sheetId="62" r:id="rId23"/>
    <sheet name="第21号様式" sheetId="63" r:id="rId24"/>
    <sheet name="第23号様式" sheetId="64" r:id="rId25"/>
    <sheet name="提出方法" sheetId="51" r:id="rId26"/>
  </sheets>
  <externalReferences>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4" hidden="1">会社規模判断資料!$B$9:$G$2118</definedName>
    <definedName name="_xlnm.Print_Area" localSheetId="4">会社規模判断資料!$A$1:$H$2119</definedName>
    <definedName name="_xlnm.Print_Area" localSheetId="5">基本情報!$A$1:$H$85</definedName>
    <definedName name="_xlnm.Print_Area" localSheetId="2">記載要領!$A$1:$AB$87</definedName>
    <definedName name="_xlnm.Print_Area" localSheetId="14">共通様式_蓄電池!$B$1:$K$46</definedName>
    <definedName name="_xlnm.Print_Area" localSheetId="17">第10号様式!$A$1:$Z$42</definedName>
    <definedName name="_xlnm.Print_Area" localSheetId="18">第12号様式!$A$1:$Z$46</definedName>
    <definedName name="_xlnm.Print_Area" localSheetId="19">第13号様式!$A$1:$Z$43</definedName>
    <definedName name="_xlnm.Print_Area" localSheetId="20">第14号様式!$A$1:$AA$43</definedName>
    <definedName name="_xlnm.Print_Area" localSheetId="21">第16号様式!$A$1:$Z$84</definedName>
    <definedName name="_xlnm.Print_Area" localSheetId="6">第1号!$A$1:$R$47</definedName>
    <definedName name="_xlnm.Print_Area" localSheetId="22">第20号様式!$B$1:$AA$54</definedName>
    <definedName name="_xlnm.Print_Area" localSheetId="23">第21号様式!$A$1:$Z$53</definedName>
    <definedName name="_xlnm.Print_Area" localSheetId="24">第23号様式!$A$1:$Z$49</definedName>
    <definedName name="_xlnm.Print_Area" localSheetId="8">'第2号 (共同申請者用) '!$A$1:$Q$36</definedName>
    <definedName name="_xlnm.Print_Area" localSheetId="9">'第2号 (共同申請者用)  (2)'!$A$1:$Q$36</definedName>
    <definedName name="_xlnm.Print_Area" localSheetId="10">'第2号 (手続き代行者用)'!$A$1:$Q$34</definedName>
    <definedName name="_xlnm.Print_Area" localSheetId="7">'第2号 (助成対象事業者用)'!$A$1:$Q$41</definedName>
    <definedName name="_xlnm.Print_Area" localSheetId="11">第3号!$A$1:$T$37</definedName>
    <definedName name="_xlnm.Print_Area" localSheetId="12">第４号様式!$A$1:$L$311</definedName>
    <definedName name="_xlnm.Print_Area" localSheetId="15">第７号様式!$A$1:$Z$45</definedName>
    <definedName name="_xlnm.Print_Area" localSheetId="16">第８号様式!$A$1:$Z$58</definedName>
    <definedName name="_xlnm.Print_Area" localSheetId="25">提出方法!$A$1:$M$35</definedName>
    <definedName name="_xlnm.Print_Area" localSheetId="3">日本標準産業中分類!$A$1:$C$101</definedName>
    <definedName name="_xlnm.Print_Area" localSheetId="13">別紙!$A$1:$H$118</definedName>
    <definedName name="_xlnm.Print_Titles" localSheetId="3">日本標準産業中分類!$1:$2</definedName>
    <definedName name="設備" localSheetId="17">[1]データ参照シート!$B$2</definedName>
    <definedName name="設備">[2]データ参照シート!$B$2</definedName>
    <definedName name="大分類" localSheetId="14">[3]基本情報!#REF!</definedName>
    <definedName name="大分類" localSheetId="17">[4]基本情報!#REF!</definedName>
    <definedName name="大分類" localSheetId="8">基本情報!#REF!</definedName>
    <definedName name="大分類" localSheetId="9">基本情報!#REF!</definedName>
    <definedName name="大分類" localSheetId="7">#REF!</definedName>
    <definedName name="大分類" localSheetId="12">[5]基本情報入力シート!#REF!</definedName>
    <definedName name="大分類" localSheetId="0">[6]基本情報入力シート!#REF!</definedName>
    <definedName name="大分類">基本情報!#REF!</definedName>
    <definedName name="別1その2">[7]対策!$K$2:$K$9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9" i="1" l="1"/>
  <c r="E3" i="10"/>
  <c r="F4" i="10" s="1"/>
  <c r="J22" i="1" l="1"/>
  <c r="D17" i="3" s="1"/>
  <c r="AM3" i="94" l="1"/>
  <c r="AL3" i="94"/>
  <c r="AK3" i="94"/>
  <c r="AJ3" i="94"/>
  <c r="AI3" i="94"/>
  <c r="AH3" i="94"/>
  <c r="AG3" i="94"/>
  <c r="AF3" i="94"/>
  <c r="AE3" i="94"/>
  <c r="AD3" i="94"/>
  <c r="AC3" i="94"/>
  <c r="AB3" i="94"/>
  <c r="AA3" i="94"/>
  <c r="Z3" i="94"/>
  <c r="Y3" i="94"/>
  <c r="X3" i="94"/>
  <c r="W3" i="94"/>
  <c r="V3" i="94"/>
  <c r="U3" i="94"/>
  <c r="T3" i="94"/>
  <c r="S3" i="94"/>
  <c r="R3" i="94"/>
  <c r="Q3" i="94"/>
  <c r="P3" i="94"/>
  <c r="O3" i="94"/>
  <c r="N3" i="94"/>
  <c r="M3" i="94"/>
  <c r="L3" i="94"/>
  <c r="K3" i="94"/>
  <c r="J3" i="94"/>
  <c r="H3" i="94"/>
  <c r="G3" i="94"/>
  <c r="F3" i="94"/>
  <c r="E3" i="94"/>
  <c r="D3" i="94"/>
  <c r="AN2" i="94"/>
  <c r="AM2" i="94"/>
  <c r="AL2" i="94"/>
  <c r="AK2" i="94"/>
  <c r="AJ2" i="94"/>
  <c r="AI2" i="94"/>
  <c r="AH2" i="94"/>
  <c r="AG2" i="94"/>
  <c r="AF2" i="94"/>
  <c r="AE2" i="94"/>
  <c r="AD2" i="94"/>
  <c r="AC2" i="94"/>
  <c r="AB2" i="94"/>
  <c r="AA2" i="94"/>
  <c r="Z2" i="94"/>
  <c r="Y2" i="94"/>
  <c r="X2" i="94"/>
  <c r="W2" i="94"/>
  <c r="V2" i="94"/>
  <c r="U2" i="94"/>
  <c r="T2" i="94"/>
  <c r="S2" i="94"/>
  <c r="R2" i="94"/>
  <c r="Q2" i="94"/>
  <c r="P2" i="94"/>
  <c r="O2" i="94"/>
  <c r="N2" i="94"/>
  <c r="M2" i="94"/>
  <c r="L2" i="94"/>
  <c r="K2" i="94"/>
  <c r="J2" i="94"/>
  <c r="G2" i="94"/>
  <c r="H2" i="94"/>
  <c r="F2" i="94"/>
  <c r="I2" i="94"/>
  <c r="E2" i="94"/>
  <c r="D2" i="94"/>
  <c r="C2" i="94"/>
  <c r="B2" i="94"/>
  <c r="A2" i="94"/>
  <c r="BM37" i="64" l="1"/>
  <c r="BM41" i="63"/>
  <c r="BK34" i="63"/>
  <c r="BR38" i="53"/>
  <c r="BP38" i="53"/>
  <c r="BL38" i="53"/>
  <c r="BM37" i="53"/>
  <c r="BP32" i="53"/>
  <c r="BK32" i="53"/>
  <c r="BI32" i="53"/>
  <c r="BG32" i="53"/>
  <c r="BD32" i="53"/>
  <c r="BP20" i="53"/>
  <c r="BG45" i="92"/>
  <c r="BF43" i="92"/>
  <c r="BF42" i="92" s="1"/>
  <c r="BG41" i="92"/>
  <c r="BG43" i="92" s="1"/>
  <c r="BG42" i="92" s="1"/>
  <c r="BF41" i="92"/>
  <c r="BE41" i="92"/>
  <c r="BE43" i="92" s="1"/>
  <c r="BE42" i="92" s="1"/>
  <c r="BH40" i="92"/>
  <c r="BO39" i="92"/>
  <c r="BH39" i="92"/>
  <c r="BO38" i="92"/>
  <c r="BH38" i="92"/>
  <c r="BO37" i="92"/>
  <c r="BH37" i="92"/>
  <c r="BH36" i="92"/>
  <c r="BH35" i="92"/>
  <c r="BH34" i="92"/>
  <c r="BH33" i="92"/>
  <c r="BH32" i="92"/>
  <c r="BH31" i="92"/>
  <c r="BH30" i="92"/>
  <c r="BH29" i="92"/>
  <c r="BH28" i="92"/>
  <c r="BH27" i="92"/>
  <c r="BH26" i="92"/>
  <c r="BH25" i="92"/>
  <c r="BH24" i="92"/>
  <c r="BO23" i="92"/>
  <c r="BH23" i="92"/>
  <c r="BH22" i="92"/>
  <c r="BH21" i="92"/>
  <c r="BH20" i="92"/>
  <c r="BH19" i="92"/>
  <c r="BH18" i="92"/>
  <c r="BH17" i="92"/>
  <c r="BN16" i="92"/>
  <c r="BH16" i="92"/>
  <c r="BH15" i="92"/>
  <c r="BI10" i="92"/>
  <c r="BZ9" i="92"/>
  <c r="BX9" i="92"/>
  <c r="BV9" i="92"/>
  <c r="BU9" i="92"/>
  <c r="BI9" i="92"/>
  <c r="BI7" i="92"/>
  <c r="BG5" i="92"/>
  <c r="BF5" i="92"/>
  <c r="BE9" i="92"/>
  <c r="BE10" i="92" s="1"/>
  <c r="BO3" i="92"/>
  <c r="U9" i="92"/>
  <c r="O38" i="92"/>
  <c r="G45" i="92"/>
  <c r="AO2" i="94" s="1"/>
  <c r="BH41" i="92" l="1"/>
  <c r="BR20" i="92" s="1"/>
  <c r="BR21" i="92" s="1"/>
  <c r="BO19" i="92" s="1"/>
  <c r="BR19" i="92"/>
  <c r="BI8" i="92"/>
  <c r="O39" i="92"/>
  <c r="O37" i="92"/>
  <c r="BH43" i="92" l="1"/>
  <c r="BH42" i="92" s="1"/>
  <c r="BO20" i="92"/>
  <c r="F41" i="92"/>
  <c r="G41" i="92"/>
  <c r="G43" i="92" s="1"/>
  <c r="G42" i="92" s="1"/>
  <c r="E41" i="92"/>
  <c r="K38" i="1" s="1"/>
  <c r="H38" i="92"/>
  <c r="H37" i="92"/>
  <c r="H36" i="92"/>
  <c r="H35" i="92"/>
  <c r="H34" i="92"/>
  <c r="H33" i="92"/>
  <c r="H32" i="92"/>
  <c r="H31" i="92"/>
  <c r="H30" i="92"/>
  <c r="H29" i="92"/>
  <c r="H28" i="92"/>
  <c r="H27" i="92"/>
  <c r="H26" i="92"/>
  <c r="H25" i="92"/>
  <c r="H24" i="92"/>
  <c r="H23" i="92"/>
  <c r="H22" i="92"/>
  <c r="H21" i="92"/>
  <c r="H20" i="92"/>
  <c r="H19" i="92"/>
  <c r="H18" i="92"/>
  <c r="H17" i="92"/>
  <c r="H16" i="92"/>
  <c r="BE45" i="92" l="1"/>
  <c r="BQ23" i="92"/>
  <c r="G120" i="91"/>
  <c r="G110" i="91"/>
  <c r="G100" i="91"/>
  <c r="G64" i="91"/>
  <c r="G56" i="91"/>
  <c r="G48" i="91"/>
  <c r="F39" i="91" l="1"/>
  <c r="F5" i="92"/>
  <c r="G5" i="92"/>
  <c r="O3" i="92"/>
  <c r="Z9" i="92"/>
  <c r="X9" i="92"/>
  <c r="V9" i="92"/>
  <c r="I10" i="92"/>
  <c r="I9" i="92"/>
  <c r="N16" i="92"/>
  <c r="H40" i="92"/>
  <c r="H39" i="92"/>
  <c r="O23" i="92"/>
  <c r="H15" i="92"/>
  <c r="H41" i="92" s="1"/>
  <c r="K42" i="1" s="1"/>
  <c r="I7" i="92"/>
  <c r="AN3" i="94" s="1"/>
  <c r="D5" i="92" l="1"/>
  <c r="E9" i="92" s="1"/>
  <c r="I3" i="94"/>
  <c r="BO16" i="92"/>
  <c r="BS17" i="92"/>
  <c r="BR17" i="92"/>
  <c r="BQ16" i="92"/>
  <c r="BP16" i="92"/>
  <c r="O16" i="92"/>
  <c r="E43" i="92"/>
  <c r="E42" i="92" s="1"/>
  <c r="F43" i="92"/>
  <c r="F42" i="92" s="1"/>
  <c r="R17" i="92"/>
  <c r="S17" i="92"/>
  <c r="P16" i="92"/>
  <c r="Q16" i="92"/>
  <c r="R19" i="92" l="1"/>
  <c r="R20" i="92"/>
  <c r="R21" i="92" l="1"/>
  <c r="O19" i="92" s="1"/>
  <c r="O20" i="92" s="1"/>
  <c r="E45" i="92" s="1"/>
  <c r="H43" i="92"/>
  <c r="H42" i="92" s="1"/>
  <c r="Q23" i="92" l="1"/>
  <c r="E10" i="92" l="1"/>
  <c r="I10" i="91"/>
  <c r="G10" i="91"/>
  <c r="E10" i="91"/>
  <c r="C3" i="94" s="1"/>
  <c r="E8" i="91"/>
  <c r="B3" i="94" s="1"/>
  <c r="E7" i="91"/>
  <c r="A3" i="94" s="1"/>
  <c r="M282" i="91"/>
  <c r="M281" i="91"/>
  <c r="M280" i="91"/>
  <c r="M279" i="91"/>
  <c r="M278" i="91"/>
  <c r="M277" i="91"/>
  <c r="F147" i="91"/>
  <c r="M150" i="91" s="1"/>
  <c r="G144" i="91"/>
  <c r="G142" i="91"/>
  <c r="G140" i="91"/>
  <c r="J138" i="91"/>
  <c r="I138" i="91"/>
  <c r="H138" i="91"/>
  <c r="G138" i="91"/>
  <c r="F138" i="91"/>
  <c r="E138" i="91"/>
  <c r="J134" i="91"/>
  <c r="I134" i="91"/>
  <c r="H134" i="91"/>
  <c r="G134" i="91"/>
  <c r="F134" i="91"/>
  <c r="E134" i="91"/>
  <c r="G119" i="91"/>
  <c r="G109" i="91"/>
  <c r="G99" i="91"/>
  <c r="G89" i="91"/>
  <c r="G81" i="91"/>
  <c r="G73" i="91"/>
  <c r="D36" i="91"/>
  <c r="F15" i="91"/>
  <c r="I8" i="92" l="1"/>
  <c r="B149" i="91"/>
  <c r="BI18" i="92" l="1"/>
  <c r="BI22" i="92"/>
  <c r="BI20" i="92"/>
  <c r="BI35" i="92"/>
  <c r="BI31" i="92"/>
  <c r="BI27" i="92"/>
  <c r="BI40" i="92"/>
  <c r="BI29" i="92"/>
  <c r="BI33" i="92"/>
  <c r="BI21" i="92"/>
  <c r="BI37" i="92"/>
  <c r="BI39" i="92"/>
  <c r="BI36" i="92"/>
  <c r="BI30" i="92"/>
  <c r="BI24" i="92"/>
  <c r="BI32" i="92"/>
  <c r="BI26" i="92"/>
  <c r="BI38" i="92"/>
  <c r="BI19" i="92"/>
  <c r="BI34" i="92"/>
  <c r="BI25" i="92"/>
  <c r="BI28" i="92"/>
  <c r="BI23" i="92"/>
  <c r="BI17" i="92"/>
  <c r="BI42" i="92"/>
  <c r="I15" i="92"/>
  <c r="I20" i="92"/>
  <c r="I26" i="92"/>
  <c r="I18" i="92"/>
  <c r="I33" i="92"/>
  <c r="I28" i="92"/>
  <c r="I17" i="92"/>
  <c r="I36" i="92"/>
  <c r="I23" i="92"/>
  <c r="I19" i="92"/>
  <c r="I30" i="92"/>
  <c r="I16" i="92"/>
  <c r="I25" i="92"/>
  <c r="I31" i="92"/>
  <c r="I37" i="92"/>
  <c r="I27" i="92"/>
  <c r="I38" i="92"/>
  <c r="I22" i="92"/>
  <c r="I35" i="92"/>
  <c r="I40" i="92"/>
  <c r="I39" i="92"/>
  <c r="I34" i="92"/>
  <c r="I32" i="92"/>
  <c r="I24" i="92"/>
  <c r="I29" i="92"/>
  <c r="I21" i="92"/>
  <c r="B10" i="75"/>
  <c r="B10" i="44"/>
  <c r="I41" i="92" l="1"/>
  <c r="I43" i="92" s="1"/>
  <c r="I42" i="92" s="1"/>
  <c r="BI41" i="92"/>
  <c r="M37" i="64"/>
  <c r="M41" i="63"/>
  <c r="M36" i="62"/>
  <c r="K34" i="63"/>
  <c r="O21" i="92" l="1"/>
  <c r="O22" i="92" s="1"/>
  <c r="I45" i="92"/>
  <c r="AO3" i="94" s="1"/>
  <c r="BI43" i="92"/>
  <c r="BO21" i="92"/>
  <c r="BO22" i="92" s="1"/>
  <c r="BI45" i="92" s="1"/>
  <c r="M37" i="53"/>
  <c r="K32" i="53"/>
  <c r="L40" i="59"/>
  <c r="M39" i="59"/>
  <c r="P34" i="59"/>
  <c r="K34" i="59"/>
  <c r="I34" i="59"/>
  <c r="G34" i="59"/>
  <c r="D34" i="59"/>
  <c r="M37" i="58"/>
  <c r="M38" i="54"/>
  <c r="P32" i="58"/>
  <c r="K32" i="58"/>
  <c r="I32" i="58"/>
  <c r="G32" i="58"/>
  <c r="D32" i="58"/>
  <c r="M37" i="57"/>
  <c r="P32" i="57"/>
  <c r="K32" i="57"/>
  <c r="I32" i="57"/>
  <c r="G32" i="57"/>
  <c r="D32" i="57"/>
  <c r="CT22" i="57"/>
  <c r="CP22" i="57"/>
  <c r="CP20" i="57"/>
  <c r="M37" i="56"/>
  <c r="P32" i="56"/>
  <c r="K32" i="56"/>
  <c r="I32" i="56"/>
  <c r="G32" i="56"/>
  <c r="D32" i="56"/>
  <c r="M37" i="55"/>
  <c r="P32" i="55"/>
  <c r="K32" i="55"/>
  <c r="I32" i="55"/>
  <c r="G32" i="55"/>
  <c r="D32" i="55"/>
  <c r="P33" i="54" l="1"/>
  <c r="K33" i="54"/>
  <c r="I33" i="54"/>
  <c r="G33" i="54"/>
  <c r="D33" i="54"/>
  <c r="P32" i="53"/>
  <c r="I32" i="53"/>
  <c r="G32" i="53"/>
  <c r="D32" i="53"/>
  <c r="R38" i="53"/>
  <c r="P38" i="53"/>
  <c r="L38" i="53"/>
  <c r="G33" i="3"/>
  <c r="G29" i="3"/>
  <c r="F28" i="3"/>
  <c r="I32" i="45"/>
  <c r="G32" i="45"/>
  <c r="D32" i="45"/>
  <c r="G36" i="1"/>
  <c r="M30" i="1"/>
  <c r="J30" i="1"/>
  <c r="M29" i="1"/>
  <c r="J29" i="1"/>
  <c r="J28" i="1"/>
  <c r="J27" i="1"/>
  <c r="P29" i="54" l="1"/>
  <c r="BP28" i="53"/>
  <c r="T29" i="54"/>
  <c r="BT28" i="53"/>
  <c r="P27" i="54"/>
  <c r="BP26" i="53"/>
  <c r="BL40" i="63"/>
  <c r="BL35" i="64"/>
  <c r="BL35" i="53"/>
  <c r="L40" i="63"/>
  <c r="K34" i="62"/>
  <c r="L35" i="64"/>
  <c r="L35" i="53"/>
  <c r="L35" i="55"/>
  <c r="L35" i="56"/>
  <c r="L35" i="57"/>
  <c r="L35" i="58"/>
  <c r="K37" i="59"/>
  <c r="L36" i="54"/>
  <c r="P26" i="53"/>
  <c r="P30" i="63"/>
  <c r="P26" i="59"/>
  <c r="P26" i="64"/>
  <c r="Q25" i="62"/>
  <c r="P26" i="56"/>
  <c r="R26" i="58"/>
  <c r="P26" i="57"/>
  <c r="P26" i="55"/>
  <c r="P28" i="53"/>
  <c r="P32" i="63"/>
  <c r="P28" i="64"/>
  <c r="Q27" i="62"/>
  <c r="P28" i="59"/>
  <c r="P28" i="56"/>
  <c r="P28" i="55"/>
  <c r="R28" i="58"/>
  <c r="P28" i="57"/>
  <c r="T28" i="53"/>
  <c r="T28" i="64"/>
  <c r="T28" i="59"/>
  <c r="U27" i="62"/>
  <c r="T32" i="63"/>
  <c r="T28" i="56"/>
  <c r="V28" i="58"/>
  <c r="T28" i="57"/>
  <c r="T28" i="55"/>
  <c r="E26" i="43"/>
  <c r="E30" i="43"/>
  <c r="K30" i="43"/>
  <c r="E28" i="43"/>
  <c r="M24" i="1"/>
  <c r="J24" i="1"/>
  <c r="M23" i="1"/>
  <c r="J23" i="1"/>
  <c r="J21" i="1"/>
  <c r="M18" i="1"/>
  <c r="J18" i="1"/>
  <c r="M17" i="1"/>
  <c r="J17" i="1"/>
  <c r="J16" i="1"/>
  <c r="J15" i="1"/>
  <c r="M12" i="1"/>
  <c r="J12" i="1"/>
  <c r="M11" i="1"/>
  <c r="J11" i="1"/>
  <c r="J10" i="1"/>
  <c r="L9" i="1"/>
  <c r="AD43" i="10"/>
  <c r="AD40" i="10"/>
  <c r="AD35" i="10"/>
  <c r="BT22" i="53" l="1"/>
  <c r="BT16" i="53"/>
  <c r="BP22" i="53"/>
  <c r="BP16" i="53"/>
  <c r="BP6" i="53"/>
  <c r="BP10" i="53"/>
  <c r="BT10" i="53"/>
  <c r="BP8" i="53"/>
  <c r="BP14" i="53"/>
  <c r="Q20" i="62"/>
  <c r="P24" i="63"/>
  <c r="P20" i="64"/>
  <c r="P20" i="59"/>
  <c r="P20" i="57"/>
  <c r="P21" i="54"/>
  <c r="P20" i="56"/>
  <c r="P20" i="55"/>
  <c r="P20" i="53"/>
  <c r="R19" i="58"/>
  <c r="T26" i="63"/>
  <c r="T22" i="64"/>
  <c r="T22" i="59"/>
  <c r="U22" i="62"/>
  <c r="T22" i="55"/>
  <c r="T22" i="56"/>
  <c r="T22" i="57"/>
  <c r="V21" i="58"/>
  <c r="T23" i="54"/>
  <c r="P14" i="53"/>
  <c r="P14" i="64"/>
  <c r="P14" i="59"/>
  <c r="Q14" i="62"/>
  <c r="P18" i="63"/>
  <c r="R14" i="58"/>
  <c r="P14" i="56"/>
  <c r="P14" i="57"/>
  <c r="P14" i="55"/>
  <c r="P14" i="54"/>
  <c r="T16" i="53"/>
  <c r="T16" i="59"/>
  <c r="U16" i="62"/>
  <c r="T20" i="63"/>
  <c r="T16" i="64"/>
  <c r="T16" i="57"/>
  <c r="T16" i="56"/>
  <c r="T16" i="55"/>
  <c r="V16" i="58"/>
  <c r="T16" i="54"/>
  <c r="Q6" i="62"/>
  <c r="P10" i="63"/>
  <c r="P6" i="64"/>
  <c r="P6" i="59"/>
  <c r="P6" i="55"/>
  <c r="P6" i="56"/>
  <c r="R6" i="58"/>
  <c r="P6" i="57"/>
  <c r="P6" i="54"/>
  <c r="P26" i="63"/>
  <c r="P22" i="64"/>
  <c r="P22" i="59"/>
  <c r="Q22" i="62"/>
  <c r="P22" i="55"/>
  <c r="P22" i="56"/>
  <c r="R21" i="58"/>
  <c r="P22" i="57"/>
  <c r="P23" i="54"/>
  <c r="Q8" i="62"/>
  <c r="P12" i="63"/>
  <c r="P8" i="64"/>
  <c r="P8" i="59"/>
  <c r="P8" i="55"/>
  <c r="R8" i="58"/>
  <c r="P8" i="56"/>
  <c r="P8" i="57"/>
  <c r="P8" i="54"/>
  <c r="T14" i="63"/>
  <c r="T10" i="64"/>
  <c r="T10" i="59"/>
  <c r="U10" i="62"/>
  <c r="V10" i="58"/>
  <c r="T10" i="56"/>
  <c r="T10" i="57"/>
  <c r="T10" i="55"/>
  <c r="T10" i="54"/>
  <c r="P16" i="53"/>
  <c r="P16" i="64"/>
  <c r="P16" i="59"/>
  <c r="Q16" i="62"/>
  <c r="P20" i="63"/>
  <c r="P16" i="55"/>
  <c r="P16" i="57"/>
  <c r="R16" i="58"/>
  <c r="P16" i="56"/>
  <c r="P16" i="54"/>
  <c r="Q10" i="62"/>
  <c r="P14" i="63"/>
  <c r="P10" i="64"/>
  <c r="P10" i="59"/>
  <c r="P10" i="55"/>
  <c r="R10" i="58"/>
  <c r="P10" i="56"/>
  <c r="P10" i="57"/>
  <c r="P10" i="54"/>
  <c r="E37" i="45"/>
  <c r="P8" i="53"/>
  <c r="D9" i="3"/>
  <c r="P10" i="53"/>
  <c r="E39" i="45"/>
  <c r="T10" i="53"/>
  <c r="K39" i="45"/>
  <c r="E30" i="75"/>
  <c r="E32" i="75"/>
  <c r="P22" i="53"/>
  <c r="E34" i="75"/>
  <c r="D18" i="3"/>
  <c r="T22" i="53"/>
  <c r="G18" i="3"/>
  <c r="K34" i="75"/>
  <c r="P6" i="53"/>
  <c r="E35" i="45"/>
  <c r="R45" i="59" l="1"/>
  <c r="CM37" i="57"/>
  <c r="CU35" i="57"/>
  <c r="CQ35" i="57"/>
  <c r="CL35" i="57"/>
  <c r="CP32" i="57"/>
  <c r="CK32" i="57"/>
  <c r="CI32" i="57"/>
  <c r="CG32" i="57"/>
  <c r="CD32" i="57"/>
  <c r="CT28" i="57"/>
  <c r="CP28" i="57"/>
  <c r="CP26" i="57"/>
  <c r="CT16" i="57"/>
  <c r="CP16" i="57"/>
  <c r="CP14" i="57"/>
  <c r="CT10" i="57"/>
  <c r="CP10" i="57"/>
  <c r="CP8" i="57"/>
  <c r="CP6" i="57"/>
  <c r="AF14" i="39"/>
  <c r="F14" i="39"/>
  <c r="AF13" i="39"/>
  <c r="F13" i="39"/>
  <c r="AF12" i="39"/>
  <c r="F12" i="39"/>
  <c r="AF11" i="39"/>
  <c r="F11" i="39"/>
  <c r="AF10" i="39"/>
  <c r="F10" i="39"/>
  <c r="AF9" i="39"/>
  <c r="F9" i="39"/>
  <c r="AF8" i="39"/>
  <c r="F8" i="39"/>
  <c r="AF7" i="39"/>
  <c r="F7" i="39"/>
  <c r="AF6" i="39"/>
  <c r="F6" i="39"/>
  <c r="AF5" i="39"/>
  <c r="F5" i="39"/>
  <c r="L35" i="3"/>
  <c r="H35" i="3"/>
  <c r="J18" i="3"/>
  <c r="G14" i="3"/>
  <c r="J14" i="3" s="1"/>
  <c r="G10" i="3"/>
  <c r="J10" i="3" s="1"/>
  <c r="I23" i="43"/>
  <c r="G23" i="43"/>
  <c r="D23" i="43"/>
  <c r="I27" i="75"/>
  <c r="G27" i="75"/>
  <c r="D27" i="75"/>
  <c r="K34" i="44"/>
  <c r="E34" i="44"/>
  <c r="E32" i="44"/>
  <c r="E30" i="44"/>
  <c r="I27" i="44"/>
  <c r="G27" i="44"/>
  <c r="D27" i="44"/>
  <c r="D14" i="3"/>
  <c r="S20" i="10"/>
  <c r="T20" i="10" s="1"/>
  <c r="S19" i="10"/>
  <c r="T19" i="10" s="1"/>
  <c r="S18" i="10"/>
  <c r="T18" i="10" s="1"/>
  <c r="S17" i="10"/>
  <c r="T17" i="10" s="1"/>
  <c r="S16" i="10"/>
  <c r="T16" i="10" s="1"/>
  <c r="S15" i="10"/>
  <c r="T15" i="10" s="1"/>
  <c r="S14" i="10"/>
  <c r="T14" i="10" s="1"/>
  <c r="S13" i="10"/>
  <c r="T13" i="10" s="1"/>
  <c r="S12" i="10"/>
  <c r="T12" i="10" s="1"/>
  <c r="S11" i="10"/>
  <c r="T11" i="10" s="1"/>
  <c r="S10" i="10"/>
  <c r="T10" i="10" s="1"/>
  <c r="S9" i="10"/>
  <c r="T9" i="10" s="1"/>
  <c r="S8" i="10"/>
  <c r="T8" i="10" s="1"/>
  <c r="S7" i="10"/>
  <c r="T7" i="10" s="1"/>
  <c r="S6" i="10"/>
  <c r="T6" i="10" s="1"/>
  <c r="S5" i="10"/>
  <c r="T5" i="10" s="1"/>
  <c r="AE4" i="10"/>
  <c r="S4" i="10"/>
  <c r="T4" i="10" s="1"/>
  <c r="S3" i="10"/>
  <c r="T3" i="10" s="1"/>
  <c r="AD5" i="10"/>
  <c r="AD61" i="10"/>
  <c r="AD13" i="10"/>
  <c r="AD69" i="10"/>
  <c r="AD30" i="10"/>
  <c r="AD22" i="10"/>
  <c r="AD66" i="10"/>
  <c r="E5" i="10"/>
  <c r="AD10" i="10"/>
  <c r="AD27" i="10"/>
  <c r="AD48" i="10"/>
  <c r="AD56" i="10"/>
  <c r="AD74" i="10"/>
  <c r="AD53" i="10"/>
  <c r="F15" i="39" l="1"/>
  <c r="AF15" i="39"/>
  <c r="G4" i="10"/>
  <c r="P36" i="1" s="1"/>
  <c r="L36" i="1"/>
  <c r="AF4" i="10"/>
  <c r="D13" i="3"/>
  <c r="D10" i="3"/>
  <c r="BQ35" i="53" l="1"/>
  <c r="BQ35" i="64"/>
  <c r="BR40" i="63"/>
  <c r="BU35" i="64"/>
  <c r="BU35" i="53"/>
  <c r="BW40" i="63"/>
  <c r="V34" i="62"/>
  <c r="U35" i="64"/>
  <c r="W40" i="63"/>
  <c r="U35" i="58"/>
  <c r="U35" i="57"/>
  <c r="U36" i="54"/>
  <c r="U35" i="55"/>
  <c r="U35" i="53"/>
  <c r="U37" i="59"/>
  <c r="U35" i="56"/>
  <c r="Q34" i="62"/>
  <c r="Q35" i="64"/>
  <c r="R40" i="63"/>
  <c r="Q35" i="56"/>
  <c r="Q35" i="55"/>
  <c r="Q35" i="58"/>
  <c r="Q35" i="57"/>
  <c r="Q37" i="59"/>
  <c r="Q35" i="53"/>
  <c r="Q36"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13" authorId="0" shapeId="0" xr:uid="{00000000-0006-0000-0E00-000001000000}">
      <text>
        <r>
          <rPr>
            <b/>
            <sz val="9"/>
            <color indexed="81"/>
            <rFont val="MS P ゴシック"/>
            <family val="3"/>
            <charset val="128"/>
          </rPr>
          <t>都助成対象経費と重複して交付される国等補助金の額を記載してください。</t>
        </r>
      </text>
    </comment>
    <comment ref="F41" authorId="0" shapeId="0" xr:uid="{00000000-0006-0000-0E00-000002000000}">
      <text>
        <r>
          <rPr>
            <sz val="9"/>
            <color indexed="81"/>
            <rFont val="MS P ゴシック"/>
            <family val="3"/>
            <charset val="128"/>
          </rPr>
          <t xml:space="preserve">国等補助金の交付決定通知書の額と乖離がある場合は、別紙説明資料を添付してください。
</t>
        </r>
      </text>
    </comment>
  </commentList>
</comments>
</file>

<file path=xl/sharedStrings.xml><?xml version="1.0" encoding="utf-8"?>
<sst xmlns="http://schemas.openxmlformats.org/spreadsheetml/2006/main" count="9839" uniqueCount="2714">
  <si>
    <t>年</t>
    <rPh sb="0" eb="1">
      <t>ネン</t>
    </rPh>
    <phoneticPr fontId="14"/>
  </si>
  <si>
    <r>
      <rPr>
        <sz val="11"/>
        <color indexed="8"/>
        <rFont val="ＭＳ Ｐ明朝"/>
        <family val="1"/>
        <charset val="128"/>
      </rPr>
      <t>月</t>
    </r>
    <rPh sb="0" eb="1">
      <t>ツキ</t>
    </rPh>
    <phoneticPr fontId="14"/>
  </si>
  <si>
    <r>
      <rPr>
        <sz val="11"/>
        <color indexed="8"/>
        <rFont val="ＭＳ Ｐ明朝"/>
        <family val="1"/>
        <charset val="128"/>
      </rPr>
      <t>日</t>
    </r>
    <rPh sb="0" eb="1">
      <t>ヒ</t>
    </rPh>
    <phoneticPr fontId="14"/>
  </si>
  <si>
    <t>公益財団法人　東京都環境公社</t>
    <rPh sb="0" eb="2">
      <t>コウエキ</t>
    </rPh>
    <phoneticPr fontId="14"/>
  </si>
  <si>
    <t>　理事長　殿</t>
    <phoneticPr fontId="14"/>
  </si>
  <si>
    <r>
      <rPr>
        <sz val="11"/>
        <color indexed="8"/>
        <rFont val="ＭＳ Ｐ明朝"/>
        <family val="1"/>
        <charset val="128"/>
      </rPr>
      <t>住　所</t>
    </r>
  </si>
  <si>
    <t>名　称</t>
    <rPh sb="0" eb="1">
      <t>メイ</t>
    </rPh>
    <rPh sb="2" eb="3">
      <t>ショウ</t>
    </rPh>
    <phoneticPr fontId="14"/>
  </si>
  <si>
    <t>代表者の職・氏名</t>
    <rPh sb="0" eb="3">
      <t>ダイヒョウシャ</t>
    </rPh>
    <rPh sb="4" eb="5">
      <t>ショク</t>
    </rPh>
    <rPh sb="6" eb="8">
      <t>シメイ</t>
    </rPh>
    <phoneticPr fontId="14"/>
  </si>
  <si>
    <t/>
  </si>
  <si>
    <t>記</t>
    <rPh sb="0" eb="1">
      <t>キ</t>
    </rPh>
    <phoneticPr fontId="14"/>
  </si>
  <si>
    <t>円</t>
    <rPh sb="0" eb="1">
      <t>エン</t>
    </rPh>
    <phoneticPr fontId="14"/>
  </si>
  <si>
    <t>誓　　約　　書</t>
    <rPh sb="0" eb="1">
      <t>チカイ</t>
    </rPh>
    <rPh sb="3" eb="4">
      <t>ヤク</t>
    </rPh>
    <rPh sb="6" eb="7">
      <t>ショ</t>
    </rPh>
    <phoneticPr fontId="14"/>
  </si>
  <si>
    <t>公益財団法人　東京都環境公社</t>
    <rPh sb="0" eb="2">
      <t>コウエキ</t>
    </rPh>
    <rPh sb="2" eb="4">
      <t>ザイダン</t>
    </rPh>
    <rPh sb="4" eb="6">
      <t>ホウジン</t>
    </rPh>
    <phoneticPr fontId="14"/>
  </si>
  <si>
    <t>　理事長　殿</t>
    <rPh sb="1" eb="4">
      <t>リジチョウ</t>
    </rPh>
    <rPh sb="5" eb="6">
      <t>トノ</t>
    </rPh>
    <phoneticPr fontId="14"/>
  </si>
  <si>
    <t>月</t>
    <rPh sb="0" eb="1">
      <t>ゲツ</t>
    </rPh>
    <phoneticPr fontId="14"/>
  </si>
  <si>
    <t>日</t>
    <rPh sb="0" eb="1">
      <t>ヒ</t>
    </rPh>
    <phoneticPr fontId="14"/>
  </si>
  <si>
    <t>住所</t>
    <rPh sb="0" eb="2">
      <t>ジュウショ</t>
    </rPh>
    <phoneticPr fontId="14"/>
  </si>
  <si>
    <t>名称</t>
    <rPh sb="0" eb="2">
      <t>メイショウ</t>
    </rPh>
    <phoneticPr fontId="14"/>
  </si>
  <si>
    <t>※　この誓約書における「暴力団関係者」とは、次に掲げる者をいう。</t>
    <rPh sb="4" eb="7">
      <t>セイヤクショ</t>
    </rPh>
    <rPh sb="12" eb="15">
      <t>ボウリョクダン</t>
    </rPh>
    <rPh sb="15" eb="18">
      <t>カンケイシャ</t>
    </rPh>
    <phoneticPr fontId="14"/>
  </si>
  <si>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4"/>
  </si>
  <si>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4"/>
  </si>
  <si>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4"/>
  </si>
  <si>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4"/>
  </si>
  <si>
    <t>（住所）</t>
    <rPh sb="1" eb="3">
      <t>ジュウショ</t>
    </rPh>
    <phoneticPr fontId="14"/>
  </si>
  <si>
    <t>施設名</t>
    <rPh sb="0" eb="2">
      <t>シセツ</t>
    </rPh>
    <rPh sb="2" eb="3">
      <t>メイ</t>
    </rPh>
    <phoneticPr fontId="14"/>
  </si>
  <si>
    <t>（氏名）</t>
    <rPh sb="1" eb="3">
      <t>シメイ</t>
    </rPh>
    <phoneticPr fontId="14"/>
  </si>
  <si>
    <t>再生可能エネルギー利用設備の種別</t>
    <rPh sb="0" eb="2">
      <t>サイセイ</t>
    </rPh>
    <rPh sb="2" eb="4">
      <t>カノウ</t>
    </rPh>
    <rPh sb="9" eb="11">
      <t>リヨウ</t>
    </rPh>
    <rPh sb="11" eb="13">
      <t>セツビ</t>
    </rPh>
    <rPh sb="14" eb="16">
      <t>シュベツ</t>
    </rPh>
    <phoneticPr fontId="13"/>
  </si>
  <si>
    <t>１．事業の概要</t>
    <rPh sb="2" eb="4">
      <t>ジギョウ</t>
    </rPh>
    <rPh sb="5" eb="7">
      <t>ガイヨウ</t>
    </rPh>
    <phoneticPr fontId="13"/>
  </si>
  <si>
    <t>施設の名称</t>
    <rPh sb="0" eb="2">
      <t>シセツ</t>
    </rPh>
    <rPh sb="3" eb="5">
      <t>メイショウ</t>
    </rPh>
    <phoneticPr fontId="13"/>
  </si>
  <si>
    <t>〒</t>
    <phoneticPr fontId="13"/>
  </si>
  <si>
    <t>代表者</t>
    <rPh sb="0" eb="3">
      <t>ダイヒョウシャ</t>
    </rPh>
    <phoneticPr fontId="21"/>
  </si>
  <si>
    <t>役職名</t>
    <rPh sb="0" eb="2">
      <t>ヤクショク</t>
    </rPh>
    <rPh sb="2" eb="3">
      <t>メイ</t>
    </rPh>
    <phoneticPr fontId="21"/>
  </si>
  <si>
    <t>氏名</t>
    <rPh sb="0" eb="2">
      <t>シメイ</t>
    </rPh>
    <phoneticPr fontId="21"/>
  </si>
  <si>
    <t>登記された本社住所</t>
    <rPh sb="0" eb="2">
      <t>トウキ</t>
    </rPh>
    <rPh sb="5" eb="7">
      <t>ホンシャ</t>
    </rPh>
    <rPh sb="7" eb="9">
      <t>ジュウショ</t>
    </rPh>
    <phoneticPr fontId="21"/>
  </si>
  <si>
    <t>〒</t>
    <phoneticPr fontId="21"/>
  </si>
  <si>
    <t>住所</t>
    <rPh sb="0" eb="2">
      <t>ジュウショ</t>
    </rPh>
    <phoneticPr fontId="21"/>
  </si>
  <si>
    <t>電話番号</t>
    <rPh sb="0" eb="2">
      <t>デンワ</t>
    </rPh>
    <rPh sb="2" eb="4">
      <t>バンゴウ</t>
    </rPh>
    <phoneticPr fontId="21"/>
  </si>
  <si>
    <t>E-mail</t>
    <phoneticPr fontId="21"/>
  </si>
  <si>
    <t>部課名</t>
    <rPh sb="0" eb="1">
      <t>ブ</t>
    </rPh>
    <rPh sb="1" eb="2">
      <t>カ</t>
    </rPh>
    <rPh sb="2" eb="3">
      <t>メイ</t>
    </rPh>
    <phoneticPr fontId="21"/>
  </si>
  <si>
    <t>携帯電話</t>
    <rPh sb="0" eb="2">
      <t>ケイタイ</t>
    </rPh>
    <rPh sb="2" eb="4">
      <t>デンワ</t>
    </rPh>
    <phoneticPr fontId="21"/>
  </si>
  <si>
    <t>導入施設所有者</t>
    <rPh sb="0" eb="2">
      <t>ドウニュウ</t>
    </rPh>
    <rPh sb="2" eb="4">
      <t>シセツ</t>
    </rPh>
    <rPh sb="4" eb="7">
      <t>ショユウシャ</t>
    </rPh>
    <phoneticPr fontId="13"/>
  </si>
  <si>
    <t>施設の名称</t>
    <rPh sb="0" eb="2">
      <t>シセツ</t>
    </rPh>
    <rPh sb="3" eb="5">
      <t>メイショウ</t>
    </rPh>
    <phoneticPr fontId="21"/>
  </si>
  <si>
    <t>設置場所</t>
    <rPh sb="0" eb="2">
      <t>セッチ</t>
    </rPh>
    <rPh sb="2" eb="4">
      <t>バショ</t>
    </rPh>
    <phoneticPr fontId="21"/>
  </si>
  <si>
    <t>所有代表者</t>
    <rPh sb="0" eb="2">
      <t>ショユウ</t>
    </rPh>
    <rPh sb="2" eb="5">
      <t>ダイヒョウシャ</t>
    </rPh>
    <phoneticPr fontId="13"/>
  </si>
  <si>
    <t>kW</t>
    <phoneticPr fontId="13"/>
  </si>
  <si>
    <t>定格容量合計</t>
    <rPh sb="0" eb="2">
      <t>テイカク</t>
    </rPh>
    <rPh sb="2" eb="4">
      <t>ヨウリョウ</t>
    </rPh>
    <rPh sb="4" eb="6">
      <t>ゴウケイ</t>
    </rPh>
    <phoneticPr fontId="13"/>
  </si>
  <si>
    <t>フリガナ</t>
    <phoneticPr fontId="21"/>
  </si>
  <si>
    <t>名称</t>
    <rPh sb="0" eb="2">
      <t>メイショウ</t>
    </rPh>
    <phoneticPr fontId="21"/>
  </si>
  <si>
    <t>会社名</t>
    <rPh sb="0" eb="3">
      <t>カイシャメイ</t>
    </rPh>
    <phoneticPr fontId="21"/>
  </si>
  <si>
    <t>大分類</t>
    <rPh sb="0" eb="3">
      <t>ダイブンルイ</t>
    </rPh>
    <phoneticPr fontId="13"/>
  </si>
  <si>
    <t>中分類</t>
    <rPh sb="0" eb="3">
      <t>チュウブンルイ</t>
    </rPh>
    <phoneticPr fontId="13"/>
  </si>
  <si>
    <t>資本金（出資金）</t>
    <rPh sb="0" eb="3">
      <t>シホンキン</t>
    </rPh>
    <rPh sb="4" eb="7">
      <t>シュッシキン</t>
    </rPh>
    <phoneticPr fontId="12"/>
  </si>
  <si>
    <t>従業員数（役員を除く）</t>
    <rPh sb="0" eb="3">
      <t>ジュウギョウイン</t>
    </rPh>
    <rPh sb="3" eb="4">
      <t>スウ</t>
    </rPh>
    <rPh sb="5" eb="7">
      <t>ヤクイン</t>
    </rPh>
    <rPh sb="8" eb="9">
      <t>ノゾ</t>
    </rPh>
    <phoneticPr fontId="12"/>
  </si>
  <si>
    <t>登記された
本社住所</t>
    <rPh sb="0" eb="2">
      <t>トウキ</t>
    </rPh>
    <rPh sb="6" eb="8">
      <t>ホンシャ</t>
    </rPh>
    <rPh sb="8" eb="10">
      <t>ジュウショ</t>
    </rPh>
    <phoneticPr fontId="21"/>
  </si>
  <si>
    <t>２．設備の概要</t>
    <rPh sb="2" eb="4">
      <t>セツビ</t>
    </rPh>
    <rPh sb="5" eb="7">
      <t>ガイヨウ</t>
    </rPh>
    <phoneticPr fontId="13"/>
  </si>
  <si>
    <t>kWh</t>
    <phoneticPr fontId="13"/>
  </si>
  <si>
    <t>定格出力合計（連系）</t>
    <rPh sb="0" eb="2">
      <t>テイカク</t>
    </rPh>
    <rPh sb="2" eb="4">
      <t>シュツリョク</t>
    </rPh>
    <rPh sb="4" eb="6">
      <t>ゴウケイ</t>
    </rPh>
    <rPh sb="7" eb="9">
      <t>レンケイ</t>
    </rPh>
    <phoneticPr fontId="13"/>
  </si>
  <si>
    <t>型式名</t>
    <rPh sb="0" eb="2">
      <t>カタシキ</t>
    </rPh>
    <rPh sb="2" eb="3">
      <t>メイ</t>
    </rPh>
    <phoneticPr fontId="13"/>
  </si>
  <si>
    <t>［添付資料］</t>
    <rPh sb="1" eb="3">
      <t>テンプ</t>
    </rPh>
    <rPh sb="3" eb="5">
      <t>シリョウ</t>
    </rPh>
    <phoneticPr fontId="13"/>
  </si>
  <si>
    <t>４月</t>
    <rPh sb="1" eb="2">
      <t>ガツ</t>
    </rPh>
    <phoneticPr fontId="13"/>
  </si>
  <si>
    <t>５月</t>
  </si>
  <si>
    <t>６月</t>
  </si>
  <si>
    <t>７月</t>
  </si>
  <si>
    <t>８月</t>
  </si>
  <si>
    <t>９月</t>
  </si>
  <si>
    <t>１０月</t>
  </si>
  <si>
    <t>１１月</t>
    <rPh sb="2" eb="3">
      <t>ガツ</t>
    </rPh>
    <phoneticPr fontId="13"/>
  </si>
  <si>
    <t>１２月</t>
  </si>
  <si>
    <t>１月</t>
  </si>
  <si>
    <t>２月</t>
  </si>
  <si>
    <t>３月</t>
  </si>
  <si>
    <t>電力消費量（Ａ）</t>
    <rPh sb="0" eb="2">
      <t>デンリョク</t>
    </rPh>
    <rPh sb="2" eb="5">
      <t>ショウヒリョウ</t>
    </rPh>
    <phoneticPr fontId="13"/>
  </si>
  <si>
    <t>発電電力量（Ｂ）</t>
    <rPh sb="0" eb="2">
      <t>ハツデン</t>
    </rPh>
    <rPh sb="2" eb="4">
      <t>デンリョク</t>
    </rPh>
    <rPh sb="4" eb="5">
      <t>リョウ</t>
    </rPh>
    <rPh sb="5" eb="6">
      <t>デンリョウ</t>
    </rPh>
    <phoneticPr fontId="13"/>
  </si>
  <si>
    <t>差（Ａ－Ｂ）</t>
    <rPh sb="0" eb="1">
      <t>サ</t>
    </rPh>
    <phoneticPr fontId="13"/>
  </si>
  <si>
    <t>・需要先の年間想定電力消費量(A)</t>
    <rPh sb="1" eb="3">
      <t>ジュヨウ</t>
    </rPh>
    <rPh sb="3" eb="4">
      <t>サキ</t>
    </rPh>
    <rPh sb="5" eb="7">
      <t>ネンカン</t>
    </rPh>
    <rPh sb="7" eb="9">
      <t>ソウテイ</t>
    </rPh>
    <rPh sb="9" eb="11">
      <t>デンリョク</t>
    </rPh>
    <rPh sb="11" eb="14">
      <t>ショウヒリョウ</t>
    </rPh>
    <phoneticPr fontId="13"/>
  </si>
  <si>
    <t>・年間想定発電電力量(B)</t>
    <rPh sb="1" eb="3">
      <t>ネンカン</t>
    </rPh>
    <rPh sb="3" eb="5">
      <t>ソウテイ</t>
    </rPh>
    <rPh sb="5" eb="7">
      <t>ハツデン</t>
    </rPh>
    <rPh sb="7" eb="9">
      <t>デンリョク</t>
    </rPh>
    <rPh sb="9" eb="10">
      <t>リョウ</t>
    </rPh>
    <phoneticPr fontId="13"/>
  </si>
  <si>
    <t>・差 （A－B)</t>
    <rPh sb="1" eb="2">
      <t>サ</t>
    </rPh>
    <phoneticPr fontId="13"/>
  </si>
  <si>
    <t>kWh/年</t>
    <rPh sb="4" eb="5">
      <t>ネン</t>
    </rPh>
    <phoneticPr fontId="13"/>
  </si>
  <si>
    <t>%</t>
    <phoneticPr fontId="13"/>
  </si>
  <si>
    <t>①目的</t>
    <rPh sb="1" eb="3">
      <t>モクテキ</t>
    </rPh>
    <phoneticPr fontId="13"/>
  </si>
  <si>
    <t>（１）事業経費配分</t>
    <rPh sb="3" eb="5">
      <t>ジギョウ</t>
    </rPh>
    <rPh sb="5" eb="7">
      <t>ケイヒ</t>
    </rPh>
    <rPh sb="7" eb="9">
      <t>ハイブン</t>
    </rPh>
    <phoneticPr fontId="13"/>
  </si>
  <si>
    <t>地元調整</t>
    <rPh sb="0" eb="2">
      <t>ジモト</t>
    </rPh>
    <rPh sb="2" eb="4">
      <t>チョウセイ</t>
    </rPh>
    <phoneticPr fontId="13"/>
  </si>
  <si>
    <t>用地確保</t>
    <rPh sb="0" eb="2">
      <t>ヨウチ</t>
    </rPh>
    <rPh sb="2" eb="4">
      <t>カクホ</t>
    </rPh>
    <phoneticPr fontId="13"/>
  </si>
  <si>
    <t>その他</t>
    <rPh sb="2" eb="3">
      <t>タ</t>
    </rPh>
    <phoneticPr fontId="13"/>
  </si>
  <si>
    <t>環境に関する
調査等</t>
    <rPh sb="0" eb="2">
      <t>カンキョウ</t>
    </rPh>
    <rPh sb="3" eb="4">
      <t>カン</t>
    </rPh>
    <rPh sb="7" eb="9">
      <t>チョウサ</t>
    </rPh>
    <rPh sb="9" eb="10">
      <t>トウ</t>
    </rPh>
    <phoneticPr fontId="13"/>
  </si>
  <si>
    <t>法規制に係る
許認可</t>
    <rPh sb="0" eb="1">
      <t>ホウ</t>
    </rPh>
    <rPh sb="1" eb="3">
      <t>キセイ</t>
    </rPh>
    <rPh sb="4" eb="5">
      <t>カカ</t>
    </rPh>
    <rPh sb="7" eb="10">
      <t>キョニンカ</t>
    </rPh>
    <phoneticPr fontId="13"/>
  </si>
  <si>
    <t>事　項</t>
    <rPh sb="0" eb="1">
      <t>コト</t>
    </rPh>
    <rPh sb="2" eb="3">
      <t>コウ</t>
    </rPh>
    <phoneticPr fontId="13"/>
  </si>
  <si>
    <t>事項の有無</t>
    <rPh sb="0" eb="2">
      <t>ジコウ</t>
    </rPh>
    <rPh sb="3" eb="5">
      <t>ウム</t>
    </rPh>
    <phoneticPr fontId="13"/>
  </si>
  <si>
    <t>詳細</t>
    <rPh sb="0" eb="2">
      <t>ショウサイ</t>
    </rPh>
    <phoneticPr fontId="13"/>
  </si>
  <si>
    <t>※　実施上問題となる事項があれば、その内容と解決の見通しを記載すること。</t>
    <rPh sb="2" eb="4">
      <t>ジッシ</t>
    </rPh>
    <phoneticPr fontId="13"/>
  </si>
  <si>
    <t>（添付資料11）</t>
    <rPh sb="1" eb="3">
      <t>テンプ</t>
    </rPh>
    <rPh sb="3" eb="5">
      <t>シリョウ</t>
    </rPh>
    <phoneticPr fontId="13"/>
  </si>
  <si>
    <t>（添付資料12）</t>
    <rPh sb="1" eb="3">
      <t>テンプ</t>
    </rPh>
    <rPh sb="3" eb="5">
      <t>シリョウ</t>
    </rPh>
    <phoneticPr fontId="13"/>
  </si>
  <si>
    <t>①　「需要先の年間想定電力消費量」に対する「年間想定発電電力量」の比率</t>
    <rPh sb="3" eb="5">
      <t>ジュヨウ</t>
    </rPh>
    <rPh sb="5" eb="6">
      <t>サキ</t>
    </rPh>
    <rPh sb="7" eb="9">
      <t>ネンカン</t>
    </rPh>
    <rPh sb="9" eb="11">
      <t>ソウテイ</t>
    </rPh>
    <rPh sb="11" eb="13">
      <t>デンリョク</t>
    </rPh>
    <rPh sb="13" eb="16">
      <t>ショウヒリョウ</t>
    </rPh>
    <rPh sb="16" eb="17">
      <t>リキリョウ</t>
    </rPh>
    <rPh sb="26" eb="28">
      <t>ハツデン</t>
    </rPh>
    <rPh sb="33" eb="35">
      <t>ヒリツ</t>
    </rPh>
    <phoneticPr fontId="13"/>
  </si>
  <si>
    <t>再生可能エネルギー利用設備の種別</t>
    <phoneticPr fontId="13"/>
  </si>
  <si>
    <t>設備容量</t>
    <rPh sb="0" eb="2">
      <t>セツビ</t>
    </rPh>
    <rPh sb="2" eb="4">
      <t>ヨウリョウ</t>
    </rPh>
    <phoneticPr fontId="13"/>
  </si>
  <si>
    <t>（１）許認可・権利関係等事業実施の前提となる事項及び実施上問題となる事項</t>
    <rPh sb="24" eb="25">
      <t>オヨ</t>
    </rPh>
    <phoneticPr fontId="13"/>
  </si>
  <si>
    <t>(２)設備の保守計画</t>
    <rPh sb="3" eb="5">
      <t>セツビ</t>
    </rPh>
    <rPh sb="6" eb="8">
      <t>ホシュ</t>
    </rPh>
    <rPh sb="8" eb="10">
      <t>ケイカク</t>
    </rPh>
    <phoneticPr fontId="13"/>
  </si>
  <si>
    <t>（３）再生可能エネルギー設備の導入に関する計画</t>
    <rPh sb="3" eb="5">
      <t>サイセイ</t>
    </rPh>
    <rPh sb="5" eb="7">
      <t>カノウ</t>
    </rPh>
    <rPh sb="12" eb="14">
      <t>セツビ</t>
    </rPh>
    <rPh sb="15" eb="17">
      <t>ドウニュウ</t>
    </rPh>
    <rPh sb="18" eb="19">
      <t>カン</t>
    </rPh>
    <rPh sb="21" eb="23">
      <t>ケイカク</t>
    </rPh>
    <phoneticPr fontId="13"/>
  </si>
  <si>
    <t>　記載すること。</t>
    <rPh sb="1" eb="3">
      <t>キサイ</t>
    </rPh>
    <phoneticPr fontId="13"/>
  </si>
  <si>
    <t>※　事業実施に当たって許認可（届出）、権利使用（又は取得）の必要なものについて、その取得状況等を</t>
    <rPh sb="2" eb="4">
      <t>ジギョウ</t>
    </rPh>
    <rPh sb="46" eb="47">
      <t>トウ</t>
    </rPh>
    <phoneticPr fontId="13"/>
  </si>
  <si>
    <r>
      <t>（１）</t>
    </r>
    <r>
      <rPr>
        <b/>
        <sz val="11"/>
        <color indexed="8"/>
        <rFont val="ＭＳ Ｐ明朝"/>
        <family val="1"/>
        <charset val="128"/>
      </rPr>
      <t>「基本情報」入力シートへの入力</t>
    </r>
    <rPh sb="9" eb="11">
      <t>ニュウリョク</t>
    </rPh>
    <rPh sb="16" eb="18">
      <t>ニュウリョク</t>
    </rPh>
    <phoneticPr fontId="14"/>
  </si>
  <si>
    <t>（２）個別様式への入力</t>
    <rPh sb="3" eb="5">
      <t>コベツ</t>
    </rPh>
    <rPh sb="5" eb="7">
      <t>ヨウシキ</t>
    </rPh>
    <rPh sb="9" eb="11">
      <t>ニュウリョク</t>
    </rPh>
    <phoneticPr fontId="14"/>
  </si>
  <si>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14"/>
  </si>
  <si>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14"/>
  </si>
  <si>
    <t>１．申請する各様式の印刷について</t>
    <rPh sb="2" eb="4">
      <t>シンセイ</t>
    </rPh>
    <rPh sb="6" eb="7">
      <t>カク</t>
    </rPh>
    <rPh sb="7" eb="9">
      <t>ヨウシキ</t>
    </rPh>
    <rPh sb="10" eb="12">
      <t>インサツ</t>
    </rPh>
    <phoneticPr fontId="14"/>
  </si>
  <si>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14"/>
  </si>
  <si>
    <t>セルの色が黄色い部分に入力してください。　</t>
    <rPh sb="3" eb="4">
      <t>イロ</t>
    </rPh>
    <rPh sb="5" eb="7">
      <t>キイロ</t>
    </rPh>
    <rPh sb="11" eb="13">
      <t>ニュウリョク</t>
    </rPh>
    <phoneticPr fontId="14"/>
  </si>
  <si>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14"/>
  </si>
  <si>
    <t>セルの色がピンク色の部分は、プルダウンリストから選択してください。</t>
    <rPh sb="3" eb="4">
      <t>イロ</t>
    </rPh>
    <rPh sb="8" eb="9">
      <t>イロ</t>
    </rPh>
    <rPh sb="10" eb="12">
      <t>ブブン</t>
    </rPh>
    <rPh sb="24" eb="26">
      <t>センタク</t>
    </rPh>
    <phoneticPr fontId="13"/>
  </si>
  <si>
    <t>２．設定方法</t>
    <rPh sb="2" eb="4">
      <t>セッテイ</t>
    </rPh>
    <rPh sb="4" eb="6">
      <t>ホウホウ</t>
    </rPh>
    <phoneticPr fontId="14"/>
  </si>
  <si>
    <t>　「基本情報」入力シートに、入力可能な情報を入力してください。</t>
    <phoneticPr fontId="14"/>
  </si>
  <si>
    <t>　（重複する入力等の省力化ができます。）</t>
    <rPh sb="2" eb="4">
      <t>チョウフク</t>
    </rPh>
    <rPh sb="6" eb="8">
      <t>ニュウリョク</t>
    </rPh>
    <rPh sb="8" eb="9">
      <t>ナド</t>
    </rPh>
    <rPh sb="10" eb="12">
      <t>ショウリョク</t>
    </rPh>
    <rPh sb="12" eb="13">
      <t>カ</t>
    </rPh>
    <phoneticPr fontId="14"/>
  </si>
  <si>
    <t>①「ファイル」メニューの「ページ設定」を実行し、「ページ設定」ダイアログボックスを表示する。</t>
    <phoneticPr fontId="14"/>
  </si>
  <si>
    <t>②「シート」タブをクリックして「白黒印刷」チェックボックスをオンにする。</t>
    <phoneticPr fontId="14"/>
  </si>
  <si>
    <t>　もし、設定が解除されておりましたら、下記の手順を基に設定してください。</t>
    <rPh sb="19" eb="21">
      <t>カキ</t>
    </rPh>
    <rPh sb="22" eb="24">
      <t>テジュン</t>
    </rPh>
    <rPh sb="25" eb="26">
      <t>モト</t>
    </rPh>
    <rPh sb="27" eb="29">
      <t>セッテイ</t>
    </rPh>
    <phoneticPr fontId="14"/>
  </si>
  <si>
    <t>※本ファイルは、セルの色を印刷しないよう設定しています。</t>
    <rPh sb="1" eb="2">
      <t>ホン</t>
    </rPh>
    <rPh sb="11" eb="12">
      <t>イロ</t>
    </rPh>
    <rPh sb="13" eb="15">
      <t>インサツ</t>
    </rPh>
    <rPh sb="20" eb="22">
      <t>セッテイ</t>
    </rPh>
    <phoneticPr fontId="14"/>
  </si>
  <si>
    <t>【印刷設定の手順】</t>
    <rPh sb="1" eb="3">
      <t>インサツ</t>
    </rPh>
    <rPh sb="3" eb="5">
      <t>セッテイ</t>
    </rPh>
    <rPh sb="6" eb="8">
      <t>テジュン</t>
    </rPh>
    <phoneticPr fontId="13"/>
  </si>
  <si>
    <t>日本標準産業分類による業種</t>
    <rPh sb="0" eb="2">
      <t>ニホン</t>
    </rPh>
    <rPh sb="2" eb="4">
      <t>ヒョウジュン</t>
    </rPh>
    <rPh sb="4" eb="6">
      <t>サンギョウ</t>
    </rPh>
    <rPh sb="6" eb="8">
      <t>ブンルイ</t>
    </rPh>
    <rPh sb="11" eb="13">
      <t>ギョウシュ</t>
    </rPh>
    <phoneticPr fontId="12"/>
  </si>
  <si>
    <t xml:space="preserve">中分類 </t>
    <phoneticPr fontId="29"/>
  </si>
  <si>
    <t xml:space="preserve">大分類 </t>
  </si>
  <si>
    <t xml:space="preserve">Ａ 農業、林業 </t>
  </si>
  <si>
    <t xml:space="preserve">Ｂ 漁業 </t>
  </si>
  <si>
    <t xml:space="preserve">Ｃ 鉱業、採石業、砂利採取業 </t>
    <phoneticPr fontId="29"/>
  </si>
  <si>
    <t xml:space="preserve">Ｄ 建設業 </t>
  </si>
  <si>
    <t xml:space="preserve">Ｅ 製造業 </t>
  </si>
  <si>
    <t xml:space="preserve">Ｆ 電気・ガス・熱供給・水道業 </t>
  </si>
  <si>
    <t xml:space="preserve">Ｇ 情報通信業 </t>
  </si>
  <si>
    <t xml:space="preserve">Ｈ 運輸業、郵便業 </t>
  </si>
  <si>
    <t xml:space="preserve">Ｉ 卸売・小売業 </t>
  </si>
  <si>
    <t xml:space="preserve">Ｊ 金融業・保険業 </t>
  </si>
  <si>
    <t xml:space="preserve">Ｋ 不動産業、物品賃貸業 </t>
  </si>
  <si>
    <t xml:space="preserve">Ｌ 学術研究、専門・技術サービ </t>
  </si>
  <si>
    <t xml:space="preserve">Ｍ 宿泊業、飲食サービス業 </t>
  </si>
  <si>
    <t xml:space="preserve">Ｎ 生活関連サービス業、娯楽業 </t>
  </si>
  <si>
    <t xml:space="preserve">Ｏ 教育、学習支援業 </t>
  </si>
  <si>
    <t xml:space="preserve">Ｐ 医療、福祉 </t>
  </si>
  <si>
    <t xml:space="preserve">Ｑ 複合サービス事業 </t>
  </si>
  <si>
    <t xml:space="preserve">Ｒ サービス業（他に分類されな いもの） </t>
    <phoneticPr fontId="29"/>
  </si>
  <si>
    <t xml:space="preserve">Ｓ 公務（他に分類されるものを 除く） </t>
    <phoneticPr fontId="29"/>
  </si>
  <si>
    <t xml:space="preserve">Ｔ 分類不能の産業 </t>
  </si>
  <si>
    <t xml:space="preserve">1 農業 </t>
    <phoneticPr fontId="29"/>
  </si>
  <si>
    <t xml:space="preserve">2 林業 </t>
    <phoneticPr fontId="29"/>
  </si>
  <si>
    <t xml:space="preserve">3 漁業 </t>
    <phoneticPr fontId="29"/>
  </si>
  <si>
    <t xml:space="preserve">4 水産養殖業 </t>
    <phoneticPr fontId="29"/>
  </si>
  <si>
    <t xml:space="preserve">5 鉱業、採石業、砂利採取業 </t>
    <phoneticPr fontId="29"/>
  </si>
  <si>
    <t xml:space="preserve">6 総合工事業 </t>
    <phoneticPr fontId="29"/>
  </si>
  <si>
    <t xml:space="preserve">7 職別工事業（設備工事業を除く） </t>
    <phoneticPr fontId="29"/>
  </si>
  <si>
    <t xml:space="preserve">8 設備工事業 </t>
    <phoneticPr fontId="29"/>
  </si>
  <si>
    <t xml:space="preserve">9 食料品製造業 </t>
    <phoneticPr fontId="29"/>
  </si>
  <si>
    <t xml:space="preserve">10 飲料・たばこ・飼料製造業 </t>
    <phoneticPr fontId="29"/>
  </si>
  <si>
    <t xml:space="preserve">11 繊維工業 </t>
    <phoneticPr fontId="29"/>
  </si>
  <si>
    <t xml:space="preserve">12 木材・木製品製造業（家具を除く） </t>
    <phoneticPr fontId="29"/>
  </si>
  <si>
    <t xml:space="preserve">13 家具・装備品製造業 </t>
    <phoneticPr fontId="29"/>
  </si>
  <si>
    <t xml:space="preserve">14 パルプ・紙・紙加工品製造業 </t>
    <phoneticPr fontId="29"/>
  </si>
  <si>
    <t xml:space="preserve">15 印刷・同関連業 </t>
    <phoneticPr fontId="29"/>
  </si>
  <si>
    <t xml:space="preserve">16 化学工業 </t>
    <phoneticPr fontId="29"/>
  </si>
  <si>
    <t xml:space="preserve">17 石油製品・石炭製品製造業 </t>
    <phoneticPr fontId="29"/>
  </si>
  <si>
    <t xml:space="preserve">18 プラスチック製品製造業（別掲を除く） </t>
    <phoneticPr fontId="29"/>
  </si>
  <si>
    <t xml:space="preserve">19ゴム製品製造業 </t>
    <phoneticPr fontId="29"/>
  </si>
  <si>
    <t xml:space="preserve">20なめし革・同製品・毛皮製造業 </t>
    <phoneticPr fontId="29"/>
  </si>
  <si>
    <t xml:space="preserve">21 窯業・土石製品製造業 </t>
    <phoneticPr fontId="29"/>
  </si>
  <si>
    <t xml:space="preserve">22 鉄鋼業 </t>
    <phoneticPr fontId="29"/>
  </si>
  <si>
    <t xml:space="preserve">23 非鉄金属製造業 </t>
    <phoneticPr fontId="29"/>
  </si>
  <si>
    <t xml:space="preserve">24 金属製品製造業 </t>
    <phoneticPr fontId="29"/>
  </si>
  <si>
    <t xml:space="preserve">25 はん用機械器具製造業 </t>
    <phoneticPr fontId="29"/>
  </si>
  <si>
    <t xml:space="preserve">26 生産用機械器具製造業 </t>
    <phoneticPr fontId="29"/>
  </si>
  <si>
    <t xml:space="preserve">27 業務用機械器具製造業 </t>
    <phoneticPr fontId="29"/>
  </si>
  <si>
    <t xml:space="preserve">28 電子部品・デバイス・電子回路製造業 </t>
    <phoneticPr fontId="29"/>
  </si>
  <si>
    <t xml:space="preserve">29 電気機械器具製造業 </t>
    <phoneticPr fontId="29"/>
  </si>
  <si>
    <t xml:space="preserve">30 情報通信機械器具製造業 </t>
    <phoneticPr fontId="29"/>
  </si>
  <si>
    <t xml:space="preserve">31 輸送用機械器具製造業 </t>
    <phoneticPr fontId="29"/>
  </si>
  <si>
    <t xml:space="preserve">32 その他の製造業 </t>
    <phoneticPr fontId="29"/>
  </si>
  <si>
    <t xml:space="preserve">33 電気業 </t>
    <phoneticPr fontId="29"/>
  </si>
  <si>
    <t xml:space="preserve">34 ガス業 </t>
    <phoneticPr fontId="29"/>
  </si>
  <si>
    <t xml:space="preserve">35 熱供給業 </t>
    <phoneticPr fontId="29"/>
  </si>
  <si>
    <t xml:space="preserve">36 水道業 </t>
    <phoneticPr fontId="29"/>
  </si>
  <si>
    <t xml:space="preserve">37 通信業 </t>
    <phoneticPr fontId="29"/>
  </si>
  <si>
    <t xml:space="preserve">38 放送業 </t>
    <phoneticPr fontId="29"/>
  </si>
  <si>
    <t xml:space="preserve">39 情報サービス業 </t>
    <phoneticPr fontId="29"/>
  </si>
  <si>
    <t xml:space="preserve">40 インターネット付随サービス業 </t>
    <phoneticPr fontId="29"/>
  </si>
  <si>
    <t xml:space="preserve">41 映像・音声・文字情報制作業 </t>
    <phoneticPr fontId="29"/>
  </si>
  <si>
    <t xml:space="preserve">42 鉄道業 </t>
    <phoneticPr fontId="29"/>
  </si>
  <si>
    <t xml:space="preserve">43 道路旅客運送業 </t>
    <phoneticPr fontId="29"/>
  </si>
  <si>
    <t xml:space="preserve">44 道路貨物運送業 </t>
    <phoneticPr fontId="29"/>
  </si>
  <si>
    <t xml:space="preserve">45 水運業 </t>
    <phoneticPr fontId="29"/>
  </si>
  <si>
    <t xml:space="preserve">46 航空運輸業 </t>
    <phoneticPr fontId="29"/>
  </si>
  <si>
    <t xml:space="preserve">47 倉庫業 </t>
    <phoneticPr fontId="29"/>
  </si>
  <si>
    <t xml:space="preserve">48 運輸に附帯するサービス業 </t>
    <phoneticPr fontId="29"/>
  </si>
  <si>
    <t xml:space="preserve">49 郵便業（信書便事業を含む） </t>
    <phoneticPr fontId="29"/>
  </si>
  <si>
    <t xml:space="preserve">50 各種商品卸売業 </t>
    <phoneticPr fontId="29"/>
  </si>
  <si>
    <t xml:space="preserve">51 繊維・衣服等卸売業 </t>
    <phoneticPr fontId="29"/>
  </si>
  <si>
    <t xml:space="preserve">52 飲食料品卸売業 </t>
    <phoneticPr fontId="29"/>
  </si>
  <si>
    <t xml:space="preserve">53 建築材料、鉱物・金属材料等卸売業 </t>
    <phoneticPr fontId="29"/>
  </si>
  <si>
    <t xml:space="preserve">54 機械器具卸売業 </t>
    <phoneticPr fontId="29"/>
  </si>
  <si>
    <t xml:space="preserve">55 その他の卸売業 </t>
    <phoneticPr fontId="29"/>
  </si>
  <si>
    <t xml:space="preserve">56 各種商品小売業 </t>
    <phoneticPr fontId="29"/>
  </si>
  <si>
    <t xml:space="preserve">57 織物・衣服・身の回り品小売業 </t>
    <phoneticPr fontId="29"/>
  </si>
  <si>
    <t xml:space="preserve">58 飲食料品小売業 </t>
    <phoneticPr fontId="29"/>
  </si>
  <si>
    <t xml:space="preserve">59 機械器具小売業 </t>
    <phoneticPr fontId="29"/>
  </si>
  <si>
    <t xml:space="preserve">60 その他の小売業 </t>
    <phoneticPr fontId="29"/>
  </si>
  <si>
    <t xml:space="preserve">61 無店舗小売業 </t>
    <phoneticPr fontId="29"/>
  </si>
  <si>
    <t xml:space="preserve">62 銀行業 </t>
    <phoneticPr fontId="29"/>
  </si>
  <si>
    <t xml:space="preserve">63 協同組織金融業 </t>
    <phoneticPr fontId="29"/>
  </si>
  <si>
    <t xml:space="preserve">64 貸金業、クレジットカード業等非預金信用機関 </t>
    <phoneticPr fontId="29"/>
  </si>
  <si>
    <t xml:space="preserve">65 金融商品取引業、商品先物取引業 </t>
    <phoneticPr fontId="29"/>
  </si>
  <si>
    <t xml:space="preserve">66 補助的金融業等 </t>
    <phoneticPr fontId="29"/>
  </si>
  <si>
    <t xml:space="preserve">67 保険業（保険媒介代理業、保険サービス業を含む） </t>
    <phoneticPr fontId="29"/>
  </si>
  <si>
    <t xml:space="preserve">68 不動産取引業 </t>
    <phoneticPr fontId="29"/>
  </si>
  <si>
    <t xml:space="preserve">69 不動産賃貸業・管理業 </t>
    <phoneticPr fontId="29"/>
  </si>
  <si>
    <t xml:space="preserve">70 物品賃貸業 </t>
    <phoneticPr fontId="29"/>
  </si>
  <si>
    <t xml:space="preserve">71 学術・開発研究機関 </t>
    <phoneticPr fontId="29"/>
  </si>
  <si>
    <t xml:space="preserve">72 専門サービス業（他に分類されないもの） </t>
    <phoneticPr fontId="29"/>
  </si>
  <si>
    <t xml:space="preserve">73 広告業 </t>
    <phoneticPr fontId="29"/>
  </si>
  <si>
    <t xml:space="preserve">74 技術サービス業（他に分類されないもの） </t>
    <phoneticPr fontId="29"/>
  </si>
  <si>
    <t xml:space="preserve">75 宿泊業 </t>
    <phoneticPr fontId="29"/>
  </si>
  <si>
    <t xml:space="preserve">76 飲食店 </t>
    <phoneticPr fontId="29"/>
  </si>
  <si>
    <t xml:space="preserve">77 持ち帰り・配達飲食サービス業 </t>
    <phoneticPr fontId="29"/>
  </si>
  <si>
    <t xml:space="preserve">79 その他の生活関連サービス業 </t>
    <phoneticPr fontId="29"/>
  </si>
  <si>
    <t xml:space="preserve">80 娯楽業 </t>
    <phoneticPr fontId="29"/>
  </si>
  <si>
    <t xml:space="preserve">81 学校教育 </t>
    <phoneticPr fontId="29"/>
  </si>
  <si>
    <t xml:space="preserve">82 その他の教育、学習支援業 </t>
    <phoneticPr fontId="29"/>
  </si>
  <si>
    <t xml:space="preserve">83 医療業 </t>
    <phoneticPr fontId="29"/>
  </si>
  <si>
    <t xml:space="preserve">84 保健衛生 </t>
    <phoneticPr fontId="29"/>
  </si>
  <si>
    <t xml:space="preserve">85 社会保険・社会福祉・介護事業 </t>
    <phoneticPr fontId="29"/>
  </si>
  <si>
    <t xml:space="preserve">86 郵便局 </t>
    <phoneticPr fontId="29"/>
  </si>
  <si>
    <t xml:space="preserve">87 協同組合（他に分類されないもの） </t>
    <phoneticPr fontId="29"/>
  </si>
  <si>
    <t xml:space="preserve">88 廃棄物処理業 </t>
    <phoneticPr fontId="29"/>
  </si>
  <si>
    <t xml:space="preserve">89 自動車整備業 </t>
    <phoneticPr fontId="29"/>
  </si>
  <si>
    <t xml:space="preserve">90 機械等修理業（別掲を除く） </t>
    <phoneticPr fontId="29"/>
  </si>
  <si>
    <t xml:space="preserve">91 職業紹介・労働者派遣業 </t>
    <phoneticPr fontId="29"/>
  </si>
  <si>
    <t xml:space="preserve">92 その他の事業サービス業 </t>
    <phoneticPr fontId="29"/>
  </si>
  <si>
    <t xml:space="preserve">93 政治・経済・文化団体 </t>
    <phoneticPr fontId="29"/>
  </si>
  <si>
    <t xml:space="preserve">94 宗教 </t>
    <phoneticPr fontId="29"/>
  </si>
  <si>
    <t xml:space="preserve">95 その他のサービス業 </t>
    <phoneticPr fontId="29"/>
  </si>
  <si>
    <t xml:space="preserve">96 外国公務 </t>
    <phoneticPr fontId="29"/>
  </si>
  <si>
    <t xml:space="preserve">97 国家公務 </t>
    <phoneticPr fontId="29"/>
  </si>
  <si>
    <t xml:space="preserve">98 地方公務 </t>
    <phoneticPr fontId="29"/>
  </si>
  <si>
    <t xml:space="preserve">99 分類不能の産業 </t>
    <phoneticPr fontId="29"/>
  </si>
  <si>
    <t>日本標準産業中分類</t>
    <rPh sb="0" eb="2">
      <t>ニホン</t>
    </rPh>
    <rPh sb="2" eb="4">
      <t>ヒョウジュン</t>
    </rPh>
    <rPh sb="4" eb="6">
      <t>サンギョウ</t>
    </rPh>
    <rPh sb="6" eb="9">
      <t>チュウブンルイ</t>
    </rPh>
    <phoneticPr fontId="28"/>
  </si>
  <si>
    <t>１台あたりの定格出力（連系）</t>
    <rPh sb="1" eb="2">
      <t>ダイ</t>
    </rPh>
    <rPh sb="6" eb="8">
      <t>テイカク</t>
    </rPh>
    <rPh sb="8" eb="10">
      <t>シュツリョク</t>
    </rPh>
    <rPh sb="11" eb="13">
      <t>レンケイ</t>
    </rPh>
    <phoneticPr fontId="13"/>
  </si>
  <si>
    <t xml:space="preserve">Ｃ 鉱業、採石業、砂利採取業 </t>
  </si>
  <si>
    <t xml:space="preserve">Ｒ サービス業（他に分類されな いもの） </t>
  </si>
  <si>
    <t xml:space="preserve">Ｓ 公務（他に分類されるものを 除く） </t>
  </si>
  <si>
    <t>大分類</t>
    <rPh sb="0" eb="3">
      <t>ダイブンルイ</t>
    </rPh>
    <phoneticPr fontId="28"/>
  </si>
  <si>
    <t>行数</t>
    <rPh sb="0" eb="2">
      <t>ギョウスウ</t>
    </rPh>
    <phoneticPr fontId="28"/>
  </si>
  <si>
    <t>リスト</t>
    <phoneticPr fontId="28"/>
  </si>
  <si>
    <t>３．導入効果</t>
    <rPh sb="2" eb="4">
      <t>ドウニュウ</t>
    </rPh>
    <rPh sb="4" eb="6">
      <t>コウカ</t>
    </rPh>
    <phoneticPr fontId="13"/>
  </si>
  <si>
    <t>※自家消費型再生可能エネルギー発電等設備の年間発電量が、電気事業者とのひとつの需要先（１需給契約の設備）の年間消費電力量の範囲内であること。</t>
    <rPh sb="1" eb="3">
      <t>ジカ</t>
    </rPh>
    <rPh sb="3" eb="6">
      <t>ショウヒガタ</t>
    </rPh>
    <rPh sb="6" eb="8">
      <t>サイセイ</t>
    </rPh>
    <rPh sb="8" eb="10">
      <t>カノウ</t>
    </rPh>
    <rPh sb="15" eb="17">
      <t>ハツデン</t>
    </rPh>
    <rPh sb="17" eb="18">
      <t>トウ</t>
    </rPh>
    <rPh sb="18" eb="20">
      <t>セツビ</t>
    </rPh>
    <rPh sb="21" eb="23">
      <t>ネンカン</t>
    </rPh>
    <rPh sb="23" eb="25">
      <t>ハツデン</t>
    </rPh>
    <rPh sb="25" eb="26">
      <t>リョウ</t>
    </rPh>
    <rPh sb="28" eb="30">
      <t>デンキ</t>
    </rPh>
    <rPh sb="30" eb="33">
      <t>ジギョウシャ</t>
    </rPh>
    <rPh sb="39" eb="41">
      <t>ジュヨウ</t>
    </rPh>
    <rPh sb="41" eb="42">
      <t>サキ</t>
    </rPh>
    <rPh sb="53" eb="55">
      <t>ネンカン</t>
    </rPh>
    <rPh sb="55" eb="57">
      <t>ショウヒ</t>
    </rPh>
    <rPh sb="57" eb="59">
      <t>デンリョク</t>
    </rPh>
    <rPh sb="59" eb="60">
      <t>リョウ</t>
    </rPh>
    <rPh sb="61" eb="64">
      <t>ハンイナイ</t>
    </rPh>
    <phoneticPr fontId="13"/>
  </si>
  <si>
    <t>事業実施計画書</t>
    <rPh sb="0" eb="2">
      <t>ジギョウ</t>
    </rPh>
    <rPh sb="2" eb="4">
      <t>ジッシ</t>
    </rPh>
    <rPh sb="4" eb="7">
      <t>ケイカクショ</t>
    </rPh>
    <phoneticPr fontId="13"/>
  </si>
  <si>
    <t>第２号様式（第８条関係)</t>
    <rPh sb="0" eb="1">
      <t>ダイ</t>
    </rPh>
    <rPh sb="2" eb="3">
      <t>ゴウ</t>
    </rPh>
    <rPh sb="3" eb="5">
      <t>ヨウシキ</t>
    </rPh>
    <phoneticPr fontId="14"/>
  </si>
  <si>
    <t>第３号様式（第８条関係）</t>
    <phoneticPr fontId="13"/>
  </si>
  <si>
    <t>施設の住所</t>
    <rPh sb="0" eb="2">
      <t>シセツ</t>
    </rPh>
    <rPh sb="3" eb="5">
      <t>ジュウショ</t>
    </rPh>
    <phoneticPr fontId="13"/>
  </si>
  <si>
    <t xml:space="preserve"> 名称</t>
    <rPh sb="1" eb="3">
      <t>メイショウ</t>
    </rPh>
    <phoneticPr fontId="13"/>
  </si>
  <si>
    <t xml:space="preserve"> 資本金（出資金）</t>
    <phoneticPr fontId="13"/>
  </si>
  <si>
    <t xml:space="preserve"> 従業員数</t>
    <phoneticPr fontId="13"/>
  </si>
  <si>
    <r>
      <t>日本標準産業分類</t>
    </r>
    <r>
      <rPr>
        <vertAlign val="superscript"/>
        <sz val="10.5"/>
        <rFont val="ＭＳ Ｐ明朝"/>
        <family val="1"/>
        <charset val="128"/>
      </rPr>
      <t>※1</t>
    </r>
    <r>
      <rPr>
        <sz val="10.5"/>
        <rFont val="ＭＳ Ｐ明朝"/>
        <family val="1"/>
        <charset val="128"/>
      </rPr>
      <t>による業種</t>
    </r>
    <r>
      <rPr>
        <vertAlign val="superscript"/>
        <sz val="10.5"/>
        <rFont val="ＭＳ Ｐ明朝"/>
        <family val="1"/>
        <charset val="128"/>
      </rPr>
      <t>※2</t>
    </r>
    <rPh sb="0" eb="2">
      <t>ニホン</t>
    </rPh>
    <rPh sb="2" eb="4">
      <t>ヒョウジュン</t>
    </rPh>
    <rPh sb="4" eb="6">
      <t>サンギョウ</t>
    </rPh>
    <rPh sb="6" eb="8">
      <t>ブンルイ</t>
    </rPh>
    <phoneticPr fontId="13"/>
  </si>
  <si>
    <t>　に規定する統計基準のこと。</t>
  </si>
  <si>
    <t>※2 業種は、売上高が最も大きな業種を記載すること。</t>
  </si>
  <si>
    <t>・再エネ設備から供給される発電量の計算根拠</t>
    <rPh sb="1" eb="2">
      <t>サイ</t>
    </rPh>
    <rPh sb="4" eb="6">
      <t>セツビ</t>
    </rPh>
    <rPh sb="8" eb="10">
      <t>キョウキュウ</t>
    </rPh>
    <rPh sb="13" eb="15">
      <t>ハツデン</t>
    </rPh>
    <rPh sb="15" eb="16">
      <t>リョウ</t>
    </rPh>
    <rPh sb="17" eb="19">
      <t>ケイサン</t>
    </rPh>
    <rPh sb="19" eb="21">
      <t>コンキョ</t>
    </rPh>
    <phoneticPr fontId="13"/>
  </si>
  <si>
    <t>　</t>
    <phoneticPr fontId="13"/>
  </si>
  <si>
    <t>（２）蓄電池の導入計画（導入する場合のみ）</t>
    <rPh sb="3" eb="6">
      <t>チクデンチ</t>
    </rPh>
    <rPh sb="7" eb="9">
      <t>ドウニュウ</t>
    </rPh>
    <rPh sb="9" eb="11">
      <t>ケイカク</t>
    </rPh>
    <rPh sb="12" eb="14">
      <t>ドウニュウ</t>
    </rPh>
    <rPh sb="16" eb="18">
      <t>バアイ</t>
    </rPh>
    <phoneticPr fontId="13"/>
  </si>
  <si>
    <t>円</t>
    <rPh sb="0" eb="1">
      <t>エン</t>
    </rPh>
    <phoneticPr fontId="21"/>
  </si>
  <si>
    <t>人</t>
    <rPh sb="0" eb="1">
      <t>ニン</t>
    </rPh>
    <phoneticPr fontId="21"/>
  </si>
  <si>
    <t xml:space="preserve"> 地産地消型再エネ増強プロジェクト
申請関係様式の記入要領</t>
    <rPh sb="18" eb="20">
      <t>シンセイ</t>
    </rPh>
    <rPh sb="20" eb="22">
      <t>カンケイ</t>
    </rPh>
    <rPh sb="22" eb="24">
      <t>ヨウシキ</t>
    </rPh>
    <rPh sb="25" eb="27">
      <t>キニュウ</t>
    </rPh>
    <rPh sb="27" eb="29">
      <t>ヨウリョウ</t>
    </rPh>
    <phoneticPr fontId="14"/>
  </si>
  <si>
    <t>地産地消型再エネ増強プロジェクト
申請関係様式の印刷要領</t>
    <rPh sb="17" eb="19">
      <t>シンセイ</t>
    </rPh>
    <rPh sb="19" eb="21">
      <t>カンケイ</t>
    </rPh>
    <rPh sb="21" eb="23">
      <t>ヨウシキ</t>
    </rPh>
    <rPh sb="24" eb="26">
      <t>インサツ</t>
    </rPh>
    <rPh sb="26" eb="28">
      <t>ヨウリョウ</t>
    </rPh>
    <phoneticPr fontId="14"/>
  </si>
  <si>
    <t>地産地消型再エネ増強プロジェクト入力データ</t>
    <rPh sb="16" eb="18">
      <t>ニュウリョク</t>
    </rPh>
    <phoneticPr fontId="21"/>
  </si>
  <si>
    <t>助成対象事業の名称</t>
    <rPh sb="2" eb="4">
      <t>タイショウ</t>
    </rPh>
    <rPh sb="4" eb="6">
      <t>ジギョウ</t>
    </rPh>
    <rPh sb="7" eb="9">
      <t>メイショウ</t>
    </rPh>
    <phoneticPr fontId="13"/>
  </si>
  <si>
    <t>助成対象事業者</t>
    <rPh sb="2" eb="4">
      <t>タイショウ</t>
    </rPh>
    <rPh sb="4" eb="6">
      <t>ジギョウ</t>
    </rPh>
    <rPh sb="6" eb="7">
      <t>シャ</t>
    </rPh>
    <phoneticPr fontId="21"/>
  </si>
  <si>
    <t>助成金交付申請書</t>
    <rPh sb="0" eb="3">
      <t>ジョセイキン</t>
    </rPh>
    <rPh sb="2" eb="3">
      <t>キン</t>
    </rPh>
    <phoneticPr fontId="13"/>
  </si>
  <si>
    <t>助成対象事業の名称</t>
    <rPh sb="0" eb="2">
      <t>ジョセイ</t>
    </rPh>
    <rPh sb="2" eb="4">
      <t>タイショウ</t>
    </rPh>
    <rPh sb="4" eb="6">
      <t>ジギョウ</t>
    </rPh>
    <phoneticPr fontId="14"/>
  </si>
  <si>
    <t>部課名</t>
    <rPh sb="0" eb="2">
      <t>ブカ</t>
    </rPh>
    <rPh sb="2" eb="3">
      <t>メイ</t>
    </rPh>
    <phoneticPr fontId="13"/>
  </si>
  <si>
    <t>E-mail</t>
    <phoneticPr fontId="13"/>
  </si>
  <si>
    <r>
      <t>(1) 助成</t>
    </r>
    <r>
      <rPr>
        <sz val="11"/>
        <color indexed="8"/>
        <rFont val="ＭＳ Ｐ明朝"/>
        <family val="1"/>
        <charset val="128"/>
      </rPr>
      <t>事業に要する経費</t>
    </r>
    <rPh sb="4" eb="6">
      <t>ジョセイ</t>
    </rPh>
    <rPh sb="6" eb="8">
      <t>ジギョウ</t>
    </rPh>
    <phoneticPr fontId="13"/>
  </si>
  <si>
    <t>(3) 助成対象経費</t>
    <phoneticPr fontId="13"/>
  </si>
  <si>
    <t>(4) 助成金交付申請額</t>
    <phoneticPr fontId="13"/>
  </si>
  <si>
    <t>（助成対象事業者）</t>
    <rPh sb="3" eb="5">
      <t>タイショウ</t>
    </rPh>
    <rPh sb="5" eb="7">
      <t>ジギョウ</t>
    </rPh>
    <rPh sb="7" eb="8">
      <t>シャ</t>
    </rPh>
    <phoneticPr fontId="14"/>
  </si>
  <si>
    <t>助成対象事業の実施に係る同意書</t>
    <rPh sb="2" eb="4">
      <t>タイショウ</t>
    </rPh>
    <rPh sb="4" eb="6">
      <t>ジギョウ</t>
    </rPh>
    <rPh sb="7" eb="9">
      <t>ジッシ</t>
    </rPh>
    <rPh sb="10" eb="11">
      <t>カカワ</t>
    </rPh>
    <rPh sb="12" eb="15">
      <t>ドウイショ</t>
    </rPh>
    <phoneticPr fontId="14"/>
  </si>
  <si>
    <t>１．助成対象設備の導入施設</t>
    <rPh sb="4" eb="6">
      <t>タイショウ</t>
    </rPh>
    <rPh sb="6" eb="8">
      <t>セツビ</t>
    </rPh>
    <rPh sb="9" eb="11">
      <t>ドウニュウ</t>
    </rPh>
    <rPh sb="11" eb="13">
      <t>シセツ</t>
    </rPh>
    <phoneticPr fontId="14"/>
  </si>
  <si>
    <t>風力発電</t>
  </si>
  <si>
    <t>水力発電</t>
  </si>
  <si>
    <t>地熱発電</t>
  </si>
  <si>
    <t>バイオマス発電</t>
  </si>
  <si>
    <t>太陽熱利用</t>
  </si>
  <si>
    <t>地中熱利用</t>
  </si>
  <si>
    <t>温度差熱利用</t>
  </si>
  <si>
    <t>（助成対象事業者）</t>
    <rPh sb="1" eb="3">
      <t>ジョセイ</t>
    </rPh>
    <rPh sb="3" eb="5">
      <t>タイショウ</t>
    </rPh>
    <phoneticPr fontId="13"/>
  </si>
  <si>
    <t>太陽光発電</t>
    <phoneticPr fontId="21"/>
  </si>
  <si>
    <t>太陽光発電・蓄電池</t>
  </si>
  <si>
    <t>風力発電・蓄電池</t>
  </si>
  <si>
    <t>水力発電・蓄電池</t>
  </si>
  <si>
    <t>地熱発電・蓄電池</t>
  </si>
  <si>
    <t>バイオマス発電・蓄電池</t>
  </si>
  <si>
    <t>住所</t>
    <rPh sb="0" eb="2">
      <t>ジュウショ</t>
    </rPh>
    <phoneticPr fontId="13"/>
  </si>
  <si>
    <t>系統連系協議</t>
    <rPh sb="0" eb="4">
      <t>ケイトウレンケイ</t>
    </rPh>
    <rPh sb="4" eb="6">
      <t>キョウギ</t>
    </rPh>
    <phoneticPr fontId="13"/>
  </si>
  <si>
    <t xml:space="preserve">第１号様式（第８条関係)  </t>
    <phoneticPr fontId="14"/>
  </si>
  <si>
    <t>中分類コード</t>
  </si>
  <si>
    <t>小分類コード</t>
  </si>
  <si>
    <t>細分類コード</t>
  </si>
  <si>
    <t>項目名</t>
  </si>
  <si>
    <t>A</t>
  </si>
  <si>
    <t>農業，林業</t>
  </si>
  <si>
    <t>農業</t>
  </si>
  <si>
    <t>管理，補助的経済活動を行う事業所（01農業）</t>
  </si>
  <si>
    <t>主として管理事務を行う本社等</t>
  </si>
  <si>
    <t>その他の管理，補助的経済活動を行う事業所</t>
  </si>
  <si>
    <t>耕種農業</t>
  </si>
  <si>
    <t>米作農業</t>
  </si>
  <si>
    <t>米作以外の穀作農業</t>
  </si>
  <si>
    <t>野菜作農業（きのこ類の栽培を含む）</t>
  </si>
  <si>
    <t>果樹作農業</t>
  </si>
  <si>
    <t>花き作農業</t>
  </si>
  <si>
    <t>工芸農作物農業</t>
  </si>
  <si>
    <t>ばれいしょ・かんしょ作農業</t>
  </si>
  <si>
    <t>その他の耕種農業</t>
  </si>
  <si>
    <t>畜産農業</t>
  </si>
  <si>
    <t>酪農業</t>
  </si>
  <si>
    <t>肉用牛生産業</t>
  </si>
  <si>
    <t>養豚業</t>
  </si>
  <si>
    <t>養鶏業</t>
  </si>
  <si>
    <t>畜産類似業</t>
  </si>
  <si>
    <t>養蚕農業</t>
  </si>
  <si>
    <t>その他の畜産農業</t>
  </si>
  <si>
    <t>農業サービス業（園芸サービス業を除く）</t>
  </si>
  <si>
    <t>穀作サービス業</t>
  </si>
  <si>
    <t>野菜作・果樹作サービス業</t>
  </si>
  <si>
    <t>穀作，野菜作・果樹作以外の耕種サービス業</t>
  </si>
  <si>
    <t>畜産サービス業（獣医業を除く）</t>
  </si>
  <si>
    <t>園芸サービス業</t>
  </si>
  <si>
    <t>林業</t>
  </si>
  <si>
    <t>管理，補助的経済活動を行う事業所（02林業）</t>
  </si>
  <si>
    <t>育林業</t>
  </si>
  <si>
    <t>素材生産業</t>
  </si>
  <si>
    <t>特用林産物生産業（きのこ類の栽培を除く）</t>
  </si>
  <si>
    <t>製薪炭業</t>
  </si>
  <si>
    <t>その他の特用林産物生産業（きのこ類の栽培を除く）</t>
  </si>
  <si>
    <t>林業サービス業</t>
  </si>
  <si>
    <t>育林サービス業</t>
  </si>
  <si>
    <t>素材生産サービス業</t>
  </si>
  <si>
    <t>山林種苗生産サービス業</t>
  </si>
  <si>
    <t>その他の林業サービス業</t>
  </si>
  <si>
    <t>その他の林業</t>
  </si>
  <si>
    <t>B</t>
  </si>
  <si>
    <t>漁業</t>
  </si>
  <si>
    <t>漁業（水産養殖業を除く）</t>
  </si>
  <si>
    <t>管理，補助的経済活動を行う事業所（03漁業）</t>
  </si>
  <si>
    <t>海面漁業</t>
  </si>
  <si>
    <t>底びき網漁業</t>
  </si>
  <si>
    <t>まき網漁業</t>
  </si>
  <si>
    <t>刺網漁業</t>
  </si>
  <si>
    <t>釣・はえ縄漁業</t>
  </si>
  <si>
    <t>定置網漁業</t>
  </si>
  <si>
    <t>地びき網・船びき網漁業</t>
  </si>
  <si>
    <t>採貝・採藻業</t>
  </si>
  <si>
    <t>捕鯨業</t>
  </si>
  <si>
    <t>その他の海面漁業</t>
  </si>
  <si>
    <t>内水面漁業</t>
  </si>
  <si>
    <t>水産養殖業</t>
  </si>
  <si>
    <t>管理，補助的経済活動を行う事業所（04水産養殖業）</t>
  </si>
  <si>
    <t>海面養殖業</t>
  </si>
  <si>
    <t>魚類養殖業</t>
  </si>
  <si>
    <t>貝類養殖業</t>
  </si>
  <si>
    <t>藻類養殖業</t>
  </si>
  <si>
    <t>真珠養殖業</t>
  </si>
  <si>
    <t>種苗養殖業</t>
  </si>
  <si>
    <t>その他の海面養殖業</t>
  </si>
  <si>
    <t>内水面養殖業</t>
  </si>
  <si>
    <t>C</t>
  </si>
  <si>
    <t>鉱業，採石業，砂利採取業</t>
  </si>
  <si>
    <t>管理，補助的経済活動を行う事業所（05鉱業，採石業，砂利採取業）</t>
  </si>
  <si>
    <t>金属鉱業</t>
  </si>
  <si>
    <t>金・銀鉱業</t>
  </si>
  <si>
    <t>鉛・亜鉛鉱業</t>
  </si>
  <si>
    <t>鉄鉱業</t>
  </si>
  <si>
    <t>その他の金属鉱業</t>
  </si>
  <si>
    <t>石炭・亜炭鉱業</t>
  </si>
  <si>
    <t>石炭鉱業（石炭選別業を含む）</t>
  </si>
  <si>
    <t>亜炭鉱業</t>
  </si>
  <si>
    <t>原油・天然ガス鉱業</t>
  </si>
  <si>
    <t>原油鉱業</t>
  </si>
  <si>
    <t>天然ガス鉱業</t>
  </si>
  <si>
    <t>採石業，砂・砂利・玉石採取業</t>
  </si>
  <si>
    <t>花こう岩・同類似岩石採石業</t>
  </si>
  <si>
    <t>石英粗面岩・同類似岩石採石業</t>
  </si>
  <si>
    <t>安山岩・同類似岩石採石業</t>
  </si>
  <si>
    <t>大理石採石業</t>
  </si>
  <si>
    <t>ぎょう灰岩採石業</t>
  </si>
  <si>
    <t>砂岩採石業</t>
  </si>
  <si>
    <t>粘板岩採石業</t>
  </si>
  <si>
    <t>砂・砂利・玉石採取業</t>
  </si>
  <si>
    <t>その他の採石業，砂・砂利・玉石採取業</t>
  </si>
  <si>
    <t>窯業原料用鉱物鉱業（耐火物・陶磁器・ガラス・セメント原料用に限る）</t>
  </si>
  <si>
    <t>耐火粘土鉱業</t>
  </si>
  <si>
    <t>ろう石鉱業</t>
  </si>
  <si>
    <t>ドロマイト鉱業</t>
  </si>
  <si>
    <t>長石鉱業</t>
  </si>
  <si>
    <t>けい石鉱業</t>
  </si>
  <si>
    <t>天然けい砂鉱業</t>
  </si>
  <si>
    <t>石灰石鉱業</t>
  </si>
  <si>
    <t>その他の窯業原料用鉱物鉱業</t>
  </si>
  <si>
    <t>その他の鉱業</t>
  </si>
  <si>
    <t>酸性白土鉱業</t>
  </si>
  <si>
    <t>ベントナイト鉱業</t>
  </si>
  <si>
    <t>けいそう土鉱業</t>
  </si>
  <si>
    <t>滑石鉱業</t>
  </si>
  <si>
    <t>他に分類されない鉱業</t>
  </si>
  <si>
    <t>D</t>
  </si>
  <si>
    <t>建設業</t>
  </si>
  <si>
    <t>総合工事業</t>
  </si>
  <si>
    <t>管理，補助的経済活動を行う事業所（06総合工事業）</t>
  </si>
  <si>
    <t>一般土木建築工事業</t>
  </si>
  <si>
    <t>土木工事業（舗装工事業を除く）</t>
  </si>
  <si>
    <t>土木工事業(別掲を除く)</t>
  </si>
  <si>
    <t>造園工事業</t>
  </si>
  <si>
    <t>しゅんせつ工事業</t>
  </si>
  <si>
    <t>舗装工事業</t>
  </si>
  <si>
    <t>建築工事業(木造建築工事業を除く)</t>
  </si>
  <si>
    <t>木造建築工事業</t>
  </si>
  <si>
    <t>建築リフォーム工事業</t>
  </si>
  <si>
    <t>職別工事業(設備工事業を除く)</t>
  </si>
  <si>
    <t>管理，補助的経済活動を行う事業所（07職別工事業）</t>
  </si>
  <si>
    <t>大工工事業</t>
  </si>
  <si>
    <t>大工工事業(型枠大工工事業を除く)</t>
  </si>
  <si>
    <t>型枠大工工事業</t>
  </si>
  <si>
    <t>とび・土工・コンクリート工事業</t>
  </si>
  <si>
    <t>とび工事業</t>
  </si>
  <si>
    <t>土工・コンクリート工事業</t>
  </si>
  <si>
    <t>特殊コンクリート工事業</t>
  </si>
  <si>
    <t>鉄骨・鉄筋工事業</t>
  </si>
  <si>
    <t>鉄骨工事業</t>
  </si>
  <si>
    <t>鉄筋工事業</t>
  </si>
  <si>
    <t>石工・れんが・タイル・ブロック工事業</t>
  </si>
  <si>
    <t>石工工事業</t>
  </si>
  <si>
    <t>れんが工事業</t>
  </si>
  <si>
    <t>タイル工事業</t>
  </si>
  <si>
    <t>コンクリートブロック工事業</t>
  </si>
  <si>
    <t>左官工事業</t>
  </si>
  <si>
    <t>板金・金物工事業</t>
  </si>
  <si>
    <t>金属製屋根工事業</t>
  </si>
  <si>
    <t>板金工事業</t>
  </si>
  <si>
    <t>建築金物工事業</t>
  </si>
  <si>
    <t>塗装工事業</t>
  </si>
  <si>
    <t>塗装工事業（道路標示・区画線工事業を除く）</t>
  </si>
  <si>
    <t>道路標示・区画線工事業</t>
  </si>
  <si>
    <t>床・内装工事業</t>
  </si>
  <si>
    <t>床工事業</t>
  </si>
  <si>
    <t>内装工事業</t>
  </si>
  <si>
    <t>その他の職別工事業</t>
  </si>
  <si>
    <t>ガラス工事業</t>
  </si>
  <si>
    <t>金属製建具工事業</t>
  </si>
  <si>
    <t>木製建具工事業</t>
  </si>
  <si>
    <t>屋根工事業（金属製屋根工事業を除く）</t>
  </si>
  <si>
    <t>防水工事業</t>
  </si>
  <si>
    <t>はつり・解体工事業</t>
  </si>
  <si>
    <t>他に分類されない職別工事業</t>
  </si>
  <si>
    <t>設備工事業</t>
  </si>
  <si>
    <t>管理，補助的経済活動を行う事業所（08設備工事業）</t>
  </si>
  <si>
    <t>電気工事業</t>
  </si>
  <si>
    <t>一般電気工事業</t>
  </si>
  <si>
    <t>電気配線工事業</t>
  </si>
  <si>
    <t>電気通信・信号装置工事業</t>
  </si>
  <si>
    <t>電気通信工事業（有線テレビジョン放送設備設置工事業を除く）</t>
  </si>
  <si>
    <t>有線テレビジョン放送設備設置工事業</t>
  </si>
  <si>
    <t>信号装置工事業</t>
  </si>
  <si>
    <t>管工事業（さく井工事業を除く）</t>
  </si>
  <si>
    <t>一般管工事業</t>
  </si>
  <si>
    <t>冷暖房設備工事業</t>
  </si>
  <si>
    <t>給排水・衛生設備工事業</t>
  </si>
  <si>
    <t>その他の管工事業</t>
  </si>
  <si>
    <t>機械器具設置工事業</t>
  </si>
  <si>
    <t>機械器具設置工事業（昇降設備工事業を除く）</t>
  </si>
  <si>
    <t>昇降設備工事業</t>
  </si>
  <si>
    <t>その他の設備工事業</t>
  </si>
  <si>
    <t>築炉工事業</t>
  </si>
  <si>
    <t>熱絶縁工事業</t>
  </si>
  <si>
    <t>道路標識設置工事業</t>
  </si>
  <si>
    <t>さく井工事業</t>
  </si>
  <si>
    <t>E</t>
  </si>
  <si>
    <t>製造業</t>
  </si>
  <si>
    <t>食料品製造業</t>
  </si>
  <si>
    <t>管理，補助的経済活動を行う事業所（09食料品製造業）</t>
  </si>
  <si>
    <t>畜産食料品製造業</t>
  </si>
  <si>
    <t>部分肉・冷凍肉製造業</t>
  </si>
  <si>
    <t>肉加工品製造業</t>
  </si>
  <si>
    <t>処理牛乳・乳飲料製造業</t>
  </si>
  <si>
    <t>乳製品製造業（処理牛乳，乳飲料を除く）</t>
  </si>
  <si>
    <t>その他の畜産食料品製造業</t>
  </si>
  <si>
    <t>水産食料品製造業</t>
  </si>
  <si>
    <t>水産缶詰・瓶詰製造業</t>
  </si>
  <si>
    <t>海藻加工業</t>
  </si>
  <si>
    <t>水産練製品製造業</t>
  </si>
  <si>
    <t>塩干・塩蔵品製造業</t>
  </si>
  <si>
    <t>冷凍水産物製造業</t>
  </si>
  <si>
    <t>冷凍水産食品製造業</t>
  </si>
  <si>
    <t>その他の水産食料品製造業</t>
  </si>
  <si>
    <t>野菜缶詰・果実缶詰・農産保存食料品製造業</t>
  </si>
  <si>
    <t>野菜缶詰・果実缶詰・農産保存食料品製造業（野菜漬物を除く）</t>
  </si>
  <si>
    <t>野菜漬物製造業（缶詰，瓶詰，つぼ詰を除く）</t>
  </si>
  <si>
    <t>調味料製造業</t>
  </si>
  <si>
    <t>味そ製造業</t>
  </si>
  <si>
    <t>しょう油・食用アミノ酸製造業</t>
  </si>
  <si>
    <t>ソース製造業</t>
  </si>
  <si>
    <t>食酢製造業</t>
  </si>
  <si>
    <t>その他の調味料製造業</t>
  </si>
  <si>
    <t>糖類製造業</t>
  </si>
  <si>
    <t>砂糖製造業（砂糖精製業を除く）</t>
  </si>
  <si>
    <t>砂糖精製業</t>
  </si>
  <si>
    <t>ぶどう糖・水あめ・異性化糖製造業</t>
  </si>
  <si>
    <t>精穀・製粉業</t>
  </si>
  <si>
    <t>精米・精麦業</t>
  </si>
  <si>
    <t>小麦粉製造業</t>
  </si>
  <si>
    <t>その他の精穀・製粉業</t>
  </si>
  <si>
    <t>パン・菓子製造業</t>
  </si>
  <si>
    <t>パン製造業</t>
  </si>
  <si>
    <t>生菓子製造業</t>
  </si>
  <si>
    <t>ビスケット類・干菓子製造業</t>
  </si>
  <si>
    <t>米菓製造業</t>
  </si>
  <si>
    <t>その他のパン・菓子製造業</t>
  </si>
  <si>
    <t>動植物油脂製造業</t>
  </si>
  <si>
    <t>動植物油脂製造業（食用油脂加工業を除く）</t>
  </si>
  <si>
    <t>食用油脂加工業</t>
  </si>
  <si>
    <t>その他の食料品製造業</t>
  </si>
  <si>
    <t>でんぷん製造業</t>
  </si>
  <si>
    <t>めん類製造業</t>
  </si>
  <si>
    <t>豆腐・油揚製造業</t>
  </si>
  <si>
    <t>あん類製造業</t>
  </si>
  <si>
    <t>冷凍調理食品製造業</t>
  </si>
  <si>
    <t>そう（惣）菜製造業</t>
  </si>
  <si>
    <t>すし・弁当・調理パン製造業</t>
  </si>
  <si>
    <t>レトルト食品製造業</t>
  </si>
  <si>
    <t>他に分類されない食料品製造業</t>
  </si>
  <si>
    <t>飲料・たばこ・飼料製造業</t>
  </si>
  <si>
    <t>管理，補助的経済活動を行う事業所（10飲料・たばこ・飼料製造業）</t>
  </si>
  <si>
    <t>清涼飲料製造業</t>
  </si>
  <si>
    <t>酒類製造業</t>
  </si>
  <si>
    <t>果実酒製造業</t>
  </si>
  <si>
    <t>ビール類製造業</t>
  </si>
  <si>
    <t>清酒製造業</t>
  </si>
  <si>
    <t>蒸留酒・混成酒製造業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</si>
  <si>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</si>
  <si>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</si>
  <si>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</si>
  <si>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</si>
  <si>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</si>
  <si>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</si>
  <si>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</si>
  <si>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</si>
  <si>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</si>
  <si>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</si>
  <si>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</si>
  <si>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</si>
  <si>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</si>
  <si>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</si>
  <si>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</si>
  <si>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</si>
  <si>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</si>
  <si>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</si>
  <si>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</si>
  <si>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</si>
  <si>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</si>
  <si>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</si>
  <si>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</si>
  <si>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</si>
  <si>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</si>
  <si>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</si>
  <si>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</si>
  <si>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</si>
  <si>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</si>
  <si>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</si>
  <si>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</si>
  <si>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</si>
  <si>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</si>
  <si>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</si>
  <si>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</si>
  <si>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</si>
  <si>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</si>
  <si>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</si>
  <si>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</si>
  <si>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</si>
  <si>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</si>
  <si>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</si>
  <si>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</si>
  <si>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</si>
  <si>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</si>
  <si>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</si>
  <si>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</si>
  <si>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</si>
  <si>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</si>
  <si>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</si>
  <si>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</si>
  <si>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</si>
  <si>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</si>
  <si>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</si>
  <si>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</si>
  <si>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</si>
  <si>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</si>
  <si>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</si>
  <si>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</si>
  <si>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ニット製外衣製造業（アウターシャツ類，セーター類などを除く）</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</si>
  <si>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</si>
  <si>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</si>
  <si>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</si>
  <si>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</si>
  <si>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</si>
  <si>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</si>
  <si>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</si>
  <si>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</si>
  <si>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</si>
  <si>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</si>
  <si>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</si>
  <si>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</si>
  <si>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</si>
  <si>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</si>
  <si>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</si>
  <si>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</si>
  <si>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</si>
  <si>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</si>
  <si>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</si>
  <si>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</si>
  <si>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</si>
  <si>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</si>
  <si>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</si>
  <si>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</si>
  <si>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</si>
  <si>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</si>
  <si>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</si>
  <si>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</si>
  <si>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</si>
  <si>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</si>
  <si>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</si>
  <si>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</si>
  <si>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</si>
  <si>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</si>
  <si>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</si>
  <si>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</si>
  <si>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</si>
  <si>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</si>
  <si>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</si>
  <si>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</si>
  <si>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</si>
  <si>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</si>
  <si>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</si>
  <si>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</si>
  <si>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</si>
  <si>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</si>
  <si>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</si>
  <si>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</si>
  <si>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</si>
  <si>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</si>
  <si>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</si>
  <si>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</si>
  <si>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</si>
  <si>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</si>
  <si>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</si>
  <si>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</si>
  <si>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</si>
  <si>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</si>
  <si>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</si>
  <si>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</si>
  <si>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</si>
  <si>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</si>
  <si>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</si>
  <si>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</si>
  <si>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</si>
  <si>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</si>
  <si>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</si>
  <si>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</si>
  <si>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</si>
  <si>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</si>
  <si>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</si>
  <si>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</si>
  <si>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</si>
  <si>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</si>
  <si>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</si>
  <si>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</si>
  <si>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</si>
  <si>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</si>
  <si>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</si>
  <si>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</si>
  <si>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</si>
  <si>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</si>
  <si>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</si>
  <si>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</si>
  <si>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</si>
  <si>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</si>
  <si>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</si>
  <si>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</si>
  <si>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</si>
  <si>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</si>
  <si>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</si>
  <si>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</si>
  <si>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</si>
  <si>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</si>
  <si>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</si>
  <si>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</si>
  <si>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</si>
  <si>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</si>
  <si>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</si>
  <si>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</si>
  <si>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</si>
  <si>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</si>
  <si>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</si>
  <si>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</si>
  <si>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</si>
  <si>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</si>
  <si>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</si>
  <si>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</si>
  <si>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</si>
  <si>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</si>
  <si>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</si>
  <si>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</si>
  <si>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</si>
  <si>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</si>
  <si>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</si>
  <si>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</si>
  <si>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</si>
  <si>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</si>
  <si>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</si>
  <si>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</si>
  <si>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</si>
  <si>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</si>
  <si>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</si>
  <si>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</si>
  <si>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</si>
  <si>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</si>
  <si>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</si>
  <si>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</si>
  <si>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</si>
  <si>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</si>
  <si>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</si>
  <si>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</si>
  <si>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</si>
  <si>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</si>
  <si>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</si>
  <si>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</si>
  <si>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</si>
  <si>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</si>
  <si>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</si>
  <si>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</si>
  <si>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</si>
  <si>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</si>
  <si>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</si>
  <si>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</si>
  <si>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</si>
  <si>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</si>
  <si>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潤滑油・グリース製造業（石油精製業によらないもの）</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</si>
  <si>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</si>
  <si>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</si>
  <si>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</si>
  <si>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</si>
  <si>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</si>
  <si>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</si>
  <si>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</si>
  <si>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</si>
  <si>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</si>
  <si>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</si>
  <si>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</si>
  <si>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</si>
  <si>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</si>
  <si>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</si>
  <si>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</si>
  <si>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</si>
  <si>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</si>
  <si>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</si>
  <si>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</si>
  <si>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</si>
  <si>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</si>
  <si>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</si>
  <si>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</si>
  <si>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</si>
  <si>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</si>
  <si>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</si>
  <si>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</si>
  <si>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</si>
  <si>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</si>
  <si>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</si>
  <si>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</si>
  <si>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</si>
  <si>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</si>
  <si>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</si>
  <si>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</si>
  <si>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</si>
  <si>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</si>
  <si>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</si>
  <si>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</si>
  <si>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</si>
  <si>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</si>
  <si>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</si>
  <si>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</si>
  <si>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</si>
  <si>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</si>
  <si>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</si>
  <si>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</si>
  <si>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</si>
  <si>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</si>
  <si>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</si>
  <si>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</si>
  <si>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</si>
  <si>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</si>
  <si>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</si>
  <si>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</si>
  <si>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</si>
  <si>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</si>
  <si>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</si>
  <si>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</si>
  <si>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</si>
  <si>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</si>
  <si>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</si>
  <si>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</si>
  <si>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</si>
  <si>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</si>
  <si>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</si>
  <si>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</si>
  <si>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</si>
  <si>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</si>
  <si>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</si>
  <si>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</si>
  <si>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</si>
  <si>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</si>
  <si>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</si>
  <si>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</si>
  <si>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</si>
  <si>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</si>
  <si>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</si>
  <si>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</si>
  <si>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</si>
  <si>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</si>
  <si>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</si>
  <si>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</si>
  <si>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</si>
  <si>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</si>
  <si>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粘土かわら製造業</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</si>
  <si>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</si>
  <si>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</si>
  <si>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</si>
  <si>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</si>
  <si>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</si>
  <si>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</si>
  <si>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</si>
  <si>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</si>
  <si>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</si>
  <si>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</si>
  <si>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</si>
  <si>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</si>
  <si>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</si>
  <si>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</si>
  <si>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</si>
  <si>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</si>
  <si>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</si>
  <si>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</si>
  <si>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</si>
  <si>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</si>
  <si>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</si>
  <si>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</si>
  <si>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</si>
  <si>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</si>
  <si>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</si>
  <si>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</si>
  <si>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</si>
  <si>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</si>
  <si>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</si>
  <si>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</si>
  <si>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</si>
  <si>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</si>
  <si>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</si>
  <si>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</si>
  <si>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</si>
  <si>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</si>
  <si>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</si>
  <si>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</si>
  <si>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</si>
  <si>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</si>
  <si>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</si>
  <si>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</si>
  <si>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</si>
  <si>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</si>
  <si>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</si>
  <si>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</si>
  <si>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</si>
  <si>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</si>
  <si>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</si>
  <si>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</si>
  <si>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</si>
  <si>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</si>
  <si>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</si>
  <si>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</si>
  <si>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</si>
  <si>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</si>
  <si>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</si>
  <si>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</si>
  <si>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</si>
  <si>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</si>
  <si>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</si>
  <si>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</si>
  <si>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</si>
  <si>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</si>
  <si>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</si>
  <si>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</si>
  <si>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</si>
  <si>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</si>
  <si>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</si>
  <si>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</si>
  <si>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</si>
  <si>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</si>
  <si>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</si>
  <si>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</si>
  <si>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</si>
  <si>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</si>
  <si>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</si>
  <si>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</si>
  <si>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</si>
  <si>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</si>
  <si>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</si>
  <si>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</si>
  <si>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</si>
  <si>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</si>
  <si>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</si>
  <si>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</si>
  <si>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</si>
  <si>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</si>
  <si>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</si>
  <si>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</si>
  <si>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</si>
  <si>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</si>
  <si>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</si>
  <si>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</si>
  <si>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</si>
  <si>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</si>
  <si>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</si>
  <si>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</si>
  <si>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</si>
  <si>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</si>
  <si>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</si>
  <si>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</si>
  <si>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</si>
  <si>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</si>
  <si>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</si>
  <si>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</si>
  <si>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</si>
  <si>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</si>
  <si>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</si>
  <si>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</si>
  <si>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</si>
  <si>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</si>
  <si>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</si>
  <si>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</si>
  <si>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</si>
  <si>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</si>
  <si>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</si>
  <si>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</si>
  <si>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</si>
  <si>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</si>
  <si>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</si>
  <si>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</si>
  <si>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</si>
  <si>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</si>
  <si>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</si>
  <si>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</si>
  <si>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</si>
  <si>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</si>
  <si>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</si>
  <si>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</si>
  <si>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</si>
  <si>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</si>
  <si>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</si>
  <si>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</si>
  <si>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</si>
  <si>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</si>
  <si>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</si>
  <si>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</si>
  <si>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</si>
  <si>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</si>
  <si>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</si>
  <si>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</si>
  <si>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</si>
  <si>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</si>
  <si>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</si>
  <si>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</si>
  <si>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</si>
  <si>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</si>
  <si>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</si>
  <si>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</si>
  <si>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</si>
  <si>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工業窯炉製造業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</si>
  <si>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</si>
  <si>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</si>
  <si>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</si>
  <si>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</si>
  <si>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</si>
  <si>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</si>
  <si>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</si>
  <si>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</si>
  <si>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</si>
  <si>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</si>
  <si>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</si>
  <si>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</si>
  <si>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</si>
  <si>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</si>
  <si>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</si>
  <si>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</si>
  <si>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</si>
  <si>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</si>
  <si>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</si>
  <si>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</si>
  <si>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</si>
  <si>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</si>
  <si>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</si>
  <si>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</si>
  <si>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</si>
  <si>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</si>
  <si>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</si>
  <si>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</si>
  <si>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</si>
  <si>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</si>
  <si>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</si>
  <si>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</si>
  <si>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</si>
  <si>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</si>
  <si>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</si>
  <si>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</si>
  <si>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</si>
  <si>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</si>
  <si>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</si>
  <si>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</si>
  <si>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</si>
  <si>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</si>
  <si>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</si>
  <si>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</si>
  <si>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</si>
  <si>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</si>
  <si>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</si>
  <si>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</si>
  <si>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</si>
  <si>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</si>
  <si>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</si>
  <si>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</si>
  <si>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</si>
  <si>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</si>
  <si>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</si>
  <si>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</si>
  <si>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</si>
  <si>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</si>
  <si>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</si>
  <si>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</si>
  <si>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</si>
  <si>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</si>
  <si>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</si>
  <si>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</si>
  <si>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</si>
  <si>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</si>
  <si>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</si>
  <si>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</si>
  <si>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</si>
  <si>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</si>
  <si>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</si>
  <si>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</si>
  <si>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</si>
  <si>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</si>
  <si>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</si>
  <si>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</si>
  <si>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</si>
  <si>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</si>
  <si>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</si>
  <si>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</si>
  <si>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</si>
  <si>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</si>
  <si>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</si>
  <si>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音響部品・磁気ヘッド・小形モータ製造業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</si>
  <si>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</si>
  <si>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</si>
  <si>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</si>
  <si>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</si>
  <si>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</si>
  <si>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</si>
  <si>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</si>
  <si>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</si>
  <si>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</si>
  <si>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</si>
  <si>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</si>
  <si>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</si>
  <si>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</si>
  <si>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</si>
  <si>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</si>
  <si>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</si>
  <si>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</si>
  <si>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</si>
  <si>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</si>
  <si>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</si>
  <si>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</si>
  <si>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</si>
  <si>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</si>
  <si>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</si>
  <si>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</si>
  <si>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</si>
  <si>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</si>
  <si>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</si>
  <si>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</si>
  <si>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</si>
  <si>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</si>
  <si>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</si>
  <si>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</si>
  <si>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</si>
  <si>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</si>
  <si>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</si>
  <si>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</si>
  <si>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</si>
  <si>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</si>
  <si>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</si>
  <si>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</si>
  <si>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</si>
  <si>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</si>
  <si>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</si>
  <si>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</si>
  <si>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</si>
  <si>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</si>
  <si>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携帯電話機・PHS電話機製造業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</si>
  <si>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</si>
  <si>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</si>
  <si>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</si>
  <si>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</si>
  <si>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</si>
  <si>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</si>
  <si>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</si>
  <si>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</si>
  <si>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</si>
  <si>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</si>
  <si>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</si>
  <si>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</si>
  <si>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</si>
  <si>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</si>
  <si>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</si>
  <si>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</si>
  <si>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</si>
  <si>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</si>
  <si>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</si>
  <si>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</si>
  <si>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</si>
  <si>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</si>
  <si>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</si>
  <si>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</si>
  <si>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</si>
  <si>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</si>
  <si>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</si>
  <si>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</si>
  <si>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</si>
  <si>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</si>
  <si>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</si>
  <si>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</si>
  <si>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</si>
  <si>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</si>
  <si>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</si>
  <si>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</si>
  <si>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</si>
  <si>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</si>
  <si>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</si>
  <si>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</si>
  <si>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</si>
  <si>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</si>
  <si>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</si>
  <si>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</si>
  <si>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</si>
  <si>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</si>
  <si>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</si>
  <si>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</si>
  <si>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</si>
  <si>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</si>
  <si>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</si>
  <si>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</si>
  <si>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</si>
  <si>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</si>
  <si>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</si>
  <si>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</si>
  <si>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</si>
  <si>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</si>
  <si>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</si>
  <si>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</si>
  <si>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</si>
  <si>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</si>
  <si>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</si>
  <si>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</si>
  <si>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</si>
  <si>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</si>
  <si>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</si>
  <si>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</si>
  <si>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</si>
  <si>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</si>
  <si>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</si>
  <si>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</si>
  <si>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</si>
  <si>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</si>
  <si>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</si>
  <si>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</si>
  <si>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</si>
  <si>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</si>
  <si>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</si>
  <si>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</si>
  <si>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F</t>
  </si>
  <si>
    <t>電気・ガス・熱供給・水道業</t>
  </si>
  <si>
    <t>電気業</t>
  </si>
  <si>
    <t>管理，補助的経済活動を行う事業所（33電気業）</t>
  </si>
  <si>
    <t>発電所</t>
  </si>
  <si>
    <t>変電所</t>
  </si>
  <si>
    <t>ガス業</t>
  </si>
  <si>
    <t>管理，補助的経済活動を行う事業所（34ガス業）</t>
  </si>
  <si>
    <t>ガス製造工場</t>
  </si>
  <si>
    <t>ガス供給所</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</si>
  <si>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</si>
  <si>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</si>
  <si>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</si>
  <si>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</si>
  <si>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</si>
  <si>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</si>
  <si>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</si>
  <si>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</si>
  <si>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</si>
  <si>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G</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</si>
  <si>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</si>
  <si>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</si>
  <si>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</si>
  <si>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</si>
  <si>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</si>
  <si>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</si>
  <si>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</si>
  <si>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</si>
  <si>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</si>
  <si>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</si>
  <si>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</si>
  <si>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</si>
  <si>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</si>
  <si>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</si>
  <si>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</si>
  <si>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</si>
  <si>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</si>
  <si>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</si>
  <si>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</si>
  <si>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</si>
  <si>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</si>
  <si>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</si>
  <si>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</si>
  <si>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</si>
  <si>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</si>
  <si>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</si>
  <si>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</si>
  <si>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</si>
  <si>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</si>
  <si>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</si>
  <si>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</si>
  <si>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</si>
  <si>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</si>
  <si>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</si>
  <si>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</si>
  <si>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</si>
  <si>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</si>
  <si>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</si>
  <si>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</si>
  <si>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</si>
  <si>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</si>
  <si>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</si>
  <si>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</si>
  <si>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</si>
  <si>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</si>
  <si>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</si>
  <si>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</si>
  <si>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</si>
  <si>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</si>
  <si>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</si>
  <si>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</si>
  <si>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</si>
  <si>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</si>
  <si>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</si>
  <si>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H</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</si>
  <si>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</si>
  <si>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</si>
  <si>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</si>
  <si>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</si>
  <si>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</si>
  <si>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</si>
  <si>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</si>
  <si>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</si>
  <si>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</si>
  <si>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</si>
  <si>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</si>
  <si>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</si>
  <si>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</si>
  <si>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</si>
  <si>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</si>
  <si>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</si>
  <si>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</si>
  <si>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</si>
  <si>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</si>
  <si>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</si>
  <si>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</si>
  <si>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</si>
  <si>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</si>
  <si>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</si>
  <si>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</si>
  <si>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</si>
  <si>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</si>
  <si>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</si>
  <si>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</si>
  <si>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</si>
  <si>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</si>
  <si>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</si>
  <si>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</si>
  <si>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</si>
  <si>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</si>
  <si>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</si>
  <si>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</si>
  <si>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</si>
  <si>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</si>
  <si>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</si>
  <si>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</si>
  <si>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</si>
  <si>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</si>
  <si>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</si>
  <si>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</si>
  <si>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</si>
  <si>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</si>
  <si>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</si>
  <si>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</si>
  <si>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</si>
  <si>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</si>
  <si>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</si>
  <si>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</si>
  <si>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</si>
  <si>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</si>
  <si>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</si>
  <si>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</si>
  <si>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</si>
  <si>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</si>
  <si>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</si>
  <si>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</si>
  <si>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</si>
  <si>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</si>
  <si>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</si>
  <si>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</si>
  <si>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</si>
  <si>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</si>
  <si>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</si>
  <si>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</si>
  <si>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</si>
  <si>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</si>
  <si>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</si>
  <si>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</si>
  <si>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</si>
  <si>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I</t>
  </si>
  <si>
    <t>卸売業，小売業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</si>
  <si>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</si>
  <si>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</si>
  <si>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</si>
  <si>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</si>
  <si>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</si>
  <si>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</si>
  <si>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</si>
  <si>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</si>
  <si>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</si>
  <si>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</si>
  <si>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</si>
  <si>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</si>
  <si>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</si>
  <si>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</si>
  <si>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</si>
  <si>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</si>
  <si>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</si>
  <si>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</si>
  <si>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</si>
  <si>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</si>
  <si>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</si>
  <si>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</si>
  <si>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</si>
  <si>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</si>
  <si>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</si>
  <si>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</si>
  <si>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</si>
  <si>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</si>
  <si>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</si>
  <si>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</si>
  <si>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</si>
  <si>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</si>
  <si>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</si>
  <si>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</si>
  <si>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</si>
  <si>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</si>
  <si>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</si>
  <si>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</si>
  <si>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</si>
  <si>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</si>
  <si>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</si>
  <si>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</si>
  <si>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</si>
  <si>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</si>
  <si>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</si>
  <si>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</si>
  <si>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</si>
  <si>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</si>
  <si>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</si>
  <si>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</si>
  <si>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</si>
  <si>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</si>
  <si>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</si>
  <si>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</si>
  <si>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</si>
  <si>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</si>
  <si>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</si>
  <si>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</si>
  <si>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</si>
  <si>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</si>
  <si>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</si>
  <si>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</si>
  <si>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</si>
  <si>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</si>
  <si>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</si>
  <si>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</si>
  <si>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</si>
  <si>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</si>
  <si>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</si>
  <si>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</si>
  <si>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</si>
  <si>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</si>
  <si>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</si>
  <si>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</si>
  <si>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</si>
  <si>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</si>
  <si>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</si>
  <si>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</si>
  <si>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</si>
  <si>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</si>
  <si>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</si>
  <si>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</si>
  <si>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</si>
  <si>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</si>
  <si>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</si>
  <si>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</si>
  <si>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</si>
  <si>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</si>
  <si>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</si>
  <si>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</si>
  <si>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</si>
  <si>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</si>
  <si>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</si>
  <si>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</si>
  <si>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</si>
  <si>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</si>
  <si>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</si>
  <si>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</si>
  <si>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</si>
  <si>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</si>
  <si>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</si>
  <si>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</si>
  <si>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K</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</si>
  <si>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</si>
  <si>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</si>
  <si>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</si>
  <si>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</si>
  <si>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</si>
  <si>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</si>
  <si>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</si>
  <si>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</si>
  <si>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</si>
  <si>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</si>
  <si>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</si>
  <si>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</si>
  <si>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</si>
  <si>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</si>
  <si>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</si>
  <si>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</si>
  <si>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</si>
  <si>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</si>
  <si>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</si>
  <si>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</si>
  <si>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</si>
  <si>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</si>
  <si>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</si>
  <si>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</si>
  <si>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</si>
  <si>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</si>
  <si>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</si>
  <si>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</si>
  <si>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</si>
  <si>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</si>
  <si>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</si>
  <si>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</si>
  <si>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</si>
  <si>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</si>
  <si>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</si>
  <si>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</si>
  <si>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L</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</si>
  <si>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</si>
  <si>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</si>
  <si>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</si>
  <si>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</si>
  <si>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</si>
  <si>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</si>
  <si>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</si>
  <si>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</si>
  <si>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</si>
  <si>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</si>
  <si>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</si>
  <si>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</si>
  <si>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</si>
  <si>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</si>
  <si>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</si>
  <si>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</si>
  <si>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</si>
  <si>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</si>
  <si>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</si>
  <si>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</si>
  <si>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</si>
  <si>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</si>
  <si>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</si>
  <si>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</si>
  <si>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</si>
  <si>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</si>
  <si>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</si>
  <si>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</si>
  <si>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</si>
  <si>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</si>
  <si>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</si>
  <si>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</si>
  <si>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</si>
  <si>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</si>
  <si>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</si>
  <si>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</si>
  <si>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</si>
  <si>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</si>
  <si>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</si>
  <si>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</si>
  <si>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</si>
  <si>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</si>
  <si>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</si>
  <si>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</si>
  <si>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</si>
  <si>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</si>
  <si>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</si>
  <si>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</si>
  <si>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</si>
  <si>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</si>
  <si>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</si>
  <si>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</si>
  <si>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</si>
  <si>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</si>
  <si>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</si>
  <si>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</si>
  <si>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M</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</si>
  <si>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</si>
  <si>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</si>
  <si>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</si>
  <si>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</si>
  <si>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</si>
  <si>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</si>
  <si>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</si>
  <si>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</si>
  <si>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</si>
  <si>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</si>
  <si>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</si>
  <si>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持ち帰り・配達飲食サービス業</t>
  </si>
  <si>
    <t>N</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</si>
  <si>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</si>
  <si>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</si>
  <si>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</si>
  <si>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</si>
  <si>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</si>
  <si>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</si>
  <si>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</si>
  <si>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</si>
  <si>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</si>
  <si>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</si>
  <si>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</si>
  <si>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</si>
  <si>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</si>
  <si>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</si>
  <si>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リラクゼーション業(手技を用いるもの)</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</si>
  <si>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</si>
  <si>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</si>
  <si>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</si>
  <si>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</si>
  <si>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</si>
  <si>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</si>
  <si>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</si>
  <si>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</si>
  <si>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</si>
  <si>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</si>
  <si>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</si>
  <si>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</si>
  <si>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</si>
  <si>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</si>
  <si>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</si>
  <si>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</si>
  <si>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</si>
  <si>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</si>
  <si>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</si>
  <si>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</si>
  <si>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</si>
  <si>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</si>
  <si>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</si>
  <si>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</si>
  <si>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</si>
  <si>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</si>
  <si>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</si>
  <si>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</si>
  <si>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</si>
  <si>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</si>
  <si>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</si>
  <si>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</si>
  <si>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</si>
  <si>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</si>
  <si>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</si>
  <si>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</si>
  <si>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自動車・モータボートの競走場</t>
  </si>
  <si>
    <t>競輪競技団</t>
  </si>
  <si>
    <t>競馬競技団</t>
  </si>
  <si>
    <t>自動車・モータボートの競技団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</si>
  <si>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</si>
  <si>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</si>
  <si>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</si>
  <si>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</si>
  <si>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</si>
  <si>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</si>
  <si>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</si>
  <si>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</si>
  <si>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</si>
  <si>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</si>
  <si>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</si>
  <si>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</si>
  <si>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</si>
  <si>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</si>
  <si>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</si>
  <si>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</si>
  <si>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</si>
  <si>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</si>
  <si>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</si>
  <si>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</si>
  <si>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</si>
  <si>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</si>
  <si>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</si>
  <si>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</si>
  <si>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</si>
  <si>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</si>
  <si>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</si>
  <si>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</si>
  <si>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O</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</si>
  <si>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</si>
  <si>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</si>
  <si>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</si>
  <si>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</si>
  <si>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</si>
  <si>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</si>
  <si>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</si>
  <si>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</si>
  <si>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</si>
  <si>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</si>
  <si>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</si>
  <si>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</si>
  <si>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</si>
  <si>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</si>
  <si>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</si>
  <si>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</si>
  <si>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</si>
  <si>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</si>
  <si>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</si>
  <si>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</si>
  <si>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</si>
  <si>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</si>
  <si>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</si>
  <si>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</si>
  <si>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</si>
  <si>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</si>
  <si>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</si>
  <si>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</si>
  <si>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</si>
  <si>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</si>
  <si>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</si>
  <si>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</si>
  <si>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</si>
  <si>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</si>
  <si>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</si>
  <si>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</si>
  <si>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</si>
  <si>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</si>
  <si>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</si>
  <si>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</si>
  <si>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</si>
  <si>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</si>
  <si>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</si>
  <si>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P</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</si>
  <si>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</si>
  <si>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</si>
  <si>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</si>
  <si>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</si>
  <si>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</si>
  <si>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</si>
  <si>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</si>
  <si>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</si>
  <si>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</si>
  <si>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</si>
  <si>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</si>
  <si>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</si>
  <si>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</si>
  <si>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</si>
  <si>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</si>
  <si>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その他の療術業</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</si>
  <si>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</si>
  <si>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</si>
  <si>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</si>
  <si>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</si>
  <si>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</si>
  <si>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</si>
  <si>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</si>
  <si>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</si>
  <si>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</si>
  <si>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</si>
  <si>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</si>
  <si>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</si>
  <si>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</si>
  <si>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</si>
  <si>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消毒業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</si>
  <si>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</si>
  <si>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</si>
  <si>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</si>
  <si>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</si>
  <si>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</si>
  <si>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</si>
  <si>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</si>
  <si>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</si>
  <si>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</si>
  <si>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</si>
  <si>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</si>
  <si>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</si>
  <si>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</si>
  <si>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</si>
  <si>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</si>
  <si>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</si>
  <si>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</si>
  <si>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</si>
  <si>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</si>
  <si>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</si>
  <si>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</si>
  <si>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</si>
  <si>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Q</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</si>
  <si>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</si>
  <si>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</si>
  <si>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</si>
  <si>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</si>
  <si>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</si>
  <si>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</si>
  <si>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</si>
  <si>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</si>
  <si>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</si>
  <si>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</si>
  <si>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</si>
  <si>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</si>
  <si>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</si>
  <si>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</si>
  <si>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R</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</si>
  <si>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</si>
  <si>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</si>
  <si>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</si>
  <si>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</si>
  <si>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</si>
  <si>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</si>
  <si>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</si>
  <si>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</si>
  <si>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</si>
  <si>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</si>
  <si>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</si>
  <si>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</si>
  <si>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</si>
  <si>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</si>
  <si>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</si>
  <si>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</si>
  <si>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</si>
  <si>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</si>
  <si>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</si>
  <si>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</si>
  <si>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</si>
  <si>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</si>
  <si>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</si>
  <si>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</si>
  <si>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</si>
  <si>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</si>
  <si>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</si>
  <si>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</si>
  <si>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</si>
  <si>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</si>
  <si>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</si>
  <si>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</si>
  <si>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</si>
  <si>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</si>
  <si>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</si>
  <si>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</si>
  <si>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</si>
  <si>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</si>
  <si>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</si>
  <si>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</si>
  <si>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</si>
  <si>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</si>
  <si>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</si>
  <si>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</si>
  <si>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</si>
  <si>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建物サービス業</t>
  </si>
  <si>
    <t>ビルメンテナンス業</t>
  </si>
  <si>
    <t>その他の建物サービス業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</si>
  <si>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</si>
  <si>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</si>
  <si>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</si>
  <si>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</si>
  <si>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</si>
  <si>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</si>
  <si>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</si>
  <si>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</si>
  <si>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</si>
  <si>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</si>
  <si>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</si>
  <si>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</si>
  <si>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</si>
  <si>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</si>
  <si>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</si>
  <si>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</si>
  <si>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</si>
  <si>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</si>
  <si>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</si>
  <si>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</si>
  <si>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</si>
  <si>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</si>
  <si>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</si>
  <si>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</si>
  <si>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</si>
  <si>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</si>
  <si>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</si>
  <si>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</si>
  <si>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</si>
  <si>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</si>
  <si>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</si>
  <si>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</si>
  <si>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</si>
  <si>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</si>
  <si>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</si>
  <si>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</si>
  <si>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</si>
  <si>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</si>
  <si>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S</t>
  </si>
  <si>
    <t>公務（他に分類されるものを除く）</t>
  </si>
  <si>
    <t>国家公務</t>
  </si>
  <si>
    <t>立法機関</t>
  </si>
  <si>
    <t>司法機関</t>
  </si>
  <si>
    <t>行政機関</t>
  </si>
  <si>
    <t>地方公務</t>
  </si>
  <si>
    <t>都道府県機関</t>
  </si>
  <si>
    <t>市町村機関</t>
  </si>
  <si>
    <t>T</t>
  </si>
  <si>
    <t>分類不能の産業</t>
  </si>
  <si>
    <t>中小企業法上の分類</t>
    <rPh sb="0" eb="2">
      <t>チュウショウ</t>
    </rPh>
    <rPh sb="2" eb="4">
      <t>キギョウ</t>
    </rPh>
    <rPh sb="4" eb="5">
      <t>ホウ</t>
    </rPh>
    <rPh sb="5" eb="6">
      <t>ジョウ</t>
    </rPh>
    <rPh sb="7" eb="9">
      <t>ブンルイ</t>
    </rPh>
    <phoneticPr fontId="58"/>
  </si>
  <si>
    <t>管理，補助的経済活動を行う事業所（50各種商品卸売業）</t>
  </si>
  <si>
    <t>自家用倉庫</t>
  </si>
  <si>
    <t>各種商品卸売業（従業者が常時100人以上のもの）</t>
  </si>
  <si>
    <t>その他の各種商品卸売業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</si>
  <si>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</si>
  <si>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</si>
  <si>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</si>
  <si>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</si>
  <si>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</si>
  <si>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</si>
  <si>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</si>
  <si>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</si>
  <si>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</si>
  <si>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</si>
  <si>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</si>
  <si>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</si>
  <si>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</si>
  <si>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</si>
  <si>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</si>
  <si>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</si>
  <si>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</si>
  <si>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</si>
  <si>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</si>
  <si>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</si>
  <si>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</si>
  <si>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</si>
  <si>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</si>
  <si>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</si>
  <si>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</si>
  <si>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</si>
  <si>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</si>
  <si>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</si>
  <si>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</si>
  <si>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</si>
  <si>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</si>
  <si>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</si>
  <si>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</si>
  <si>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</si>
  <si>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</si>
  <si>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</si>
  <si>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</si>
  <si>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</si>
  <si>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</si>
  <si>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</si>
  <si>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</si>
  <si>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</si>
  <si>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</si>
  <si>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</si>
  <si>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</si>
  <si>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</si>
  <si>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</si>
  <si>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</si>
  <si>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</si>
  <si>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</si>
  <si>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</si>
  <si>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</si>
  <si>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</si>
  <si>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</si>
  <si>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</si>
  <si>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</si>
  <si>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</si>
  <si>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</si>
  <si>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</si>
  <si>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</si>
  <si>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</si>
  <si>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</si>
  <si>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</si>
  <si>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</si>
  <si>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</si>
  <si>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</si>
  <si>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</si>
  <si>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</si>
  <si>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</si>
  <si>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</si>
  <si>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</si>
  <si>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</si>
  <si>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</si>
  <si>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</si>
  <si>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</si>
  <si>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</si>
  <si>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</si>
  <si>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</si>
  <si>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</si>
  <si>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</si>
  <si>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</si>
  <si>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</si>
  <si>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</si>
  <si>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</si>
  <si>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</si>
  <si>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</si>
  <si>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</si>
  <si>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</si>
  <si>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</si>
  <si>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</si>
  <si>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</si>
  <si>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</si>
  <si>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</si>
  <si>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</si>
  <si>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</si>
  <si>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</si>
  <si>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</si>
  <si>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</si>
  <si>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</si>
  <si>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</si>
  <si>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</si>
  <si>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</si>
  <si>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</si>
  <si>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</si>
  <si>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管理，補助的経済活動を行う事業所（56各種商品小売業）</t>
  </si>
  <si>
    <t>百貨店，総合スーパー</t>
  </si>
  <si>
    <t>その他の各種商品小売業（従業者が常時50人未満のもの）</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</si>
  <si>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</si>
  <si>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</si>
  <si>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</si>
  <si>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</si>
  <si>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</si>
  <si>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</si>
  <si>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</si>
  <si>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</si>
  <si>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</si>
  <si>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</si>
  <si>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</si>
  <si>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</si>
  <si>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</si>
  <si>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</si>
  <si>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</si>
  <si>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</si>
  <si>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</si>
  <si>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</si>
  <si>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</si>
  <si>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</si>
  <si>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</si>
  <si>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</si>
  <si>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</si>
  <si>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</si>
  <si>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</si>
  <si>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</si>
  <si>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</si>
  <si>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</si>
  <si>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</si>
  <si>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</si>
  <si>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</si>
  <si>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</si>
  <si>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コンビニエンスストア（飲食料品を中心とするものに限る）</t>
  </si>
  <si>
    <t>牛乳小売業</t>
  </si>
  <si>
    <t>飲料小売業（別掲を除く）</t>
  </si>
  <si>
    <t>茶類小売業</t>
  </si>
  <si>
    <t>料理品小売業</t>
  </si>
  <si>
    <t>米穀類小売業</t>
  </si>
  <si>
    <t>豆腐・かまぼこ等加工食品小売業</t>
  </si>
  <si>
    <t>乾物小売業</t>
  </si>
  <si>
    <t>他に分類されない飲食料品小売業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</si>
  <si>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</si>
  <si>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</si>
  <si>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</si>
  <si>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</si>
  <si>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</si>
  <si>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</si>
  <si>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</si>
  <si>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</si>
  <si>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</si>
  <si>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</si>
  <si>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</si>
  <si>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</si>
  <si>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</si>
  <si>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</si>
  <si>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</si>
  <si>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</si>
  <si>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</si>
  <si>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</si>
  <si>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</si>
  <si>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</si>
  <si>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</si>
  <si>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</si>
  <si>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</si>
  <si>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</si>
  <si>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</si>
  <si>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医薬品小売業（調剤薬局を除く）</t>
  </si>
  <si>
    <t>調剤薬局</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</si>
  <si>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</si>
  <si>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</si>
  <si>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</si>
  <si>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</si>
  <si>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</si>
  <si>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</si>
  <si>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</si>
  <si>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</si>
  <si>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</si>
  <si>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</si>
  <si>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</si>
  <si>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</si>
  <si>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</si>
  <si>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</si>
  <si>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</si>
  <si>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</si>
  <si>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</si>
  <si>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</si>
  <si>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</si>
  <si>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</si>
  <si>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</si>
  <si>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</si>
  <si>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</si>
  <si>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</si>
  <si>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</si>
  <si>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</si>
  <si>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</si>
  <si>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</si>
  <si>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</si>
  <si>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</si>
  <si>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</si>
  <si>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</si>
  <si>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</si>
  <si>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</si>
  <si>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</si>
  <si>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</si>
  <si>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</si>
  <si>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</si>
  <si>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</si>
  <si>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</si>
  <si>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</si>
  <si>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</si>
  <si>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</si>
  <si>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</si>
  <si>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</si>
  <si>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</si>
  <si>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</si>
  <si>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</si>
  <si>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</si>
  <si>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</si>
  <si>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</si>
  <si>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</si>
  <si>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</si>
  <si>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</si>
  <si>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</si>
  <si>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</si>
  <si>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</si>
  <si>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管理，補助的経済活動を行う事業所（77持ち帰り・配達飲食サービス業）</t>
  </si>
  <si>
    <t>持ち帰り飲食サービス業</t>
  </si>
  <si>
    <t>配達飲食サービス業</t>
  </si>
  <si>
    <t>卸売業</t>
    <rPh sb="0" eb="3">
      <t>オロシウリギョウ</t>
    </rPh>
    <phoneticPr fontId="58"/>
  </si>
  <si>
    <t>小売業</t>
    <rPh sb="0" eb="3">
      <t>コウリギョウ</t>
    </rPh>
    <phoneticPr fontId="58"/>
  </si>
  <si>
    <t>サービス業</t>
    <rPh sb="4" eb="5">
      <t>ギョウ</t>
    </rPh>
    <phoneticPr fontId="58"/>
  </si>
  <si>
    <t>製造業・その他</t>
    <rPh sb="0" eb="3">
      <t>セイゾウギョウ</t>
    </rPh>
    <rPh sb="6" eb="7">
      <t>タ</t>
    </rPh>
    <phoneticPr fontId="58"/>
  </si>
  <si>
    <t>中小企業法上の分類</t>
    <phoneticPr fontId="58"/>
  </si>
  <si>
    <t>大分類コード</t>
    <phoneticPr fontId="58"/>
  </si>
  <si>
    <t>資本金の額または出資の額の総額</t>
    <rPh sb="0" eb="3">
      <t>シホンキン</t>
    </rPh>
    <rPh sb="4" eb="5">
      <t>ガク</t>
    </rPh>
    <rPh sb="8" eb="10">
      <t>シュッシ</t>
    </rPh>
    <rPh sb="11" eb="12">
      <t>ガク</t>
    </rPh>
    <rPh sb="13" eb="15">
      <t>ソウガク</t>
    </rPh>
    <phoneticPr fontId="58"/>
  </si>
  <si>
    <t>常時使用する従業員の数</t>
    <rPh sb="0" eb="1">
      <t>ジョウ</t>
    </rPh>
    <rPh sb="1" eb="2">
      <t>ジ</t>
    </rPh>
    <rPh sb="2" eb="4">
      <t>シヨウ</t>
    </rPh>
    <rPh sb="6" eb="9">
      <t>ジュウギョウイン</t>
    </rPh>
    <rPh sb="10" eb="11">
      <t>カズ</t>
    </rPh>
    <phoneticPr fontId="58"/>
  </si>
  <si>
    <t>3億円以下</t>
    <rPh sb="1" eb="3">
      <t>オクエン</t>
    </rPh>
    <rPh sb="3" eb="5">
      <t>イカ</t>
    </rPh>
    <phoneticPr fontId="58"/>
  </si>
  <si>
    <t>1億円以下</t>
    <rPh sb="1" eb="3">
      <t>オクエン</t>
    </rPh>
    <rPh sb="3" eb="5">
      <t>イカ</t>
    </rPh>
    <phoneticPr fontId="58"/>
  </si>
  <si>
    <t>5千万円以下</t>
    <rPh sb="1" eb="3">
      <t>センマン</t>
    </rPh>
    <rPh sb="3" eb="4">
      <t>エン</t>
    </rPh>
    <rPh sb="4" eb="6">
      <t>イカ</t>
    </rPh>
    <phoneticPr fontId="58"/>
  </si>
  <si>
    <t>5千万円以下</t>
    <rPh sb="1" eb="4">
      <t>センマンエン</t>
    </rPh>
    <rPh sb="4" eb="6">
      <t>イカ</t>
    </rPh>
    <phoneticPr fontId="58"/>
  </si>
  <si>
    <t>300人以下</t>
    <rPh sb="3" eb="4">
      <t>ニン</t>
    </rPh>
    <rPh sb="4" eb="6">
      <t>イカ</t>
    </rPh>
    <phoneticPr fontId="58"/>
  </si>
  <si>
    <t>100人以下</t>
    <rPh sb="3" eb="4">
      <t>ニン</t>
    </rPh>
    <rPh sb="4" eb="6">
      <t>イカ</t>
    </rPh>
    <phoneticPr fontId="58"/>
  </si>
  <si>
    <t>50人以下</t>
    <rPh sb="2" eb="3">
      <t>ニン</t>
    </rPh>
    <rPh sb="3" eb="5">
      <t>イカ</t>
    </rPh>
    <phoneticPr fontId="58"/>
  </si>
  <si>
    <t>日本標準産業分類</t>
    <rPh sb="0" eb="2">
      <t>ニホン</t>
    </rPh>
    <rPh sb="2" eb="4">
      <t>ヒョウジュン</t>
    </rPh>
    <rPh sb="4" eb="6">
      <t>サンギョウ</t>
    </rPh>
    <rPh sb="6" eb="8">
      <t>ブンルイ</t>
    </rPh>
    <phoneticPr fontId="58"/>
  </si>
  <si>
    <t>中小企業法上の分類</t>
    <rPh sb="0" eb="6">
      <t>チュウショウキギョウホウジョウ</t>
    </rPh>
    <rPh sb="7" eb="9">
      <t>ブンルイ</t>
    </rPh>
    <phoneticPr fontId="58"/>
  </si>
  <si>
    <t>２．助成対象設備の導入施設の所有者</t>
    <rPh sb="4" eb="6">
      <t>タイショウ</t>
    </rPh>
    <rPh sb="6" eb="8">
      <t>セツビ</t>
    </rPh>
    <rPh sb="9" eb="11">
      <t>ドウニュウ</t>
    </rPh>
    <rPh sb="11" eb="13">
      <t>シセツ</t>
    </rPh>
    <rPh sb="14" eb="16">
      <t>ショユウ</t>
    </rPh>
    <rPh sb="16" eb="17">
      <t>シャ</t>
    </rPh>
    <phoneticPr fontId="14"/>
  </si>
  <si>
    <t>会社名</t>
    <rPh sb="0" eb="2">
      <t>カイシャ</t>
    </rPh>
    <rPh sb="2" eb="3">
      <t>メイ</t>
    </rPh>
    <phoneticPr fontId="13"/>
  </si>
  <si>
    <t>役職名</t>
    <rPh sb="0" eb="3">
      <t>ヤクショクメイ</t>
    </rPh>
    <phoneticPr fontId="13"/>
  </si>
  <si>
    <t>４．事業費</t>
    <rPh sb="2" eb="5">
      <t>ジギョウヒ</t>
    </rPh>
    <phoneticPr fontId="13"/>
  </si>
  <si>
    <t>（２）助成金申請額</t>
    <rPh sb="6" eb="8">
      <t>シンセイ</t>
    </rPh>
    <rPh sb="8" eb="9">
      <t>ガク</t>
    </rPh>
    <phoneticPr fontId="13"/>
  </si>
  <si>
    <t>台数</t>
    <phoneticPr fontId="66"/>
  </si>
  <si>
    <t>合計</t>
    <rPh sb="0" eb="2">
      <t>ゴウケイ</t>
    </rPh>
    <phoneticPr fontId="66"/>
  </si>
  <si>
    <t>【以下説明】</t>
    <rPh sb="1" eb="3">
      <t>イカ</t>
    </rPh>
    <rPh sb="3" eb="5">
      <t>セツメイ</t>
    </rPh>
    <phoneticPr fontId="66"/>
  </si>
  <si>
    <t>第4号様式別紙2　発災時の蓄電池活用計画書　(1/5)</t>
    <rPh sb="0" eb="1">
      <t>ダイ</t>
    </rPh>
    <rPh sb="2" eb="3">
      <t>ゴウ</t>
    </rPh>
    <rPh sb="3" eb="5">
      <t>ヨウシキ</t>
    </rPh>
    <rPh sb="5" eb="7">
      <t>ベッシ</t>
    </rPh>
    <rPh sb="9" eb="11">
      <t>ハッサイ</t>
    </rPh>
    <rPh sb="11" eb="12">
      <t>ジ</t>
    </rPh>
    <rPh sb="13" eb="16">
      <t>チクデンチ</t>
    </rPh>
    <rPh sb="16" eb="18">
      <t>カツヨウ</t>
    </rPh>
    <rPh sb="18" eb="20">
      <t>ケイカク</t>
    </rPh>
    <rPh sb="20" eb="21">
      <t>ショ</t>
    </rPh>
    <phoneticPr fontId="66"/>
  </si>
  <si>
    <t>特定負荷一覧</t>
    <rPh sb="0" eb="2">
      <t>トクテイ</t>
    </rPh>
    <rPh sb="2" eb="4">
      <t>フカ</t>
    </rPh>
    <rPh sb="4" eb="6">
      <t>イチラン</t>
    </rPh>
    <phoneticPr fontId="66"/>
  </si>
  <si>
    <t>発災時使用時間(h)</t>
    <rPh sb="0" eb="2">
      <t>ハッサイ</t>
    </rPh>
    <rPh sb="2" eb="3">
      <t>ジ</t>
    </rPh>
    <rPh sb="3" eb="5">
      <t>シヨウ</t>
    </rPh>
    <phoneticPr fontId="66"/>
  </si>
  <si>
    <t>上記表をもとに発災時に保持する蓄電容量の算出根拠を記載してください</t>
    <rPh sb="0" eb="2">
      <t>ジョウキ</t>
    </rPh>
    <rPh sb="2" eb="3">
      <t>ヒョウ</t>
    </rPh>
    <rPh sb="7" eb="9">
      <t>ハッサイ</t>
    </rPh>
    <rPh sb="9" eb="10">
      <t>ジ</t>
    </rPh>
    <rPh sb="11" eb="13">
      <t>ホジ</t>
    </rPh>
    <rPh sb="15" eb="17">
      <t>チクデン</t>
    </rPh>
    <rPh sb="17" eb="19">
      <t>ヨウリョウ</t>
    </rPh>
    <rPh sb="20" eb="22">
      <t>サンシュツ</t>
    </rPh>
    <rPh sb="22" eb="24">
      <t>コンキョ</t>
    </rPh>
    <rPh sb="25" eb="27">
      <t>キサイ</t>
    </rPh>
    <phoneticPr fontId="66"/>
  </si>
  <si>
    <t>第4号様式別紙2　発災時の蓄電池活用計画書　(2/5)</t>
    <phoneticPr fontId="66"/>
  </si>
  <si>
    <t>停電時専用電源（コンセント等）の設置場所（配置図）</t>
    <phoneticPr fontId="66"/>
  </si>
  <si>
    <t>停電時専用電源（コンセント等）の設置場所選定理由</t>
    <rPh sb="20" eb="22">
      <t>センテイ</t>
    </rPh>
    <rPh sb="22" eb="24">
      <t>リユウ</t>
    </rPh>
    <phoneticPr fontId="66"/>
  </si>
  <si>
    <t>第4号様式別紙2　発災時の蓄電池活用計画書　(3/5)</t>
    <phoneticPr fontId="66"/>
  </si>
  <si>
    <t>コンセント等までの系統図</t>
    <rPh sb="5" eb="6">
      <t>トウ</t>
    </rPh>
    <rPh sb="9" eb="12">
      <t>ケイトウズ</t>
    </rPh>
    <phoneticPr fontId="66"/>
  </si>
  <si>
    <t>第4号様式別紙2　発災時の蓄電池活用計画書　(4/5)</t>
    <phoneticPr fontId="66"/>
  </si>
  <si>
    <t>停電時の動作説明図</t>
    <rPh sb="0" eb="2">
      <t>テイデン</t>
    </rPh>
    <rPh sb="2" eb="3">
      <t>ジ</t>
    </rPh>
    <rPh sb="4" eb="6">
      <t>ドウサ</t>
    </rPh>
    <rPh sb="6" eb="8">
      <t>セツメイ</t>
    </rPh>
    <rPh sb="8" eb="9">
      <t>ズ</t>
    </rPh>
    <phoneticPr fontId="66"/>
  </si>
  <si>
    <t>第4号様式別紙2　発災時の蓄電池活用計画書　(5/5)</t>
    <phoneticPr fontId="66"/>
  </si>
  <si>
    <t>自然放電時の充電機能説明等</t>
    <rPh sb="0" eb="2">
      <t>シゼン</t>
    </rPh>
    <rPh sb="2" eb="4">
      <t>ホウデン</t>
    </rPh>
    <rPh sb="4" eb="5">
      <t>ジ</t>
    </rPh>
    <rPh sb="6" eb="8">
      <t>ジュウデン</t>
    </rPh>
    <rPh sb="8" eb="10">
      <t>キノウ</t>
    </rPh>
    <rPh sb="10" eb="12">
      <t>セツメイ</t>
    </rPh>
    <rPh sb="12" eb="13">
      <t>トウ</t>
    </rPh>
    <phoneticPr fontId="66"/>
  </si>
  <si>
    <t>・発災時の蓄電池活用計画書</t>
    <phoneticPr fontId="13"/>
  </si>
  <si>
    <t>消費電力(kW)/１台</t>
    <rPh sb="10" eb="11">
      <t>ダイ</t>
    </rPh>
    <phoneticPr fontId="66"/>
  </si>
  <si>
    <t>消費電力量合計(kWh)</t>
    <rPh sb="5" eb="7">
      <t>ゴウケイ</t>
    </rPh>
    <phoneticPr fontId="66"/>
  </si>
  <si>
    <t>３　貴公社理事長又は東京都が必要と認めた場合には、暴力団関係者であるか否かの確認のため、警視庁へ照会がなされることに同意いたします。</t>
    <phoneticPr fontId="14"/>
  </si>
  <si>
    <t>以上の事項全てを満たすことを誓約いたします。</t>
    <phoneticPr fontId="58"/>
  </si>
  <si>
    <t>１　貴公社理事長又は東京都が必要と認めた場合には、暴力団関係者であるか否かの確認のため、警視庁へ照会がなされることに同意いたします。</t>
    <phoneticPr fontId="14"/>
  </si>
  <si>
    <t>３　公社が必要に応じて実施する手続代行者が行う手続きについての調査により、手続代行者が交付要綱の規定に従って手続を遂行していないと認められ、代行の停止を求めたときは、これに異議なく応じることに同意いたします。</t>
    <rPh sb="2" eb="4">
      <t>コウシャ</t>
    </rPh>
    <rPh sb="5" eb="7">
      <t>ヒツヨウ</t>
    </rPh>
    <rPh sb="8" eb="9">
      <t>オウ</t>
    </rPh>
    <rPh sb="11" eb="13">
      <t>ジッシ</t>
    </rPh>
    <phoneticPr fontId="58"/>
  </si>
  <si>
    <t>※　法人その他の団体にあっては、主たる事務所の所在地、名称及び代表者の氏名を記入すること。</t>
    <phoneticPr fontId="58"/>
  </si>
  <si>
    <t>２　交付要綱及びその他公社が定める交付申請等に係る全ての要件を理解し、申請者との連携を図り、事業が円滑に推進できるよう努めることを誓約いたします。</t>
    <rPh sb="6" eb="7">
      <t>オヨ</t>
    </rPh>
    <rPh sb="10" eb="11">
      <t>タ</t>
    </rPh>
    <rPh sb="11" eb="13">
      <t>コウシャ</t>
    </rPh>
    <rPh sb="14" eb="15">
      <t>サダ</t>
    </rPh>
    <rPh sb="17" eb="19">
      <t>コウフ</t>
    </rPh>
    <rPh sb="19" eb="21">
      <t>シンセイ</t>
    </rPh>
    <rPh sb="21" eb="22">
      <t>トウ</t>
    </rPh>
    <rPh sb="23" eb="24">
      <t>カカ</t>
    </rPh>
    <phoneticPr fontId="58"/>
  </si>
  <si>
    <t>５　地産地消型再エネ増強プロジェクト助成金交付要綱、その他法令の規程を遵守することを誓約いたします。</t>
    <rPh sb="2" eb="6">
      <t>チサンチショウ</t>
    </rPh>
    <rPh sb="6" eb="7">
      <t>ガタ</t>
    </rPh>
    <rPh sb="7" eb="8">
      <t>サイ</t>
    </rPh>
    <rPh sb="10" eb="12">
      <t>ゾウキョウ</t>
    </rPh>
    <rPh sb="18" eb="20">
      <t>ジョセイ</t>
    </rPh>
    <rPh sb="20" eb="21">
      <t>キン</t>
    </rPh>
    <rPh sb="21" eb="23">
      <t>コウフ</t>
    </rPh>
    <rPh sb="23" eb="25">
      <t>ヨウコウ</t>
    </rPh>
    <rPh sb="42" eb="44">
      <t>セイヤク</t>
    </rPh>
    <phoneticPr fontId="58"/>
  </si>
  <si>
    <t>６　本申請書は、事実に基づき、申請者の不利益にならない範囲において訂正される可能性があることについて同意いたします。</t>
    <phoneticPr fontId="58"/>
  </si>
  <si>
    <t>（共同申請者）</t>
    <rPh sb="5" eb="6">
      <t>モノ</t>
    </rPh>
    <phoneticPr fontId="13"/>
  </si>
  <si>
    <t>（手続代行者）</t>
    <rPh sb="1" eb="3">
      <t>テツヅ</t>
    </rPh>
    <rPh sb="3" eb="5">
      <t>ダイコウ</t>
    </rPh>
    <rPh sb="5" eb="6">
      <t>シャ</t>
    </rPh>
    <phoneticPr fontId="13"/>
  </si>
  <si>
    <t>助成金交付申請額等</t>
    <rPh sb="0" eb="2">
      <t>ジョセイ</t>
    </rPh>
    <rPh sb="2" eb="3">
      <t>キン</t>
    </rPh>
    <rPh sb="8" eb="9">
      <t>トウ</t>
    </rPh>
    <phoneticPr fontId="13"/>
  </si>
  <si>
    <t>５．事業の実施体制</t>
    <rPh sb="2" eb="4">
      <t>ジギョウ</t>
    </rPh>
    <rPh sb="5" eb="7">
      <t>ジッシ</t>
    </rPh>
    <rPh sb="7" eb="9">
      <t>タイセイ</t>
    </rPh>
    <phoneticPr fontId="13"/>
  </si>
  <si>
    <t>６．実施事業に関する事項</t>
    <phoneticPr fontId="13"/>
  </si>
  <si>
    <t>(A)</t>
    <phoneticPr fontId="58"/>
  </si>
  <si>
    <t>(B)</t>
    <phoneticPr fontId="58"/>
  </si>
  <si>
    <t>(D)</t>
    <phoneticPr fontId="58"/>
  </si>
  <si>
    <t>(C)</t>
    <phoneticPr fontId="58"/>
  </si>
  <si>
    <t>(E)</t>
    <phoneticPr fontId="58"/>
  </si>
  <si>
    <t>手続代行者</t>
    <rPh sb="0" eb="2">
      <t>テツヅ</t>
    </rPh>
    <rPh sb="2" eb="4">
      <t>ダイコウ</t>
    </rPh>
    <rPh sb="4" eb="5">
      <t>シャ</t>
    </rPh>
    <phoneticPr fontId="21"/>
  </si>
  <si>
    <t xml:space="preserve">   ［添付資料］</t>
    <rPh sb="4" eb="6">
      <t>テンプ</t>
    </rPh>
    <rPh sb="6" eb="8">
      <t>シリョウ</t>
    </rPh>
    <phoneticPr fontId="13"/>
  </si>
  <si>
    <t>・単線結線図</t>
    <rPh sb="1" eb="3">
      <t>タンセン</t>
    </rPh>
    <rPh sb="3" eb="6">
      <t>ケッセンズ</t>
    </rPh>
    <phoneticPr fontId="13"/>
  </si>
  <si>
    <t>・機器配置図</t>
    <rPh sb="1" eb="3">
      <t>キキ</t>
    </rPh>
    <rPh sb="3" eb="6">
      <t>ハイチズ</t>
    </rPh>
    <phoneticPr fontId="13"/>
  </si>
  <si>
    <t xml:space="preserve">Ｌ 学術研究、専門・技術サービス </t>
    <phoneticPr fontId="21"/>
  </si>
  <si>
    <t>（２）請負会社の選定方法</t>
    <phoneticPr fontId="13"/>
  </si>
  <si>
    <t>バイオマス熱利用</t>
    <rPh sb="5" eb="6">
      <t>ネツ</t>
    </rPh>
    <rPh sb="6" eb="8">
      <t>リヨウ</t>
    </rPh>
    <phoneticPr fontId="21"/>
  </si>
  <si>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21"/>
  </si>
  <si>
    <r>
      <t xml:space="preserve">名称
</t>
    </r>
    <r>
      <rPr>
        <sz val="6"/>
        <color rgb="FFFF0000"/>
        <rFont val="ＭＳ Ｐ明朝"/>
        <family val="1"/>
        <charset val="128"/>
      </rPr>
      <t>(法人でなく個人で所有の場合は代表者名の氏名欄のみ記入してください）</t>
    </r>
    <rPh sb="0" eb="2">
      <t>メイショウ</t>
    </rPh>
    <rPh sb="28" eb="30">
      <t>キニュウ</t>
    </rPh>
    <phoneticPr fontId="21"/>
  </si>
  <si>
    <t>４　当該申請した事業は、取得財産等の処分制限がかかる期間において「再生可能エネルギー電気の利用の促進に関する特別措置法」（平成23年法律第108号）第９条第４項の認定を受けないことに同意いたします。</t>
    <rPh sb="45" eb="47">
      <t>リヨウ</t>
    </rPh>
    <rPh sb="48" eb="50">
      <t>ソクシン</t>
    </rPh>
    <phoneticPr fontId="13"/>
  </si>
  <si>
    <t>４　当該申請した事業は、取得財産等の処分制限がかかる期間において「再生可能エネルギー電気の利用の促進に関する特別措置法」（平成23年法律第108号）第９条第４項の認定を受けないことに同意いたします。</t>
    <phoneticPr fontId="13"/>
  </si>
  <si>
    <t>第２号様式（第８条関係）</t>
    <rPh sb="0" eb="1">
      <t>ダイ</t>
    </rPh>
    <rPh sb="2" eb="5">
      <t>ゴウヨウシキ</t>
    </rPh>
    <rPh sb="6" eb="7">
      <t>ダイ</t>
    </rPh>
    <rPh sb="8" eb="9">
      <t>ジョウ</t>
    </rPh>
    <rPh sb="9" eb="11">
      <t>カンケイ</t>
    </rPh>
    <phoneticPr fontId="58"/>
  </si>
  <si>
    <t>第２号様式（第８条関係)</t>
    <rPh sb="0" eb="1">
      <t>ダイ</t>
    </rPh>
    <rPh sb="2" eb="3">
      <t>ゴウ</t>
    </rPh>
    <rPh sb="3" eb="5">
      <t>ヨウシキ</t>
    </rPh>
    <phoneticPr fontId="13"/>
  </si>
  <si>
    <t>誓　　約　　書</t>
    <rPh sb="0" eb="1">
      <t>チカイ</t>
    </rPh>
    <rPh sb="3" eb="4">
      <t>ヤク</t>
    </rPh>
    <rPh sb="6" eb="7">
      <t>ショ</t>
    </rPh>
    <phoneticPr fontId="13"/>
  </si>
  <si>
    <t>公益財団法人　東京都環境公社</t>
    <rPh sb="0" eb="2">
      <t>コウエキ</t>
    </rPh>
    <rPh sb="2" eb="4">
      <t>ザイダン</t>
    </rPh>
    <rPh sb="4" eb="6">
      <t>ホウジン</t>
    </rPh>
    <phoneticPr fontId="13"/>
  </si>
  <si>
    <t>　理事長　殿</t>
    <rPh sb="1" eb="4">
      <t>リジチョウ</t>
    </rPh>
    <rPh sb="5" eb="6">
      <t>トノ</t>
    </rPh>
    <phoneticPr fontId="13"/>
  </si>
  <si>
    <t>３　貴公社理事長又は東京都が必要と認めた場合には、暴力団関係者であるか否かの確認のため、警視庁へ照会がなされることに同意いたします。</t>
    <phoneticPr fontId="13"/>
  </si>
  <si>
    <t>※　この誓約書における「暴力団関係者」とは、次に掲げる者をいう。</t>
    <rPh sb="4" eb="7">
      <t>セイヤクショ</t>
    </rPh>
    <rPh sb="12" eb="15">
      <t>ボウリョクダン</t>
    </rPh>
    <rPh sb="15" eb="18">
      <t>カンケイシャ</t>
    </rPh>
    <phoneticPr fontId="13"/>
  </si>
  <si>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13"/>
  </si>
  <si>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13"/>
  </si>
  <si>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13"/>
  </si>
  <si>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13"/>
  </si>
  <si>
    <t>年</t>
    <rPh sb="0" eb="1">
      <t>ネン</t>
    </rPh>
    <phoneticPr fontId="13"/>
  </si>
  <si>
    <t>月</t>
    <rPh sb="0" eb="1">
      <t>ゲツ</t>
    </rPh>
    <phoneticPr fontId="13"/>
  </si>
  <si>
    <t>日</t>
    <rPh sb="0" eb="1">
      <t>ヒ</t>
    </rPh>
    <phoneticPr fontId="13"/>
  </si>
  <si>
    <t>名称</t>
    <rPh sb="0" eb="2">
      <t>メイショウ</t>
    </rPh>
    <phoneticPr fontId="13"/>
  </si>
  <si>
    <t>代表者の職・氏名</t>
    <rPh sb="0" eb="3">
      <t>ダイヒョウシャ</t>
    </rPh>
    <rPh sb="4" eb="5">
      <t>ショク</t>
    </rPh>
    <rPh sb="6" eb="8">
      <t>シメイ</t>
    </rPh>
    <phoneticPr fontId="13"/>
  </si>
  <si>
    <t>設備の仕様が確認できるURL</t>
    <rPh sb="0" eb="2">
      <t>セツビ</t>
    </rPh>
    <rPh sb="3" eb="5">
      <t>シヨウ</t>
    </rPh>
    <rPh sb="6" eb="8">
      <t>カクニン</t>
    </rPh>
    <phoneticPr fontId="13"/>
  </si>
  <si>
    <t>円</t>
    <rPh sb="0" eb="1">
      <t>エン</t>
    </rPh>
    <phoneticPr fontId="13"/>
  </si>
  <si>
    <t>申請区分を選択してください</t>
    <rPh sb="0" eb="2">
      <t>シンセイ</t>
    </rPh>
    <rPh sb="2" eb="4">
      <t>クブン</t>
    </rPh>
    <rPh sb="5" eb="7">
      <t>センタク</t>
    </rPh>
    <phoneticPr fontId="66"/>
  </si>
  <si>
    <t>都の助成対象となる国等補助交付額</t>
    <rPh sb="0" eb="1">
      <t>ト</t>
    </rPh>
    <rPh sb="2" eb="4">
      <t>ジョセイ</t>
    </rPh>
    <rPh sb="4" eb="6">
      <t>タイショウ</t>
    </rPh>
    <rPh sb="9" eb="10">
      <t>クニ</t>
    </rPh>
    <rPh sb="10" eb="11">
      <t>トウ</t>
    </rPh>
    <rPh sb="11" eb="13">
      <t>ホジョ</t>
    </rPh>
    <rPh sb="13" eb="16">
      <t>コウフガク</t>
    </rPh>
    <phoneticPr fontId="66"/>
  </si>
  <si>
    <t>国等補助控除無し都助成対象経費</t>
    <rPh sb="0" eb="1">
      <t>クニ</t>
    </rPh>
    <rPh sb="1" eb="2">
      <t>トウ</t>
    </rPh>
    <rPh sb="2" eb="4">
      <t>ホジョ</t>
    </rPh>
    <rPh sb="4" eb="6">
      <t>コウジョ</t>
    </rPh>
    <rPh sb="6" eb="7">
      <t>ナ</t>
    </rPh>
    <rPh sb="8" eb="9">
      <t>ト</t>
    </rPh>
    <rPh sb="9" eb="11">
      <t>ジョセイ</t>
    </rPh>
    <rPh sb="11" eb="13">
      <t>タイショウ</t>
    </rPh>
    <rPh sb="13" eb="15">
      <t>ケイヒ</t>
    </rPh>
    <phoneticPr fontId="66"/>
  </si>
  <si>
    <t>国等補助控除後の都助成対象</t>
    <rPh sb="0" eb="1">
      <t>クニ</t>
    </rPh>
    <rPh sb="1" eb="2">
      <t>トウ</t>
    </rPh>
    <rPh sb="2" eb="4">
      <t>ホジョ</t>
    </rPh>
    <rPh sb="4" eb="6">
      <t>コウジョ</t>
    </rPh>
    <rPh sb="6" eb="7">
      <t>ゴ</t>
    </rPh>
    <rPh sb="8" eb="9">
      <t>ト</t>
    </rPh>
    <rPh sb="9" eb="11">
      <t>ジョセイ</t>
    </rPh>
    <rPh sb="11" eb="13">
      <t>タイショウ</t>
    </rPh>
    <phoneticPr fontId="66"/>
  </si>
  <si>
    <t>都仮算定
助成金額</t>
    <rPh sb="0" eb="1">
      <t>ト</t>
    </rPh>
    <rPh sb="1" eb="2">
      <t>カリ</t>
    </rPh>
    <rPh sb="2" eb="4">
      <t>サンテイ</t>
    </rPh>
    <rPh sb="5" eb="7">
      <t>ジョセイ</t>
    </rPh>
    <rPh sb="7" eb="9">
      <t>キンガク</t>
    </rPh>
    <phoneticPr fontId="66"/>
  </si>
  <si>
    <t>都の助成対象となる国等補助交付額</t>
    <phoneticPr fontId="66"/>
  </si>
  <si>
    <t>国等補助控除無し都助成対象経費</t>
    <phoneticPr fontId="66"/>
  </si>
  <si>
    <t>国等補助控除後の都助成対象</t>
    <phoneticPr fontId="66"/>
  </si>
  <si>
    <t>交付申請額</t>
    <rPh sb="0" eb="2">
      <t>コウフ</t>
    </rPh>
    <rPh sb="2" eb="4">
      <t>シンセイ</t>
    </rPh>
    <rPh sb="4" eb="5">
      <t>ガク</t>
    </rPh>
    <phoneticPr fontId="66"/>
  </si>
  <si>
    <t>助成事業に要する経費</t>
    <rPh sb="0" eb="2">
      <t>ジョセイ</t>
    </rPh>
    <rPh sb="2" eb="4">
      <t>ジギョウ</t>
    </rPh>
    <rPh sb="5" eb="6">
      <t>ヨウ</t>
    </rPh>
    <rPh sb="8" eb="10">
      <t>ケイヒ</t>
    </rPh>
    <phoneticPr fontId="66"/>
  </si>
  <si>
    <t>都の助成対象となる国等補助</t>
    <rPh sb="0" eb="1">
      <t>ト</t>
    </rPh>
    <rPh sb="2" eb="4">
      <t>ジョセイ</t>
    </rPh>
    <rPh sb="4" eb="6">
      <t>タイショウ</t>
    </rPh>
    <rPh sb="9" eb="10">
      <t>クニ</t>
    </rPh>
    <rPh sb="10" eb="11">
      <t>トウ</t>
    </rPh>
    <rPh sb="11" eb="13">
      <t>ホジョ</t>
    </rPh>
    <phoneticPr fontId="66"/>
  </si>
  <si>
    <t>実績報告額</t>
    <rPh sb="0" eb="2">
      <t>ジッセキ</t>
    </rPh>
    <rPh sb="2" eb="4">
      <t>ホウコク</t>
    </rPh>
    <rPh sb="4" eb="5">
      <t>ガク</t>
    </rPh>
    <phoneticPr fontId="66"/>
  </si>
  <si>
    <t>国等補助</t>
    <rPh sb="0" eb="1">
      <t>クニ</t>
    </rPh>
    <rPh sb="1" eb="2">
      <t>トウ</t>
    </rPh>
    <rPh sb="2" eb="4">
      <t>ホジョ</t>
    </rPh>
    <phoneticPr fontId="66"/>
  </si>
  <si>
    <t>都助成</t>
    <rPh sb="0" eb="1">
      <t>ト</t>
    </rPh>
    <rPh sb="1" eb="3">
      <t>ジョセイ</t>
    </rPh>
    <phoneticPr fontId="66"/>
  </si>
  <si>
    <t>備考</t>
    <rPh sb="0" eb="2">
      <t>ビコウ</t>
    </rPh>
    <phoneticPr fontId="66"/>
  </si>
  <si>
    <t>3</t>
    <phoneticPr fontId="66"/>
  </si>
  <si>
    <t>2</t>
    <phoneticPr fontId="66"/>
  </si>
  <si>
    <t>明細番号</t>
    <rPh sb="0" eb="2">
      <t>メイサイ</t>
    </rPh>
    <rPh sb="2" eb="4">
      <t>バンゴウ</t>
    </rPh>
    <phoneticPr fontId="66"/>
  </si>
  <si>
    <t>金額</t>
    <rPh sb="0" eb="2">
      <t>キンガク</t>
    </rPh>
    <phoneticPr fontId="66"/>
  </si>
  <si>
    <t>1</t>
    <phoneticPr fontId="66"/>
  </si>
  <si>
    <t>消費税</t>
    <rPh sb="0" eb="3">
      <t>ショウヒゼイ</t>
    </rPh>
    <phoneticPr fontId="66"/>
  </si>
  <si>
    <t xml:space="preserve">申請書類提出方法等
提出期限及びお問い合わせ先
</t>
    <phoneticPr fontId="13"/>
  </si>
  <si>
    <t xml:space="preserve"> ⑥ 申請様式書類一式（Excel＋PDFデータ）の電子データを全て記録したＣＤ－Ｒ等のメディアを</t>
    <phoneticPr fontId="13"/>
  </si>
  <si>
    <t xml:space="preserve">    提出してください。</t>
    <phoneticPr fontId="13"/>
  </si>
  <si>
    <t xml:space="preserve"> ⑦ 書類提出先
</t>
    <phoneticPr fontId="13"/>
  </si>
  <si>
    <t xml:space="preserve">  申請書類は、下記住所へ郵送してください。</t>
    <phoneticPr fontId="13"/>
  </si>
  <si>
    <t>〒１６３－０８１０</t>
    <phoneticPr fontId="13"/>
  </si>
  <si>
    <t>東京都新宿区西新宿２－４－１　新宿NSビル　１０階</t>
    <rPh sb="0" eb="3">
      <t>トウキョウト</t>
    </rPh>
    <rPh sb="3" eb="6">
      <t>シンジュクク</t>
    </rPh>
    <rPh sb="6" eb="9">
      <t>ニシシンジュク</t>
    </rPh>
    <rPh sb="15" eb="17">
      <t>シンジュク</t>
    </rPh>
    <rPh sb="24" eb="25">
      <t>カイ</t>
    </rPh>
    <phoneticPr fontId="13"/>
  </si>
  <si>
    <t>公益財団法人　東京都環境公社</t>
    <rPh sb="0" eb="2">
      <t>コウエキ</t>
    </rPh>
    <rPh sb="2" eb="4">
      <t>ザイダン</t>
    </rPh>
    <rPh sb="4" eb="6">
      <t>ホウジン</t>
    </rPh>
    <rPh sb="7" eb="10">
      <t>トウキョウト</t>
    </rPh>
    <rPh sb="10" eb="12">
      <t>カンキョウ</t>
    </rPh>
    <rPh sb="12" eb="14">
      <t>コウシャ</t>
    </rPh>
    <phoneticPr fontId="13"/>
  </si>
  <si>
    <t>東京都地球温暖化防止活動推進センター（愛称：クール・ネット東京）</t>
    <rPh sb="0" eb="3">
      <t>トウキョウト</t>
    </rPh>
    <rPh sb="3" eb="5">
      <t>チキュウ</t>
    </rPh>
    <rPh sb="5" eb="8">
      <t>オンダンカ</t>
    </rPh>
    <rPh sb="8" eb="10">
      <t>ボウシ</t>
    </rPh>
    <rPh sb="10" eb="12">
      <t>カツドウ</t>
    </rPh>
    <rPh sb="12" eb="14">
      <t>スイシン</t>
    </rPh>
    <rPh sb="19" eb="21">
      <t>アイショウ</t>
    </rPh>
    <rPh sb="29" eb="31">
      <t>トウキョウ</t>
    </rPh>
    <phoneticPr fontId="13"/>
  </si>
  <si>
    <t>創エネ支援チーム</t>
    <rPh sb="0" eb="1">
      <t>ソウ</t>
    </rPh>
    <rPh sb="3" eb="5">
      <t>シエン</t>
    </rPh>
    <phoneticPr fontId="13"/>
  </si>
  <si>
    <r>
      <t>※郵送の際は、上記を参考にして、必ず封筒の表面に</t>
    </r>
    <r>
      <rPr>
        <sz val="12"/>
        <color rgb="FFFF0000"/>
        <rFont val="ＭＳ Ｐ明朝"/>
        <family val="1"/>
        <charset val="128"/>
      </rPr>
      <t>「地産地消型再エネ増強プロジェクト　　　　</t>
    </r>
    <rPh sb="1" eb="3">
      <t>ユウソウ</t>
    </rPh>
    <rPh sb="4" eb="5">
      <t>サイ</t>
    </rPh>
    <rPh sb="7" eb="9">
      <t>ジョウキ</t>
    </rPh>
    <rPh sb="10" eb="12">
      <t>サンコウ</t>
    </rPh>
    <rPh sb="16" eb="17">
      <t>カナラ</t>
    </rPh>
    <rPh sb="18" eb="20">
      <t>フウトウ</t>
    </rPh>
    <rPh sb="21" eb="23">
      <t>ヒョウメン</t>
    </rPh>
    <phoneticPr fontId="13"/>
  </si>
  <si>
    <t>※原則として、申請書類の到着に関するお問合せに、個別に回答することは出来かねます。</t>
    <rPh sb="1" eb="3">
      <t>ゲンソク</t>
    </rPh>
    <rPh sb="7" eb="9">
      <t>シンセイ</t>
    </rPh>
    <rPh sb="9" eb="11">
      <t>ショルイ</t>
    </rPh>
    <rPh sb="12" eb="14">
      <t>トウチャク</t>
    </rPh>
    <rPh sb="15" eb="16">
      <t>カン</t>
    </rPh>
    <rPh sb="19" eb="21">
      <t>トイアワ</t>
    </rPh>
    <rPh sb="24" eb="26">
      <t>コベツ</t>
    </rPh>
    <rPh sb="27" eb="29">
      <t>カイトウ</t>
    </rPh>
    <rPh sb="34" eb="36">
      <t>デキ</t>
    </rPh>
    <phoneticPr fontId="13"/>
  </si>
  <si>
    <t>到着の確認を希望される場合は、到着まで追跡可能な方法で郵送していただき、ご自身で</t>
    <rPh sb="0" eb="2">
      <t>トウチャク</t>
    </rPh>
    <rPh sb="3" eb="5">
      <t>カクニン</t>
    </rPh>
    <rPh sb="6" eb="8">
      <t>キボウ</t>
    </rPh>
    <rPh sb="11" eb="13">
      <t>バアイ</t>
    </rPh>
    <rPh sb="15" eb="17">
      <t>トウチャク</t>
    </rPh>
    <rPh sb="19" eb="21">
      <t>ツイセキ</t>
    </rPh>
    <rPh sb="21" eb="23">
      <t>カノウ</t>
    </rPh>
    <rPh sb="24" eb="26">
      <t>ホウホウ</t>
    </rPh>
    <rPh sb="27" eb="29">
      <t>ユウソウ</t>
    </rPh>
    <rPh sb="37" eb="39">
      <t>ジシン</t>
    </rPh>
    <phoneticPr fontId="13"/>
  </si>
  <si>
    <t>申請書類の到着の確認をお願いいたします。</t>
    <rPh sb="5" eb="7">
      <t>トウチャク</t>
    </rPh>
    <rPh sb="8" eb="10">
      <t>カクニン</t>
    </rPh>
    <rPh sb="12" eb="13">
      <t>ネガ</t>
    </rPh>
    <phoneticPr fontId="13"/>
  </si>
  <si>
    <t>年</t>
    <rPh sb="0" eb="1">
      <t>ネン</t>
    </rPh>
    <phoneticPr fontId="66"/>
  </si>
  <si>
    <t>月</t>
    <rPh sb="0" eb="1">
      <t>ガツ</t>
    </rPh>
    <phoneticPr fontId="66"/>
  </si>
  <si>
    <t>日</t>
    <rPh sb="0" eb="1">
      <t>ニチ</t>
    </rPh>
    <phoneticPr fontId="66"/>
  </si>
  <si>
    <t>公益財団法人 東京都環境公社</t>
    <rPh sb="0" eb="2">
      <t>コウエキ</t>
    </rPh>
    <phoneticPr fontId="13"/>
  </si>
  <si>
    <t>（助成事業者）</t>
    <phoneticPr fontId="66"/>
  </si>
  <si>
    <t>住　　所</t>
    <phoneticPr fontId="66"/>
  </si>
  <si>
    <t>名　　称</t>
    <rPh sb="0" eb="1">
      <t>メイ</t>
    </rPh>
    <rPh sb="3" eb="4">
      <t>ショウ</t>
    </rPh>
    <phoneticPr fontId="13"/>
  </si>
  <si>
    <t>日付</t>
    <rPh sb="0" eb="1">
      <t>ニチ</t>
    </rPh>
    <rPh sb="1" eb="2">
      <t>ヅケ</t>
    </rPh>
    <phoneticPr fontId="66"/>
  </si>
  <si>
    <t>都環公地温第</t>
    <rPh sb="0" eb="1">
      <t>ト</t>
    </rPh>
    <rPh sb="1" eb="2">
      <t>ワ</t>
    </rPh>
    <rPh sb="2" eb="3">
      <t>コウ</t>
    </rPh>
    <rPh sb="3" eb="4">
      <t>チ</t>
    </rPh>
    <rPh sb="4" eb="5">
      <t>オン</t>
    </rPh>
    <rPh sb="5" eb="6">
      <t>ダイ</t>
    </rPh>
    <phoneticPr fontId="66"/>
  </si>
  <si>
    <t>号で交付決定の通知を受けた</t>
    <rPh sb="7" eb="9">
      <t>ツウチ</t>
    </rPh>
    <rPh sb="10" eb="11">
      <t>ウ</t>
    </rPh>
    <phoneticPr fontId="66"/>
  </si>
  <si>
    <t>記</t>
    <rPh sb="0" eb="1">
      <t>キ</t>
    </rPh>
    <phoneticPr fontId="66"/>
  </si>
  <si>
    <t>助成事業の名称</t>
    <rPh sb="2" eb="4">
      <t>ジギョウ</t>
    </rPh>
    <phoneticPr fontId="13"/>
  </si>
  <si>
    <t>（交付決定番号）</t>
    <rPh sb="1" eb="3">
      <t>コウフ</t>
    </rPh>
    <rPh sb="3" eb="5">
      <t>ケッテイ</t>
    </rPh>
    <rPh sb="5" eb="7">
      <t>バンゴウ</t>
    </rPh>
    <phoneticPr fontId="66"/>
  </si>
  <si>
    <t>（</t>
    <phoneticPr fontId="66"/>
  </si>
  <si>
    <t>）</t>
    <phoneticPr fontId="66"/>
  </si>
  <si>
    <t>着手年月日</t>
    <phoneticPr fontId="13"/>
  </si>
  <si>
    <t>:</t>
    <phoneticPr fontId="13"/>
  </si>
  <si>
    <t>月</t>
    <rPh sb="0" eb="1">
      <t>ガツ</t>
    </rPh>
    <phoneticPr fontId="13"/>
  </si>
  <si>
    <t>日</t>
    <rPh sb="0" eb="1">
      <t>ニチ</t>
    </rPh>
    <phoneticPr fontId="13"/>
  </si>
  <si>
    <t>第８号様式（第14条関係）</t>
    <phoneticPr fontId="13"/>
  </si>
  <si>
    <t>（助成事業者）</t>
    <rPh sb="1" eb="3">
      <t>ジョセイ</t>
    </rPh>
    <rPh sb="3" eb="5">
      <t>ジギョウ</t>
    </rPh>
    <rPh sb="5" eb="6">
      <t>シャ</t>
    </rPh>
    <phoneticPr fontId="13"/>
  </si>
  <si>
    <t>住　　所</t>
  </si>
  <si>
    <t>　</t>
    <phoneticPr fontId="66"/>
  </si>
  <si>
    <t xml:space="preserve">   </t>
    <phoneticPr fontId="66"/>
  </si>
  <si>
    <t xml:space="preserve">理事長 殿 </t>
    <phoneticPr fontId="66"/>
  </si>
  <si>
    <t>（共同申請者）</t>
    <rPh sb="1" eb="3">
      <t>キョウドウ</t>
    </rPh>
    <rPh sb="3" eb="6">
      <t>シンセイシャ</t>
    </rPh>
    <phoneticPr fontId="13"/>
  </si>
  <si>
    <t>助成金交付申請撤回届出書</t>
    <rPh sb="2" eb="3">
      <t>キン</t>
    </rPh>
    <rPh sb="3" eb="5">
      <t>コウフ</t>
    </rPh>
    <rPh sb="5" eb="7">
      <t>シンセイ</t>
    </rPh>
    <rPh sb="7" eb="9">
      <t>テッカイ</t>
    </rPh>
    <rPh sb="9" eb="12">
      <t>トドケデショ</t>
    </rPh>
    <phoneticPr fontId="13"/>
  </si>
  <si>
    <t>交付申請年月日</t>
    <rPh sb="0" eb="2">
      <t>コウフ</t>
    </rPh>
    <rPh sb="2" eb="4">
      <t>シンセイ</t>
    </rPh>
    <rPh sb="4" eb="7">
      <t>ネンガッピ</t>
    </rPh>
    <phoneticPr fontId="13"/>
  </si>
  <si>
    <t>撤回の理由</t>
    <rPh sb="0" eb="2">
      <t>テッカイ</t>
    </rPh>
    <rPh sb="3" eb="5">
      <t>リユウ</t>
    </rPh>
    <phoneticPr fontId="66"/>
  </si>
  <si>
    <t>会社名</t>
    <rPh sb="0" eb="3">
      <t>カイシャメイ</t>
    </rPh>
    <phoneticPr fontId="66"/>
  </si>
  <si>
    <t>部課名</t>
    <rPh sb="0" eb="1">
      <t>ブ</t>
    </rPh>
    <rPh sb="1" eb="2">
      <t>カ</t>
    </rPh>
    <rPh sb="2" eb="3">
      <t>メイ</t>
    </rPh>
    <phoneticPr fontId="66"/>
  </si>
  <si>
    <t>担当者氏名</t>
    <rPh sb="0" eb="3">
      <t>タントウシャ</t>
    </rPh>
    <rPh sb="3" eb="5">
      <t>シメイ</t>
    </rPh>
    <phoneticPr fontId="66"/>
  </si>
  <si>
    <t>（電話番号</t>
    <rPh sb="1" eb="3">
      <t>デンワ</t>
    </rPh>
    <rPh sb="3" eb="5">
      <t>バンゴウ</t>
    </rPh>
    <phoneticPr fontId="66"/>
  </si>
  <si>
    <t>（Ｅ-mail</t>
    <phoneticPr fontId="66"/>
  </si>
  <si>
    <t>理事長 殿</t>
    <phoneticPr fontId="66"/>
  </si>
  <si>
    <t>助成事業承継承認申請書</t>
    <rPh sb="2" eb="4">
      <t>ジギョウ</t>
    </rPh>
    <rPh sb="4" eb="6">
      <t>ショウケイ</t>
    </rPh>
    <rPh sb="6" eb="8">
      <t>ショウニン</t>
    </rPh>
    <rPh sb="8" eb="10">
      <t>シンセイ</t>
    </rPh>
    <rPh sb="10" eb="11">
      <t>ショ</t>
    </rPh>
    <phoneticPr fontId="13"/>
  </si>
  <si>
    <t xml:space="preserve">号で交付決定の通知を受けた </t>
    <rPh sb="7" eb="9">
      <t>ツウチ</t>
    </rPh>
    <rPh sb="10" eb="11">
      <t>ウ</t>
    </rPh>
    <phoneticPr fontId="66"/>
  </si>
  <si>
    <t>承継前の助成事業者</t>
    <rPh sb="2" eb="3">
      <t>マエ</t>
    </rPh>
    <rPh sb="6" eb="8">
      <t>ジギョウ</t>
    </rPh>
    <rPh sb="8" eb="9">
      <t>シャ</t>
    </rPh>
    <phoneticPr fontId="13"/>
  </si>
  <si>
    <t>住　　所</t>
    <rPh sb="0" eb="1">
      <t>ジュウ</t>
    </rPh>
    <rPh sb="3" eb="4">
      <t>ショ</t>
    </rPh>
    <phoneticPr fontId="66"/>
  </si>
  <si>
    <t>承継の理由</t>
    <rPh sb="3" eb="5">
      <t>リユウ</t>
    </rPh>
    <phoneticPr fontId="66"/>
  </si>
  <si>
    <t>承継後の総括的連絡先</t>
    <rPh sb="2" eb="3">
      <t>ゴ</t>
    </rPh>
    <rPh sb="4" eb="6">
      <t>ソウカツ</t>
    </rPh>
    <rPh sb="6" eb="7">
      <t>テキ</t>
    </rPh>
    <rPh sb="7" eb="10">
      <t>レンラクサキ</t>
    </rPh>
    <phoneticPr fontId="66"/>
  </si>
  <si>
    <t>※助成事業の承継が確認できる書類を添付すること。</t>
    <rPh sb="3" eb="5">
      <t>ジギョウ</t>
    </rPh>
    <rPh sb="9" eb="11">
      <t>カクニン</t>
    </rPh>
    <rPh sb="14" eb="16">
      <t>ショルイ</t>
    </rPh>
    <rPh sb="17" eb="19">
      <t>テンプ</t>
    </rPh>
    <phoneticPr fontId="66"/>
  </si>
  <si>
    <t>　理事長 殿</t>
    <rPh sb="1" eb="4">
      <t>リジチョウ</t>
    </rPh>
    <rPh sb="5" eb="6">
      <t>ドノ</t>
    </rPh>
    <phoneticPr fontId="13"/>
  </si>
  <si>
    <t>（共同申請者）</t>
    <rPh sb="5" eb="6">
      <t>シャ</t>
    </rPh>
    <phoneticPr fontId="13"/>
  </si>
  <si>
    <t>助成事業計画変更申請書</t>
    <rPh sb="2" eb="4">
      <t>ジギョウ</t>
    </rPh>
    <rPh sb="4" eb="6">
      <t>ケイカク</t>
    </rPh>
    <rPh sb="6" eb="8">
      <t>ヘンコウ</t>
    </rPh>
    <rPh sb="8" eb="10">
      <t>シンセイ</t>
    </rPh>
    <rPh sb="10" eb="11">
      <t>ショ</t>
    </rPh>
    <phoneticPr fontId="13"/>
  </si>
  <si>
    <t>変更の内容</t>
    <rPh sb="0" eb="2">
      <t>ヘンコウ</t>
    </rPh>
    <rPh sb="3" eb="5">
      <t>ナイヨウ</t>
    </rPh>
    <phoneticPr fontId="13"/>
  </si>
  <si>
    <t>変更の理由</t>
    <rPh sb="0" eb="2">
      <t>ヘンコウ</t>
    </rPh>
    <rPh sb="3" eb="5">
      <t>リユウ</t>
    </rPh>
    <phoneticPr fontId="66"/>
  </si>
  <si>
    <t>変更による影響</t>
    <rPh sb="0" eb="2">
      <t>ヘンコウ</t>
    </rPh>
    <rPh sb="5" eb="7">
      <t>エイキョウ</t>
    </rPh>
    <phoneticPr fontId="66"/>
  </si>
  <si>
    <t>変更後の助成事業に要する経費等</t>
    <rPh sb="0" eb="2">
      <t>ヘンコウ</t>
    </rPh>
    <rPh sb="2" eb="3">
      <t>ゴ</t>
    </rPh>
    <rPh sb="6" eb="8">
      <t>ジギョウ</t>
    </rPh>
    <rPh sb="9" eb="10">
      <t>ヨウ</t>
    </rPh>
    <rPh sb="12" eb="14">
      <t>ケイヒ</t>
    </rPh>
    <rPh sb="14" eb="15">
      <t>トウ</t>
    </rPh>
    <phoneticPr fontId="66"/>
  </si>
  <si>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66"/>
  </si>
  <si>
    <t>事業者情報の変更届出書</t>
    <rPh sb="0" eb="2">
      <t>ジギョウ</t>
    </rPh>
    <rPh sb="2" eb="3">
      <t>シャ</t>
    </rPh>
    <rPh sb="3" eb="5">
      <t>ジョウホウ</t>
    </rPh>
    <rPh sb="6" eb="8">
      <t>ヘンコウ</t>
    </rPh>
    <rPh sb="8" eb="11">
      <t>トドケデショ</t>
    </rPh>
    <phoneticPr fontId="13"/>
  </si>
  <si>
    <t>変更事項</t>
    <rPh sb="0" eb="2">
      <t>ヘンコウ</t>
    </rPh>
    <rPh sb="2" eb="4">
      <t>ジコウ</t>
    </rPh>
    <phoneticPr fontId="66"/>
  </si>
  <si>
    <t>変更前</t>
    <rPh sb="0" eb="2">
      <t>ヘンコウ</t>
    </rPh>
    <rPh sb="2" eb="3">
      <t>マエ</t>
    </rPh>
    <phoneticPr fontId="66"/>
  </si>
  <si>
    <t>変更後</t>
    <rPh sb="0" eb="2">
      <t>ヘンコウ</t>
    </rPh>
    <rPh sb="2" eb="3">
      <t>ゴ</t>
    </rPh>
    <phoneticPr fontId="66"/>
  </si>
  <si>
    <t>（該当のものに○）</t>
    <rPh sb="1" eb="3">
      <t>ガイトウ</t>
    </rPh>
    <phoneticPr fontId="66"/>
  </si>
  <si>
    <t>（変更事項のみ記載）</t>
    <rPh sb="1" eb="3">
      <t>ヘンコウ</t>
    </rPh>
    <rPh sb="3" eb="5">
      <t>ジコウ</t>
    </rPh>
    <rPh sb="7" eb="9">
      <t>キサイ</t>
    </rPh>
    <phoneticPr fontId="66"/>
  </si>
  <si>
    <t>１　法人登記住所の変更</t>
    <rPh sb="2" eb="4">
      <t>ホウジン</t>
    </rPh>
    <rPh sb="4" eb="6">
      <t>トウキ</t>
    </rPh>
    <rPh sb="6" eb="8">
      <t>ジュウショ</t>
    </rPh>
    <rPh sb="9" eb="11">
      <t>ヘンコウ</t>
    </rPh>
    <phoneticPr fontId="13"/>
  </si>
  <si>
    <t>２　組織変更（株式会社化など）</t>
    <rPh sb="2" eb="4">
      <t>ソシキ</t>
    </rPh>
    <rPh sb="4" eb="6">
      <t>ヘンコウ</t>
    </rPh>
    <rPh sb="7" eb="12">
      <t>カブシキガイシャカ</t>
    </rPh>
    <phoneticPr fontId="66"/>
  </si>
  <si>
    <t>３　代表者変更</t>
    <rPh sb="2" eb="5">
      <t>ダイヒョウシャ</t>
    </rPh>
    <rPh sb="5" eb="7">
      <t>ヘンコウ</t>
    </rPh>
    <phoneticPr fontId="66"/>
  </si>
  <si>
    <t>４　その他</t>
    <rPh sb="4" eb="5">
      <t>タ</t>
    </rPh>
    <phoneticPr fontId="66"/>
  </si>
  <si>
    <t>（注）本様式の他に、変更内容が確認できる書類を必ず添付すること。（登記簿謄本、定款等）</t>
    <rPh sb="1" eb="2">
      <t>チュウ</t>
    </rPh>
    <rPh sb="3" eb="4">
      <t>ホン</t>
    </rPh>
    <rPh sb="4" eb="6">
      <t>ヨウシキ</t>
    </rPh>
    <rPh sb="7" eb="8">
      <t>ホカ</t>
    </rPh>
    <rPh sb="10" eb="12">
      <t>ヘンコウ</t>
    </rPh>
    <rPh sb="12" eb="14">
      <t>ナイヨウ</t>
    </rPh>
    <rPh sb="15" eb="17">
      <t>カクニン</t>
    </rPh>
    <rPh sb="20" eb="22">
      <t>ショルイ</t>
    </rPh>
    <rPh sb="23" eb="24">
      <t>カナラ</t>
    </rPh>
    <rPh sb="25" eb="27">
      <t>テンプ</t>
    </rPh>
    <rPh sb="33" eb="36">
      <t>トウキボ</t>
    </rPh>
    <rPh sb="36" eb="38">
      <t>トウホン</t>
    </rPh>
    <rPh sb="39" eb="41">
      <t>テイカン</t>
    </rPh>
    <rPh sb="41" eb="42">
      <t>トウ</t>
    </rPh>
    <phoneticPr fontId="66"/>
  </si>
  <si>
    <t>第14号様式（第20条関係）</t>
    <phoneticPr fontId="13"/>
  </si>
  <si>
    <t>工事遅延等報告書</t>
    <rPh sb="0" eb="2">
      <t>コウジ</t>
    </rPh>
    <rPh sb="2" eb="4">
      <t>チエン</t>
    </rPh>
    <rPh sb="4" eb="5">
      <t>トウ</t>
    </rPh>
    <rPh sb="5" eb="8">
      <t>ホウコクショ</t>
    </rPh>
    <phoneticPr fontId="13"/>
  </si>
  <si>
    <t>遅延等の内容及び原因</t>
    <rPh sb="0" eb="2">
      <t>チエン</t>
    </rPh>
    <rPh sb="2" eb="3">
      <t>トウ</t>
    </rPh>
    <rPh sb="4" eb="6">
      <t>ナイヨウ</t>
    </rPh>
    <rPh sb="6" eb="7">
      <t>オヨ</t>
    </rPh>
    <rPh sb="8" eb="10">
      <t>ゲンイン</t>
    </rPh>
    <phoneticPr fontId="13"/>
  </si>
  <si>
    <t>遅延等に対する対処</t>
    <rPh sb="0" eb="2">
      <t>チエン</t>
    </rPh>
    <rPh sb="2" eb="3">
      <t>トウ</t>
    </rPh>
    <rPh sb="4" eb="5">
      <t>タイ</t>
    </rPh>
    <rPh sb="7" eb="9">
      <t>タイショ</t>
    </rPh>
    <phoneticPr fontId="13"/>
  </si>
  <si>
    <t>遅延等が助成事業に及ぼす
影響</t>
    <rPh sb="0" eb="2">
      <t>チエン</t>
    </rPh>
    <rPh sb="2" eb="3">
      <t>トウ</t>
    </rPh>
    <rPh sb="6" eb="8">
      <t>ジギョウ</t>
    </rPh>
    <rPh sb="9" eb="10">
      <t>オヨ</t>
    </rPh>
    <rPh sb="13" eb="15">
      <t>エイキョウ</t>
    </rPh>
    <phoneticPr fontId="66"/>
  </si>
  <si>
    <r>
      <rPr>
        <sz val="10.5"/>
        <color theme="1"/>
        <rFont val="ＭＳ Ｐ明朝"/>
        <family val="1"/>
        <charset val="128"/>
      </rPr>
      <t>月</t>
    </r>
    <rPh sb="0" eb="1">
      <t>ガツ</t>
    </rPh>
    <phoneticPr fontId="66"/>
  </si>
  <si>
    <t>本報告時の
工事完了予定年月日</t>
    <rPh sb="0" eb="1">
      <t>ホン</t>
    </rPh>
    <rPh sb="1" eb="3">
      <t>ホウコク</t>
    </rPh>
    <rPh sb="3" eb="4">
      <t>ジ</t>
    </rPh>
    <rPh sb="6" eb="8">
      <t>コウジ</t>
    </rPh>
    <rPh sb="8" eb="10">
      <t>カンリョウ</t>
    </rPh>
    <rPh sb="10" eb="12">
      <t>ヨテイ</t>
    </rPh>
    <rPh sb="12" eb="15">
      <t>ネンガッピ</t>
    </rPh>
    <phoneticPr fontId="66"/>
  </si>
  <si>
    <t>理事長 殿</t>
    <rPh sb="0" eb="3">
      <t>リジチョウ</t>
    </rPh>
    <rPh sb="4" eb="5">
      <t>ドノ</t>
    </rPh>
    <phoneticPr fontId="13"/>
  </si>
  <si>
    <t>（共同申請者）</t>
    <rPh sb="3" eb="6">
      <t>シンセイシャ</t>
    </rPh>
    <phoneticPr fontId="13"/>
  </si>
  <si>
    <t>助成事業中止（廃止）申請書</t>
    <rPh sb="2" eb="4">
      <t>ジギョウ</t>
    </rPh>
    <rPh sb="4" eb="6">
      <t>チュウシ</t>
    </rPh>
    <rPh sb="7" eb="9">
      <t>ハイシ</t>
    </rPh>
    <rPh sb="10" eb="12">
      <t>シンセイ</t>
    </rPh>
    <rPh sb="12" eb="13">
      <t>ショ</t>
    </rPh>
    <phoneticPr fontId="13"/>
  </si>
  <si>
    <t>号で交付決定の通知を受けた事業に</t>
    <phoneticPr fontId="66"/>
  </si>
  <si>
    <t>中止（廃止）の理由</t>
    <rPh sb="0" eb="2">
      <t>チュウシ</t>
    </rPh>
    <rPh sb="3" eb="5">
      <t>ハイシ</t>
    </rPh>
    <rPh sb="7" eb="9">
      <t>リユウ</t>
    </rPh>
    <phoneticPr fontId="13"/>
  </si>
  <si>
    <t>（助成事業者）</t>
    <rPh sb="1" eb="3">
      <t>ジョセイ</t>
    </rPh>
    <rPh sb="3" eb="5">
      <t>ジギョウ</t>
    </rPh>
    <rPh sb="5" eb="6">
      <t>シャ</t>
    </rPh>
    <phoneticPr fontId="66"/>
  </si>
  <si>
    <t>太陽光発電</t>
    <rPh sb="0" eb="3">
      <t>タイヨウコウ</t>
    </rPh>
    <rPh sb="3" eb="5">
      <t>ハツデン</t>
    </rPh>
    <phoneticPr fontId="12"/>
  </si>
  <si>
    <t>風力発電</t>
    <rPh sb="0" eb="2">
      <t>フウリョク</t>
    </rPh>
    <rPh sb="2" eb="4">
      <t>ハツデン</t>
    </rPh>
    <phoneticPr fontId="12"/>
  </si>
  <si>
    <t>水力発電</t>
    <rPh sb="0" eb="2">
      <t>スイリョク</t>
    </rPh>
    <rPh sb="2" eb="4">
      <t>ハツデン</t>
    </rPh>
    <phoneticPr fontId="12"/>
  </si>
  <si>
    <t>地熱発電</t>
    <rPh sb="0" eb="2">
      <t>チネツ</t>
    </rPh>
    <rPh sb="2" eb="4">
      <t>ハツデン</t>
    </rPh>
    <phoneticPr fontId="12"/>
  </si>
  <si>
    <t>実績報告書兼助成金交付請求書</t>
    <rPh sb="0" eb="2">
      <t>ジッセキ</t>
    </rPh>
    <rPh sb="2" eb="5">
      <t>ホウコクショ</t>
    </rPh>
    <rPh sb="5" eb="6">
      <t>ケン</t>
    </rPh>
    <rPh sb="6" eb="9">
      <t>ジョセイキン</t>
    </rPh>
    <rPh sb="9" eb="11">
      <t>コウフ</t>
    </rPh>
    <rPh sb="11" eb="14">
      <t>セイキュウショ</t>
    </rPh>
    <phoneticPr fontId="13"/>
  </si>
  <si>
    <t>バイオマス発電</t>
    <rPh sb="5" eb="7">
      <t>ハツデン</t>
    </rPh>
    <phoneticPr fontId="12"/>
  </si>
  <si>
    <t>太陽熱利用</t>
    <rPh sb="0" eb="3">
      <t>タイヨウネツ</t>
    </rPh>
    <rPh sb="3" eb="5">
      <t>リヨウ</t>
    </rPh>
    <phoneticPr fontId="12"/>
  </si>
  <si>
    <t>【第一面】</t>
    <rPh sb="1" eb="3">
      <t>ダイイチ</t>
    </rPh>
    <rPh sb="3" eb="4">
      <t>メン</t>
    </rPh>
    <phoneticPr fontId="66"/>
  </si>
  <si>
    <t>号で交付決定の通知を受け</t>
    <rPh sb="7" eb="9">
      <t>ツウチ</t>
    </rPh>
    <rPh sb="10" eb="11">
      <t>ウ</t>
    </rPh>
    <phoneticPr fontId="66"/>
  </si>
  <si>
    <t>バイオマス燃料製造</t>
    <rPh sb="5" eb="7">
      <t>ネンリョウ</t>
    </rPh>
    <rPh sb="7" eb="9">
      <t>セイゾウ</t>
    </rPh>
    <phoneticPr fontId="12"/>
  </si>
  <si>
    <t>太陽光発電・蓄電池</t>
    <rPh sb="0" eb="3">
      <t>タイヨウコウ</t>
    </rPh>
    <rPh sb="3" eb="5">
      <t>ハツデン</t>
    </rPh>
    <rPh sb="6" eb="9">
      <t>チクデンチ</t>
    </rPh>
    <phoneticPr fontId="12"/>
  </si>
  <si>
    <t>風力発電・蓄電池</t>
    <rPh sb="0" eb="2">
      <t>フウリョク</t>
    </rPh>
    <rPh sb="2" eb="4">
      <t>ハツデン</t>
    </rPh>
    <rPh sb="5" eb="8">
      <t>チクデンチ</t>
    </rPh>
    <phoneticPr fontId="12"/>
  </si>
  <si>
    <t>水力発電・蓄電池</t>
    <rPh sb="0" eb="2">
      <t>スイリョク</t>
    </rPh>
    <rPh sb="2" eb="4">
      <t>ハツデン</t>
    </rPh>
    <rPh sb="5" eb="8">
      <t>チクデンチ</t>
    </rPh>
    <phoneticPr fontId="12"/>
  </si>
  <si>
    <t>地熱発電・蓄電池</t>
    <rPh sb="0" eb="2">
      <t>チネツ</t>
    </rPh>
    <rPh sb="2" eb="4">
      <t>ハツデン</t>
    </rPh>
    <phoneticPr fontId="12"/>
  </si>
  <si>
    <t>再生可能エネルギー利用設備の種別</t>
    <phoneticPr fontId="66"/>
  </si>
  <si>
    <t>バイオマス発電・蓄電池</t>
    <rPh sb="5" eb="7">
      <t>ハツデン</t>
    </rPh>
    <rPh sb="8" eb="11">
      <t>チクデンチ</t>
    </rPh>
    <phoneticPr fontId="12"/>
  </si>
  <si>
    <t>助成金実績報告額</t>
    <rPh sb="3" eb="5">
      <t>ジッセキ</t>
    </rPh>
    <rPh sb="5" eb="7">
      <t>ホウコク</t>
    </rPh>
    <rPh sb="7" eb="8">
      <t>ガク</t>
    </rPh>
    <phoneticPr fontId="13"/>
  </si>
  <si>
    <t>(1) 助成事業に要する経費</t>
    <phoneticPr fontId="13"/>
  </si>
  <si>
    <t>円</t>
    <rPh sb="0" eb="1">
      <t>エン</t>
    </rPh>
    <phoneticPr fontId="58"/>
  </si>
  <si>
    <r>
      <t>(税抜</t>
    </r>
    <r>
      <rPr>
        <sz val="8"/>
        <color indexed="8"/>
        <rFont val="ＭＳ Ｐ明朝"/>
        <family val="1"/>
        <charset val="128"/>
      </rPr>
      <t>)</t>
    </r>
    <rPh sb="1" eb="3">
      <t>ゼイヌキ</t>
    </rPh>
    <phoneticPr fontId="35"/>
  </si>
  <si>
    <t>(2) 助成対象経費</t>
    <phoneticPr fontId="13"/>
  </si>
  <si>
    <t>(3) 助成金実績報告額</t>
    <rPh sb="7" eb="9">
      <t>ジッセキ</t>
    </rPh>
    <rPh sb="9" eb="11">
      <t>ホウコク</t>
    </rPh>
    <rPh sb="11" eb="12">
      <t>ガク</t>
    </rPh>
    <phoneticPr fontId="13"/>
  </si>
  <si>
    <t>事業実施期間</t>
    <phoneticPr fontId="13"/>
  </si>
  <si>
    <t>完了年月日</t>
    <phoneticPr fontId="13"/>
  </si>
  <si>
    <t>【第二面】</t>
    <rPh sb="1" eb="2">
      <t>ダイ</t>
    </rPh>
    <rPh sb="2" eb="4">
      <t>ニメン</t>
    </rPh>
    <phoneticPr fontId="66"/>
  </si>
  <si>
    <t>交付請求額</t>
    <rPh sb="0" eb="2">
      <t>コウフ</t>
    </rPh>
    <rPh sb="2" eb="4">
      <t>セイキュウ</t>
    </rPh>
    <rPh sb="4" eb="5">
      <t>ガク</t>
    </rPh>
    <phoneticPr fontId="13"/>
  </si>
  <si>
    <t>金</t>
    <rPh sb="0" eb="1">
      <t>キン</t>
    </rPh>
    <phoneticPr fontId="66"/>
  </si>
  <si>
    <t>円</t>
    <rPh sb="0" eb="1">
      <t>エン</t>
    </rPh>
    <phoneticPr fontId="66"/>
  </si>
  <si>
    <t>（助成金振込先）</t>
    <rPh sb="4" eb="6">
      <t>フリコミ</t>
    </rPh>
    <rPh sb="6" eb="7">
      <t>サキ</t>
    </rPh>
    <phoneticPr fontId="66"/>
  </si>
  <si>
    <t>金融機関名　(カタカナ）</t>
    <rPh sb="0" eb="2">
      <t>キンユウ</t>
    </rPh>
    <rPh sb="2" eb="4">
      <t>キカン</t>
    </rPh>
    <rPh sb="4" eb="5">
      <t>メイ</t>
    </rPh>
    <phoneticPr fontId="13"/>
  </si>
  <si>
    <t>←リース契約の場合は、リース事業者の振込先を記入してください。</t>
    <rPh sb="4" eb="6">
      <t>ケイヤク</t>
    </rPh>
    <rPh sb="7" eb="9">
      <t>バアイ</t>
    </rPh>
    <rPh sb="14" eb="16">
      <t>ジギョウ</t>
    </rPh>
    <rPh sb="16" eb="17">
      <t>シャ</t>
    </rPh>
    <rPh sb="18" eb="20">
      <t>フリコミ</t>
    </rPh>
    <rPh sb="20" eb="21">
      <t>サキ</t>
    </rPh>
    <rPh sb="22" eb="24">
      <t>キニュウ</t>
    </rPh>
    <phoneticPr fontId="66"/>
  </si>
  <si>
    <t>支店名　（カタカナ）</t>
    <rPh sb="0" eb="2">
      <t>シテン</t>
    </rPh>
    <rPh sb="2" eb="3">
      <t>メイ</t>
    </rPh>
    <phoneticPr fontId="13"/>
  </si>
  <si>
    <t>支店コード</t>
    <rPh sb="0" eb="2">
      <t>シテン</t>
    </rPh>
    <phoneticPr fontId="13"/>
  </si>
  <si>
    <r>
      <rPr>
        <sz val="10.5"/>
        <rFont val="ＭＳ Ｐ明朝"/>
        <family val="1"/>
        <charset val="128"/>
      </rPr>
      <t>預金種類</t>
    </r>
    <r>
      <rPr>
        <sz val="9"/>
        <rFont val="ＭＳ Ｐ明朝"/>
        <family val="1"/>
        <charset val="128"/>
      </rPr>
      <t xml:space="preserve">
</t>
    </r>
    <r>
      <rPr>
        <sz val="8"/>
        <rFont val="ＭＳ Ｐ明朝"/>
        <family val="1"/>
        <charset val="128"/>
      </rPr>
      <t>（該当項目に✔）</t>
    </r>
    <rPh sb="0" eb="2">
      <t>ヨキン</t>
    </rPh>
    <rPh sb="2" eb="4">
      <t>シュルイ</t>
    </rPh>
    <rPh sb="6" eb="8">
      <t>ガイトウ</t>
    </rPh>
    <rPh sb="8" eb="10">
      <t>コウモク</t>
    </rPh>
    <phoneticPr fontId="13"/>
  </si>
  <si>
    <t>　　</t>
    <phoneticPr fontId="13"/>
  </si>
  <si>
    <t>口座番号
（右詰）</t>
    <rPh sb="0" eb="2">
      <t>コウザ</t>
    </rPh>
    <rPh sb="2" eb="4">
      <t>バンゴウ</t>
    </rPh>
    <rPh sb="6" eb="7">
      <t>ミギ</t>
    </rPh>
    <rPh sb="7" eb="8">
      <t>ツ</t>
    </rPh>
    <phoneticPr fontId="13"/>
  </si>
  <si>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66"/>
  </si>
  <si>
    <t>（助成事業者）</t>
    <phoneticPr fontId="103"/>
  </si>
  <si>
    <t>住　　所</t>
    <phoneticPr fontId="103"/>
  </si>
  <si>
    <t>助成金返還報告書</t>
    <rPh sb="2" eb="3">
      <t>キン</t>
    </rPh>
    <rPh sb="3" eb="5">
      <t>ヘンカン</t>
    </rPh>
    <rPh sb="5" eb="8">
      <t>ホウコクショ</t>
    </rPh>
    <phoneticPr fontId="13"/>
  </si>
  <si>
    <t>号で交付額確定の通知を受けた事業</t>
    <rPh sb="4" eb="5">
      <t>ガク</t>
    </rPh>
    <rPh sb="5" eb="7">
      <t>カクテイ</t>
    </rPh>
    <rPh sb="14" eb="16">
      <t>ジギョウ</t>
    </rPh>
    <phoneticPr fontId="66"/>
  </si>
  <si>
    <t>既に交付を受けている
助成金額</t>
    <rPh sb="0" eb="1">
      <t>スデ</t>
    </rPh>
    <rPh sb="2" eb="4">
      <t>コウフ</t>
    </rPh>
    <rPh sb="5" eb="6">
      <t>ウ</t>
    </rPh>
    <rPh sb="13" eb="15">
      <t>キンガク</t>
    </rPh>
    <phoneticPr fontId="66"/>
  </si>
  <si>
    <t>返還を請求された
年月日及び金額</t>
    <rPh sb="0" eb="2">
      <t>ヘンカン</t>
    </rPh>
    <rPh sb="3" eb="5">
      <t>セイキュウ</t>
    </rPh>
    <rPh sb="9" eb="12">
      <t>ネンガッピ</t>
    </rPh>
    <rPh sb="12" eb="13">
      <t>オヨ</t>
    </rPh>
    <rPh sb="14" eb="16">
      <t>キンガク</t>
    </rPh>
    <phoneticPr fontId="66"/>
  </si>
  <si>
    <t>令和</t>
    <rPh sb="0" eb="2">
      <t>レイワ</t>
    </rPh>
    <phoneticPr fontId="66"/>
  </si>
  <si>
    <t>返還した
年月日及び金額</t>
    <rPh sb="0" eb="2">
      <t>ヘンカン</t>
    </rPh>
    <rPh sb="5" eb="8">
      <t>ネンガッピ</t>
    </rPh>
    <rPh sb="8" eb="9">
      <t>オヨ</t>
    </rPh>
    <rPh sb="10" eb="12">
      <t>キンガク</t>
    </rPh>
    <phoneticPr fontId="66"/>
  </si>
  <si>
    <t>（１）返還金</t>
    <rPh sb="3" eb="6">
      <t>ヘンカンキン</t>
    </rPh>
    <phoneticPr fontId="66"/>
  </si>
  <si>
    <t>（２）加算金</t>
    <rPh sb="3" eb="6">
      <t>カサンキン</t>
    </rPh>
    <phoneticPr fontId="66"/>
  </si>
  <si>
    <t>（３）延滞金</t>
    <rPh sb="3" eb="6">
      <t>エンタイキン</t>
    </rPh>
    <phoneticPr fontId="66"/>
  </si>
  <si>
    <t>添付資料</t>
    <rPh sb="0" eb="2">
      <t>テンプ</t>
    </rPh>
    <rPh sb="2" eb="4">
      <t>シリョウ</t>
    </rPh>
    <phoneticPr fontId="66"/>
  </si>
  <si>
    <t>・加算金及び延滞金の算出根拠資料</t>
    <rPh sb="1" eb="4">
      <t>カサンキン</t>
    </rPh>
    <rPh sb="4" eb="5">
      <t>オヨ</t>
    </rPh>
    <rPh sb="6" eb="9">
      <t>エンタイキン</t>
    </rPh>
    <rPh sb="10" eb="12">
      <t>サンシュツ</t>
    </rPh>
    <rPh sb="12" eb="14">
      <t>コンキョ</t>
    </rPh>
    <rPh sb="14" eb="16">
      <t>シリョウ</t>
    </rPh>
    <phoneticPr fontId="66"/>
  </si>
  <si>
    <t>未納返還金額</t>
    <rPh sb="0" eb="2">
      <t>ミノウ</t>
    </rPh>
    <rPh sb="2" eb="4">
      <t>ヘンカン</t>
    </rPh>
    <rPh sb="4" eb="6">
      <t>キンガク</t>
    </rPh>
    <phoneticPr fontId="66"/>
  </si>
  <si>
    <t>所有者変更承認申請書</t>
    <rPh sb="0" eb="3">
      <t>ショユウシャ</t>
    </rPh>
    <rPh sb="3" eb="5">
      <t>ヘンコウ</t>
    </rPh>
    <rPh sb="5" eb="7">
      <t>ショウニン</t>
    </rPh>
    <rPh sb="7" eb="10">
      <t>シンセイショ</t>
    </rPh>
    <phoneticPr fontId="13"/>
  </si>
  <si>
    <t>号で交付額確定の通知を受けた事業</t>
    <rPh sb="4" eb="5">
      <t>ガク</t>
    </rPh>
    <rPh sb="5" eb="7">
      <t>カクテイ</t>
    </rPh>
    <phoneticPr fontId="66"/>
  </si>
  <si>
    <t>助成事業者名</t>
    <rPh sb="2" eb="4">
      <t>ジギョウ</t>
    </rPh>
    <rPh sb="4" eb="5">
      <t>シャ</t>
    </rPh>
    <rPh sb="5" eb="6">
      <t>メイ</t>
    </rPh>
    <phoneticPr fontId="66"/>
  </si>
  <si>
    <t>電話番号</t>
    <rPh sb="0" eb="2">
      <t>デンワ</t>
    </rPh>
    <rPh sb="2" eb="4">
      <t>バンゴウ</t>
    </rPh>
    <phoneticPr fontId="66"/>
  </si>
  <si>
    <t>変更理由</t>
    <rPh sb="0" eb="2">
      <t>ヘンコウ</t>
    </rPh>
    <rPh sb="2" eb="4">
      <t>リユウ</t>
    </rPh>
    <phoneticPr fontId="66"/>
  </si>
  <si>
    <t>変更年月日</t>
    <rPh sb="0" eb="2">
      <t>ヘンコウ</t>
    </rPh>
    <rPh sb="2" eb="5">
      <t>ネンガッピ</t>
    </rPh>
    <phoneticPr fontId="66"/>
  </si>
  <si>
    <t>月</t>
    <rPh sb="0" eb="1">
      <t>ツキ</t>
    </rPh>
    <phoneticPr fontId="66"/>
  </si>
  <si>
    <t>【助成金の交付に伴う義務】</t>
    <rPh sb="3" eb="4">
      <t>キン</t>
    </rPh>
    <rPh sb="5" eb="7">
      <t>コウフ</t>
    </rPh>
    <rPh sb="8" eb="9">
      <t>トモナ</t>
    </rPh>
    <rPh sb="10" eb="12">
      <t>ギム</t>
    </rPh>
    <phoneticPr fontId="13"/>
  </si>
  <si>
    <t>　　　　</t>
    <phoneticPr fontId="66"/>
  </si>
  <si>
    <t>承諾します</t>
    <rPh sb="0" eb="2">
      <t>ショウダク</t>
    </rPh>
    <phoneticPr fontId="66"/>
  </si>
  <si>
    <t>助成対象設備の所有者の変更に伴い、交付要綱に定められた本助成金の交付に伴う全ての条件、義務等についても、助成対象設備の変更後の所有者に移転することを承諾します。</t>
    <rPh sb="2" eb="4">
      <t>タイショウ</t>
    </rPh>
    <rPh sb="4" eb="6">
      <t>セツビ</t>
    </rPh>
    <rPh sb="7" eb="10">
      <t>ショユウシャ</t>
    </rPh>
    <rPh sb="11" eb="13">
      <t>ヘンコウ</t>
    </rPh>
    <rPh sb="14" eb="15">
      <t>トモナ</t>
    </rPh>
    <rPh sb="17" eb="19">
      <t>コウフ</t>
    </rPh>
    <rPh sb="19" eb="21">
      <t>ヨウコウ</t>
    </rPh>
    <rPh sb="22" eb="23">
      <t>サダ</t>
    </rPh>
    <rPh sb="27" eb="28">
      <t>ホン</t>
    </rPh>
    <rPh sb="28" eb="31">
      <t>ジョセイキン</t>
    </rPh>
    <rPh sb="32" eb="34">
      <t>コウフ</t>
    </rPh>
    <rPh sb="35" eb="36">
      <t>トモナ</t>
    </rPh>
    <rPh sb="37" eb="38">
      <t>スベ</t>
    </rPh>
    <rPh sb="40" eb="42">
      <t>ジョウケン</t>
    </rPh>
    <rPh sb="43" eb="45">
      <t>ギム</t>
    </rPh>
    <rPh sb="45" eb="46">
      <t>ナド</t>
    </rPh>
    <rPh sb="54" eb="56">
      <t>タイショウ</t>
    </rPh>
    <rPh sb="56" eb="58">
      <t>セツビ</t>
    </rPh>
    <rPh sb="59" eb="61">
      <t>ヘンコウ</t>
    </rPh>
    <rPh sb="61" eb="62">
      <t>ゴ</t>
    </rPh>
    <rPh sb="63" eb="66">
      <t>ショユウシャ</t>
    </rPh>
    <rPh sb="67" eb="69">
      <t>イテン</t>
    </rPh>
    <rPh sb="74" eb="76">
      <t>ショウダク</t>
    </rPh>
    <phoneticPr fontId="13"/>
  </si>
  <si>
    <t>取得財産等処分承認申請書</t>
    <rPh sb="0" eb="2">
      <t>シュトク</t>
    </rPh>
    <rPh sb="2" eb="4">
      <t>ザイサン</t>
    </rPh>
    <rPh sb="4" eb="5">
      <t>トウ</t>
    </rPh>
    <rPh sb="5" eb="7">
      <t>ショブン</t>
    </rPh>
    <rPh sb="7" eb="9">
      <t>ショウニン</t>
    </rPh>
    <rPh sb="9" eb="12">
      <t>シンセイショ</t>
    </rPh>
    <phoneticPr fontId="13"/>
  </si>
  <si>
    <t>号で交付額確定の通知を受</t>
    <rPh sb="4" eb="5">
      <t>ガク</t>
    </rPh>
    <rPh sb="5" eb="7">
      <t>カクテイ</t>
    </rPh>
    <phoneticPr fontId="66"/>
  </si>
  <si>
    <t>処分しようとする取得財産等</t>
    <rPh sb="0" eb="2">
      <t>ショブン</t>
    </rPh>
    <rPh sb="8" eb="10">
      <t>シュトク</t>
    </rPh>
    <rPh sb="10" eb="12">
      <t>ザイサン</t>
    </rPh>
    <rPh sb="12" eb="13">
      <t>トウ</t>
    </rPh>
    <phoneticPr fontId="13"/>
  </si>
  <si>
    <t>処分の理由</t>
    <rPh sb="0" eb="2">
      <t>ショブン</t>
    </rPh>
    <rPh sb="3" eb="5">
      <t>リユウ</t>
    </rPh>
    <phoneticPr fontId="66"/>
  </si>
  <si>
    <t>処分の方法</t>
    <rPh sb="0" eb="2">
      <t>ショブン</t>
    </rPh>
    <rPh sb="3" eb="5">
      <t>ホウホウ</t>
    </rPh>
    <phoneticPr fontId="66"/>
  </si>
  <si>
    <t>処分の
相手方※</t>
    <rPh sb="0" eb="2">
      <t>ショブン</t>
    </rPh>
    <rPh sb="4" eb="7">
      <t>アイテガタ</t>
    </rPh>
    <phoneticPr fontId="66"/>
  </si>
  <si>
    <t>名称</t>
    <rPh sb="0" eb="2">
      <t>メイショウ</t>
    </rPh>
    <phoneticPr fontId="66"/>
  </si>
  <si>
    <t>住所</t>
    <rPh sb="0" eb="2">
      <t>ジュウショ</t>
    </rPh>
    <phoneticPr fontId="66"/>
  </si>
  <si>
    <t>使用場所</t>
    <rPh sb="0" eb="2">
      <t>シヨウ</t>
    </rPh>
    <rPh sb="2" eb="4">
      <t>バショ</t>
    </rPh>
    <phoneticPr fontId="66"/>
  </si>
  <si>
    <t>処分予定日</t>
    <rPh sb="0" eb="2">
      <t>ショブン</t>
    </rPh>
    <rPh sb="2" eb="5">
      <t>ヨテイビ</t>
    </rPh>
    <phoneticPr fontId="66"/>
  </si>
  <si>
    <t>交付申請（実施要綱第５条一項ア～コ）</t>
    <rPh sb="0" eb="2">
      <t>コウフ</t>
    </rPh>
    <rPh sb="2" eb="4">
      <t>シンセイ</t>
    </rPh>
    <rPh sb="5" eb="7">
      <t>ジッシ</t>
    </rPh>
    <rPh sb="7" eb="9">
      <t>ヨウコウ</t>
    </rPh>
    <rPh sb="9" eb="10">
      <t>ダイ</t>
    </rPh>
    <rPh sb="11" eb="12">
      <t>ジョウ</t>
    </rPh>
    <rPh sb="12" eb="13">
      <t>１</t>
    </rPh>
    <rPh sb="13" eb="14">
      <t>コウ</t>
    </rPh>
    <phoneticPr fontId="66"/>
  </si>
  <si>
    <t>計画変更（実施要綱第５条一項ア～コ）</t>
    <rPh sb="0" eb="2">
      <t>ケイカク</t>
    </rPh>
    <rPh sb="2" eb="4">
      <t>ヘンコウ</t>
    </rPh>
    <phoneticPr fontId="66"/>
  </si>
  <si>
    <t>実績報告（実施要綱第５条一項ア～コ）</t>
    <rPh sb="0" eb="2">
      <t>ジッセキ</t>
    </rPh>
    <rPh sb="2" eb="4">
      <t>ホウコク</t>
    </rPh>
    <phoneticPr fontId="66"/>
  </si>
  <si>
    <t>助成対象事業者の種別</t>
    <rPh sb="0" eb="2">
      <t>ジョセイ</t>
    </rPh>
    <rPh sb="2" eb="4">
      <t>タイショウ</t>
    </rPh>
    <rPh sb="4" eb="6">
      <t>ジギョウ</t>
    </rPh>
    <rPh sb="6" eb="7">
      <t>シャ</t>
    </rPh>
    <rPh sb="8" eb="10">
      <t>シュベツ</t>
    </rPh>
    <phoneticPr fontId="21"/>
  </si>
  <si>
    <t>「地産地消型再エネ増強プロジェクト（都内）　　助成金●●●●書類在中」</t>
    <rPh sb="1" eb="5">
      <t>チサンチショウ</t>
    </rPh>
    <rPh sb="5" eb="6">
      <t>ガタ</t>
    </rPh>
    <rPh sb="6" eb="7">
      <t>サイ</t>
    </rPh>
    <rPh sb="9" eb="11">
      <t>ゾウキョウ</t>
    </rPh>
    <rPh sb="18" eb="20">
      <t>トナイ</t>
    </rPh>
    <rPh sb="23" eb="26">
      <t>ジョセイキン</t>
    </rPh>
    <rPh sb="30" eb="32">
      <t>ショルイ</t>
    </rPh>
    <rPh sb="32" eb="34">
      <t>ザイチュウ</t>
    </rPh>
    <phoneticPr fontId="13"/>
  </si>
  <si>
    <r>
      <rPr>
        <sz val="12"/>
        <color rgb="FFFF0000"/>
        <rFont val="ＭＳ Ｐ明朝"/>
        <family val="1"/>
        <charset val="128"/>
      </rPr>
      <t>（都内）助成金●●●●書類在中」</t>
    </r>
    <r>
      <rPr>
        <sz val="12"/>
        <color rgb="FF000000"/>
        <rFont val="ＭＳ Ｐ明朝"/>
        <family val="1"/>
        <charset val="128"/>
      </rPr>
      <t>と</t>
    </r>
    <r>
      <rPr>
        <sz val="12"/>
        <color rgb="FFFF0000"/>
        <rFont val="ＭＳ Ｐ明朝"/>
        <family val="1"/>
        <charset val="128"/>
      </rPr>
      <t>赤字</t>
    </r>
    <r>
      <rPr>
        <sz val="12"/>
        <color rgb="FF000000"/>
        <rFont val="ＭＳ Ｐ明朝"/>
        <family val="1"/>
        <charset val="128"/>
      </rPr>
      <t>で記入してください。</t>
    </r>
    <rPh sb="1" eb="3">
      <t>トナイ</t>
    </rPh>
    <rPh sb="17" eb="19">
      <t>アカジ</t>
    </rPh>
    <rPh sb="20" eb="22">
      <t>キニュウ</t>
    </rPh>
    <phoneticPr fontId="13"/>
  </si>
  <si>
    <t>第４号様式（第８条関係)</t>
    <phoneticPr fontId="13"/>
  </si>
  <si>
    <t>製造者名（メーカー名）</t>
    <rPh sb="0" eb="3">
      <t>セイゾウシャ</t>
    </rPh>
    <rPh sb="3" eb="4">
      <t>メイ</t>
    </rPh>
    <rPh sb="9" eb="10">
      <t>メイ</t>
    </rPh>
    <phoneticPr fontId="13"/>
  </si>
  <si>
    <t>※ ＣＤは、下の図のように２穴付タイプのメディアケースに入れ、ファイルに綴じ込んでください。</t>
    <phoneticPr fontId="58"/>
  </si>
  <si>
    <r>
      <t>１．</t>
    </r>
    <r>
      <rPr>
        <b/>
        <sz val="12"/>
        <color indexed="8"/>
        <rFont val="ＭＳ Ｐ明朝"/>
        <family val="1"/>
        <charset val="128"/>
      </rPr>
      <t>入力の流れ</t>
    </r>
    <rPh sb="2" eb="4">
      <t>ニュウリョク</t>
    </rPh>
    <rPh sb="5" eb="6">
      <t>ナガ</t>
    </rPh>
    <phoneticPr fontId="14"/>
  </si>
  <si>
    <t>２．入力の手順</t>
    <rPh sb="2" eb="4">
      <t>ニュウリョク</t>
    </rPh>
    <rPh sb="5" eb="7">
      <t>テ</t>
    </rPh>
    <phoneticPr fontId="14"/>
  </si>
  <si>
    <r>
      <t>セルが</t>
    </r>
    <r>
      <rPr>
        <sz val="11"/>
        <color indexed="8"/>
        <rFont val="ＭＳ Ｐ明朝"/>
        <family val="1"/>
        <charset val="128"/>
      </rPr>
      <t>着色されていない部分は、全て保護が掛かっていますので、入力はできません。</t>
    </r>
    <phoneticPr fontId="13"/>
  </si>
  <si>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14"/>
  </si>
  <si>
    <r>
      <rPr>
        <sz val="11"/>
        <color indexed="8"/>
        <rFont val="ＭＳ Ｐ明朝"/>
        <family val="1"/>
        <charset val="128"/>
      </rPr>
      <t>シートの列んでいる順番に入力していく</t>
    </r>
    <rPh sb="4" eb="5">
      <t>ナラ</t>
    </rPh>
    <rPh sb="9" eb="11">
      <t>ジュンバン</t>
    </rPh>
    <rPh sb="12" eb="14">
      <t>ニュウリョク</t>
    </rPh>
    <phoneticPr fontId="14"/>
  </si>
  <si>
    <t>様式一式</t>
    <rPh sb="0" eb="4">
      <t>ヨウシキイッシキ</t>
    </rPh>
    <phoneticPr fontId="58"/>
  </si>
  <si>
    <t>～目次～</t>
    <rPh sb="1" eb="3">
      <t>モクジ</t>
    </rPh>
    <phoneticPr fontId="58"/>
  </si>
  <si>
    <t>シート名・様式名</t>
    <rPh sb="3" eb="4">
      <t>メイ</t>
    </rPh>
    <rPh sb="5" eb="8">
      <t>ヨウシキメイ</t>
    </rPh>
    <phoneticPr fontId="58"/>
  </si>
  <si>
    <t>提出方法</t>
    <rPh sb="0" eb="4">
      <t>テイシュツホウホウ</t>
    </rPh>
    <phoneticPr fontId="58"/>
  </si>
  <si>
    <t>記載要領</t>
    <rPh sb="0" eb="4">
      <t>キサイヨウリョウ</t>
    </rPh>
    <phoneticPr fontId="66"/>
  </si>
  <si>
    <t>日本標準産業中分類</t>
    <rPh sb="0" eb="9">
      <t>ニホンヒョウジュンサンギョウチュウブンルイ</t>
    </rPh>
    <phoneticPr fontId="66"/>
  </si>
  <si>
    <t>会社規模判断材料</t>
    <rPh sb="0" eb="8">
      <t>カイシャキボハンダンザイリョウ</t>
    </rPh>
    <phoneticPr fontId="66"/>
  </si>
  <si>
    <t>基本情報入力シート</t>
    <phoneticPr fontId="66"/>
  </si>
  <si>
    <t>【第２号様式】誓約書（助成対象事業者用）</t>
    <rPh sb="4" eb="6">
      <t>ヨウシキ</t>
    </rPh>
    <rPh sb="11" eb="19">
      <t>ジョセイタイショウジギョウシャヨウ</t>
    </rPh>
    <phoneticPr fontId="66"/>
  </si>
  <si>
    <t>【第２号様式】誓約書（共同申請者用）</t>
    <rPh sb="4" eb="6">
      <t>ヨウシキ</t>
    </rPh>
    <rPh sb="11" eb="17">
      <t>キョウドウシンセイシャヨウ</t>
    </rPh>
    <phoneticPr fontId="66"/>
  </si>
  <si>
    <t>【第３号様式】助成対象事業の実施に係る同意書</t>
    <phoneticPr fontId="66"/>
  </si>
  <si>
    <t>【共通様式】助成対象事業経費内訳（蓄電池）</t>
    <rPh sb="1" eb="3">
      <t>キョウツウ</t>
    </rPh>
    <rPh sb="3" eb="5">
      <t>ヨウシキ</t>
    </rPh>
    <rPh sb="17" eb="20">
      <t>チクデンチ</t>
    </rPh>
    <phoneticPr fontId="66"/>
  </si>
  <si>
    <t>・対象施設等で必要とされる電力の計算根拠</t>
    <rPh sb="1" eb="3">
      <t>タイショウ</t>
    </rPh>
    <rPh sb="3" eb="5">
      <t>シセツ</t>
    </rPh>
    <rPh sb="5" eb="6">
      <t>トウ</t>
    </rPh>
    <rPh sb="7" eb="9">
      <t>ヒツヨウ</t>
    </rPh>
    <rPh sb="13" eb="15">
      <t>デンリョク</t>
    </rPh>
    <rPh sb="16" eb="18">
      <t>ケイサン</t>
    </rPh>
    <rPh sb="18" eb="20">
      <t>コンキョ</t>
    </rPh>
    <phoneticPr fontId="13"/>
  </si>
  <si>
    <t>共通様式のとおり</t>
    <rPh sb="0" eb="2">
      <t>キョウツウ</t>
    </rPh>
    <rPh sb="2" eb="4">
      <t>ヨウシキ</t>
    </rPh>
    <phoneticPr fontId="13"/>
  </si>
  <si>
    <t>共通様式　助成対象事業経費内訳</t>
    <rPh sb="0" eb="2">
      <t>キョウツウ</t>
    </rPh>
    <rPh sb="2" eb="4">
      <t>ヨウシキ</t>
    </rPh>
    <rPh sb="5" eb="7">
      <t>ジョセイ</t>
    </rPh>
    <rPh sb="7" eb="9">
      <t>タイショウ</t>
    </rPh>
    <rPh sb="9" eb="11">
      <t>ジギョウ</t>
    </rPh>
    <rPh sb="11" eb="13">
      <t>ケイヒ</t>
    </rPh>
    <rPh sb="13" eb="15">
      <t>ウチワケ</t>
    </rPh>
    <phoneticPr fontId="66"/>
  </si>
  <si>
    <t>金融機関コード</t>
    <rPh sb="0" eb="2">
      <t>キンユウ</t>
    </rPh>
    <rPh sb="2" eb="4">
      <t>キカン</t>
    </rPh>
    <phoneticPr fontId="13"/>
  </si>
  <si>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66"/>
  </si>
  <si>
    <t>助成事業者住所</t>
    <phoneticPr fontId="58"/>
  </si>
  <si>
    <t>変更後</t>
    <rPh sb="0" eb="3">
      <t>ヘンコウアト</t>
    </rPh>
    <phoneticPr fontId="58"/>
  </si>
  <si>
    <t>変更前</t>
    <rPh sb="0" eb="2">
      <t>ヘンコウ</t>
    </rPh>
    <rPh sb="2" eb="3">
      <t>マエ</t>
    </rPh>
    <phoneticPr fontId="58"/>
  </si>
  <si>
    <t>事業について、地産地消型再エネ増強プロジェクト助成金（都内設置）交付要綱（令和４年８月18日付４都環公地温第1168号）第20条第２項の規定に基づき、下記のとおり工事の遅延等を報告します。</t>
    <rPh sb="0" eb="2">
      <t>ジギョウ</t>
    </rPh>
    <rPh sb="63" eb="64">
      <t>ジョウ</t>
    </rPh>
    <rPh sb="64" eb="65">
      <t>ダイ</t>
    </rPh>
    <rPh sb="66" eb="67">
      <t>コウ</t>
    </rPh>
    <rPh sb="75" eb="77">
      <t>カキ</t>
    </rPh>
    <rPh sb="81" eb="83">
      <t>コウジ</t>
    </rPh>
    <rPh sb="84" eb="86">
      <t>チエン</t>
    </rPh>
    <rPh sb="86" eb="87">
      <t>トウ</t>
    </rPh>
    <rPh sb="88" eb="90">
      <t>ホウコク</t>
    </rPh>
    <phoneticPr fontId="13"/>
  </si>
  <si>
    <t>4</t>
    <phoneticPr fontId="66"/>
  </si>
  <si>
    <t>1</t>
    <phoneticPr fontId="58"/>
  </si>
  <si>
    <t>実施要綱第5条第一項ア～コ</t>
  </si>
  <si>
    <t>○○株式会社 本社工場</t>
    <rPh sb="2" eb="6">
      <t>カブシキガイシャ</t>
    </rPh>
    <rPh sb="7" eb="9">
      <t>ホンシャ</t>
    </rPh>
    <rPh sb="9" eb="11">
      <t>コウジョウ</t>
    </rPh>
    <phoneticPr fontId="13"/>
  </si>
  <si>
    <t>○○株式会社</t>
    <rPh sb="2" eb="6">
      <t>カブシキガイシャ</t>
    </rPh>
    <phoneticPr fontId="13"/>
  </si>
  <si>
    <t>×××-××××</t>
    <phoneticPr fontId="13"/>
  </si>
  <si>
    <t>東京都新宿区西新宿○-○○-○○</t>
    <rPh sb="0" eb="3">
      <t>トウキョウト</t>
    </rPh>
    <rPh sb="3" eb="6">
      <t>シンジュクク</t>
    </rPh>
    <rPh sb="6" eb="9">
      <t>ニシシンジュク</t>
    </rPh>
    <phoneticPr fontId="13"/>
  </si>
  <si>
    <t>代表取締役</t>
    <rPh sb="0" eb="2">
      <t>ダイヒョウ</t>
    </rPh>
    <rPh sb="2" eb="5">
      <t>トリシマリヤク</t>
    </rPh>
    <phoneticPr fontId="13"/>
  </si>
  <si>
    <t>環境　太郎</t>
    <rPh sb="0" eb="2">
      <t>カンキョウ</t>
    </rPh>
    <rPh sb="3" eb="5">
      <t>タロウ</t>
    </rPh>
    <phoneticPr fontId="13"/>
  </si>
  <si>
    <t>〇〇課</t>
    <rPh sb="2" eb="3">
      <t>カ</t>
    </rPh>
    <phoneticPr fontId="13"/>
  </si>
  <si>
    <t>環境　次郎</t>
    <rPh sb="0" eb="2">
      <t>カンキョウ</t>
    </rPh>
    <rPh sb="3" eb="5">
      <t>ジロウ</t>
    </rPh>
    <phoneticPr fontId="13"/>
  </si>
  <si>
    <t>00-0000-0000</t>
    <phoneticPr fontId="13"/>
  </si>
  <si>
    <t>000-0000-0000</t>
    <phoneticPr fontId="13"/>
  </si>
  <si>
    <t>×××0000＠××××.co.jp</t>
    <phoneticPr fontId="13"/>
  </si>
  <si>
    <t xml:space="preserve">1 農業 </t>
  </si>
  <si>
    <t>株式会社××</t>
    <rPh sb="0" eb="4">
      <t>カブシキガイシャ</t>
    </rPh>
    <phoneticPr fontId="13"/>
  </si>
  <si>
    <t>東京都新宿区新宿○-○○-○○</t>
    <rPh sb="0" eb="3">
      <t>トウキョウト</t>
    </rPh>
    <rPh sb="3" eb="6">
      <t>シンジュクク</t>
    </rPh>
    <rPh sb="6" eb="8">
      <t>シンジュク</t>
    </rPh>
    <phoneticPr fontId="13"/>
  </si>
  <si>
    <t>東京　太郎</t>
    <rPh sb="0" eb="2">
      <t>トウキョウ</t>
    </rPh>
    <rPh sb="3" eb="5">
      <t>タロウ</t>
    </rPh>
    <phoneticPr fontId="13"/>
  </si>
  <si>
    <t>東京　次郎</t>
    <rPh sb="0" eb="2">
      <t>トウキョウ</t>
    </rPh>
    <rPh sb="3" eb="5">
      <t>ジロウ</t>
    </rPh>
    <phoneticPr fontId="13"/>
  </si>
  <si>
    <t>××株式会社</t>
    <rPh sb="2" eb="6">
      <t>カブシキガイシャ</t>
    </rPh>
    <phoneticPr fontId="13"/>
  </si>
  <si>
    <t>新宿　太郎</t>
    <rPh sb="0" eb="2">
      <t>シンジュク</t>
    </rPh>
    <rPh sb="3" eb="5">
      <t>タロウ</t>
    </rPh>
    <phoneticPr fontId="13"/>
  </si>
  <si>
    <t>○○課</t>
    <rPh sb="2" eb="3">
      <t>カ</t>
    </rPh>
    <phoneticPr fontId="13"/>
  </si>
  <si>
    <t>新宿　次郎</t>
    <rPh sb="0" eb="2">
      <t>シンジュク</t>
    </rPh>
    <rPh sb="3" eb="5">
      <t>ジロウ</t>
    </rPh>
    <phoneticPr fontId="13"/>
  </si>
  <si>
    <t>会社名</t>
  </si>
  <si>
    <t>株式会社××本社工場</t>
    <rPh sb="0" eb="4">
      <t>カブシキガイシャ</t>
    </rPh>
    <rPh sb="6" eb="8">
      <t>ホンシャ</t>
    </rPh>
    <rPh sb="8" eb="10">
      <t>コウジョウ</t>
    </rPh>
    <phoneticPr fontId="13"/>
  </si>
  <si>
    <t>蓄電池</t>
    <rPh sb="0" eb="3">
      <t>チクデンチ</t>
    </rPh>
    <phoneticPr fontId="58"/>
  </si>
  <si>
    <t>東京都新宿区西新宿○-○○-○○</t>
  </si>
  <si>
    <t>○○株式会社</t>
  </si>
  <si>
    <t>●</t>
    <phoneticPr fontId="58"/>
  </si>
  <si>
    <t>令和●</t>
    <phoneticPr fontId="58"/>
  </si>
  <si>
    <t>令和●</t>
    <rPh sb="0" eb="2">
      <t>レイワ</t>
    </rPh>
    <phoneticPr fontId="58"/>
  </si>
  <si>
    <t>▲</t>
    <phoneticPr fontId="58"/>
  </si>
  <si>
    <t>▲▲▲▲▲▲が生じたため</t>
    <rPh sb="7" eb="8">
      <t>ショウ</t>
    </rPh>
    <phoneticPr fontId="58"/>
  </si>
  <si>
    <t>●●●●●を行い、可能な限り迅速に事業を進める。</t>
    <rPh sb="6" eb="7">
      <t>オコナ</t>
    </rPh>
    <rPh sb="9" eb="11">
      <t>カノウ</t>
    </rPh>
    <rPh sb="12" eb="13">
      <t>カギ</t>
    </rPh>
    <rPh sb="14" eb="16">
      <t>ジンソク</t>
    </rPh>
    <rPh sb="17" eb="19">
      <t>ジギョウ</t>
    </rPh>
    <rPh sb="20" eb="21">
      <t>スス</t>
    </rPh>
    <phoneticPr fontId="58"/>
  </si>
  <si>
    <t>実績報告書の提出日が予定より30日程度遅れる。</t>
    <rPh sb="0" eb="2">
      <t>ジッセキ</t>
    </rPh>
    <rPh sb="2" eb="5">
      <t>ホウコクショ</t>
    </rPh>
    <rPh sb="6" eb="8">
      <t>テイシュツ</t>
    </rPh>
    <rPh sb="8" eb="9">
      <t>ビ</t>
    </rPh>
    <rPh sb="10" eb="12">
      <t>ヨテイ</t>
    </rPh>
    <rPh sb="16" eb="17">
      <t>ニチ</t>
    </rPh>
    <rPh sb="17" eb="19">
      <t>テイド</t>
    </rPh>
    <rPh sb="19" eb="20">
      <t>オク</t>
    </rPh>
    <phoneticPr fontId="58"/>
  </si>
  <si>
    <t>■</t>
    <phoneticPr fontId="58"/>
  </si>
  <si>
    <t>・暴力団又は暴力団員を雇用している者</t>
    <rPh sb="1" eb="4">
      <t>ボウリョクダン</t>
    </rPh>
    <rPh sb="4" eb="5">
      <t>マタ</t>
    </rPh>
    <rPh sb="9" eb="10">
      <t>イン</t>
    </rPh>
    <rPh sb="11" eb="13">
      <t>コヨウ</t>
    </rPh>
    <rPh sb="17" eb="18">
      <t>モノ</t>
    </rPh>
    <phoneticPr fontId="13"/>
  </si>
  <si>
    <t>共同申請者</t>
    <rPh sb="0" eb="2">
      <t>キョウドウ</t>
    </rPh>
    <rPh sb="2" eb="5">
      <t>シンセイシャ</t>
    </rPh>
    <phoneticPr fontId="21"/>
  </si>
  <si>
    <t>発災時に事務所2階を従業員の一時待機場所としており、携帯等の通信機器の充電を行うことができるようにするため。</t>
    <phoneticPr fontId="66"/>
  </si>
  <si>
    <t>蓄電池側の設定により蓄電容量が50%を下回らないように設定し、50%を下回った場合、自動的に系統より充電を開始します。設定の操作方法、設定画面については別添の蓄電池カタログにより説明しておりますので、参照してください。</t>
    <phoneticPr fontId="66"/>
  </si>
  <si>
    <t>事務所照明</t>
    <rPh sb="0" eb="2">
      <t>ジム</t>
    </rPh>
    <rPh sb="2" eb="3">
      <t>ショ</t>
    </rPh>
    <rPh sb="3" eb="5">
      <t>ショウメイ</t>
    </rPh>
    <phoneticPr fontId="57"/>
  </si>
  <si>
    <t>非常用コンセント(PC用)</t>
    <rPh sb="0" eb="3">
      <t>ヒジョウヨウ</t>
    </rPh>
    <rPh sb="11" eb="12">
      <t>ヨウ</t>
    </rPh>
    <phoneticPr fontId="57"/>
  </si>
  <si>
    <t>非常用コンセント(携帯用)</t>
    <rPh sb="0" eb="3">
      <t>ヒジョウヨウ</t>
    </rPh>
    <rPh sb="9" eb="11">
      <t>ケイタイ</t>
    </rPh>
    <rPh sb="11" eb="12">
      <t>ヨウ</t>
    </rPh>
    <phoneticPr fontId="57"/>
  </si>
  <si>
    <t>発災時に従業員の一時待機場所として事務所2階部分を使うことを想定しています。
上記表の通りにて特定負荷設備の使用を計画しています。
今回導入する蓄電池の容量は○○○kWhであり、(E)列の消費電力量合計と同等容量であるため、
上記の計画通りの発災時の蓄電池運用が可能です。</t>
    <phoneticPr fontId="66"/>
  </si>
  <si>
    <t>共通様式のとおり</t>
    <phoneticPr fontId="66"/>
  </si>
  <si>
    <t xml:space="preserve">78 洗濯・理容・美容・浴場業 </t>
    <rPh sb="3" eb="5">
      <t>センタク</t>
    </rPh>
    <rPh sb="6" eb="8">
      <t>リヨウ</t>
    </rPh>
    <phoneticPr fontId="29"/>
  </si>
  <si>
    <t>220,000円/kWh</t>
    <rPh sb="7" eb="8">
      <t>エン</t>
    </rPh>
    <phoneticPr fontId="58"/>
  </si>
  <si>
    <t>2/3</t>
    <phoneticPr fontId="58"/>
  </si>
  <si>
    <t>3</t>
    <phoneticPr fontId="58"/>
  </si>
  <si>
    <t>2</t>
    <phoneticPr fontId="58"/>
  </si>
  <si>
    <t>1/2</t>
    <phoneticPr fontId="58"/>
  </si>
  <si>
    <t>3/4</t>
    <phoneticPr fontId="58"/>
  </si>
  <si>
    <t>代表者</t>
    <rPh sb="0" eb="3">
      <t>ダイヒョウシャ</t>
    </rPh>
    <phoneticPr fontId="14"/>
  </si>
  <si>
    <t>担当者</t>
    <rPh sb="0" eb="3">
      <t>タントウシャ</t>
    </rPh>
    <phoneticPr fontId="14"/>
  </si>
  <si>
    <t>※</t>
    <phoneticPr fontId="13"/>
  </si>
  <si>
    <t>(2) 他助成金等受給(予定)額</t>
    <rPh sb="4" eb="5">
      <t>タ</t>
    </rPh>
    <rPh sb="5" eb="7">
      <t>ジョセイ</t>
    </rPh>
    <rPh sb="7" eb="8">
      <t>キン</t>
    </rPh>
    <rPh sb="8" eb="9">
      <t>トウ</t>
    </rPh>
    <rPh sb="9" eb="11">
      <t>ジュキュウ</t>
    </rPh>
    <rPh sb="12" eb="14">
      <t>ヨテイ</t>
    </rPh>
    <rPh sb="15" eb="16">
      <t>ガク</t>
    </rPh>
    <phoneticPr fontId="58"/>
  </si>
  <si>
    <t>【助成対象事業者】</t>
    <rPh sb="1" eb="3">
      <t>ジョセイ</t>
    </rPh>
    <rPh sb="3" eb="5">
      <t>タイショウ</t>
    </rPh>
    <rPh sb="5" eb="7">
      <t>ジギョウ</t>
    </rPh>
    <rPh sb="7" eb="8">
      <t>シャ</t>
    </rPh>
    <phoneticPr fontId="13"/>
  </si>
  <si>
    <t>【共同申請者】</t>
    <rPh sb="1" eb="3">
      <t>キョウドウ</t>
    </rPh>
    <rPh sb="3" eb="6">
      <t>シンセイシャ</t>
    </rPh>
    <phoneticPr fontId="14"/>
  </si>
  <si>
    <t>【手続代行者】</t>
    <rPh sb="1" eb="3">
      <t>テツヅキ</t>
    </rPh>
    <rPh sb="3" eb="5">
      <t>ダイコウ</t>
    </rPh>
    <rPh sb="5" eb="6">
      <t>シャ</t>
    </rPh>
    <phoneticPr fontId="58"/>
  </si>
  <si>
    <t>助成対象事業の開始及び
完了予定日</t>
    <rPh sb="0" eb="2">
      <t>ジョセイ</t>
    </rPh>
    <rPh sb="2" eb="4">
      <t>タイショウ</t>
    </rPh>
    <rPh sb="4" eb="6">
      <t>ジギョウ</t>
    </rPh>
    <rPh sb="7" eb="9">
      <t>カイシ</t>
    </rPh>
    <rPh sb="9" eb="10">
      <t>オヨ</t>
    </rPh>
    <rPh sb="12" eb="14">
      <t>カンリョウ</t>
    </rPh>
    <rPh sb="14" eb="16">
      <t>ヨテイ</t>
    </rPh>
    <rPh sb="16" eb="17">
      <t>ビ</t>
    </rPh>
    <phoneticPr fontId="14"/>
  </si>
  <si>
    <t>～</t>
    <phoneticPr fontId="13"/>
  </si>
  <si>
    <t>（１）設備の導入場所</t>
    <rPh sb="3" eb="5">
      <t>セツビ</t>
    </rPh>
    <rPh sb="6" eb="8">
      <t>ドウニュウ</t>
    </rPh>
    <rPh sb="8" eb="10">
      <t>バショ</t>
    </rPh>
    <phoneticPr fontId="13"/>
  </si>
  <si>
    <t>（２）助成対象事業者又はリース使用者に関する情報</t>
    <rPh sb="5" eb="7">
      <t>タイショウ</t>
    </rPh>
    <rPh sb="7" eb="9">
      <t>ジギョウ</t>
    </rPh>
    <rPh sb="9" eb="10">
      <t>シャ</t>
    </rPh>
    <rPh sb="10" eb="11">
      <t>マタ</t>
    </rPh>
    <rPh sb="15" eb="18">
      <t>シヨウシャ</t>
    </rPh>
    <rPh sb="19" eb="20">
      <t>カン</t>
    </rPh>
    <rPh sb="22" eb="24">
      <t>ジョウホウ</t>
    </rPh>
    <phoneticPr fontId="13"/>
  </si>
  <si>
    <t>助成対象事業者</t>
    <rPh sb="0" eb="2">
      <t>ジョセイ</t>
    </rPh>
    <rPh sb="2" eb="4">
      <t>タイショウ</t>
    </rPh>
    <rPh sb="4" eb="6">
      <t>ジギョウ</t>
    </rPh>
    <rPh sb="6" eb="7">
      <t>シャ</t>
    </rPh>
    <phoneticPr fontId="13"/>
  </si>
  <si>
    <t>担当者</t>
    <rPh sb="0" eb="3">
      <t>タントウシャ</t>
    </rPh>
    <phoneticPr fontId="13"/>
  </si>
  <si>
    <t>電話番号</t>
    <rPh sb="0" eb="2">
      <t>デンワ</t>
    </rPh>
    <rPh sb="2" eb="4">
      <t>バンゴウ</t>
    </rPh>
    <phoneticPr fontId="13"/>
  </si>
  <si>
    <t>その他（　　　　　　　　　　　　　　）</t>
    <rPh sb="2" eb="3">
      <t>タ</t>
    </rPh>
    <phoneticPr fontId="13"/>
  </si>
  <si>
    <t>共同申請者</t>
    <rPh sb="0" eb="2">
      <t>キョウドウ</t>
    </rPh>
    <rPh sb="2" eb="5">
      <t>シンセイシャ</t>
    </rPh>
    <phoneticPr fontId="13"/>
  </si>
  <si>
    <t>手続代行者</t>
    <rPh sb="0" eb="2">
      <t>テツヅキ</t>
    </rPh>
    <rPh sb="2" eb="4">
      <t>ダイコウ</t>
    </rPh>
    <rPh sb="4" eb="5">
      <t>シャ</t>
    </rPh>
    <phoneticPr fontId="13"/>
  </si>
  <si>
    <t>（１）事業実施体制表</t>
    <rPh sb="3" eb="5">
      <t>ジギョウ</t>
    </rPh>
    <rPh sb="5" eb="7">
      <t>ジッシ</t>
    </rPh>
    <rPh sb="7" eb="9">
      <t>タイセイ</t>
    </rPh>
    <rPh sb="9" eb="10">
      <t>ヒョウ</t>
    </rPh>
    <phoneticPr fontId="13"/>
  </si>
  <si>
    <t>　　※選定に当たっては、見積書等による競争に付してください。</t>
    <phoneticPr fontId="13"/>
  </si>
  <si>
    <t>上記でその他を選択した場合に、詳細を記載してください</t>
    <rPh sb="0" eb="2">
      <t>ジョウキ</t>
    </rPh>
    <rPh sb="5" eb="6">
      <t>タ</t>
    </rPh>
    <rPh sb="7" eb="9">
      <t>センタク</t>
    </rPh>
    <rPh sb="11" eb="13">
      <t>バアイ</t>
    </rPh>
    <rPh sb="15" eb="17">
      <t>ショウサイ</t>
    </rPh>
    <rPh sb="18" eb="20">
      <t>キサイ</t>
    </rPh>
    <phoneticPr fontId="13"/>
  </si>
  <si>
    <t>蓄電池</t>
    <rPh sb="0" eb="3">
      <t>チクデンチ</t>
    </rPh>
    <phoneticPr fontId="66"/>
  </si>
  <si>
    <t>都助成率</t>
    <rPh sb="0" eb="1">
      <t>ト</t>
    </rPh>
    <rPh sb="1" eb="3">
      <t>ジョセイ</t>
    </rPh>
    <rPh sb="3" eb="4">
      <t>リツ</t>
    </rPh>
    <phoneticPr fontId="58"/>
  </si>
  <si>
    <t>限度額①</t>
    <rPh sb="0" eb="2">
      <t>ゲンド</t>
    </rPh>
    <rPh sb="2" eb="3">
      <t>ガク</t>
    </rPh>
    <phoneticPr fontId="58"/>
  </si>
  <si>
    <t>限度額②</t>
    <rPh sb="0" eb="2">
      <t>ゲンド</t>
    </rPh>
    <rPh sb="2" eb="3">
      <t>ガク</t>
    </rPh>
    <phoneticPr fontId="58"/>
  </si>
  <si>
    <t>4</t>
    <phoneticPr fontId="58"/>
  </si>
  <si>
    <t>役職名・代表者名</t>
    <rPh sb="0" eb="2">
      <t>ヤクショク</t>
    </rPh>
    <rPh sb="2" eb="3">
      <t>メイ</t>
    </rPh>
    <rPh sb="4" eb="7">
      <t>ダイヒョウシャ</t>
    </rPh>
    <rPh sb="7" eb="8">
      <t>メイ</t>
    </rPh>
    <phoneticPr fontId="13"/>
  </si>
  <si>
    <t>150,000円/kWh</t>
    <rPh sb="7" eb="8">
      <t>エン</t>
    </rPh>
    <phoneticPr fontId="58"/>
  </si>
  <si>
    <t>200,000円/kWh</t>
    <rPh sb="7" eb="8">
      <t>エン</t>
    </rPh>
    <phoneticPr fontId="58"/>
  </si>
  <si>
    <t>第７号様式（第13条関係）</t>
    <phoneticPr fontId="13"/>
  </si>
  <si>
    <t>第10号様式（第15条関係）</t>
    <phoneticPr fontId="13"/>
  </si>
  <si>
    <t>第12号様式（第17条関係）</t>
    <phoneticPr fontId="13"/>
  </si>
  <si>
    <t>第13号様式（第19条関係）</t>
    <phoneticPr fontId="13"/>
  </si>
  <si>
    <t>第20号様式（第24条関係）</t>
    <phoneticPr fontId="13"/>
  </si>
  <si>
    <t>第21号様式(第28条関係）</t>
    <rPh sb="0" eb="1">
      <t>ダイ</t>
    </rPh>
    <rPh sb="3" eb="4">
      <t>ゴウ</t>
    </rPh>
    <rPh sb="4" eb="6">
      <t>ヨウシキ</t>
    </rPh>
    <rPh sb="7" eb="8">
      <t>ダイ</t>
    </rPh>
    <rPh sb="10" eb="11">
      <t>ジョウ</t>
    </rPh>
    <rPh sb="11" eb="13">
      <t>カンケイ</t>
    </rPh>
    <phoneticPr fontId="66"/>
  </si>
  <si>
    <t>第23号様式（第28条関係）</t>
    <phoneticPr fontId="13"/>
  </si>
  <si>
    <t>記</t>
    <rPh sb="0" eb="1">
      <t>シル</t>
    </rPh>
    <phoneticPr fontId="58"/>
  </si>
  <si>
    <r>
      <t xml:space="preserve">
中止（廃止）による影響
</t>
    </r>
    <r>
      <rPr>
        <sz val="9"/>
        <color theme="1"/>
        <rFont val="ＭＳ Ｐ明朝"/>
        <family val="1"/>
        <charset val="128"/>
      </rPr>
      <t>※中止する場合は、再開時期を記載</t>
    </r>
    <r>
      <rPr>
        <sz val="10.5"/>
        <color theme="1"/>
        <rFont val="ＭＳ Ｐ明朝"/>
        <family val="1"/>
        <charset val="128"/>
      </rPr>
      <t xml:space="preserve">
</t>
    </r>
    <rPh sb="1" eb="3">
      <t>チュウシ</t>
    </rPh>
    <rPh sb="4" eb="6">
      <t>ハイシ</t>
    </rPh>
    <rPh sb="10" eb="12">
      <t>エイキョウ</t>
    </rPh>
    <phoneticPr fontId="13"/>
  </si>
  <si>
    <t>口座名義
（カタカナ）</t>
    <rPh sb="0" eb="2">
      <t>コウザ</t>
    </rPh>
    <rPh sb="2" eb="4">
      <t>メイギ</t>
    </rPh>
    <phoneticPr fontId="13"/>
  </si>
  <si>
    <t>※平常時容量を超える容量を助成対象として申請する場合に作成してください。</t>
    <phoneticPr fontId="66"/>
  </si>
  <si>
    <t>共同申請者①</t>
    <rPh sb="0" eb="2">
      <t>キョウドウ</t>
    </rPh>
    <rPh sb="2" eb="5">
      <t>シンセイシャ</t>
    </rPh>
    <phoneticPr fontId="21"/>
  </si>
  <si>
    <t>共同申請者②</t>
    <rPh sb="0" eb="2">
      <t>キョウドウ</t>
    </rPh>
    <rPh sb="2" eb="5">
      <t>シンセイシャ</t>
    </rPh>
    <phoneticPr fontId="21"/>
  </si>
  <si>
    <t>株式会社◎◎</t>
    <rPh sb="0" eb="4">
      <t>カブシキガイシャ</t>
    </rPh>
    <phoneticPr fontId="13"/>
  </si>
  <si>
    <t>東京都新宿区新宿◎◎-◎◎</t>
    <rPh sb="0" eb="3">
      <t>トウキョウト</t>
    </rPh>
    <rPh sb="3" eb="6">
      <t>シンジュクク</t>
    </rPh>
    <rPh sb="6" eb="8">
      <t>シンジュク</t>
    </rPh>
    <phoneticPr fontId="13"/>
  </si>
  <si>
    <t>東京環境　一二三</t>
    <rPh sb="0" eb="2">
      <t>トウキョウ</t>
    </rPh>
    <rPh sb="2" eb="4">
      <t>カンキョウ</t>
    </rPh>
    <rPh sb="5" eb="8">
      <t>ヒフミ</t>
    </rPh>
    <phoneticPr fontId="13"/>
  </si>
  <si>
    <t>東京環境　四五六</t>
    <rPh sb="0" eb="2">
      <t>トウキョウ</t>
    </rPh>
    <rPh sb="2" eb="4">
      <t>カンキョウ</t>
    </rPh>
    <rPh sb="5" eb="8">
      <t>シゴロク</t>
    </rPh>
    <phoneticPr fontId="13"/>
  </si>
  <si>
    <t>◎◎課</t>
    <rPh sb="2" eb="3">
      <t>カ</t>
    </rPh>
    <phoneticPr fontId="13"/>
  </si>
  <si>
    <t>△〇課</t>
    <rPh sb="2" eb="3">
      <t>カ</t>
    </rPh>
    <phoneticPr fontId="13"/>
  </si>
  <si>
    <t xml:space="preserve"> 役職名　代表者名</t>
    <rPh sb="1" eb="4">
      <t>ヤクショクメイ</t>
    </rPh>
    <phoneticPr fontId="13"/>
  </si>
  <si>
    <t>以下、交付決定後記入欄</t>
    <rPh sb="0" eb="2">
      <t>イカ</t>
    </rPh>
    <rPh sb="3" eb="5">
      <t>コウフ</t>
    </rPh>
    <rPh sb="5" eb="7">
      <t>ケッテイ</t>
    </rPh>
    <rPh sb="7" eb="8">
      <t>ゴ</t>
    </rPh>
    <rPh sb="8" eb="10">
      <t>キニュウ</t>
    </rPh>
    <rPh sb="10" eb="11">
      <t>ラン</t>
    </rPh>
    <phoneticPr fontId="21"/>
  </si>
  <si>
    <t>交付決定番号</t>
    <rPh sb="0" eb="2">
      <t>コウフ</t>
    </rPh>
    <rPh sb="2" eb="4">
      <t>ケッテイ</t>
    </rPh>
    <rPh sb="4" eb="6">
      <t>バンゴウ</t>
    </rPh>
    <phoneticPr fontId="21"/>
  </si>
  <si>
    <t>年</t>
    <rPh sb="0" eb="1">
      <t>ネン</t>
    </rPh>
    <phoneticPr fontId="21"/>
  </si>
  <si>
    <t>月</t>
    <rPh sb="0" eb="1">
      <t>ツキ</t>
    </rPh>
    <phoneticPr fontId="21"/>
  </si>
  <si>
    <t>日</t>
    <rPh sb="0" eb="1">
      <t>ヒ</t>
    </rPh>
    <phoneticPr fontId="21"/>
  </si>
  <si>
    <t>号</t>
    <rPh sb="0" eb="1">
      <t>ゴウ</t>
    </rPh>
    <phoneticPr fontId="21"/>
  </si>
  <si>
    <t>令和５</t>
    <rPh sb="0" eb="2">
      <t>レイワ</t>
    </rPh>
    <phoneticPr fontId="21"/>
  </si>
  <si>
    <t>交付決定日</t>
    <rPh sb="0" eb="2">
      <t>コウフ</t>
    </rPh>
    <rPh sb="2" eb="4">
      <t>ケッテイ</t>
    </rPh>
    <rPh sb="4" eb="5">
      <t>ビ</t>
    </rPh>
    <phoneticPr fontId="21"/>
  </si>
  <si>
    <t>令和６</t>
    <rPh sb="0" eb="2">
      <t>レイワ</t>
    </rPh>
    <phoneticPr fontId="21"/>
  </si>
  <si>
    <t>令和７</t>
    <rPh sb="0" eb="2">
      <t>レイワ</t>
    </rPh>
    <phoneticPr fontId="21"/>
  </si>
  <si>
    <t>都環公地温第</t>
    <rPh sb="0" eb="1">
      <t>ト</t>
    </rPh>
    <rPh sb="1" eb="2">
      <t>カン</t>
    </rPh>
    <rPh sb="2" eb="3">
      <t>コウ</t>
    </rPh>
    <rPh sb="3" eb="4">
      <t>チ</t>
    </rPh>
    <rPh sb="4" eb="5">
      <t>オン</t>
    </rPh>
    <rPh sb="5" eb="6">
      <t>ダイ</t>
    </rPh>
    <phoneticPr fontId="21"/>
  </si>
  <si>
    <t>交付決定通知書記載の文書番号</t>
    <rPh sb="0" eb="2">
      <t>コウフ</t>
    </rPh>
    <rPh sb="2" eb="4">
      <t>ケッテイ</t>
    </rPh>
    <rPh sb="4" eb="7">
      <t>ツウチショ</t>
    </rPh>
    <rPh sb="7" eb="9">
      <t>キサイ</t>
    </rPh>
    <rPh sb="10" eb="12">
      <t>ブンショ</t>
    </rPh>
    <rPh sb="12" eb="14">
      <t>バンゴウ</t>
    </rPh>
    <phoneticPr fontId="21"/>
  </si>
  <si>
    <t>HH777777</t>
    <phoneticPr fontId="21"/>
  </si>
  <si>
    <t>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t>
    <phoneticPr fontId="13"/>
  </si>
  <si>
    <t>（</t>
    <phoneticPr fontId="58"/>
  </si>
  <si>
    <t>）</t>
    <phoneticPr fontId="58"/>
  </si>
  <si>
    <r>
      <t>（注）</t>
    </r>
    <r>
      <rPr>
        <u/>
        <sz val="9"/>
        <rFont val="ＭＳ 明朝"/>
        <family val="1"/>
        <charset val="128"/>
      </rPr>
      <t>変更後の現在事項全部証明書の写し（発行後３ヵ月以内のもの）を提出してください。</t>
    </r>
    <rPh sb="1" eb="2">
      <t>チュウ</t>
    </rPh>
    <rPh sb="7" eb="9">
      <t>ゲンザイ</t>
    </rPh>
    <rPh sb="9" eb="11">
      <t>ジコウ</t>
    </rPh>
    <rPh sb="11" eb="13">
      <t>ゼンブ</t>
    </rPh>
    <rPh sb="13" eb="16">
      <t>ショウメイショ</t>
    </rPh>
    <rPh sb="17" eb="18">
      <t>ウツ</t>
    </rPh>
    <rPh sb="20" eb="22">
      <t>ハッコウ</t>
    </rPh>
    <rPh sb="22" eb="23">
      <t>ゴ</t>
    </rPh>
    <rPh sb="25" eb="26">
      <t>ゲツ</t>
    </rPh>
    <phoneticPr fontId="13"/>
  </si>
  <si>
    <r>
      <t xml:space="preserve">  </t>
    </r>
    <r>
      <rPr>
        <u/>
        <sz val="9"/>
        <color theme="1"/>
        <rFont val="ＭＳ Ｐ明朝"/>
        <family val="1"/>
        <charset val="128"/>
      </rPr>
      <t>条件及び金額について記載すること。</t>
    </r>
    <phoneticPr fontId="66"/>
  </si>
  <si>
    <t>処分の条件</t>
    <rPh sb="0" eb="2">
      <t>ショブン</t>
    </rPh>
    <rPh sb="3" eb="5">
      <t>ジョウケン</t>
    </rPh>
    <phoneticPr fontId="66"/>
  </si>
  <si>
    <r>
      <t>（※）</t>
    </r>
    <r>
      <rPr>
        <u/>
        <sz val="9"/>
        <color theme="1"/>
        <rFont val="ＭＳ Ｐ明朝"/>
        <family val="1"/>
        <charset val="128"/>
      </rPr>
      <t>売却、譲渡、交換、貸与、担保提供の相手方のある場合は、それぞれの相手方、</t>
    </r>
    <rPh sb="3" eb="5">
      <t>バイキャク</t>
    </rPh>
    <rPh sb="6" eb="8">
      <t>ジョウト</t>
    </rPh>
    <rPh sb="9" eb="11">
      <t>コウカン</t>
    </rPh>
    <rPh sb="12" eb="14">
      <t>タイヨ</t>
    </rPh>
    <rPh sb="15" eb="17">
      <t>タンポ</t>
    </rPh>
    <rPh sb="17" eb="19">
      <t>テイキョウ</t>
    </rPh>
    <rPh sb="20" eb="23">
      <t>アイテガタ</t>
    </rPh>
    <rPh sb="26" eb="28">
      <t>バアイ</t>
    </rPh>
    <rPh sb="35" eb="38">
      <t>アイテガタ</t>
    </rPh>
    <phoneticPr fontId="66"/>
  </si>
  <si>
    <r>
      <t>※助成対象事業者、共同申請者、手続代行者の情報を記載してください。</t>
    </r>
    <r>
      <rPr>
        <u/>
        <sz val="9"/>
        <color theme="1"/>
        <rFont val="ＭＳ Ｐ明朝"/>
        <family val="1"/>
        <charset val="128"/>
      </rPr>
      <t>第三者所有モデル、リース契約</t>
    </r>
    <r>
      <rPr>
        <sz val="9"/>
        <color theme="1"/>
        <rFont val="ＭＳ Ｐ明朝"/>
        <family val="1"/>
        <charset val="128"/>
      </rPr>
      <t>の場合は別添で体制図を作成し、添付してください。</t>
    </r>
    <rPh sb="1" eb="3">
      <t>ジョセイ</t>
    </rPh>
    <rPh sb="3" eb="5">
      <t>タイショウ</t>
    </rPh>
    <rPh sb="5" eb="7">
      <t>ジギョウ</t>
    </rPh>
    <rPh sb="7" eb="8">
      <t>シャ</t>
    </rPh>
    <rPh sb="9" eb="11">
      <t>キョウドウ</t>
    </rPh>
    <rPh sb="11" eb="14">
      <t>シンセイシャ</t>
    </rPh>
    <rPh sb="15" eb="17">
      <t>テツヅキ</t>
    </rPh>
    <rPh sb="17" eb="19">
      <t>ダイコウ</t>
    </rPh>
    <rPh sb="19" eb="20">
      <t>シャ</t>
    </rPh>
    <rPh sb="21" eb="23">
      <t>ジョウホウ</t>
    </rPh>
    <rPh sb="24" eb="26">
      <t>キサイ</t>
    </rPh>
    <rPh sb="33" eb="34">
      <t>ダイ</t>
    </rPh>
    <rPh sb="34" eb="36">
      <t>サンシャ</t>
    </rPh>
    <rPh sb="36" eb="38">
      <t>ショユウ</t>
    </rPh>
    <rPh sb="45" eb="47">
      <t>ケイヤク</t>
    </rPh>
    <rPh sb="48" eb="50">
      <t>バアイ</t>
    </rPh>
    <rPh sb="51" eb="53">
      <t>ベッテン</t>
    </rPh>
    <rPh sb="54" eb="56">
      <t>タイセイ</t>
    </rPh>
    <rPh sb="56" eb="57">
      <t>ズ</t>
    </rPh>
    <rPh sb="58" eb="60">
      <t>サクセイ</t>
    </rPh>
    <rPh sb="62" eb="64">
      <t>テンプ</t>
    </rPh>
    <phoneticPr fontId="13"/>
  </si>
  <si>
    <t xml:space="preserve"> フリガナ</t>
    <phoneticPr fontId="13"/>
  </si>
  <si>
    <t xml:space="preserve"> 代表者名</t>
    <phoneticPr fontId="13"/>
  </si>
  <si>
    <t>人</t>
    <rPh sb="0" eb="1">
      <t>ニン</t>
    </rPh>
    <phoneticPr fontId="13"/>
  </si>
  <si>
    <t>※1 統計法（平成19年法律第53号。以下「法」という。）第28条第1項及び附則第3条の規定に基づき、法第2条第9項</t>
    <rPh sb="3" eb="6">
      <t>トウケイホウ</t>
    </rPh>
    <rPh sb="7" eb="9">
      <t>ヘイセイ</t>
    </rPh>
    <rPh sb="11" eb="12">
      <t>ネン</t>
    </rPh>
    <rPh sb="12" eb="14">
      <t>ホウリツ</t>
    </rPh>
    <rPh sb="14" eb="15">
      <t>ダイ</t>
    </rPh>
    <rPh sb="17" eb="18">
      <t>ゴウ</t>
    </rPh>
    <rPh sb="19" eb="21">
      <t>イカ</t>
    </rPh>
    <rPh sb="22" eb="23">
      <t>ホウ</t>
    </rPh>
    <rPh sb="29" eb="30">
      <t>ダイ</t>
    </rPh>
    <rPh sb="32" eb="33">
      <t>ジョウ</t>
    </rPh>
    <rPh sb="33" eb="34">
      <t>ダイ</t>
    </rPh>
    <rPh sb="35" eb="36">
      <t>コウ</t>
    </rPh>
    <rPh sb="36" eb="37">
      <t>オヨ</t>
    </rPh>
    <rPh sb="38" eb="40">
      <t>フソク</t>
    </rPh>
    <rPh sb="40" eb="41">
      <t>ダイ</t>
    </rPh>
    <rPh sb="42" eb="43">
      <t>ジョウ</t>
    </rPh>
    <rPh sb="44" eb="46">
      <t>キテイ</t>
    </rPh>
    <rPh sb="47" eb="48">
      <t>モト</t>
    </rPh>
    <rPh sb="51" eb="52">
      <t>ホウ</t>
    </rPh>
    <rPh sb="52" eb="53">
      <t>ダイ</t>
    </rPh>
    <rPh sb="54" eb="55">
      <t>ジョウ</t>
    </rPh>
    <rPh sb="55" eb="56">
      <t>ダイ</t>
    </rPh>
    <rPh sb="57" eb="58">
      <t>コウ</t>
    </rPh>
    <phoneticPr fontId="13"/>
  </si>
  <si>
    <t>　※複数の型式を導入する場合は、それぞれの型式ごとにまとめること。</t>
    <rPh sb="2" eb="4">
      <t>フクスウ</t>
    </rPh>
    <rPh sb="5" eb="7">
      <t>カタシキ</t>
    </rPh>
    <rPh sb="8" eb="10">
      <t>ドウニュウ</t>
    </rPh>
    <rPh sb="12" eb="14">
      <t>バアイ</t>
    </rPh>
    <rPh sb="21" eb="23">
      <t>カタシキ</t>
    </rPh>
    <phoneticPr fontId="13"/>
  </si>
  <si>
    <t>（１）既設再エネ発電設備：　</t>
    <rPh sb="3" eb="5">
      <t>キセツ</t>
    </rPh>
    <rPh sb="5" eb="6">
      <t>サイ</t>
    </rPh>
    <rPh sb="8" eb="10">
      <t>ハツデン</t>
    </rPh>
    <rPh sb="10" eb="12">
      <t>セツビ</t>
    </rPh>
    <phoneticPr fontId="13"/>
  </si>
  <si>
    <t>※既設再エネ発電設備の有無を選択してください。</t>
    <phoneticPr fontId="13"/>
  </si>
  <si>
    <t>←太陽光発電設備の場合、太陽光パネルの総出力とパワーコンディショナーの総出力のどちらか低いほうを記入</t>
    <rPh sb="1" eb="4">
      <t>タイヨウコウ</t>
    </rPh>
    <rPh sb="4" eb="6">
      <t>ハツデン</t>
    </rPh>
    <rPh sb="6" eb="8">
      <t>セツビ</t>
    </rPh>
    <rPh sb="9" eb="11">
      <t>バアイ</t>
    </rPh>
    <rPh sb="12" eb="15">
      <t>タイヨウコウ</t>
    </rPh>
    <rPh sb="19" eb="22">
      <t>ソウシュツリョク</t>
    </rPh>
    <rPh sb="35" eb="38">
      <t>ソウシュツリョク</t>
    </rPh>
    <rPh sb="43" eb="44">
      <t>ヒク</t>
    </rPh>
    <rPh sb="48" eb="50">
      <t>キニュウ</t>
    </rPh>
    <phoneticPr fontId="13"/>
  </si>
  <si>
    <t>　　　　　　　　　　　　　　　　　　　　※小数点以下切り捨て</t>
    <phoneticPr fontId="13"/>
  </si>
  <si>
    <t>（３）合計蓄電池容量</t>
    <rPh sb="3" eb="5">
      <t>ゴウケイ</t>
    </rPh>
    <rPh sb="5" eb="8">
      <t>チクデンチ</t>
    </rPh>
    <rPh sb="8" eb="10">
      <t>ヨウリョウ</t>
    </rPh>
    <phoneticPr fontId="13"/>
  </si>
  <si>
    <t>　　蓄電池</t>
    <rPh sb="2" eb="5">
      <t>チクデンチ</t>
    </rPh>
    <phoneticPr fontId="13"/>
  </si>
  <si>
    <t>　機器番号/見積明細番号</t>
    <rPh sb="1" eb="3">
      <t>キキ</t>
    </rPh>
    <rPh sb="3" eb="5">
      <t>バンゴウ</t>
    </rPh>
    <rPh sb="6" eb="8">
      <t>ミツモリ</t>
    </rPh>
    <rPh sb="8" eb="10">
      <t>メイサイ</t>
    </rPh>
    <rPh sb="10" eb="12">
      <t>バンゴウ</t>
    </rPh>
    <phoneticPr fontId="13"/>
  </si>
  <si>
    <t>←見積明細番号を転記し、申請書と見積書で突合できるようにしてください</t>
    <rPh sb="1" eb="3">
      <t>ミツモリ</t>
    </rPh>
    <rPh sb="3" eb="5">
      <t>メイサイ</t>
    </rPh>
    <rPh sb="5" eb="7">
      <t>バンゴウ</t>
    </rPh>
    <rPh sb="8" eb="10">
      <t>テンキ</t>
    </rPh>
    <rPh sb="12" eb="15">
      <t>シンセイショ</t>
    </rPh>
    <rPh sb="16" eb="19">
      <t>ミツモリショ</t>
    </rPh>
    <rPh sb="20" eb="22">
      <t>トツゴウ</t>
    </rPh>
    <phoneticPr fontId="13"/>
  </si>
  <si>
    <t>１台あたりの定格容量</t>
    <rPh sb="1" eb="2">
      <t>ダイ</t>
    </rPh>
    <rPh sb="6" eb="8">
      <t>テイカク</t>
    </rPh>
    <rPh sb="8" eb="10">
      <t>ヨウリョウ</t>
    </rPh>
    <phoneticPr fontId="13"/>
  </si>
  <si>
    <t>台数</t>
    <rPh sb="0" eb="2">
      <t>ダイスウ</t>
    </rPh>
    <phoneticPr fontId="13"/>
  </si>
  <si>
    <t>台</t>
    <rPh sb="0" eb="1">
      <t>ダイ</t>
    </rPh>
    <phoneticPr fontId="13"/>
  </si>
  <si>
    <t>　定格容量合計</t>
    <rPh sb="1" eb="3">
      <t>テイカク</t>
    </rPh>
    <rPh sb="3" eb="5">
      <t>ヨウリョウ</t>
    </rPh>
    <rPh sb="5" eb="7">
      <t>ゴウケイ</t>
    </rPh>
    <phoneticPr fontId="13"/>
  </si>
  <si>
    <t>　　パワーコンディショナー（ハイブリットタイプも含む）</t>
    <rPh sb="24" eb="25">
      <t>フク</t>
    </rPh>
    <phoneticPr fontId="13"/>
  </si>
  <si>
    <t>１台あたりの定格出力</t>
    <rPh sb="1" eb="2">
      <t>ダイ</t>
    </rPh>
    <rPh sb="6" eb="8">
      <t>テイカク</t>
    </rPh>
    <rPh sb="8" eb="10">
      <t>シュツリョク</t>
    </rPh>
    <phoneticPr fontId="13"/>
  </si>
  <si>
    <t>定格出力合計</t>
    <rPh sb="0" eb="2">
      <t>テイカク</t>
    </rPh>
    <rPh sb="2" eb="4">
      <t>シュツリョク</t>
    </rPh>
    <rPh sb="4" eb="6">
      <t>ゴウケイ</t>
    </rPh>
    <phoneticPr fontId="13"/>
  </si>
  <si>
    <t>　　蓄電池（ハイブリッドパワコン一体型タイプ）</t>
    <rPh sb="2" eb="5">
      <t>チクデンチ</t>
    </rPh>
    <rPh sb="16" eb="19">
      <t>イッタイガタ</t>
    </rPh>
    <phoneticPr fontId="13"/>
  </si>
  <si>
    <t>１台あたりの定格容量</t>
    <rPh sb="1" eb="2">
      <t>ダイ</t>
    </rPh>
    <rPh sb="6" eb="8">
      <t>テイカク</t>
    </rPh>
    <rPh sb="8" eb="10">
      <t>ヨウリョウ</t>
    </rPh>
    <rPh sb="9" eb="10">
      <t>テイヨウ</t>
    </rPh>
    <phoneticPr fontId="13"/>
  </si>
  <si>
    <t>（添付資料7）</t>
    <rPh sb="1" eb="3">
      <t>テンプ</t>
    </rPh>
    <rPh sb="3" eb="5">
      <t>シリョウ</t>
    </rPh>
    <phoneticPr fontId="13"/>
  </si>
  <si>
    <t>（添付資料8）</t>
    <rPh sb="1" eb="3">
      <t>テンプ</t>
    </rPh>
    <rPh sb="3" eb="5">
      <t>シリョウ</t>
    </rPh>
    <phoneticPr fontId="13"/>
  </si>
  <si>
    <t>（１）需要先の想定電力消費量と想定発電電力量（月別、年間の消費量、発電量）</t>
    <rPh sb="3" eb="5">
      <t>ジュヨウ</t>
    </rPh>
    <rPh sb="5" eb="6">
      <t>サキ</t>
    </rPh>
    <rPh sb="7" eb="9">
      <t>ソウテイ</t>
    </rPh>
    <rPh sb="9" eb="11">
      <t>デンリョク</t>
    </rPh>
    <rPh sb="11" eb="14">
      <t>ショウヒリョウ</t>
    </rPh>
    <rPh sb="15" eb="17">
      <t>ソウテイ</t>
    </rPh>
    <rPh sb="17" eb="19">
      <t>ハツデン</t>
    </rPh>
    <rPh sb="19" eb="21">
      <t>デンリョク</t>
    </rPh>
    <rPh sb="21" eb="22">
      <t>リョウ</t>
    </rPh>
    <rPh sb="23" eb="25">
      <t>ツキベツ</t>
    </rPh>
    <rPh sb="26" eb="28">
      <t>ネンカン</t>
    </rPh>
    <rPh sb="29" eb="32">
      <t>ショウヒリョウ</t>
    </rPh>
    <rPh sb="33" eb="35">
      <t>ハツデン</t>
    </rPh>
    <rPh sb="35" eb="36">
      <t>リョウ</t>
    </rPh>
    <rPh sb="36" eb="37">
      <t>デンリョウ</t>
    </rPh>
    <phoneticPr fontId="13"/>
  </si>
  <si>
    <t>（kWh）</t>
    <phoneticPr fontId="13"/>
  </si>
  <si>
    <t>※　該当事項がある場合は、その内容がわかる資料（添付資料11）を提出すること。</t>
    <rPh sb="2" eb="4">
      <t>ガイトウ</t>
    </rPh>
    <rPh sb="4" eb="6">
      <t>ジコウ</t>
    </rPh>
    <rPh sb="9" eb="11">
      <t>バアイ</t>
    </rPh>
    <rPh sb="15" eb="17">
      <t>ナイヨウ</t>
    </rPh>
    <rPh sb="21" eb="23">
      <t>シリョウ</t>
    </rPh>
    <rPh sb="24" eb="26">
      <t>テンプ</t>
    </rPh>
    <rPh sb="26" eb="28">
      <t>シリョウ</t>
    </rPh>
    <rPh sb="32" eb="34">
      <t>テイシュツ</t>
    </rPh>
    <phoneticPr fontId="13"/>
  </si>
  <si>
    <t>※既設再エネ発電設備がない施設に蓄電池を導入する場合に記入</t>
    <rPh sb="1" eb="3">
      <t>キセツ</t>
    </rPh>
    <rPh sb="3" eb="4">
      <t>サイ</t>
    </rPh>
    <rPh sb="6" eb="8">
      <t>ハツデン</t>
    </rPh>
    <rPh sb="8" eb="10">
      <t>セツビ</t>
    </rPh>
    <rPh sb="13" eb="15">
      <t>シセツ</t>
    </rPh>
    <rPh sb="16" eb="19">
      <t>チクデンチ</t>
    </rPh>
    <rPh sb="20" eb="22">
      <t>ドウニュウ</t>
    </rPh>
    <rPh sb="24" eb="26">
      <t>バアイ</t>
    </rPh>
    <rPh sb="27" eb="29">
      <t>キニュウ</t>
    </rPh>
    <phoneticPr fontId="13"/>
  </si>
  <si>
    <t>本申請の蓄電池設置場所における将来の導入計画について</t>
    <phoneticPr fontId="13"/>
  </si>
  <si>
    <t>導入年度</t>
    <phoneticPr fontId="13"/>
  </si>
  <si>
    <t>上記において導入予定がない場合に記入</t>
    <rPh sb="0" eb="2">
      <t>ジョウキ</t>
    </rPh>
    <rPh sb="6" eb="8">
      <t>ドウニュウ</t>
    </rPh>
    <rPh sb="8" eb="10">
      <t>ヨテイ</t>
    </rPh>
    <rPh sb="13" eb="15">
      <t>バアイ</t>
    </rPh>
    <rPh sb="16" eb="18">
      <t>キニュウ</t>
    </rPh>
    <phoneticPr fontId="13"/>
  </si>
  <si>
    <t>導入予定がない理由</t>
    <rPh sb="0" eb="2">
      <t>ドウニュウ</t>
    </rPh>
    <rPh sb="2" eb="4">
      <t>ヨテイ</t>
    </rPh>
    <rPh sb="7" eb="9">
      <t>リユウ</t>
    </rPh>
    <phoneticPr fontId="13"/>
  </si>
  <si>
    <t>（４）再エネ100%電力利用状況 ※既設再エネ発電設備がない施設に蓄電池を導入する場合に記入</t>
    <rPh sb="3" eb="4">
      <t>サイ</t>
    </rPh>
    <rPh sb="10" eb="12">
      <t>デンリョク</t>
    </rPh>
    <rPh sb="12" eb="14">
      <t>リヨウ</t>
    </rPh>
    <rPh sb="14" eb="16">
      <t>ジョウキョウ</t>
    </rPh>
    <rPh sb="18" eb="21">
      <t>キセツサイ</t>
    </rPh>
    <rPh sb="23" eb="27">
      <t>ハツデンセツビ</t>
    </rPh>
    <rPh sb="30" eb="32">
      <t>シセツ</t>
    </rPh>
    <rPh sb="33" eb="36">
      <t>チクデンチ</t>
    </rPh>
    <rPh sb="37" eb="39">
      <t>ドウニュウ</t>
    </rPh>
    <rPh sb="41" eb="43">
      <t>バアイ</t>
    </rPh>
    <rPh sb="44" eb="46">
      <t>キニュウ</t>
    </rPh>
    <phoneticPr fontId="13"/>
  </si>
  <si>
    <t>再エネ100%電力
利用有無</t>
    <rPh sb="0" eb="1">
      <t>サイ</t>
    </rPh>
    <rPh sb="7" eb="9">
      <t>デンリョク</t>
    </rPh>
    <rPh sb="10" eb="12">
      <t>リヨウ</t>
    </rPh>
    <rPh sb="12" eb="14">
      <t>ウム</t>
    </rPh>
    <phoneticPr fontId="13"/>
  </si>
  <si>
    <t>再エネ100%電力を利用している場合に記入</t>
    <rPh sb="0" eb="1">
      <t>サイ</t>
    </rPh>
    <rPh sb="7" eb="9">
      <t>デンリョク</t>
    </rPh>
    <rPh sb="10" eb="12">
      <t>リヨウ</t>
    </rPh>
    <phoneticPr fontId="13"/>
  </si>
  <si>
    <t>小売電気事業者名</t>
    <rPh sb="0" eb="2">
      <t>コウリ</t>
    </rPh>
    <rPh sb="2" eb="4">
      <t>デンキ</t>
    </rPh>
    <rPh sb="4" eb="7">
      <t>ジギョウシャ</t>
    </rPh>
    <rPh sb="7" eb="8">
      <t>メイ</t>
    </rPh>
    <phoneticPr fontId="13"/>
  </si>
  <si>
    <t>再エネ100%電力メニュー名</t>
    <rPh sb="0" eb="1">
      <t>サイ</t>
    </rPh>
    <rPh sb="7" eb="9">
      <t>デンリョク</t>
    </rPh>
    <rPh sb="13" eb="14">
      <t>メイ</t>
    </rPh>
    <phoneticPr fontId="13"/>
  </si>
  <si>
    <t>再エネ100%電力を利用していない場合に記入</t>
    <rPh sb="0" eb="1">
      <t>サイ</t>
    </rPh>
    <rPh sb="7" eb="9">
      <t>デンリョク</t>
    </rPh>
    <rPh sb="10" eb="12">
      <t>リヨウ</t>
    </rPh>
    <rPh sb="17" eb="19">
      <t>バアイ</t>
    </rPh>
    <phoneticPr fontId="13"/>
  </si>
  <si>
    <t>利用していない理由</t>
    <rPh sb="0" eb="2">
      <t>リヨウ</t>
    </rPh>
    <rPh sb="7" eb="9">
      <t>リユウ</t>
    </rPh>
    <phoneticPr fontId="13"/>
  </si>
  <si>
    <t>（２）既設再エネ発電設備出力</t>
    <phoneticPr fontId="13"/>
  </si>
  <si>
    <t>300万円</t>
    <rPh sb="3" eb="4">
      <t>マン</t>
    </rPh>
    <rPh sb="4" eb="5">
      <t>エン</t>
    </rPh>
    <phoneticPr fontId="58"/>
  </si>
  <si>
    <t>450万円</t>
    <rPh sb="3" eb="5">
      <t>マンエン</t>
    </rPh>
    <phoneticPr fontId="58"/>
  </si>
  <si>
    <t>１　地産地消型再エネ増強プロジェクト助成金（蓄電池単独設置）交付要綱（令和４年６月20日付４都環公地温第665号 。以下「交付要綱」という。） 第８条の規定に基づく助成金の交付の申請を行うに当たり、当該申請により助成金等の交付を受けようとする者（法人その他の団体にあっては、代表者、役員又は使用人その他の従業員若しくは構成員を含む。）が交付要綱第４条に規定する助成対象事業者に該当し、将来にわたっても該当するよう法令等を遵守することをここに誓約いたします。</t>
    <phoneticPr fontId="13"/>
  </si>
  <si>
    <t>地産地消型再エネ増強プロジェクト助成金（蓄電池単独設置）交付要綱（令和４年６月20日付４都環公地温第665号 。以下「交付要綱」という。） 第９条の規定に基づき、助成対象事業者から依頼を受け、当該申請に係る手続きの代行を行うもの（以下、「手続き代行者」という。）が、以下の項目について理解し、遵守することをここに誓約いたします。</t>
    <rPh sb="81" eb="83">
      <t>ジョセイ</t>
    </rPh>
    <rPh sb="83" eb="85">
      <t>タイショウ</t>
    </rPh>
    <rPh sb="85" eb="87">
      <t>ジギョウ</t>
    </rPh>
    <rPh sb="87" eb="88">
      <t>シャ</t>
    </rPh>
    <rPh sb="90" eb="92">
      <t>イライ</t>
    </rPh>
    <rPh sb="93" eb="94">
      <t>ウ</t>
    </rPh>
    <rPh sb="96" eb="98">
      <t>トウガイ</t>
    </rPh>
    <rPh sb="98" eb="100">
      <t>シンセイ</t>
    </rPh>
    <rPh sb="101" eb="102">
      <t>カカ</t>
    </rPh>
    <rPh sb="103" eb="105">
      <t>テツヅ</t>
    </rPh>
    <rPh sb="107" eb="109">
      <t>ダイコウ</t>
    </rPh>
    <rPh sb="110" eb="111">
      <t>オコナ</t>
    </rPh>
    <rPh sb="115" eb="117">
      <t>イカ</t>
    </rPh>
    <rPh sb="119" eb="121">
      <t>テツヅ</t>
    </rPh>
    <rPh sb="122" eb="125">
      <t>ダイコウシャ</t>
    </rPh>
    <rPh sb="133" eb="135">
      <t>イカ</t>
    </rPh>
    <rPh sb="136" eb="138">
      <t>コウモク</t>
    </rPh>
    <rPh sb="142" eb="144">
      <t>リカイ</t>
    </rPh>
    <phoneticPr fontId="14"/>
  </si>
  <si>
    <t>事業について、助成金の交付申請を下記のとおり撤回したいので、地産地消型再エネ増強プロジェクト助成金（蓄電池単独設置）交付要綱（令和４年６月20日付４都環公地温第665号）第13条の規定に基づき、届け出ます。</t>
    <rPh sb="0" eb="2">
      <t>ジギョウ</t>
    </rPh>
    <rPh sb="11" eb="13">
      <t>コウフ</t>
    </rPh>
    <rPh sb="13" eb="15">
      <t>シンセイ</t>
    </rPh>
    <rPh sb="16" eb="18">
      <t>カキ</t>
    </rPh>
    <rPh sb="22" eb="24">
      <t>テッカイ</t>
    </rPh>
    <rPh sb="97" eb="98">
      <t>トド</t>
    </rPh>
    <rPh sb="99" eb="100">
      <t>デ</t>
    </rPh>
    <phoneticPr fontId="13"/>
  </si>
  <si>
    <t>事業について、助成事業者の地位を承継し、当該助成事業を継続して実施したいので、地産地消型再エネ増強プロジェクト助成金（蓄電池単独設置）交付要綱（令和４年６月20日付４都環公地温第665号）第14条第１項の規定に基づき、下記のとおり申請します。</t>
    <rPh sb="0" eb="2">
      <t>ジギョウ</t>
    </rPh>
    <rPh sb="9" eb="11">
      <t>ジギョウ</t>
    </rPh>
    <rPh sb="11" eb="12">
      <t>シャ</t>
    </rPh>
    <rPh sb="13" eb="15">
      <t>チイ</t>
    </rPh>
    <rPh sb="20" eb="22">
      <t>トウガイ</t>
    </rPh>
    <rPh sb="24" eb="26">
      <t>ジギョウ</t>
    </rPh>
    <rPh sb="27" eb="29">
      <t>ケイゾク</t>
    </rPh>
    <rPh sb="31" eb="33">
      <t>ジッシ</t>
    </rPh>
    <rPh sb="97" eb="98">
      <t>ジョウ</t>
    </rPh>
    <rPh sb="98" eb="99">
      <t>ダイ</t>
    </rPh>
    <rPh sb="100" eb="101">
      <t>コウ</t>
    </rPh>
    <rPh sb="109" eb="111">
      <t>カキ</t>
    </rPh>
    <rPh sb="115" eb="117">
      <t>シンセイ</t>
    </rPh>
    <phoneticPr fontId="13"/>
  </si>
  <si>
    <t>事業について、事業計画を変更したいので、地産地消型再エネ増強プロジェクト助成金（蓄電池単独設置）交付要綱（令和４年６月20日付４都環公地温第665号）第15条第１項の規定に基づき、下記のとおり申請します。</t>
    <rPh sb="0" eb="2">
      <t>ジギョウ</t>
    </rPh>
    <rPh sb="7" eb="9">
      <t>ジギョウ</t>
    </rPh>
    <rPh sb="9" eb="11">
      <t>ケイカク</t>
    </rPh>
    <rPh sb="12" eb="14">
      <t>ヘンコウ</t>
    </rPh>
    <rPh sb="78" eb="79">
      <t>ジョウ</t>
    </rPh>
    <rPh sb="79" eb="80">
      <t>ダイ</t>
    </rPh>
    <rPh sb="81" eb="82">
      <t>コウ</t>
    </rPh>
    <rPh sb="90" eb="92">
      <t>カキ</t>
    </rPh>
    <rPh sb="96" eb="98">
      <t>シンセイ</t>
    </rPh>
    <phoneticPr fontId="13"/>
  </si>
  <si>
    <t>事業について、事業者情報等に変更が生じたため、地産地消型再エネ増強プロジェクト助成金（蓄電池単独設置）交付要綱（令和４年６月20日付４都環公地温第665号）第17条の規定に基づき、下記のとおり届け出ます。</t>
    <rPh sb="0" eb="2">
      <t>ジギョウ</t>
    </rPh>
    <rPh sb="7" eb="9">
      <t>ジギョウ</t>
    </rPh>
    <rPh sb="9" eb="10">
      <t>シャ</t>
    </rPh>
    <rPh sb="10" eb="12">
      <t>ジョウホウ</t>
    </rPh>
    <rPh sb="12" eb="13">
      <t>トウ</t>
    </rPh>
    <rPh sb="14" eb="16">
      <t>ヘンコウ</t>
    </rPh>
    <rPh sb="17" eb="18">
      <t>ショウ</t>
    </rPh>
    <rPh sb="81" eb="82">
      <t>ジョウ</t>
    </rPh>
    <rPh sb="90" eb="92">
      <t>カキ</t>
    </rPh>
    <rPh sb="96" eb="97">
      <t>トドケ</t>
    </rPh>
    <rPh sb="98" eb="99">
      <t>デ</t>
    </rPh>
    <phoneticPr fontId="13"/>
  </si>
  <si>
    <t>事業について、地産地消型再エネ増強プロジェクト助成金（蓄電池単独設置）交付要綱（令和４年６月20日付４都環公地温第665号）第19条第２項の規定に基づき、下記のとおり工事の遅延等を報告します。</t>
    <rPh sb="0" eb="2">
      <t>ジギョウ</t>
    </rPh>
    <rPh sb="65" eb="66">
      <t>ジョウ</t>
    </rPh>
    <rPh sb="66" eb="67">
      <t>ダイ</t>
    </rPh>
    <rPh sb="68" eb="69">
      <t>コウ</t>
    </rPh>
    <rPh sb="77" eb="79">
      <t>カキ</t>
    </rPh>
    <rPh sb="83" eb="85">
      <t>コウジ</t>
    </rPh>
    <rPh sb="86" eb="88">
      <t>チエン</t>
    </rPh>
    <rPh sb="88" eb="89">
      <t>トウ</t>
    </rPh>
    <rPh sb="90" eb="92">
      <t>ホウコク</t>
    </rPh>
    <phoneticPr fontId="13"/>
  </si>
  <si>
    <t>ついて、下記のとおり事業を中止（廃止）したいので、地産地消型再エネ増強プロジェクト助成金（蓄電池単独設置）交付要綱（令和４年６月20日付４都環公地温第665号）第20条第１項の規定に基づき、申請します。</t>
    <rPh sb="4" eb="6">
      <t>カキ</t>
    </rPh>
    <rPh sb="10" eb="12">
      <t>ジギョウ</t>
    </rPh>
    <rPh sb="13" eb="15">
      <t>チュウシ</t>
    </rPh>
    <rPh sb="16" eb="18">
      <t>ハイシ</t>
    </rPh>
    <rPh sb="83" eb="84">
      <t>ジョウ</t>
    </rPh>
    <rPh sb="84" eb="85">
      <t>ダイ</t>
    </rPh>
    <rPh sb="86" eb="87">
      <t>コウ</t>
    </rPh>
    <rPh sb="95" eb="97">
      <t>シンセイ</t>
    </rPh>
    <phoneticPr fontId="13"/>
  </si>
  <si>
    <t xml:space="preserve">た事業について、事業が完了したので、地産地消型再エネ増強プロジェクト助成金（蓄電池単独設置）交付要綱（令和４年６月20日付４都環公地温第665号）第21条第１項の規定に基づき、下記のとおり届け出ます。
</t>
    <rPh sb="8" eb="10">
      <t>ジギョウ</t>
    </rPh>
    <rPh sb="11" eb="13">
      <t>カンリョウ</t>
    </rPh>
    <rPh sb="88" eb="90">
      <t>カキ</t>
    </rPh>
    <phoneticPr fontId="13"/>
  </si>
  <si>
    <t>について、助成金を返還しましたので、地産地消型再エネ増強プロジェクト助成金（蓄電池単独設置）交付要綱（令和４年６月20日付４都環公地温第665号） 第24条第４項の規定に基づき、報告します。</t>
    <rPh sb="9" eb="11">
      <t>ヘンカン</t>
    </rPh>
    <rPh sb="77" eb="78">
      <t>ジョウ</t>
    </rPh>
    <rPh sb="78" eb="79">
      <t>ダイ</t>
    </rPh>
    <rPh sb="80" eb="81">
      <t>コウ</t>
    </rPh>
    <rPh sb="89" eb="91">
      <t>ホウコク</t>
    </rPh>
    <phoneticPr fontId="13"/>
  </si>
  <si>
    <t>について、下記のとおり取得財産の所有者を変更したいので、地産地消型再エネ増強プロジェクト助成金（蓄電池単独設置）交付要綱（令和４年６月20日付４都環公地温第665号） 第28条第１項第三号の規定に基づき、申請します。</t>
    <rPh sb="5" eb="7">
      <t>カキ</t>
    </rPh>
    <rPh sb="11" eb="13">
      <t>シュトク</t>
    </rPh>
    <rPh sb="13" eb="15">
      <t>ザイサン</t>
    </rPh>
    <rPh sb="16" eb="19">
      <t>ショユウシャ</t>
    </rPh>
    <rPh sb="20" eb="22">
      <t>ヘンコウ</t>
    </rPh>
    <rPh sb="87" eb="88">
      <t>ジョウ</t>
    </rPh>
    <rPh sb="88" eb="89">
      <t>ダイ</t>
    </rPh>
    <rPh sb="90" eb="91">
      <t>コウ</t>
    </rPh>
    <rPh sb="91" eb="92">
      <t>ダイ</t>
    </rPh>
    <rPh sb="92" eb="93">
      <t>３</t>
    </rPh>
    <rPh sb="93" eb="94">
      <t>ゴウ</t>
    </rPh>
    <rPh sb="102" eb="104">
      <t>シンセイ</t>
    </rPh>
    <phoneticPr fontId="13"/>
  </si>
  <si>
    <t>けた事業について、下記のとおり取得財産を処分したいので、地産地消型再エネ増強プロジェクト助成金（蓄電池単独設置）交付要綱（令和４年６月20日付４都環公地温第665号） 第28条第1項第六号の規定に基づき、申請します。</t>
    <rPh sb="9" eb="11">
      <t>カキ</t>
    </rPh>
    <rPh sb="15" eb="17">
      <t>シュトク</t>
    </rPh>
    <rPh sb="17" eb="19">
      <t>ザイサン</t>
    </rPh>
    <rPh sb="20" eb="22">
      <t>ショブン</t>
    </rPh>
    <rPh sb="87" eb="88">
      <t>ジョウ</t>
    </rPh>
    <rPh sb="88" eb="89">
      <t>ダイ</t>
    </rPh>
    <rPh sb="90" eb="91">
      <t>コウ</t>
    </rPh>
    <rPh sb="91" eb="92">
      <t>ダイ</t>
    </rPh>
    <rPh sb="92" eb="93">
      <t>６</t>
    </rPh>
    <rPh sb="93" eb="94">
      <t>ゴウ</t>
    </rPh>
    <rPh sb="102" eb="104">
      <t>シンセイ</t>
    </rPh>
    <phoneticPr fontId="13"/>
  </si>
  <si>
    <t>　処分の相手方の現在事項全部証明書の写し（発行後３カ月以内のもの）を提出してください。</t>
    <rPh sb="1" eb="3">
      <t>ショブン</t>
    </rPh>
    <rPh sb="4" eb="7">
      <t>アイテガタ</t>
    </rPh>
    <phoneticPr fontId="66"/>
  </si>
  <si>
    <t>地産地消型再エネ増強プロジェクト助成金（蓄電池単独設置）交付要綱（令和４年６月20日付４都環公地温第665号）第３条、第５条、第11条、第28条、第30条、第31条及び第32条の規定を確認の上、上記の事業者の助成金交付申請に同意します。又、上記の事業者が地産地消型再エネ増強プロジェクト助成金（蓄電池単独設置）実施のために、下記１．助成対象設備の導入施設を利用することを認めます。</t>
    <rPh sb="68" eb="69">
      <t>ダイ</t>
    </rPh>
    <rPh sb="71" eb="72">
      <t>ジョウ</t>
    </rPh>
    <rPh sb="73" eb="74">
      <t>ダイ</t>
    </rPh>
    <rPh sb="76" eb="77">
      <t>ジョウ</t>
    </rPh>
    <rPh sb="95" eb="96">
      <t>ウエ</t>
    </rPh>
    <rPh sb="118" eb="119">
      <t>マタ</t>
    </rPh>
    <rPh sb="162" eb="164">
      <t>カキ</t>
    </rPh>
    <phoneticPr fontId="14"/>
  </si>
  <si>
    <t>地産地消型再エネ増強プロジェクト助成金（蓄電池単独設置）交付要綱（令和４年６月20日付４都環公地温第665号） 第８条第１項の規定に基づき、下記のとおり助成金の交付を申請します。</t>
    <phoneticPr fontId="13"/>
  </si>
  <si>
    <t xml:space="preserve">第4号様式別紙　発災時の蓄電池活用計画書　(1/5)
</t>
    <rPh sb="0" eb="1">
      <t>ダイ</t>
    </rPh>
    <rPh sb="2" eb="3">
      <t>ゴウ</t>
    </rPh>
    <rPh sb="3" eb="5">
      <t>ヨウシキ</t>
    </rPh>
    <rPh sb="5" eb="7">
      <t>ベッシ</t>
    </rPh>
    <rPh sb="8" eb="10">
      <t>ハッサイ</t>
    </rPh>
    <rPh sb="10" eb="11">
      <t>ジ</t>
    </rPh>
    <rPh sb="12" eb="15">
      <t>チクデンチ</t>
    </rPh>
    <rPh sb="15" eb="17">
      <t>カツヨウ</t>
    </rPh>
    <rPh sb="17" eb="19">
      <t>ケイカク</t>
    </rPh>
    <rPh sb="19" eb="20">
      <t>ショ</t>
    </rPh>
    <phoneticPr fontId="66"/>
  </si>
  <si>
    <t>第16号様式（第21条関係）</t>
    <rPh sb="3" eb="4">
      <t>ゴウ</t>
    </rPh>
    <phoneticPr fontId="13"/>
  </si>
  <si>
    <t>蓄電池</t>
    <rPh sb="0" eb="3">
      <t>チクデンチ</t>
    </rPh>
    <phoneticPr fontId="21"/>
  </si>
  <si>
    <t>※他助成金等受給(予定)額はその他執行団体等の補助金・助成金を申請しない場合は【0】を記入してください。</t>
    <rPh sb="2" eb="4">
      <t>ジョセイ</t>
    </rPh>
    <rPh sb="16" eb="17">
      <t>タ</t>
    </rPh>
    <rPh sb="17" eb="19">
      <t>シッコウ</t>
    </rPh>
    <rPh sb="19" eb="21">
      <t>ダンタイ</t>
    </rPh>
    <rPh sb="21" eb="22">
      <t>トウ</t>
    </rPh>
    <rPh sb="23" eb="26">
      <t>ホジョキン</t>
    </rPh>
    <rPh sb="27" eb="29">
      <t>ジョセイ</t>
    </rPh>
    <rPh sb="29" eb="30">
      <t>キン</t>
    </rPh>
    <phoneticPr fontId="58"/>
  </si>
  <si>
    <t>第４号様式：別紙</t>
    <phoneticPr fontId="13"/>
  </si>
  <si>
    <t>第4号様式別紙　発災時の蓄電池活用計画書　(2/5)</t>
    <phoneticPr fontId="66"/>
  </si>
  <si>
    <t>第4号様式別紙　発災時の蓄電池活用計画書　(3/5)</t>
    <phoneticPr fontId="66"/>
  </si>
  <si>
    <t>第4号様式別紙　発災時の蓄電池活用計画書　(4/5)</t>
    <phoneticPr fontId="66"/>
  </si>
  <si>
    <t>第4号様式別紙　発災時の蓄電池活用計画書　(5/5)</t>
    <phoneticPr fontId="66"/>
  </si>
  <si>
    <t>蓄電池に関する事業</t>
    <rPh sb="0" eb="3">
      <t>チクデンチ</t>
    </rPh>
    <rPh sb="4" eb="5">
      <t>カン</t>
    </rPh>
    <rPh sb="7" eb="9">
      <t>ジギョウ</t>
    </rPh>
    <phoneticPr fontId="66"/>
  </si>
  <si>
    <t>申請者区分</t>
    <rPh sb="0" eb="3">
      <t>シンセイシャ</t>
    </rPh>
    <rPh sb="3" eb="5">
      <t>クブン</t>
    </rPh>
    <phoneticPr fontId="58"/>
  </si>
  <si>
    <t>設備の種類</t>
    <rPh sb="0" eb="2">
      <t>セツビ</t>
    </rPh>
    <rPh sb="3" eb="5">
      <t>シュルイ</t>
    </rPh>
    <phoneticPr fontId="66"/>
  </si>
  <si>
    <t>蓄電容量（kWh）</t>
    <rPh sb="0" eb="2">
      <t>チクデン</t>
    </rPh>
    <rPh sb="2" eb="4">
      <t>ヨウリョウ</t>
    </rPh>
    <phoneticPr fontId="66"/>
  </si>
  <si>
    <t>都助成率・上限額</t>
    <rPh sb="0" eb="1">
      <t>ト</t>
    </rPh>
    <rPh sb="1" eb="3">
      <t>ジョセイ</t>
    </rPh>
    <rPh sb="3" eb="4">
      <t>リツ</t>
    </rPh>
    <rPh sb="5" eb="8">
      <t>ジョウゲンガク</t>
    </rPh>
    <phoneticPr fontId="66"/>
  </si>
  <si>
    <t>国等補助金
の併用</t>
    <rPh sb="0" eb="1">
      <t>クニ</t>
    </rPh>
    <rPh sb="1" eb="2">
      <t>トウ</t>
    </rPh>
    <rPh sb="2" eb="5">
      <t>ホジョキン</t>
    </rPh>
    <rPh sb="7" eb="9">
      <t>ヘイヨウ</t>
    </rPh>
    <phoneticPr fontId="66"/>
  </si>
  <si>
    <t>選択してください</t>
    <rPh sb="0" eb="2">
      <t>センタク</t>
    </rPh>
    <phoneticPr fontId="66"/>
  </si>
  <si>
    <t>3/4</t>
    <phoneticPr fontId="66"/>
  </si>
  <si>
    <t>併用あり</t>
    <rPh sb="0" eb="2">
      <t>ヘイヨウ</t>
    </rPh>
    <phoneticPr fontId="66"/>
  </si>
  <si>
    <t>450万円</t>
    <rPh sb="3" eb="4">
      <t>マン</t>
    </rPh>
    <rPh sb="4" eb="5">
      <t>エン</t>
    </rPh>
    <phoneticPr fontId="66"/>
  </si>
  <si>
    <t>150,000円/kWh</t>
    <rPh sb="7" eb="8">
      <t>エン</t>
    </rPh>
    <phoneticPr fontId="66"/>
  </si>
  <si>
    <t>1/2</t>
    <phoneticPr fontId="66"/>
  </si>
  <si>
    <t>併用なし</t>
    <rPh sb="0" eb="2">
      <t>ヘイヨウ</t>
    </rPh>
    <phoneticPr fontId="66"/>
  </si>
  <si>
    <t>300万円</t>
    <rPh sb="3" eb="4">
      <t>マン</t>
    </rPh>
    <rPh sb="4" eb="5">
      <t>エン</t>
    </rPh>
    <phoneticPr fontId="66"/>
  </si>
  <si>
    <t>平常時蓄電容量</t>
    <rPh sb="0" eb="2">
      <t>ヘイジョウ</t>
    </rPh>
    <rPh sb="2" eb="3">
      <t>ジ</t>
    </rPh>
    <rPh sb="3" eb="5">
      <t>チクデン</t>
    </rPh>
    <rPh sb="5" eb="7">
      <t>ヨウリョウ</t>
    </rPh>
    <phoneticPr fontId="66"/>
  </si>
  <si>
    <t>kWh</t>
    <phoneticPr fontId="66"/>
  </si>
  <si>
    <t>助成対象となる蓄電池容量</t>
    <rPh sb="0" eb="2">
      <t>ジョセイ</t>
    </rPh>
    <rPh sb="2" eb="4">
      <t>タイショウ</t>
    </rPh>
    <rPh sb="7" eb="10">
      <t>チクデンチ</t>
    </rPh>
    <rPh sb="10" eb="12">
      <t>ヨウリョウ</t>
    </rPh>
    <phoneticPr fontId="66"/>
  </si>
  <si>
    <t>発災時蓄電容量</t>
    <rPh sb="0" eb="2">
      <t>ハッサイ</t>
    </rPh>
    <rPh sb="2" eb="3">
      <t>ジ</t>
    </rPh>
    <rPh sb="3" eb="5">
      <t>チクデン</t>
    </rPh>
    <rPh sb="5" eb="7">
      <t>ヨウリョウ</t>
    </rPh>
    <phoneticPr fontId="66"/>
  </si>
  <si>
    <t>都助成対象比率</t>
    <rPh sb="0" eb="1">
      <t>ト</t>
    </rPh>
    <rPh sb="1" eb="3">
      <t>ジョセイ</t>
    </rPh>
    <rPh sb="3" eb="5">
      <t>タイショウ</t>
    </rPh>
    <rPh sb="5" eb="7">
      <t>ヒリツ</t>
    </rPh>
    <phoneticPr fontId="66"/>
  </si>
  <si>
    <t>上記以外の容量</t>
    <rPh sb="0" eb="2">
      <t>ジョウキ</t>
    </rPh>
    <rPh sb="2" eb="4">
      <t>イガイ</t>
    </rPh>
    <rPh sb="5" eb="7">
      <t>ヨウリョウ</t>
    </rPh>
    <phoneticPr fontId="66"/>
  </si>
  <si>
    <t>既設発電設備の有無</t>
    <rPh sb="0" eb="2">
      <t>キセツ</t>
    </rPh>
    <rPh sb="2" eb="4">
      <t>ハツデン</t>
    </rPh>
    <rPh sb="4" eb="6">
      <t>セツビ</t>
    </rPh>
    <rPh sb="7" eb="9">
      <t>ウム</t>
    </rPh>
    <phoneticPr fontId="58"/>
  </si>
  <si>
    <t>蓄電池総容量</t>
    <rPh sb="0" eb="3">
      <t>チクデンチ</t>
    </rPh>
    <rPh sb="3" eb="4">
      <t>ソウ</t>
    </rPh>
    <rPh sb="4" eb="6">
      <t>ヨウリョウ</t>
    </rPh>
    <phoneticPr fontId="66"/>
  </si>
  <si>
    <t>既設再エネ発電出力</t>
    <rPh sb="0" eb="2">
      <t>キセツ</t>
    </rPh>
    <rPh sb="2" eb="3">
      <t>サイ</t>
    </rPh>
    <rPh sb="5" eb="7">
      <t>ハツデン</t>
    </rPh>
    <rPh sb="7" eb="9">
      <t>シュツリョク</t>
    </rPh>
    <phoneticPr fontId="58"/>
  </si>
  <si>
    <t>kW</t>
    <phoneticPr fontId="58"/>
  </si>
  <si>
    <t>総事業費</t>
    <rPh sb="0" eb="4">
      <t>ソウジギョウヒ</t>
    </rPh>
    <phoneticPr fontId="66"/>
  </si>
  <si>
    <t>経費の内容</t>
    <rPh sb="0" eb="2">
      <t>ケイヒ</t>
    </rPh>
    <rPh sb="3" eb="5">
      <t>ナイヨウ</t>
    </rPh>
    <phoneticPr fontId="66"/>
  </si>
  <si>
    <t>内訳</t>
    <rPh sb="0" eb="2">
      <t>ウチワケ</t>
    </rPh>
    <phoneticPr fontId="66"/>
  </si>
  <si>
    <t>←触らない</t>
    <rPh sb="1" eb="2">
      <t>サワ</t>
    </rPh>
    <phoneticPr fontId="66"/>
  </si>
  <si>
    <t>上限計算</t>
    <rPh sb="0" eb="2">
      <t>ジョウゲン</t>
    </rPh>
    <rPh sb="2" eb="4">
      <t>ケイサン</t>
    </rPh>
    <phoneticPr fontId="66"/>
  </si>
  <si>
    <t>kwh単価</t>
    <rPh sb="3" eb="5">
      <t>タンカ</t>
    </rPh>
    <phoneticPr fontId="66"/>
  </si>
  <si>
    <t>国補助控除前</t>
    <rPh sb="0" eb="1">
      <t>クニ</t>
    </rPh>
    <rPh sb="1" eb="3">
      <t>ホジョ</t>
    </rPh>
    <rPh sb="3" eb="5">
      <t>コウジョ</t>
    </rPh>
    <rPh sb="5" eb="6">
      <t>マエ</t>
    </rPh>
    <phoneticPr fontId="66"/>
  </si>
  <si>
    <t>都助成
交付申請額</t>
    <rPh sb="0" eb="1">
      <t>ト</t>
    </rPh>
    <rPh sb="4" eb="6">
      <t>コウフ</t>
    </rPh>
    <rPh sb="6" eb="8">
      <t>シンセイ</t>
    </rPh>
    <rPh sb="8" eb="9">
      <t>ガク</t>
    </rPh>
    <phoneticPr fontId="1"/>
  </si>
  <si>
    <t>事業上限</t>
    <rPh sb="0" eb="2">
      <t>ジギョウ</t>
    </rPh>
    <rPh sb="2" eb="4">
      <t>ジョウゲン</t>
    </rPh>
    <phoneticPr fontId="66"/>
  </si>
  <si>
    <t>国補助控除後</t>
    <rPh sb="0" eb="1">
      <t>クニ</t>
    </rPh>
    <rPh sb="1" eb="3">
      <t>ホジョ</t>
    </rPh>
    <rPh sb="3" eb="5">
      <t>コウジョ</t>
    </rPh>
    <rPh sb="5" eb="6">
      <t>ゴ</t>
    </rPh>
    <phoneticPr fontId="66"/>
  </si>
  <si>
    <t>本申請助成申請額</t>
    <rPh sb="0" eb="1">
      <t>ホン</t>
    </rPh>
    <rPh sb="1" eb="3">
      <t>シンセイ</t>
    </rPh>
    <rPh sb="3" eb="5">
      <t>ジョセイ</t>
    </rPh>
    <rPh sb="5" eb="8">
      <t>シンセイガク</t>
    </rPh>
    <phoneticPr fontId="66"/>
  </si>
  <si>
    <t>割合</t>
    <rPh sb="0" eb="2">
      <t>ワリアイ</t>
    </rPh>
    <phoneticPr fontId="66"/>
  </si>
  <si>
    <t>都助成
実績報告額</t>
    <phoneticPr fontId="1"/>
  </si>
  <si>
    <t>自治体上限</t>
    <rPh sb="0" eb="3">
      <t>ジチタイ</t>
    </rPh>
    <rPh sb="3" eb="5">
      <t>ジョウゲン</t>
    </rPh>
    <phoneticPr fontId="58"/>
  </si>
  <si>
    <t>民間上限</t>
    <rPh sb="0" eb="2">
      <t>ミンカン</t>
    </rPh>
    <rPh sb="2" eb="4">
      <t>ジョウゲン</t>
    </rPh>
    <phoneticPr fontId="58"/>
  </si>
  <si>
    <t>申請区分</t>
    <rPh sb="0" eb="2">
      <t>シンセイ</t>
    </rPh>
    <rPh sb="2" eb="4">
      <t>クブン</t>
    </rPh>
    <phoneticPr fontId="66"/>
  </si>
  <si>
    <t>交付申請</t>
    <rPh sb="0" eb="2">
      <t>コウフ</t>
    </rPh>
    <rPh sb="2" eb="4">
      <t>シンセイ</t>
    </rPh>
    <phoneticPr fontId="66"/>
  </si>
  <si>
    <t>開始届</t>
    <rPh sb="0" eb="2">
      <t>カイシ</t>
    </rPh>
    <rPh sb="2" eb="3">
      <t>トドケ</t>
    </rPh>
    <phoneticPr fontId="66"/>
  </si>
  <si>
    <t>計画変更</t>
    <rPh sb="0" eb="2">
      <t>ケイカク</t>
    </rPh>
    <rPh sb="2" eb="4">
      <t>ヘンコウ</t>
    </rPh>
    <phoneticPr fontId="66"/>
  </si>
  <si>
    <t>実績報告</t>
    <rPh sb="0" eb="2">
      <t>ジッセキ</t>
    </rPh>
    <rPh sb="2" eb="4">
      <t>ホウコク</t>
    </rPh>
    <phoneticPr fontId="66"/>
  </si>
  <si>
    <t>合計(税抜）</t>
    <rPh sb="0" eb="2">
      <t>ゴウケイ</t>
    </rPh>
    <rPh sb="3" eb="5">
      <t>ゼイヌキ</t>
    </rPh>
    <phoneticPr fontId="66"/>
  </si>
  <si>
    <t>合計（税込）</t>
    <rPh sb="0" eb="2">
      <t>ゴウケイ</t>
    </rPh>
    <rPh sb="3" eb="5">
      <t>ゼイコ</t>
    </rPh>
    <phoneticPr fontId="66"/>
  </si>
  <si>
    <t>算定上限額</t>
    <rPh sb="0" eb="2">
      <t>サンテイ</t>
    </rPh>
    <rPh sb="2" eb="4">
      <t>ジョウゲン</t>
    </rPh>
    <rPh sb="4" eb="5">
      <t>ガク</t>
    </rPh>
    <phoneticPr fontId="66"/>
  </si>
  <si>
    <t>220,001円/kWh</t>
    <rPh sb="7" eb="8">
      <t>エン</t>
    </rPh>
    <phoneticPr fontId="66"/>
  </si>
  <si>
    <t>200,000円/kWh</t>
    <rPh sb="7" eb="8">
      <t>エン</t>
    </rPh>
    <phoneticPr fontId="66"/>
  </si>
  <si>
    <t>2/3</t>
    <phoneticPr fontId="66"/>
  </si>
  <si>
    <t>400万円</t>
    <rPh sb="3" eb="4">
      <t>マン</t>
    </rPh>
    <rPh sb="4" eb="5">
      <t>エン</t>
    </rPh>
    <phoneticPr fontId="66"/>
  </si>
  <si>
    <t>400万円</t>
    <rPh sb="3" eb="5">
      <t>マンエン</t>
    </rPh>
    <phoneticPr fontId="58"/>
  </si>
  <si>
    <t>実績報告書提出予定年月日</t>
    <rPh sb="0" eb="2">
      <t>ジッセキ</t>
    </rPh>
    <rPh sb="2" eb="5">
      <t>ホウコクショ</t>
    </rPh>
    <rPh sb="5" eb="7">
      <t>テイシュツ</t>
    </rPh>
    <rPh sb="7" eb="9">
      <t>ヨテイ</t>
    </rPh>
    <rPh sb="9" eb="12">
      <t>ネンガッピ</t>
    </rPh>
    <phoneticPr fontId="66"/>
  </si>
  <si>
    <t>・暴力団又は暴力団員を雇用している者</t>
    <rPh sb="1" eb="4">
      <t>ボウリョクダン</t>
    </rPh>
    <rPh sb="4" eb="5">
      <t>マタ</t>
    </rPh>
    <rPh sb="11" eb="13">
      <t>コヨウ</t>
    </rPh>
    <rPh sb="17" eb="18">
      <t>モノ</t>
    </rPh>
    <phoneticPr fontId="14"/>
  </si>
  <si>
    <t>費用区分</t>
    <rPh sb="0" eb="2">
      <t>ヒヨウ</t>
    </rPh>
    <rPh sb="2" eb="4">
      <t>クブン</t>
    </rPh>
    <phoneticPr fontId="66"/>
  </si>
  <si>
    <t>助成金額</t>
    <rPh sb="0" eb="2">
      <t>ジョセイ</t>
    </rPh>
    <rPh sb="2" eb="4">
      <t>キンガク</t>
    </rPh>
    <phoneticPr fontId="58"/>
  </si>
  <si>
    <t>設計費</t>
    <rPh sb="0" eb="2">
      <t>セッケイ</t>
    </rPh>
    <rPh sb="2" eb="3">
      <t>ヒ</t>
    </rPh>
    <phoneticPr fontId="58"/>
  </si>
  <si>
    <t>設備費</t>
    <rPh sb="0" eb="3">
      <t>セツビヒ</t>
    </rPh>
    <phoneticPr fontId="58"/>
  </si>
  <si>
    <t>工事費</t>
    <rPh sb="0" eb="3">
      <t>コウジヒ</t>
    </rPh>
    <phoneticPr fontId="58"/>
  </si>
  <si>
    <t>【第４号様式】事業実施計画書</t>
    <rPh sb="4" eb="6">
      <t>ヨウシキ</t>
    </rPh>
    <phoneticPr fontId="66"/>
  </si>
  <si>
    <t>【第７号様式】助成金交付申請撤回届出書</t>
    <rPh sb="4" eb="6">
      <t>ヨウシキ</t>
    </rPh>
    <phoneticPr fontId="66"/>
  </si>
  <si>
    <t>【第８号様式】助成事業承継承認申請書</t>
    <rPh sb="4" eb="6">
      <t>ヨウシキ</t>
    </rPh>
    <phoneticPr fontId="66"/>
  </si>
  <si>
    <t>【第10号様式】助成事業計画変更申請書</t>
    <rPh sb="5" eb="7">
      <t>ヨウシキ</t>
    </rPh>
    <phoneticPr fontId="66"/>
  </si>
  <si>
    <t>【第12号様式】事業者情報の変更届出書</t>
    <rPh sb="5" eb="7">
      <t>ヨウシキ</t>
    </rPh>
    <phoneticPr fontId="66"/>
  </si>
  <si>
    <t>【第13号様式】工事遅延等報告書</t>
    <rPh sb="5" eb="7">
      <t>ヨウシキ</t>
    </rPh>
    <phoneticPr fontId="66"/>
  </si>
  <si>
    <t>【第14号様式】助成事業中止（廃止）申請書</t>
    <rPh sb="5" eb="7">
      <t>ヨウシキ</t>
    </rPh>
    <phoneticPr fontId="66"/>
  </si>
  <si>
    <t>【第20号様式】助成金返還報告書</t>
    <rPh sb="5" eb="7">
      <t>ヨウシキ</t>
    </rPh>
    <phoneticPr fontId="66"/>
  </si>
  <si>
    <t>【第21号様式】所有者変更承認申請書</t>
    <rPh sb="5" eb="7">
      <t>ヨウシキ</t>
    </rPh>
    <phoneticPr fontId="66"/>
  </si>
  <si>
    <t>【第23号様式】取得財産等処分承認申請書</t>
    <rPh sb="5" eb="7">
      <t>ヨウシキ</t>
    </rPh>
    <phoneticPr fontId="66"/>
  </si>
  <si>
    <t>【第４号様式：別紙】発災時の蓄電池活用計画書</t>
    <rPh sb="4" eb="6">
      <t>ヨウシキ</t>
    </rPh>
    <phoneticPr fontId="66"/>
  </si>
  <si>
    <t>【第２号様式】誓約書（共同申請者用）（２）</t>
    <rPh sb="4" eb="6">
      <t>ヨウシキ</t>
    </rPh>
    <rPh sb="11" eb="17">
      <t>キョウドウシンセイシャヨウ</t>
    </rPh>
    <phoneticPr fontId="66"/>
  </si>
  <si>
    <t>【第１号様式】助成金交付申請書</t>
    <rPh sb="4" eb="6">
      <t>ヨウシキ</t>
    </rPh>
    <phoneticPr fontId="66"/>
  </si>
  <si>
    <t>【第２号様式】誓約書（手続代行者用）</t>
    <rPh sb="4" eb="6">
      <t>ヨウシキ</t>
    </rPh>
    <rPh sb="11" eb="13">
      <t>テツヅ</t>
    </rPh>
    <rPh sb="13" eb="17">
      <t>ダイコウシャヨウ</t>
    </rPh>
    <phoneticPr fontId="66"/>
  </si>
  <si>
    <t>蓄電池</t>
  </si>
  <si>
    <t>設備導入事業</t>
  </si>
  <si>
    <t>○○ｶﾌﾞｼｷｶﾞｲｼｬ</t>
  </si>
  <si>
    <t>ｶﾝｷｮｳ ﾀﾛｳ</t>
  </si>
  <si>
    <t>ｶﾝｷｮｳ ｼﾞﾛｳ</t>
  </si>
  <si>
    <t>ｶﾌﾞｼｷｶﾞｲｼｬ××</t>
  </si>
  <si>
    <t>ﾄｳｷｮｳ ﾀﾛｳ</t>
  </si>
  <si>
    <t>ﾄｳｷｮｳ ｼﾞﾛｳ</t>
  </si>
  <si>
    <t>ｶﾌﾞｼｷｶﾞｲｼｬ◎◎</t>
  </si>
  <si>
    <t>ﾄｳｷｮｳｶﾝｷｮｳ ﾋﾌﾐ</t>
  </si>
  <si>
    <t>ﾄｳｷｮｳｶﾝｷｮｳ ｼｺﾞﾛｸ</t>
  </si>
  <si>
    <t>××ｶﾌﾞｼｷｶﾞｲｼｬ</t>
  </si>
  <si>
    <t>ｼﾝｼﾞｭｸ ﾀﾛｳ</t>
  </si>
  <si>
    <t>ｼﾝｼﾞｭｸ ｼﾞﾛｳ</t>
  </si>
  <si>
    <t>ｶﾌﾞｼｷｶﾞｲｼｬ××ﾎﾝｼｬｺｳｼﾞｮｳ</t>
  </si>
  <si>
    <t>×××-××××</t>
  </si>
  <si>
    <t>代表取締役</t>
  </si>
  <si>
    <t>環境　太郎</t>
  </si>
  <si>
    <t>〇〇課</t>
  </si>
  <si>
    <t>環境　次郎</t>
  </si>
  <si>
    <t>東京都新宿区新宿○-○○-○○</t>
  </si>
  <si>
    <t>株式会社××</t>
  </si>
  <si>
    <t>東京　太郎</t>
  </si>
  <si>
    <t>東京　次郎</t>
  </si>
  <si>
    <t>東京都新宿区新宿◎◎-◎◎</t>
  </si>
  <si>
    <t>株式会社◎◎</t>
  </si>
  <si>
    <t>東京環境　一二三</t>
  </si>
  <si>
    <t>◎◎課</t>
  </si>
  <si>
    <t>東京環境　四五六</t>
  </si>
  <si>
    <t>××株式会社</t>
  </si>
  <si>
    <t>新宿　太郎</t>
  </si>
  <si>
    <t>△〇課</t>
  </si>
  <si>
    <t>新宿　次郎</t>
  </si>
  <si>
    <t>○○株式会社 本社工場</t>
  </si>
  <si>
    <t>令和５</t>
  </si>
  <si>
    <t>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t>
  </si>
  <si>
    <t>殿</t>
  </si>
  <si>
    <t>株式会社××本社工場</t>
  </si>
  <si>
    <t>HH777777</t>
  </si>
  <si>
    <r>
      <rPr>
        <b/>
        <sz val="12"/>
        <rFont val="ＭＳ Ｐ明朝"/>
        <family val="1"/>
        <charset val="128"/>
      </rPr>
      <t xml:space="preserve">提出方法
</t>
    </r>
    <r>
      <rPr>
        <sz val="12"/>
        <rFont val="ＭＳ Ｐ明朝"/>
        <family val="1"/>
        <charset val="128"/>
      </rPr>
      <t>郵送により申請する場合
ファイル作成時の注意事項（※交付申請書、助成事業開始届、実績報告書等、各種共通）
①  申請書類一式をＡ４サイズ（Ａ３折りたたみ可、袋とじ不可）で片面印刷してください。
②  書類は、Ａ４ファイルに綴じてください。
③  ファイルの表紙及び背表紙には、助成対象事業名と助成対象事業者名を記載してください。</t>
    </r>
    <phoneticPr fontId="13"/>
  </si>
  <si>
    <t>助成対象事業者</t>
    <phoneticPr fontId="21"/>
  </si>
  <si>
    <t>株式会社××</t>
    <rPh sb="0" eb="2">
      <t>カブシキ</t>
    </rPh>
    <rPh sb="2" eb="4">
      <t>カイシャ</t>
    </rPh>
    <phoneticPr fontId="13"/>
  </si>
  <si>
    <t>代表取締役社長</t>
    <rPh sb="0" eb="2">
      <t>ダイヒョウ</t>
    </rPh>
    <rPh sb="2" eb="5">
      <t>トリシマリヤク</t>
    </rPh>
    <rPh sb="5" eb="7">
      <t>シャチョウ</t>
    </rPh>
    <phoneticPr fontId="13"/>
  </si>
  <si>
    <t>163-0000</t>
    <phoneticPr fontId="13"/>
  </si>
  <si>
    <t>東京都新宿区新宿○-○○-○○</t>
    <phoneticPr fontId="13"/>
  </si>
  <si>
    <r>
      <t xml:space="preserve">担当者
連絡先
</t>
    </r>
    <r>
      <rPr>
        <sz val="9"/>
        <color theme="1"/>
        <rFont val="ＭＳ Ｐ明朝"/>
        <family val="1"/>
        <charset val="128"/>
      </rPr>
      <t>※公社から照会や指示等の連絡をする際に、窓口となる担当者を記入してください。</t>
    </r>
    <rPh sb="0" eb="3">
      <t>タントウシャ</t>
    </rPh>
    <rPh sb="4" eb="7">
      <t>レンラクサキ</t>
    </rPh>
    <phoneticPr fontId="21"/>
  </si>
  <si>
    <r>
      <t xml:space="preserve">名称
</t>
    </r>
    <r>
      <rPr>
        <sz val="6"/>
        <color theme="1"/>
        <rFont val="ＭＳ Ｐ明朝"/>
        <family val="1"/>
        <charset val="128"/>
      </rPr>
      <t>(法人でなく個人で所有の場合は代表者名の氏名欄のみ記入してください）</t>
    </r>
    <rPh sb="0" eb="2">
      <t>メイショウ</t>
    </rPh>
    <rPh sb="28" eb="30">
      <t>キニュウ</t>
    </rPh>
    <phoneticPr fontId="21"/>
  </si>
  <si>
    <t>3/4</t>
  </si>
  <si>
    <t>なし</t>
  </si>
  <si>
    <t>A-１</t>
    <phoneticPr fontId="58"/>
  </si>
  <si>
    <t>●●バッテリー株式会社</t>
    <rPh sb="7" eb="9">
      <t>カブシキ</t>
    </rPh>
    <rPh sb="9" eb="11">
      <t>カイシャ</t>
    </rPh>
    <phoneticPr fontId="58"/>
  </si>
  <si>
    <t>LIB-123</t>
    <phoneticPr fontId="58"/>
  </si>
  <si>
    <t>http</t>
    <phoneticPr fontId="58"/>
  </si>
  <si>
    <t>蓄電池</t>
    <rPh sb="0" eb="3">
      <t>チクデンチ</t>
    </rPh>
    <phoneticPr fontId="58"/>
  </si>
  <si>
    <t>A-１</t>
    <phoneticPr fontId="58"/>
  </si>
  <si>
    <t>設置工事</t>
    <rPh sb="0" eb="2">
      <t>セッチ</t>
    </rPh>
    <rPh sb="2" eb="4">
      <t>コウジ</t>
    </rPh>
    <phoneticPr fontId="58"/>
  </si>
  <si>
    <t>B-１</t>
    <phoneticPr fontId="58"/>
  </si>
  <si>
    <t>【第16号様式】実績報告書兼助成金交付請求書</t>
    <rPh sb="5" eb="7">
      <t>ヨウシキ</t>
    </rPh>
    <phoneticPr fontId="66"/>
  </si>
  <si>
    <t>地産地消型再エネ増強プロジェクト（蓄電池）</t>
    <rPh sb="0" eb="6">
      <t>チサンチショウガタサイ</t>
    </rPh>
    <rPh sb="8" eb="10">
      <t>ゾウキョウ</t>
    </rPh>
    <rPh sb="17" eb="20">
      <t>チクデンチ</t>
    </rPh>
    <phoneticPr fontId="58"/>
  </si>
  <si>
    <t xml:space="preserve">
④ ファイルに綴る各書類の前に、インデックスを付けた中仕切りを挿入してください。
（書類自体には、インデックスをつけないでください。）
作成する場合はイメージ図を参考とし、作成してください
※クリアポケットは使用しないでください。)
⑤ 申請書類は、「申請書類チェックリスト」の順に綴ってください。
＜イメージ図＞</t>
    <rPh sb="80" eb="81">
      <t>ズ</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</si>
</sst>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yyyy&quot;年&quot;m&quot;月&quot;d&quot;日&quot;;@"/>
    <numFmt numFmtId="177" formatCode="#,##0;&quot;▲ &quot;#,##0"/>
    <numFmt numFmtId="178" formatCode="#,##0.00;&quot;▲ &quot;#,##0.00"/>
    <numFmt numFmtId="179" formatCode="#,##0.0;&quot;▲ &quot;#,##0.0"/>
    <numFmt numFmtId="180" formatCode="0.0_ "/>
    <numFmt numFmtId="181" formatCode="#,##0_);[Red]\(#,##0\)"/>
    <numFmt numFmtId="182" formatCode="0.00_ "/>
    <numFmt numFmtId="183" formatCode="#,##0_ ;[Red]\-#,##0\ "/>
    <numFmt numFmtId="184" formatCode="0.000"/>
    <numFmt numFmtId="185" formatCode="[&lt;=999]000;[&lt;=9999]000\-00;000\-0000"/>
    <numFmt numFmtId="186" formatCode="&quot;〒&quot;000\-0000"/>
    <numFmt numFmtId="187" formatCode="#,##0_);\(#,##0\)"/>
    <numFmt numFmtId="188" formatCode="0;\-0;0"/>
    <numFmt numFmtId="189" formatCode="0.0%"/>
    <numFmt numFmtId="190" formatCode="#,##0.00_ "/>
    <numFmt numFmtId="191" formatCode="&quot;機&quot;&quot;器&quot;&quot;番&quot;&quot;号&quot;\:@"/>
    <numFmt numFmtId="192" formatCode="#,##0.0;[Red]\-#,##0.0"/>
    <numFmt numFmtId="193" formatCode="#,##0.000000000;[Red]\-#,##0.000000000"/>
  </numFmts>
  <fonts count="136">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明朝"/>
      <family val="1"/>
      <charset val="128"/>
    </font>
    <font>
      <sz val="6"/>
      <name val="ＭＳ Ｐゴシック"/>
      <family val="3"/>
      <charset val="128"/>
    </font>
    <font>
      <sz val="6"/>
      <name val="ＭＳ Ｐゴシック"/>
      <family val="3"/>
      <charset val="128"/>
    </font>
    <font>
      <sz val="10.5"/>
      <color indexed="8"/>
      <name val="ＭＳ Ｐ明朝"/>
      <family val="1"/>
      <charset val="128"/>
    </font>
    <font>
      <sz val="22"/>
      <color indexed="8"/>
      <name val="ＭＳ Ｐ明朝"/>
      <family val="1"/>
      <charset val="128"/>
    </font>
    <font>
      <sz val="8"/>
      <color indexed="8"/>
      <name val="ＭＳ Ｐ明朝"/>
      <family val="1"/>
      <charset val="128"/>
    </font>
    <font>
      <sz val="11"/>
      <name val="ＭＳ Ｐ明朝"/>
      <family val="1"/>
      <charset val="128"/>
    </font>
    <font>
      <sz val="9"/>
      <color indexed="8"/>
      <name val="ＭＳ Ｐ明朝"/>
      <family val="1"/>
      <charset val="128"/>
    </font>
    <font>
      <sz val="12"/>
      <color indexed="8"/>
      <name val="ＭＳ Ｐ明朝"/>
      <family val="1"/>
      <charset val="128"/>
    </font>
    <font>
      <sz val="6"/>
      <name val="ＭＳ Ｐゴシック"/>
      <family val="3"/>
      <charset val="128"/>
    </font>
    <font>
      <sz val="11"/>
      <name val="ＭＳ Ｐゴシック"/>
      <family val="3"/>
      <charset val="128"/>
    </font>
    <font>
      <sz val="10.5"/>
      <name val="ＭＳ Ｐ明朝"/>
      <family val="1"/>
      <charset val="128"/>
    </font>
    <font>
      <b/>
      <sz val="11"/>
      <color indexed="8"/>
      <name val="ＭＳ Ｐ明朝"/>
      <family val="1"/>
      <charset val="128"/>
    </font>
    <font>
      <sz val="14"/>
      <color indexed="8"/>
      <name val="ＭＳ Ｐ明朝"/>
      <family val="1"/>
      <charset val="128"/>
    </font>
    <font>
      <b/>
      <sz val="12"/>
      <color indexed="8"/>
      <name val="ＭＳ Ｐ明朝"/>
      <family val="1"/>
      <charset val="128"/>
    </font>
    <font>
      <sz val="12"/>
      <name val="Arial Unicode MS"/>
      <family val="3"/>
      <charset val="128"/>
    </font>
    <font>
      <sz val="6"/>
      <name val="ＭＳ Ｐゴシック"/>
      <family val="3"/>
      <charset val="128"/>
    </font>
    <font>
      <sz val="11"/>
      <color indexed="0"/>
      <name val="ＭＳ Ｐ明朝"/>
      <family val="1"/>
      <charset val="128"/>
    </font>
    <font>
      <sz val="12"/>
      <name val="ＭＳ Ｐ明朝"/>
      <family val="1"/>
      <charset val="128"/>
    </font>
    <font>
      <sz val="9"/>
      <name val="ＭＳ Ｐ明朝"/>
      <family val="1"/>
      <charset val="128"/>
    </font>
    <font>
      <sz val="11"/>
      <color theme="1"/>
      <name val="ＭＳ Ｐゴシック"/>
      <family val="3"/>
      <charset val="128"/>
      <scheme val="minor"/>
    </font>
    <font>
      <u/>
      <sz val="12.65"/>
      <color theme="10"/>
      <name val="ＭＳ Ｐゴシック"/>
      <family val="3"/>
      <charset val="128"/>
    </font>
    <font>
      <sz val="16"/>
      <color theme="1"/>
      <name val="ＭＳ ゴシック"/>
      <family val="3"/>
      <charset val="128"/>
    </font>
    <font>
      <sz val="11"/>
      <color theme="1"/>
      <name val="ＭＳ Ｐ明朝"/>
      <family val="1"/>
      <charset val="128"/>
    </font>
    <font>
      <b/>
      <u/>
      <sz val="11"/>
      <color theme="1"/>
      <name val="ＭＳ Ｐ明朝"/>
      <family val="1"/>
      <charset val="128"/>
    </font>
    <font>
      <sz val="12"/>
      <color theme="1"/>
      <name val="ＭＳ Ｐ明朝"/>
      <family val="1"/>
      <charset val="128"/>
    </font>
    <font>
      <sz val="8"/>
      <color theme="1"/>
      <name val="ＭＳ Ｐ明朝"/>
      <family val="1"/>
      <charset val="128"/>
    </font>
    <font>
      <sz val="13"/>
      <color theme="1"/>
      <name val="ＭＳ Ｐ明朝"/>
      <family val="1"/>
      <charset val="128"/>
    </font>
    <font>
      <b/>
      <sz val="11"/>
      <color theme="1"/>
      <name val="ＭＳ Ｐ明朝"/>
      <family val="1"/>
      <charset val="128"/>
    </font>
    <font>
      <sz val="10.5"/>
      <color theme="1"/>
      <name val="ＭＳ Ｐ明朝"/>
      <family val="1"/>
      <charset val="128"/>
    </font>
    <font>
      <sz val="9"/>
      <color theme="1"/>
      <name val="ＭＳ Ｐ明朝"/>
      <family val="1"/>
      <charset val="128"/>
    </font>
    <font>
      <sz val="10"/>
      <color theme="1"/>
      <name val="ＭＳ Ｐ明朝"/>
      <family val="1"/>
      <charset val="128"/>
    </font>
    <font>
      <b/>
      <u/>
      <sz val="11"/>
      <color rgb="FFC00000"/>
      <name val="ＭＳ Ｐ明朝"/>
      <family val="1"/>
      <charset val="128"/>
    </font>
    <font>
      <b/>
      <sz val="11"/>
      <color rgb="FFC00000"/>
      <name val="ＭＳ Ｐ明朝"/>
      <family val="1"/>
      <charset val="128"/>
    </font>
    <font>
      <sz val="14"/>
      <color theme="1"/>
      <name val="ＭＳ Ｐ明朝"/>
      <family val="1"/>
      <charset val="128"/>
    </font>
    <font>
      <b/>
      <sz val="12"/>
      <color theme="1"/>
      <name val="ＭＳ Ｐ明朝"/>
      <family val="1"/>
      <charset val="128"/>
    </font>
    <font>
      <sz val="11"/>
      <color rgb="FF0070C0"/>
      <name val="ＭＳ Ｐ明朝"/>
      <family val="1"/>
      <charset val="128"/>
    </font>
    <font>
      <u/>
      <sz val="12"/>
      <color theme="10"/>
      <name val="ＭＳ Ｐ明朝"/>
      <family val="1"/>
      <charset val="128"/>
    </font>
    <font>
      <sz val="12"/>
      <color rgb="FF0070C0"/>
      <name val="ＭＳ Ｐ明朝"/>
      <family val="1"/>
      <charset val="128"/>
    </font>
    <font>
      <sz val="11"/>
      <color rgb="FFC00000"/>
      <name val="ＭＳ Ｐ明朝"/>
      <family val="1"/>
      <charset val="128"/>
    </font>
    <font>
      <sz val="18"/>
      <color theme="1"/>
      <name val="ＭＳ Ｐ明朝"/>
      <family val="1"/>
      <charset val="128"/>
    </font>
    <font>
      <vertAlign val="superscript"/>
      <sz val="10.5"/>
      <name val="ＭＳ Ｐ明朝"/>
      <family val="1"/>
      <charset val="128"/>
    </font>
    <font>
      <sz val="11"/>
      <color rgb="FFFF0000"/>
      <name val="ＭＳ Ｐ明朝"/>
      <family val="1"/>
      <charset val="128"/>
    </font>
    <font>
      <sz val="10.5"/>
      <color rgb="FFFF0000"/>
      <name val="ＭＳ Ｐ明朝"/>
      <family val="1"/>
      <charset val="128"/>
    </font>
    <font>
      <b/>
      <u/>
      <sz val="10.5"/>
      <color rgb="FFC00000"/>
      <name val="ＭＳ Ｐ明朝"/>
      <family val="1"/>
      <charset val="128"/>
    </font>
    <font>
      <sz val="10"/>
      <color indexed="8"/>
      <name val="ＭＳ Ｐ明朝"/>
      <family val="1"/>
      <charset val="128"/>
    </font>
    <font>
      <sz val="6"/>
      <name val="ＭＳ Ｐゴシック"/>
      <family val="3"/>
      <charset val="128"/>
      <scheme val="minor"/>
    </font>
    <font>
      <sz val="9"/>
      <color rgb="FF000000"/>
      <name val="Meiryo UI"/>
      <family val="3"/>
      <charset val="128"/>
    </font>
    <font>
      <b/>
      <sz val="10.5"/>
      <color rgb="FFFF0000"/>
      <name val="ＭＳ Ｐ明朝"/>
      <family val="1"/>
      <charset val="128"/>
    </font>
    <font>
      <b/>
      <sz val="20"/>
      <color rgb="FFFF0000"/>
      <name val="ＭＳ Ｐ明朝"/>
      <family val="1"/>
      <charset val="128"/>
    </font>
    <font>
      <b/>
      <sz val="11"/>
      <color rgb="FFFF0000"/>
      <name val="ＭＳ Ｐ明朝"/>
      <family val="1"/>
      <charset val="128"/>
    </font>
    <font>
      <b/>
      <sz val="11"/>
      <color theme="1"/>
      <name val="ＭＳ Ｐゴシック"/>
      <family val="3"/>
      <charset val="128"/>
      <scheme val="minor"/>
    </font>
    <font>
      <sz val="12"/>
      <color theme="1"/>
      <name val="ＭＳ Ｐゴシック"/>
      <family val="3"/>
      <charset val="128"/>
      <scheme val="minor"/>
    </font>
    <font>
      <b/>
      <sz val="11"/>
      <color rgb="FFFF0000"/>
      <name val="ＭＳ Ｐゴシック"/>
      <family val="3"/>
      <charset val="128"/>
      <scheme val="minor"/>
    </font>
    <font>
      <sz val="6"/>
      <name val="ＭＳ Ｐゴシック"/>
      <family val="2"/>
      <charset val="128"/>
      <scheme val="minor"/>
    </font>
    <font>
      <b/>
      <sz val="11"/>
      <color rgb="FFC00000"/>
      <name val="ＭＳ Ｐゴシック"/>
      <family val="3"/>
      <charset val="128"/>
      <scheme val="minor"/>
    </font>
    <font>
      <b/>
      <sz val="9"/>
      <color rgb="FFC00000"/>
      <name val="ＭＳ Ｐ明朝"/>
      <family val="1"/>
      <charset val="128"/>
    </font>
    <font>
      <b/>
      <sz val="14"/>
      <color rgb="FFC00000"/>
      <name val="ＭＳ Ｐ明朝"/>
      <family val="1"/>
      <charset val="128"/>
    </font>
    <font>
      <b/>
      <sz val="10.5"/>
      <color rgb="FFC00000"/>
      <name val="ＭＳ Ｐ明朝"/>
      <family val="1"/>
      <charset val="128"/>
    </font>
    <font>
      <b/>
      <sz val="10.5"/>
      <name val="ＭＳ Ｐ明朝"/>
      <family val="1"/>
      <charset val="128"/>
    </font>
    <font>
      <b/>
      <sz val="16"/>
      <color rgb="FFC00000"/>
      <name val="ＭＳ Ｐ明朝"/>
      <family val="1"/>
      <charset val="128"/>
    </font>
    <font>
      <b/>
      <sz val="10"/>
      <color rgb="FFC00000"/>
      <name val="ＭＳ Ｐ明朝"/>
      <family val="1"/>
      <charset val="128"/>
    </font>
    <font>
      <sz val="22"/>
      <color theme="1"/>
      <name val="ＭＳ Ｐ明朝"/>
      <family val="1"/>
      <charset val="128"/>
    </font>
    <font>
      <sz val="20"/>
      <color theme="1"/>
      <name val="ＭＳ Ｐ明朝"/>
      <family val="1"/>
      <charset val="128"/>
    </font>
    <font>
      <sz val="9"/>
      <color rgb="FFFF0000"/>
      <name val="ＭＳ Ｐ明朝"/>
      <family val="1"/>
      <charset val="128"/>
    </font>
    <font>
      <sz val="6"/>
      <color rgb="FFFF0000"/>
      <name val="ＭＳ Ｐ明朝"/>
      <family val="1"/>
      <charset val="128"/>
    </font>
    <font>
      <sz val="9"/>
      <color theme="1"/>
      <name val="ＭＳ Ｐゴシック"/>
      <family val="2"/>
      <charset val="128"/>
      <scheme val="minor"/>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sz val="14"/>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u/>
      <sz val="10"/>
      <color theme="10"/>
      <name val="Times New Roman"/>
      <family val="1"/>
    </font>
    <font>
      <sz val="10"/>
      <name val="ＭＳ Ｐ明朝"/>
      <family val="1"/>
      <charset val="128"/>
    </font>
    <font>
      <sz val="12"/>
      <color rgb="FF000000"/>
      <name val="Times New Roman"/>
      <family val="1"/>
    </font>
    <font>
      <sz val="12"/>
      <color rgb="FFFF0000"/>
      <name val="ＭＳ Ｐ明朝"/>
      <family val="1"/>
      <charset val="128"/>
    </font>
    <font>
      <sz val="10"/>
      <color theme="1"/>
      <name val="ＭＳ Ｐゴシック"/>
      <family val="2"/>
      <charset val="128"/>
      <scheme val="minor"/>
    </font>
    <font>
      <sz val="10.5"/>
      <color theme="1"/>
      <name val="Century"/>
      <family val="1"/>
    </font>
    <font>
      <sz val="11"/>
      <color theme="1"/>
      <name val="ＭＳ Ｐゴシック"/>
      <family val="2"/>
      <charset val="128"/>
    </font>
    <font>
      <sz val="9"/>
      <color rgb="FF000000"/>
      <name val="MS UI Gothic"/>
      <family val="3"/>
      <charset val="128"/>
    </font>
    <font>
      <b/>
      <sz val="20"/>
      <color theme="1"/>
      <name val="ＭＳ Ｐ明朝"/>
      <family val="1"/>
      <charset val="128"/>
    </font>
    <font>
      <b/>
      <sz val="18"/>
      <color theme="1"/>
      <name val="ＭＳ Ｐ明朝"/>
      <family val="1"/>
      <charset val="128"/>
    </font>
    <font>
      <b/>
      <sz val="24"/>
      <color theme="1"/>
      <name val="ＭＳ Ｐ明朝"/>
      <family val="1"/>
      <charset val="128"/>
    </font>
    <font>
      <b/>
      <sz val="20"/>
      <color theme="1"/>
      <name val="ＭＳ Ｐゴシック"/>
      <family val="2"/>
      <charset val="128"/>
      <scheme val="minor"/>
    </font>
    <font>
      <sz val="8"/>
      <name val="ＭＳ Ｐ明朝"/>
      <family val="1"/>
      <charset val="128"/>
    </font>
    <font>
      <b/>
      <sz val="8"/>
      <name val="ＭＳ Ｐ明朝"/>
      <family val="1"/>
      <charset val="128"/>
    </font>
    <font>
      <sz val="11"/>
      <name val="ＭＳ 明朝"/>
      <family val="1"/>
      <charset val="128"/>
    </font>
    <font>
      <sz val="10.5"/>
      <color rgb="FF000000"/>
      <name val="ＭＳ Ｐ明朝"/>
      <family val="1"/>
      <charset val="128"/>
    </font>
    <font>
      <sz val="6"/>
      <name val="ＭＳ Ｐゴシック"/>
      <family val="2"/>
      <charset val="128"/>
    </font>
    <font>
      <sz val="9"/>
      <name val="ＭＳ 明朝"/>
      <family val="1"/>
      <charset val="128"/>
    </font>
    <font>
      <sz val="14"/>
      <name val="ＭＳ 明朝"/>
      <family val="1"/>
      <charset val="128"/>
    </font>
    <font>
      <u/>
      <sz val="9"/>
      <name val="ＭＳ 明朝"/>
      <family val="1"/>
      <charset val="128"/>
    </font>
    <font>
      <u/>
      <sz val="9"/>
      <color theme="1"/>
      <name val="ＭＳ Ｐ明朝"/>
      <family val="1"/>
      <charset val="128"/>
    </font>
    <font>
      <sz val="9"/>
      <color theme="1"/>
      <name val="ＭＳ 明朝"/>
      <family val="1"/>
      <charset val="128"/>
    </font>
    <font>
      <b/>
      <sz val="6"/>
      <color theme="1"/>
      <name val="ＭＳ Ｐ明朝"/>
      <family val="1"/>
      <charset val="128"/>
    </font>
    <font>
      <b/>
      <sz val="9"/>
      <color theme="1"/>
      <name val="ＭＳ Ｐ明朝"/>
      <family val="1"/>
      <charset val="128"/>
    </font>
    <font>
      <sz val="16"/>
      <name val="ＭＳ Ｐ明朝"/>
      <family val="1"/>
      <charset val="128"/>
    </font>
    <font>
      <u/>
      <sz val="11"/>
      <color indexed="10"/>
      <name val="ＭＳ Ｐ明朝"/>
      <family val="1"/>
      <charset val="128"/>
    </font>
    <font>
      <b/>
      <sz val="12"/>
      <name val="ＭＳ Ｐゴシック"/>
      <family val="3"/>
      <charset val="128"/>
      <scheme val="minor"/>
    </font>
    <font>
      <b/>
      <sz val="12"/>
      <color theme="1"/>
      <name val="ＭＳ Ｐゴシック"/>
      <family val="3"/>
      <charset val="128"/>
      <scheme val="minor"/>
    </font>
    <font>
      <sz val="12"/>
      <name val="ＭＳ Ｐゴシック"/>
      <family val="3"/>
      <charset val="128"/>
      <scheme val="minor"/>
    </font>
    <font>
      <sz val="10.5"/>
      <color rgb="FFC00000"/>
      <name val="ＭＳ Ｐ明朝"/>
      <family val="1"/>
      <charset val="128"/>
    </font>
    <font>
      <sz val="11"/>
      <color rgb="FFC00000"/>
      <name val="ＭＳ Ｐゴシック"/>
      <family val="2"/>
      <charset val="128"/>
      <scheme val="minor"/>
    </font>
    <font>
      <sz val="11"/>
      <color rgb="FFFF0000"/>
      <name val="ＭＳ Ｐゴシック"/>
      <family val="2"/>
      <charset val="128"/>
      <scheme val="minor"/>
    </font>
    <font>
      <sz val="11"/>
      <color rgb="FFC00000"/>
      <name val="ＭＳ Ｐゴシック"/>
      <family val="3"/>
      <charset val="128"/>
    </font>
    <font>
      <sz val="9"/>
      <color theme="1"/>
      <name val="ＭＳ Ｐゴシック"/>
      <family val="3"/>
      <charset val="128"/>
      <scheme val="minor"/>
    </font>
    <font>
      <sz val="12"/>
      <color rgb="FFFF0000"/>
      <name val="ＭＳ Ｐゴシック"/>
      <family val="3"/>
      <charset val="128"/>
      <scheme val="minor"/>
    </font>
    <font>
      <sz val="10.5"/>
      <color theme="1"/>
      <name val="ＭＳ Ｐゴシック"/>
      <family val="3"/>
      <charset val="128"/>
      <scheme val="minor"/>
    </font>
    <font>
      <b/>
      <sz val="18"/>
      <color rgb="FFC00000"/>
      <name val="ＭＳ Ｐ明朝"/>
      <family val="1"/>
      <charset val="128"/>
    </font>
    <font>
      <b/>
      <sz val="18"/>
      <color rgb="FFC00000"/>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b/>
      <sz val="20"/>
      <color rgb="FFFF0000"/>
      <name val="ＭＳ Ｐゴシック"/>
      <family val="3"/>
      <charset val="128"/>
      <scheme val="minor"/>
    </font>
    <font>
      <b/>
      <sz val="8"/>
      <color theme="1"/>
      <name val="ＭＳ Ｐ明朝"/>
      <family val="1"/>
      <charset val="128"/>
    </font>
    <font>
      <b/>
      <sz val="10"/>
      <color theme="1"/>
      <name val="ＭＳ Ｐ明朝"/>
      <family val="1"/>
      <charset val="128"/>
    </font>
    <font>
      <b/>
      <sz val="14"/>
      <color theme="1"/>
      <name val="ＭＳ Ｐ明朝"/>
      <family val="1"/>
      <charset val="128"/>
    </font>
    <font>
      <sz val="16"/>
      <color theme="1"/>
      <name val="ＭＳ Ｐ明朝"/>
      <family val="1"/>
      <charset val="128"/>
    </font>
    <font>
      <b/>
      <sz val="9"/>
      <color indexed="81"/>
      <name val="MS P ゴシック"/>
      <family val="3"/>
      <charset val="128"/>
    </font>
    <font>
      <sz val="9"/>
      <color indexed="81"/>
      <name val="MS P ゴシック"/>
      <family val="3"/>
      <charset val="128"/>
    </font>
    <font>
      <sz val="6"/>
      <color theme="1"/>
      <name val="ＭＳ Ｐ明朝"/>
      <family val="1"/>
      <charset val="128"/>
    </font>
    <font>
      <sz val="12.65"/>
      <color theme="1"/>
      <name val="ＭＳ Ｐ明朝"/>
      <family val="1"/>
      <charset val="128"/>
    </font>
  </fonts>
  <fills count="10">
    <fill>
      <patternFill patternType="none"/>
    </fill>
    <fill>
      <patternFill patternType="gray125"/>
    </fill>
    <fill>
      <patternFill patternType="solid">
        <fgColor indexed="1"/>
        <bgColor indexed="64"/>
      </patternFill>
    </fill>
    <fill>
      <patternFill patternType="solid">
        <fgColor rgb="FFFFFF6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s>
  <borders count="81">
    <border>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hair">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style="medium">
        <color indexed="64"/>
      </top>
      <bottom/>
      <diagonal/>
    </border>
    <border>
      <left/>
      <right style="dotted">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dotted">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31">
    <xf numFmtId="0" fontId="0" fillId="0" borderId="0">
      <alignment vertical="center"/>
    </xf>
    <xf numFmtId="0" fontId="33" fillId="0" borderId="0" applyNumberFormat="0" applyFill="0" applyBorder="0" applyAlignment="0" applyProtection="0">
      <alignment vertical="top"/>
      <protection locked="0"/>
    </xf>
    <xf numFmtId="38" fontId="32" fillId="0" borderId="0" applyFont="0" applyFill="0" applyBorder="0" applyAlignment="0" applyProtection="0">
      <alignment vertical="center"/>
    </xf>
    <xf numFmtId="38" fontId="22" fillId="0" borderId="0" applyFont="0" applyFill="0" applyBorder="0" applyAlignment="0" applyProtection="0">
      <alignment vertical="center"/>
    </xf>
    <xf numFmtId="0" fontId="22" fillId="0" borderId="0">
      <alignment vertical="center"/>
    </xf>
    <xf numFmtId="0" fontId="27" fillId="0" borderId="0"/>
    <xf numFmtId="0" fontId="34" fillId="0" borderId="0">
      <alignment vertical="center"/>
    </xf>
    <xf numFmtId="0" fontId="32" fillId="0" borderId="0">
      <alignment vertical="center"/>
    </xf>
    <xf numFmtId="0" fontId="11" fillId="0" borderId="0">
      <alignment vertical="center"/>
    </xf>
    <xf numFmtId="0" fontId="10" fillId="0" borderId="0">
      <alignment vertical="center"/>
    </xf>
    <xf numFmtId="0" fontId="9" fillId="0" borderId="0">
      <alignment vertical="center"/>
    </xf>
    <xf numFmtId="38" fontId="9" fillId="0" borderId="0" applyFont="0" applyFill="0" applyBorder="0" applyAlignment="0" applyProtection="0">
      <alignment vertical="center"/>
    </xf>
    <xf numFmtId="0" fontId="79" fillId="0" borderId="0"/>
    <xf numFmtId="0" fontId="87" fillId="0" borderId="0" applyNumberFormat="0" applyFill="0" applyBorder="0" applyAlignment="0" applyProtection="0"/>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22" fillId="0" borderId="0">
      <alignment vertical="center"/>
    </xf>
    <xf numFmtId="0" fontId="8" fillId="0" borderId="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0" fontId="22" fillId="0" borderId="0">
      <alignment vertical="center"/>
    </xf>
    <xf numFmtId="0" fontId="5"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38" fontId="1" fillId="0" borderId="0" applyFont="0" applyFill="0" applyBorder="0" applyAlignment="0" applyProtection="0">
      <alignment vertical="center"/>
    </xf>
  </cellStyleXfs>
  <cellXfs count="1423">
    <xf numFmtId="0" fontId="0" fillId="0" borderId="0" xfId="0">
      <alignment vertical="center"/>
    </xf>
    <xf numFmtId="0" fontId="12" fillId="0" borderId="0" xfId="0" applyFont="1" applyAlignment="1">
      <alignment vertical="top"/>
    </xf>
    <xf numFmtId="0" fontId="35" fillId="0" borderId="0" xfId="0" applyFont="1">
      <alignment vertical="center"/>
    </xf>
    <xf numFmtId="0" fontId="35" fillId="0" borderId="0" xfId="0" applyFont="1" applyAlignment="1">
      <alignment horizontal="center" vertical="center"/>
    </xf>
    <xf numFmtId="0" fontId="35" fillId="0" borderId="0" xfId="0" applyFont="1" applyAlignment="1">
      <alignment horizontal="left" vertical="center"/>
    </xf>
    <xf numFmtId="176" fontId="35" fillId="0" borderId="0" xfId="0" applyNumberFormat="1" applyFont="1">
      <alignment vertical="center"/>
    </xf>
    <xf numFmtId="176" fontId="35" fillId="0" borderId="0" xfId="0" applyNumberFormat="1" applyFont="1" applyAlignment="1">
      <alignment horizontal="center" vertical="center"/>
    </xf>
    <xf numFmtId="0" fontId="36" fillId="0" borderId="0" xfId="0" applyFont="1">
      <alignment vertical="center"/>
    </xf>
    <xf numFmtId="0" fontId="12" fillId="0" borderId="0" xfId="0" applyFont="1">
      <alignment vertical="center"/>
    </xf>
    <xf numFmtId="0" fontId="35" fillId="0" borderId="0" xfId="0" applyFont="1" applyAlignment="1">
      <alignment horizontal="right" vertical="center"/>
    </xf>
    <xf numFmtId="0" fontId="35" fillId="0" borderId="0" xfId="0" applyFont="1" applyAlignment="1">
      <alignment vertical="center" wrapText="1"/>
    </xf>
    <xf numFmtId="0" fontId="15" fillId="0" borderId="0" xfId="0" applyFont="1" applyAlignment="1">
      <alignment vertical="center" wrapText="1"/>
    </xf>
    <xf numFmtId="0" fontId="37" fillId="0" borderId="0" xfId="0" applyFont="1" applyAlignment="1">
      <alignment horizontal="center" vertical="center"/>
    </xf>
    <xf numFmtId="0" fontId="35" fillId="0" borderId="1" xfId="0" applyFont="1" applyBorder="1">
      <alignment vertical="center"/>
    </xf>
    <xf numFmtId="0" fontId="35" fillId="0" borderId="4" xfId="0" applyFont="1" applyBorder="1">
      <alignment vertical="center"/>
    </xf>
    <xf numFmtId="0" fontId="35" fillId="0" borderId="10" xfId="0" applyFont="1" applyBorder="1">
      <alignment vertical="center"/>
    </xf>
    <xf numFmtId="0" fontId="35" fillId="0" borderId="0" xfId="0" applyFont="1" applyAlignment="1">
      <alignment vertical="center" shrinkToFit="1"/>
    </xf>
    <xf numFmtId="0" fontId="37" fillId="0" borderId="0" xfId="0" applyFont="1">
      <alignment vertical="center"/>
    </xf>
    <xf numFmtId="0" fontId="40" fillId="0" borderId="0" xfId="0" applyFont="1">
      <alignment vertical="center"/>
    </xf>
    <xf numFmtId="0" fontId="35" fillId="0" borderId="0" xfId="0" quotePrefix="1" applyFont="1">
      <alignment vertical="center"/>
    </xf>
    <xf numFmtId="0" fontId="15" fillId="0" borderId="0" xfId="0" applyFont="1" applyAlignment="1">
      <alignment vertical="center" shrinkToFit="1"/>
    </xf>
    <xf numFmtId="0" fontId="15" fillId="0" borderId="2" xfId="0" applyFont="1" applyBorder="1" applyAlignment="1">
      <alignment vertical="center" shrinkToFit="1"/>
    </xf>
    <xf numFmtId="0" fontId="15" fillId="0" borderId="5" xfId="0" applyFont="1" applyBorder="1" applyAlignment="1">
      <alignment vertical="center" shrinkToFit="1"/>
    </xf>
    <xf numFmtId="0" fontId="15" fillId="0" borderId="10" xfId="0" applyFont="1" applyBorder="1">
      <alignment vertical="center"/>
    </xf>
    <xf numFmtId="0" fontId="43" fillId="0" borderId="0" xfId="0" applyFont="1">
      <alignment vertical="center"/>
    </xf>
    <xf numFmtId="0" fontId="23" fillId="0" borderId="0" xfId="0" applyFont="1" applyAlignment="1">
      <alignment horizontal="left" vertical="center"/>
    </xf>
    <xf numFmtId="0" fontId="18" fillId="0" borderId="0" xfId="0" applyFont="1">
      <alignment vertical="center"/>
    </xf>
    <xf numFmtId="182" fontId="23" fillId="0" borderId="0" xfId="0" applyNumberFormat="1" applyFont="1">
      <alignment vertical="center"/>
    </xf>
    <xf numFmtId="0" fontId="15" fillId="0" borderId="11" xfId="0" applyFont="1" applyBorder="1" applyAlignment="1">
      <alignment vertical="center" shrinkToFit="1"/>
    </xf>
    <xf numFmtId="177" fontId="15" fillId="0" borderId="0" xfId="0" applyNumberFormat="1" applyFont="1" applyAlignment="1">
      <alignment vertical="center" shrinkToFit="1"/>
    </xf>
    <xf numFmtId="0" fontId="15" fillId="0" borderId="0" xfId="0" applyFont="1" applyAlignment="1">
      <alignment horizontal="left" vertical="center" indent="1"/>
    </xf>
    <xf numFmtId="0" fontId="15" fillId="0" borderId="0" xfId="0" applyFont="1">
      <alignment vertical="center"/>
    </xf>
    <xf numFmtId="0" fontId="19" fillId="0" borderId="0" xfId="0" applyFont="1" applyAlignment="1">
      <alignment horizontal="left" vertical="center"/>
    </xf>
    <xf numFmtId="0" fontId="19" fillId="0" borderId="0" xfId="0" applyFont="1">
      <alignment vertical="center"/>
    </xf>
    <xf numFmtId="0" fontId="19" fillId="0" borderId="0" xfId="0" applyFont="1" applyAlignment="1">
      <alignment vertical="top"/>
    </xf>
    <xf numFmtId="0" fontId="18" fillId="0" borderId="10" xfId="0" applyFont="1" applyBorder="1" applyAlignment="1">
      <alignment horizontal="left" vertical="center"/>
    </xf>
    <xf numFmtId="0" fontId="42" fillId="0" borderId="0" xfId="0" applyFont="1">
      <alignment vertical="center"/>
    </xf>
    <xf numFmtId="0" fontId="37" fillId="0" borderId="0" xfId="0" applyFont="1" applyAlignment="1">
      <alignment vertical="center" wrapText="1"/>
    </xf>
    <xf numFmtId="0" fontId="46" fillId="0" borderId="0" xfId="0" applyFont="1" applyAlignment="1">
      <alignment horizontal="center" vertical="center"/>
    </xf>
    <xf numFmtId="0" fontId="20" fillId="0" borderId="0" xfId="0" applyFont="1">
      <alignment vertical="center"/>
    </xf>
    <xf numFmtId="0" fontId="24" fillId="0" borderId="0" xfId="0" applyFont="1">
      <alignment vertical="center"/>
    </xf>
    <xf numFmtId="0" fontId="49" fillId="0" borderId="0" xfId="1" applyFont="1" applyAlignment="1" applyProtection="1">
      <alignment vertical="center"/>
    </xf>
    <xf numFmtId="0" fontId="37" fillId="0" borderId="0" xfId="0" quotePrefix="1" applyFont="1">
      <alignment vertical="center"/>
    </xf>
    <xf numFmtId="0" fontId="47" fillId="0" borderId="0" xfId="0" applyFont="1" applyAlignment="1">
      <alignment horizontal="left" vertical="center"/>
    </xf>
    <xf numFmtId="0" fontId="37" fillId="0" borderId="0" xfId="0" applyFont="1" applyAlignment="1">
      <alignment horizontal="left" vertical="center"/>
    </xf>
    <xf numFmtId="0" fontId="47" fillId="0" borderId="0" xfId="0" applyFont="1">
      <alignment vertical="center"/>
    </xf>
    <xf numFmtId="0" fontId="26" fillId="0" borderId="0" xfId="0" applyFont="1">
      <alignment vertical="center"/>
    </xf>
    <xf numFmtId="0" fontId="20" fillId="0" borderId="0" xfId="0" applyFont="1" applyAlignment="1">
      <alignment vertical="center" wrapText="1"/>
    </xf>
    <xf numFmtId="0" fontId="35" fillId="0" borderId="0" xfId="0" applyFont="1" applyAlignment="1">
      <alignment vertical="top" wrapText="1"/>
    </xf>
    <xf numFmtId="0" fontId="37" fillId="0" borderId="0" xfId="0" applyFont="1" applyAlignment="1">
      <alignment vertical="top"/>
    </xf>
    <xf numFmtId="0" fontId="30" fillId="0" borderId="0" xfId="5" applyFont="1" applyAlignment="1">
      <alignment vertical="center"/>
    </xf>
    <xf numFmtId="0" fontId="29" fillId="6" borderId="13" xfId="5" applyFont="1" applyFill="1" applyBorder="1" applyAlignment="1">
      <alignment horizontal="center" vertical="center" wrapText="1"/>
    </xf>
    <xf numFmtId="0" fontId="29" fillId="6" borderId="3" xfId="5" applyFont="1" applyFill="1" applyBorder="1" applyAlignment="1">
      <alignment horizontal="center" vertical="center" wrapText="1"/>
    </xf>
    <xf numFmtId="0" fontId="29" fillId="0" borderId="3" xfId="5" applyFont="1" applyBorder="1" applyAlignment="1">
      <alignment horizontal="left" vertical="top" wrapText="1"/>
    </xf>
    <xf numFmtId="0" fontId="29" fillId="0" borderId="13" xfId="5" applyFont="1" applyBorder="1" applyAlignment="1">
      <alignment horizontal="left" vertical="center" wrapText="1"/>
    </xf>
    <xf numFmtId="0" fontId="29" fillId="0" borderId="13" xfId="5" applyFont="1" applyBorder="1" applyAlignment="1">
      <alignment vertical="center" wrapText="1"/>
    </xf>
    <xf numFmtId="0" fontId="31" fillId="0" borderId="0" xfId="0" applyFont="1" applyAlignment="1">
      <alignment horizontal="left" vertical="center"/>
    </xf>
    <xf numFmtId="0" fontId="44" fillId="0" borderId="0" xfId="0" applyFont="1">
      <alignment vertical="center"/>
    </xf>
    <xf numFmtId="0" fontId="35" fillId="0" borderId="13" xfId="0" applyFont="1" applyBorder="1" applyAlignment="1">
      <alignment horizontal="center" vertical="center" shrinkToFit="1"/>
    </xf>
    <xf numFmtId="0" fontId="35" fillId="0" borderId="15" xfId="0" applyFont="1" applyBorder="1" applyAlignment="1">
      <alignment horizontal="center" vertical="center" shrinkToFit="1"/>
    </xf>
    <xf numFmtId="180" fontId="23" fillId="4" borderId="10" xfId="0" applyNumberFormat="1" applyFont="1" applyFill="1" applyBorder="1" applyAlignment="1">
      <alignment horizontal="center" vertical="center" shrinkToFit="1"/>
    </xf>
    <xf numFmtId="0" fontId="23" fillId="0" borderId="5" xfId="0" applyFont="1" applyBorder="1" applyAlignment="1">
      <alignment horizontal="center" vertical="center" shrinkToFit="1"/>
    </xf>
    <xf numFmtId="0" fontId="31" fillId="0" borderId="0" xfId="0" applyFont="1" applyAlignment="1">
      <alignment horizontal="left"/>
    </xf>
    <xf numFmtId="0" fontId="55" fillId="0" borderId="0" xfId="0" applyFont="1" applyAlignment="1">
      <alignment horizontal="left" vertical="center"/>
    </xf>
    <xf numFmtId="0" fontId="18" fillId="0" borderId="0" xfId="0" applyFont="1" applyAlignment="1">
      <alignment vertical="top"/>
    </xf>
    <xf numFmtId="0" fontId="12" fillId="0" borderId="0" xfId="0" applyFont="1" applyAlignment="1"/>
    <xf numFmtId="0" fontId="41" fillId="0" borderId="0" xfId="0" applyFont="1" applyAlignment="1">
      <alignment horizontal="center" vertical="center"/>
    </xf>
    <xf numFmtId="0" fontId="35" fillId="5" borderId="13" xfId="0" applyFont="1" applyFill="1" applyBorder="1" applyAlignment="1" applyProtection="1">
      <alignment horizontal="center" vertical="center" shrinkToFit="1"/>
      <protection locked="0"/>
    </xf>
    <xf numFmtId="0" fontId="56" fillId="0" borderId="0" xfId="0" applyFont="1" applyAlignment="1">
      <alignment horizontal="left" vertical="center"/>
    </xf>
    <xf numFmtId="0" fontId="37" fillId="4" borderId="0" xfId="0" applyFont="1" applyFill="1" applyAlignment="1">
      <alignment horizontal="center" vertical="center"/>
    </xf>
    <xf numFmtId="0" fontId="23" fillId="0" borderId="0" xfId="0" applyFont="1" applyAlignment="1">
      <alignment horizontal="right" vertical="center"/>
    </xf>
    <xf numFmtId="0" fontId="12" fillId="0" borderId="0" xfId="0" applyFont="1" applyAlignment="1">
      <alignment horizontal="left" vertical="center"/>
    </xf>
    <xf numFmtId="0" fontId="54" fillId="0" borderId="0" xfId="0" applyFont="1">
      <alignment vertical="center"/>
    </xf>
    <xf numFmtId="0" fontId="57" fillId="0" borderId="0" xfId="0" applyFont="1">
      <alignment vertical="center"/>
    </xf>
    <xf numFmtId="0" fontId="12" fillId="0" borderId="0" xfId="0" applyFont="1" applyAlignment="1">
      <alignment horizontal="right" vertical="center"/>
    </xf>
    <xf numFmtId="0" fontId="35" fillId="7" borderId="0" xfId="0" applyFont="1" applyFill="1">
      <alignment vertical="center"/>
    </xf>
    <xf numFmtId="0" fontId="43" fillId="7" borderId="0" xfId="0" applyFont="1" applyFill="1">
      <alignment vertical="center"/>
    </xf>
    <xf numFmtId="0" fontId="39" fillId="0" borderId="0" xfId="0" applyFont="1" applyAlignment="1">
      <alignment vertical="center" shrinkToFit="1"/>
    </xf>
    <xf numFmtId="181" fontId="55" fillId="0" borderId="0" xfId="0" applyNumberFormat="1" applyFont="1" applyAlignment="1">
      <alignment horizontal="center" vertical="center" shrinkToFit="1"/>
    </xf>
    <xf numFmtId="182" fontId="55" fillId="0" borderId="0" xfId="0" applyNumberFormat="1" applyFont="1" applyAlignment="1">
      <alignment horizontal="center" vertical="center" shrinkToFit="1"/>
    </xf>
    <xf numFmtId="38" fontId="35" fillId="0" borderId="2" xfId="2" applyFont="1" applyFill="1" applyBorder="1" applyAlignment="1" applyProtection="1">
      <alignment vertical="center" shrinkToFit="1"/>
    </xf>
    <xf numFmtId="38" fontId="35" fillId="0" borderId="0" xfId="2" applyFont="1" applyFill="1" applyBorder="1" applyAlignment="1" applyProtection="1">
      <alignment vertical="center" shrinkToFit="1"/>
    </xf>
    <xf numFmtId="177" fontId="55" fillId="0" borderId="0" xfId="0" applyNumberFormat="1" applyFont="1" applyAlignment="1">
      <alignment horizontal="left" vertical="center" shrinkToFit="1"/>
    </xf>
    <xf numFmtId="0" fontId="60" fillId="0" borderId="0" xfId="0" applyFont="1" applyAlignment="1">
      <alignment horizontal="left" vertical="center"/>
    </xf>
    <xf numFmtId="0" fontId="62" fillId="0" borderId="0" xfId="0" applyFont="1">
      <alignment vertical="center"/>
    </xf>
    <xf numFmtId="0" fontId="0" fillId="0" borderId="0" xfId="0" applyAlignment="1">
      <alignment vertical="center" shrinkToFit="1"/>
    </xf>
    <xf numFmtId="0" fontId="35" fillId="0" borderId="0" xfId="0" applyFont="1" applyAlignment="1">
      <alignment horizontal="left" vertical="center" wrapText="1"/>
    </xf>
    <xf numFmtId="0" fontId="0" fillId="0" borderId="13" xfId="0" applyBorder="1" applyAlignment="1">
      <alignment vertical="center" shrinkToFit="1"/>
    </xf>
    <xf numFmtId="0" fontId="0" fillId="0" borderId="13" xfId="0" applyBorder="1" applyAlignment="1" applyProtection="1">
      <alignment vertical="center" shrinkToFit="1"/>
      <protection locked="0"/>
    </xf>
    <xf numFmtId="0" fontId="0" fillId="0" borderId="0" xfId="0" applyAlignment="1">
      <alignment horizontal="center" vertical="center" shrinkToFit="1"/>
    </xf>
    <xf numFmtId="0" fontId="63" fillId="0" borderId="13" xfId="0" applyFont="1" applyBorder="1" applyAlignment="1">
      <alignment vertical="center" shrinkToFit="1"/>
    </xf>
    <xf numFmtId="0" fontId="69" fillId="0" borderId="0" xfId="0" applyFont="1">
      <alignment vertical="center"/>
    </xf>
    <xf numFmtId="0" fontId="70" fillId="0" borderId="0" xfId="0" applyFont="1" applyAlignment="1">
      <alignment vertical="center" shrinkToFit="1"/>
    </xf>
    <xf numFmtId="0" fontId="70" fillId="0" borderId="0" xfId="0" applyFont="1" applyAlignment="1">
      <alignment horizontal="left" vertical="center"/>
    </xf>
    <xf numFmtId="0" fontId="71" fillId="0" borderId="0" xfId="0" applyFont="1" applyAlignment="1">
      <alignment horizontal="left" vertical="center"/>
    </xf>
    <xf numFmtId="0" fontId="72" fillId="0" borderId="0" xfId="0" applyFont="1">
      <alignment vertical="center"/>
    </xf>
    <xf numFmtId="0" fontId="45" fillId="0" borderId="0" xfId="0" applyFont="1" applyAlignment="1">
      <alignment horizontal="left" vertical="center"/>
    </xf>
    <xf numFmtId="0" fontId="45" fillId="0" borderId="0" xfId="0" applyFont="1" applyAlignment="1">
      <alignment horizontal="center" vertical="center"/>
    </xf>
    <xf numFmtId="0" fontId="68" fillId="0" borderId="0" xfId="0" applyFont="1" applyAlignment="1">
      <alignment vertical="top"/>
    </xf>
    <xf numFmtId="0" fontId="63" fillId="8" borderId="13" xfId="0" applyFont="1" applyFill="1" applyBorder="1" applyAlignment="1">
      <alignment vertical="center" shrinkToFit="1"/>
    </xf>
    <xf numFmtId="0" fontId="63" fillId="8" borderId="13" xfId="0" applyFont="1" applyFill="1" applyBorder="1" applyAlignment="1" applyProtection="1">
      <alignment vertical="center" shrinkToFit="1"/>
      <protection locked="0"/>
    </xf>
    <xf numFmtId="0" fontId="63" fillId="8" borderId="31" xfId="0" applyFont="1" applyFill="1" applyBorder="1" applyAlignment="1">
      <alignment vertical="center" shrinkToFit="1"/>
    </xf>
    <xf numFmtId="0" fontId="63" fillId="8" borderId="34" xfId="0" applyFont="1" applyFill="1" applyBorder="1" applyAlignment="1">
      <alignment vertical="center" shrinkToFit="1"/>
    </xf>
    <xf numFmtId="0" fontId="63" fillId="8" borderId="36" xfId="0" applyFont="1" applyFill="1" applyBorder="1" applyAlignment="1">
      <alignment vertical="center" shrinkToFit="1"/>
    </xf>
    <xf numFmtId="0" fontId="67" fillId="0" borderId="0" xfId="0" applyFont="1">
      <alignment vertical="center"/>
    </xf>
    <xf numFmtId="0" fontId="0" fillId="0" borderId="0" xfId="0" applyAlignment="1">
      <alignment horizontal="left" vertical="center"/>
    </xf>
    <xf numFmtId="0" fontId="64" fillId="0" borderId="0" xfId="0" applyFont="1">
      <alignment vertical="center"/>
    </xf>
    <xf numFmtId="0" fontId="37" fillId="7" borderId="0" xfId="0" applyFont="1" applyFill="1" applyAlignment="1">
      <alignment vertical="center" wrapText="1"/>
    </xf>
    <xf numFmtId="0" fontId="37" fillId="0" borderId="0" xfId="0" applyFont="1" applyAlignment="1">
      <alignment horizontal="left" vertical="center" wrapText="1"/>
    </xf>
    <xf numFmtId="0" fontId="18" fillId="7" borderId="0" xfId="0" applyFont="1" applyFill="1" applyAlignment="1">
      <alignment horizontal="justify" vertical="center"/>
    </xf>
    <xf numFmtId="0" fontId="18" fillId="7" borderId="0" xfId="0" applyFont="1" applyFill="1" applyAlignment="1" applyProtection="1">
      <alignment vertical="center" wrapText="1"/>
      <protection hidden="1"/>
    </xf>
    <xf numFmtId="0" fontId="18" fillId="7" borderId="0" xfId="0" applyFont="1" applyFill="1" applyProtection="1">
      <alignment vertical="center"/>
      <protection hidden="1"/>
    </xf>
    <xf numFmtId="0" fontId="23" fillId="7" borderId="0" xfId="0" applyFont="1" applyFill="1" applyAlignment="1">
      <alignment horizontal="left" vertical="center"/>
    </xf>
    <xf numFmtId="182" fontId="23" fillId="7" borderId="0" xfId="0" applyNumberFormat="1" applyFont="1" applyFill="1">
      <alignment vertical="center"/>
    </xf>
    <xf numFmtId="0" fontId="42" fillId="7" borderId="0" xfId="0" applyFont="1" applyFill="1">
      <alignment vertical="center"/>
    </xf>
    <xf numFmtId="0" fontId="45" fillId="7" borderId="0" xfId="0" applyFont="1" applyFill="1">
      <alignment vertical="center"/>
    </xf>
    <xf numFmtId="0" fontId="70" fillId="7" borderId="0" xfId="0" applyFont="1" applyFill="1" applyAlignment="1">
      <alignment horizontal="left" vertical="center"/>
    </xf>
    <xf numFmtId="0" fontId="45" fillId="7" borderId="0" xfId="0" applyFont="1" applyFill="1" applyAlignment="1">
      <alignment vertical="center" wrapText="1"/>
    </xf>
    <xf numFmtId="0" fontId="35" fillId="0" borderId="0" xfId="0" applyFont="1" applyAlignment="1">
      <alignment horizontal="center" vertical="center" shrinkToFit="1"/>
    </xf>
    <xf numFmtId="0" fontId="37" fillId="0" borderId="0" xfId="0" applyFont="1" applyAlignment="1">
      <alignment vertical="center" shrinkToFit="1"/>
    </xf>
    <xf numFmtId="0" fontId="37" fillId="4" borderId="0" xfId="0" applyFont="1" applyFill="1" applyAlignment="1">
      <alignment horizontal="center" vertical="center" shrinkToFit="1"/>
    </xf>
    <xf numFmtId="179" fontId="35" fillId="3" borderId="13" xfId="0" applyNumberFormat="1" applyFont="1" applyFill="1" applyBorder="1" applyAlignment="1" applyProtection="1">
      <alignment vertical="center" shrinkToFit="1"/>
      <protection locked="0"/>
    </xf>
    <xf numFmtId="179" fontId="35" fillId="0" borderId="0" xfId="0" applyNumberFormat="1" applyFont="1" applyAlignment="1">
      <alignment horizontal="right" vertical="center" indent="1" shrinkToFit="1"/>
    </xf>
    <xf numFmtId="179" fontId="35" fillId="4" borderId="16" xfId="0" applyNumberFormat="1" applyFont="1" applyFill="1" applyBorder="1" applyAlignment="1">
      <alignment vertical="center" shrinkToFit="1"/>
    </xf>
    <xf numFmtId="179" fontId="35" fillId="4" borderId="13" xfId="0" applyNumberFormat="1" applyFont="1" applyFill="1" applyBorder="1" applyAlignment="1">
      <alignment vertical="center" shrinkToFit="1"/>
    </xf>
    <xf numFmtId="178" fontId="35" fillId="3" borderId="13" xfId="0" applyNumberFormat="1" applyFont="1" applyFill="1" applyBorder="1" applyAlignment="1" applyProtection="1">
      <alignment vertical="center" shrinkToFit="1"/>
      <protection locked="0"/>
    </xf>
    <xf numFmtId="0" fontId="52" fillId="0" borderId="0" xfId="0" applyFont="1">
      <alignment vertical="center"/>
    </xf>
    <xf numFmtId="0" fontId="82" fillId="0" borderId="0" xfId="12" applyFont="1" applyAlignment="1">
      <alignment horizontal="left" vertical="top"/>
    </xf>
    <xf numFmtId="0" fontId="86" fillId="0" borderId="0" xfId="12" applyFont="1" applyAlignment="1">
      <alignment horizontal="left" vertical="top"/>
    </xf>
    <xf numFmtId="0" fontId="18" fillId="0" borderId="0" xfId="12" applyFont="1" applyAlignment="1">
      <alignment horizontal="left" vertical="top" indent="5"/>
    </xf>
    <xf numFmtId="0" fontId="82" fillId="0" borderId="0" xfId="12" applyFont="1" applyAlignment="1">
      <alignment horizontal="left" vertical="top" indent="1"/>
    </xf>
    <xf numFmtId="0" fontId="88" fillId="0" borderId="0" xfId="12" applyFont="1" applyAlignment="1">
      <alignment horizontal="left" vertical="top" indent="1"/>
    </xf>
    <xf numFmtId="0" fontId="85" fillId="0" borderId="0" xfId="12" applyFont="1" applyAlignment="1">
      <alignment horizontal="left" vertical="center"/>
    </xf>
    <xf numFmtId="0" fontId="86" fillId="0" borderId="0" xfId="12" applyFont="1" applyAlignment="1">
      <alignment horizontal="left" vertical="center"/>
    </xf>
    <xf numFmtId="0" fontId="86" fillId="0" borderId="0" xfId="12" applyFont="1" applyAlignment="1">
      <alignment horizontal="left" vertical="top" indent="1"/>
    </xf>
    <xf numFmtId="0" fontId="85" fillId="0" borderId="0" xfId="12" applyFont="1" applyAlignment="1">
      <alignment horizontal="left" vertical="top"/>
    </xf>
    <xf numFmtId="0" fontId="86" fillId="0" borderId="0" xfId="12" applyFont="1" applyAlignment="1">
      <alignment horizontal="left" vertical="top" indent="3"/>
    </xf>
    <xf numFmtId="0" fontId="82" fillId="0" borderId="0" xfId="12" applyFont="1" applyAlignment="1">
      <alignment horizontal="left" vertical="top" indent="3"/>
    </xf>
    <xf numFmtId="0" fontId="85" fillId="0" borderId="42" xfId="12" applyFont="1" applyBorder="1" applyAlignment="1">
      <alignment horizontal="left" vertical="top"/>
    </xf>
    <xf numFmtId="0" fontId="85" fillId="0" borderId="43" xfId="12" applyFont="1" applyBorder="1" applyAlignment="1">
      <alignment horizontal="left" vertical="top"/>
    </xf>
    <xf numFmtId="0" fontId="86" fillId="0" borderId="43" xfId="12" applyFont="1" applyBorder="1" applyAlignment="1">
      <alignment horizontal="left" vertical="top"/>
    </xf>
    <xf numFmtId="0" fontId="86" fillId="0" borderId="44" xfId="12" applyFont="1" applyBorder="1" applyAlignment="1">
      <alignment horizontal="left" vertical="top"/>
    </xf>
    <xf numFmtId="0" fontId="85" fillId="0" borderId="45" xfId="12" applyFont="1" applyBorder="1" applyAlignment="1">
      <alignment horizontal="left" vertical="top"/>
    </xf>
    <xf numFmtId="0" fontId="82" fillId="0" borderId="46" xfId="12" applyFont="1" applyBorder="1" applyAlignment="1">
      <alignment horizontal="left" vertical="top"/>
    </xf>
    <xf numFmtId="0" fontId="90" fillId="0" borderId="47" xfId="12" applyFont="1" applyBorder="1" applyAlignment="1">
      <alignment horizontal="left" vertical="top"/>
    </xf>
    <xf numFmtId="0" fontId="85" fillId="0" borderId="48" xfId="12" applyFont="1" applyBorder="1" applyAlignment="1">
      <alignment horizontal="left" vertical="top"/>
    </xf>
    <xf numFmtId="0" fontId="82" fillId="0" borderId="48" xfId="12" applyFont="1" applyBorder="1" applyAlignment="1">
      <alignment horizontal="left" vertical="top"/>
    </xf>
    <xf numFmtId="0" fontId="82" fillId="0" borderId="49" xfId="12" applyFont="1" applyBorder="1" applyAlignment="1">
      <alignment horizontal="left" vertical="top"/>
    </xf>
    <xf numFmtId="0" fontId="41" fillId="0" borderId="0" xfId="10" applyFont="1">
      <alignment vertical="center"/>
    </xf>
    <xf numFmtId="0" fontId="35" fillId="0" borderId="0" xfId="10" applyFont="1">
      <alignment vertical="center"/>
    </xf>
    <xf numFmtId="0" fontId="35" fillId="0" borderId="0" xfId="10" applyFont="1" applyAlignment="1">
      <alignment horizontal="center" vertical="center"/>
    </xf>
    <xf numFmtId="0" fontId="35" fillId="0" borderId="0" xfId="10" applyFont="1" applyAlignment="1">
      <alignment horizontal="left" vertical="center"/>
    </xf>
    <xf numFmtId="0" fontId="35" fillId="0" borderId="0" xfId="10" applyFont="1" applyAlignment="1">
      <alignment horizontal="center" vertical="center" shrinkToFit="1"/>
    </xf>
    <xf numFmtId="58" fontId="35" fillId="0" borderId="0" xfId="10" applyNumberFormat="1" applyFont="1" applyAlignment="1">
      <alignment horizontal="right" vertical="center" shrinkToFit="1"/>
    </xf>
    <xf numFmtId="0" fontId="41" fillId="0" borderId="0" xfId="10" applyFont="1" applyAlignment="1">
      <alignment horizontal="center" vertical="center"/>
    </xf>
    <xf numFmtId="0" fontId="41" fillId="0" borderId="0" xfId="10" applyFont="1" applyAlignment="1">
      <alignment horizontal="center" vertical="center" shrinkToFit="1"/>
    </xf>
    <xf numFmtId="0" fontId="44" fillId="0" borderId="0" xfId="10" applyFont="1">
      <alignment vertical="center"/>
    </xf>
    <xf numFmtId="0" fontId="41" fillId="0" borderId="0" xfId="10" applyFont="1" applyAlignment="1">
      <alignment vertical="center" shrinkToFit="1"/>
    </xf>
    <xf numFmtId="0" fontId="43" fillId="0" borderId="0" xfId="10" applyFont="1" applyAlignment="1">
      <alignment horizontal="center" vertical="center" wrapText="1"/>
    </xf>
    <xf numFmtId="0" fontId="35" fillId="0" borderId="1" xfId="10" applyFont="1" applyBorder="1">
      <alignment vertical="center"/>
    </xf>
    <xf numFmtId="0" fontId="41" fillId="0" borderId="6" xfId="10" applyFont="1" applyBorder="1">
      <alignment vertical="center"/>
    </xf>
    <xf numFmtId="0" fontId="35" fillId="0" borderId="8" xfId="10" applyFont="1" applyBorder="1">
      <alignment vertical="center"/>
    </xf>
    <xf numFmtId="0" fontId="41" fillId="0" borderId="9" xfId="10" applyFont="1" applyBorder="1">
      <alignment vertical="center"/>
    </xf>
    <xf numFmtId="0" fontId="41" fillId="0" borderId="0" xfId="10" applyFont="1" applyAlignment="1">
      <alignment horizontal="distributed" vertical="center"/>
    </xf>
    <xf numFmtId="0" fontId="18" fillId="0" borderId="0" xfId="10" applyFont="1" applyAlignment="1">
      <alignment horizontal="center" vertical="center"/>
    </xf>
    <xf numFmtId="176" fontId="41" fillId="0" borderId="0" xfId="10" applyNumberFormat="1" applyFont="1" applyAlignment="1">
      <alignment horizontal="center" vertical="center"/>
    </xf>
    <xf numFmtId="0" fontId="41" fillId="0" borderId="10" xfId="10" applyFont="1" applyBorder="1" applyAlignment="1">
      <alignment horizontal="right" vertical="center" wrapText="1"/>
    </xf>
    <xf numFmtId="0" fontId="41" fillId="0" borderId="10" xfId="10" applyFont="1" applyBorder="1" applyAlignment="1">
      <alignment vertical="center" wrapText="1"/>
    </xf>
    <xf numFmtId="0" fontId="41" fillId="0" borderId="6" xfId="10" applyFont="1" applyBorder="1" applyAlignment="1">
      <alignment horizontal="center" vertical="center"/>
    </xf>
    <xf numFmtId="0" fontId="45" fillId="0" borderId="0" xfId="10" applyFont="1">
      <alignment vertical="center"/>
    </xf>
    <xf numFmtId="0" fontId="18" fillId="0" borderId="0" xfId="10" applyFont="1" applyAlignment="1">
      <alignment horizontal="center" vertical="center" shrinkToFit="1"/>
    </xf>
    <xf numFmtId="0" fontId="35" fillId="0" borderId="4" xfId="10" applyFont="1" applyBorder="1">
      <alignment vertical="center"/>
    </xf>
    <xf numFmtId="0" fontId="41" fillId="0" borderId="8" xfId="10" applyFont="1" applyBorder="1">
      <alignment vertical="center"/>
    </xf>
    <xf numFmtId="0" fontId="41" fillId="0" borderId="4" xfId="10" applyFont="1" applyBorder="1">
      <alignment vertical="center"/>
    </xf>
    <xf numFmtId="0" fontId="41" fillId="0" borderId="10" xfId="10" applyFont="1" applyBorder="1">
      <alignment vertical="center"/>
    </xf>
    <xf numFmtId="0" fontId="41" fillId="0" borderId="11" xfId="10" applyFont="1" applyBorder="1" applyAlignment="1">
      <alignment horizontal="left" vertical="center"/>
    </xf>
    <xf numFmtId="0" fontId="35" fillId="0" borderId="6" xfId="10" applyFont="1" applyBorder="1">
      <alignment vertical="center"/>
    </xf>
    <xf numFmtId="0" fontId="35" fillId="0" borderId="0" xfId="10" applyFont="1" applyAlignment="1">
      <alignment horizontal="right"/>
    </xf>
    <xf numFmtId="0" fontId="35" fillId="0" borderId="0" xfId="10" applyFont="1" applyAlignment="1">
      <alignment horizontal="right" vertical="center"/>
    </xf>
    <xf numFmtId="0" fontId="35" fillId="0" borderId="0" xfId="10" applyFont="1" applyAlignment="1" applyProtection="1">
      <alignment horizontal="center" vertical="center" shrinkToFit="1"/>
      <protection locked="0"/>
    </xf>
    <xf numFmtId="0" fontId="62" fillId="0" borderId="0" xfId="10" applyFont="1">
      <alignment vertical="center"/>
    </xf>
    <xf numFmtId="0" fontId="9" fillId="0" borderId="0" xfId="10">
      <alignment vertical="center"/>
    </xf>
    <xf numFmtId="0" fontId="51" fillId="0" borderId="0" xfId="10" applyFont="1">
      <alignment vertical="center"/>
    </xf>
    <xf numFmtId="0" fontId="35" fillId="0" borderId="9" xfId="10" applyFont="1" applyBorder="1" applyAlignment="1">
      <alignment horizontal="center" vertical="center"/>
    </xf>
    <xf numFmtId="0" fontId="35" fillId="0" borderId="11" xfId="10" applyFont="1" applyBorder="1" applyAlignment="1">
      <alignment horizontal="center" vertical="center"/>
    </xf>
    <xf numFmtId="0" fontId="35" fillId="0" borderId="3" xfId="10" applyFont="1" applyBorder="1">
      <alignment vertical="center"/>
    </xf>
    <xf numFmtId="0" fontId="41" fillId="3" borderId="2" xfId="10" applyFont="1" applyFill="1" applyBorder="1" applyAlignment="1" applyProtection="1">
      <alignment horizontal="center" vertical="center" shrinkToFit="1"/>
      <protection locked="0"/>
    </xf>
    <xf numFmtId="0" fontId="41" fillId="0" borderId="2" xfId="10" applyFont="1" applyBorder="1">
      <alignment vertical="center"/>
    </xf>
    <xf numFmtId="176" fontId="41" fillId="0" borderId="0" xfId="10" applyNumberFormat="1" applyFont="1" applyAlignment="1">
      <alignment horizontal="center" vertical="center" shrinkToFit="1"/>
    </xf>
    <xf numFmtId="0" fontId="41" fillId="0" borderId="0" xfId="10" applyFont="1" applyAlignment="1">
      <alignment horizontal="left" vertical="center" indent="1"/>
    </xf>
    <xf numFmtId="38" fontId="41" fillId="0" borderId="10" xfId="11" applyFont="1" applyBorder="1" applyAlignment="1">
      <alignment vertical="center"/>
    </xf>
    <xf numFmtId="0" fontId="41" fillId="0" borderId="9" xfId="10" applyFont="1" applyBorder="1" applyAlignment="1">
      <alignment vertical="center" shrinkToFit="1"/>
    </xf>
    <xf numFmtId="0" fontId="41" fillId="0" borderId="0" xfId="10" applyFont="1" applyAlignment="1">
      <alignment horizontal="distributed" vertical="center" shrinkToFit="1"/>
    </xf>
    <xf numFmtId="0" fontId="35" fillId="0" borderId="9" xfId="10" applyFont="1" applyBorder="1" applyAlignment="1">
      <alignment horizontal="center" vertical="center" shrinkToFit="1"/>
    </xf>
    <xf numFmtId="0" fontId="41" fillId="0" borderId="6" xfId="10" applyFont="1" applyBorder="1" applyAlignment="1"/>
    <xf numFmtId="0" fontId="35" fillId="0" borderId="2" xfId="10" applyFont="1" applyBorder="1">
      <alignment vertical="center"/>
    </xf>
    <xf numFmtId="0" fontId="41" fillId="0" borderId="2" xfId="10" applyFont="1" applyBorder="1" applyAlignment="1">
      <alignment horizontal="right" vertical="center" wrapText="1"/>
    </xf>
    <xf numFmtId="0" fontId="41" fillId="0" borderId="2" xfId="10" applyFont="1" applyBorder="1" applyAlignment="1">
      <alignment horizontal="center" vertical="center" wrapText="1"/>
    </xf>
    <xf numFmtId="0" fontId="41" fillId="0" borderId="2" xfId="10" applyFont="1" applyBorder="1" applyAlignment="1">
      <alignment vertical="center" wrapText="1"/>
    </xf>
    <xf numFmtId="0" fontId="35" fillId="0" borderId="2" xfId="10" applyFont="1" applyBorder="1" applyAlignment="1">
      <alignment horizontal="center" vertical="center"/>
    </xf>
    <xf numFmtId="0" fontId="35" fillId="0" borderId="0" xfId="10" applyFont="1" applyAlignment="1"/>
    <xf numFmtId="0" fontId="45" fillId="0" borderId="0" xfId="10" applyFont="1" applyAlignment="1">
      <alignment horizontal="center" vertical="center"/>
    </xf>
    <xf numFmtId="0" fontId="41" fillId="0" borderId="2" xfId="10" applyFont="1" applyBorder="1" applyAlignment="1">
      <alignment horizontal="center" vertical="center"/>
    </xf>
    <xf numFmtId="0" fontId="92" fillId="0" borderId="2" xfId="10" applyFont="1" applyBorder="1" applyAlignment="1">
      <alignment horizontal="center" vertical="center"/>
    </xf>
    <xf numFmtId="0" fontId="41" fillId="0" borderId="5" xfId="10" applyFont="1" applyBorder="1">
      <alignment vertical="center"/>
    </xf>
    <xf numFmtId="0" fontId="42" fillId="0" borderId="0" xfId="10" applyFont="1">
      <alignment vertical="center"/>
    </xf>
    <xf numFmtId="0" fontId="41" fillId="0" borderId="0" xfId="14" applyFont="1">
      <alignment vertical="center"/>
    </xf>
    <xf numFmtId="0" fontId="35" fillId="0" borderId="0" xfId="14" applyFont="1">
      <alignment vertical="center"/>
    </xf>
    <xf numFmtId="0" fontId="35" fillId="0" borderId="0" xfId="14" applyFont="1" applyAlignment="1">
      <alignment horizontal="center" vertical="center"/>
    </xf>
    <xf numFmtId="0" fontId="35" fillId="0" borderId="0" xfId="14" applyFont="1" applyAlignment="1">
      <alignment horizontal="left" vertical="center"/>
    </xf>
    <xf numFmtId="0" fontId="35" fillId="0" borderId="0" xfId="14" applyFont="1" applyAlignment="1">
      <alignment horizontal="right" vertical="center"/>
    </xf>
    <xf numFmtId="0" fontId="35" fillId="0" borderId="0" xfId="14" applyFont="1" applyAlignment="1">
      <alignment horizontal="center" vertical="center" shrinkToFit="1"/>
    </xf>
    <xf numFmtId="0" fontId="35" fillId="0" borderId="0" xfId="14" applyFont="1" applyAlignment="1" applyProtection="1">
      <alignment horizontal="center" vertical="center" shrinkToFit="1"/>
      <protection locked="0"/>
    </xf>
    <xf numFmtId="0" fontId="41" fillId="0" borderId="0" xfId="14" applyFont="1" applyAlignment="1">
      <alignment horizontal="center" vertical="center"/>
    </xf>
    <xf numFmtId="0" fontId="44" fillId="0" borderId="0" xfId="14" applyFont="1">
      <alignment vertical="center"/>
    </xf>
    <xf numFmtId="0" fontId="48" fillId="0" borderId="0" xfId="14" applyFont="1">
      <alignment vertical="center"/>
    </xf>
    <xf numFmtId="0" fontId="48" fillId="0" borderId="0" xfId="15" applyFont="1">
      <alignment vertical="center"/>
    </xf>
    <xf numFmtId="0" fontId="41" fillId="0" borderId="0" xfId="14" applyFont="1" applyAlignment="1">
      <alignment horizontal="center" vertical="center" shrinkToFit="1"/>
    </xf>
    <xf numFmtId="0" fontId="35" fillId="0" borderId="1" xfId="14" applyFont="1" applyBorder="1">
      <alignment vertical="center"/>
    </xf>
    <xf numFmtId="0" fontId="35" fillId="0" borderId="8" xfId="14" applyFont="1" applyBorder="1">
      <alignment vertical="center"/>
    </xf>
    <xf numFmtId="0" fontId="41" fillId="0" borderId="9" xfId="14" applyFont="1" applyBorder="1">
      <alignment vertical="center"/>
    </xf>
    <xf numFmtId="0" fontId="41" fillId="0" borderId="0" xfId="14" applyFont="1" applyAlignment="1">
      <alignment horizontal="distributed" vertical="center"/>
    </xf>
    <xf numFmtId="0" fontId="18" fillId="0" borderId="0" xfId="14" applyFont="1" applyAlignment="1">
      <alignment horizontal="center" vertical="center"/>
    </xf>
    <xf numFmtId="176" fontId="41" fillId="0" borderId="0" xfId="14" applyNumberFormat="1" applyFont="1" applyAlignment="1">
      <alignment horizontal="center" vertical="center"/>
    </xf>
    <xf numFmtId="0" fontId="41" fillId="0" borderId="0" xfId="14" applyFont="1" applyAlignment="1">
      <alignment horizontal="right" vertical="center" wrapText="1"/>
    </xf>
    <xf numFmtId="0" fontId="41" fillId="0" borderId="0" xfId="14" applyFont="1" applyAlignment="1">
      <alignment vertical="center" wrapText="1"/>
    </xf>
    <xf numFmtId="0" fontId="35" fillId="0" borderId="3" xfId="14" applyFont="1" applyBorder="1" applyAlignment="1">
      <alignment vertical="center" shrinkToFit="1"/>
    </xf>
    <xf numFmtId="0" fontId="45" fillId="0" borderId="0" xfId="14" applyFont="1">
      <alignment vertical="center"/>
    </xf>
    <xf numFmtId="0" fontId="35" fillId="0" borderId="0" xfId="15" applyFont="1">
      <alignment vertical="center"/>
    </xf>
    <xf numFmtId="0" fontId="35" fillId="0" borderId="8" xfId="15" applyFont="1" applyBorder="1">
      <alignment vertical="center"/>
    </xf>
    <xf numFmtId="0" fontId="41" fillId="0" borderId="8" xfId="15" applyFont="1" applyBorder="1">
      <alignment vertical="center"/>
    </xf>
    <xf numFmtId="0" fontId="41" fillId="0" borderId="0" xfId="15" applyFont="1">
      <alignment vertical="center"/>
    </xf>
    <xf numFmtId="0" fontId="41" fillId="0" borderId="0" xfId="15" applyFont="1" applyAlignment="1">
      <alignment vertical="center" wrapText="1"/>
    </xf>
    <xf numFmtId="0" fontId="41" fillId="0" borderId="0" xfId="15" applyFont="1" applyAlignment="1">
      <alignment horizontal="left" vertical="center"/>
    </xf>
    <xf numFmtId="0" fontId="41" fillId="0" borderId="9" xfId="15" applyFont="1" applyBorder="1" applyAlignment="1">
      <alignment horizontal="left" vertical="center" shrinkToFit="1"/>
    </xf>
    <xf numFmtId="0" fontId="35" fillId="0" borderId="0" xfId="15" applyFont="1" applyAlignment="1">
      <alignment horizontal="center" vertical="center"/>
    </xf>
    <xf numFmtId="0" fontId="41" fillId="0" borderId="9" xfId="15" applyFont="1" applyBorder="1" applyAlignment="1">
      <alignment vertical="center" shrinkToFit="1"/>
    </xf>
    <xf numFmtId="0" fontId="41" fillId="0" borderId="11" xfId="15" applyFont="1" applyBorder="1" applyAlignment="1">
      <alignment vertical="center" shrinkToFit="1"/>
    </xf>
    <xf numFmtId="0" fontId="41" fillId="0" borderId="6" xfId="14" applyFont="1" applyBorder="1" applyAlignment="1">
      <alignment horizontal="center" vertical="center"/>
    </xf>
    <xf numFmtId="176" fontId="41" fillId="0" borderId="6" xfId="14" applyNumberFormat="1" applyFont="1" applyBorder="1" applyAlignment="1">
      <alignment horizontal="center" vertical="center"/>
    </xf>
    <xf numFmtId="0" fontId="41" fillId="0" borderId="7" xfId="14" applyFont="1" applyBorder="1">
      <alignment vertical="center"/>
    </xf>
    <xf numFmtId="0" fontId="35" fillId="0" borderId="4" xfId="14" applyFont="1" applyBorder="1">
      <alignment vertical="center"/>
    </xf>
    <xf numFmtId="0" fontId="41" fillId="0" borderId="10" xfId="14" applyFont="1" applyBorder="1" applyAlignment="1">
      <alignment horizontal="center" vertical="center"/>
    </xf>
    <xf numFmtId="176" fontId="41" fillId="0" borderId="10" xfId="14" applyNumberFormat="1" applyFont="1" applyBorder="1" applyAlignment="1">
      <alignment horizontal="center" vertical="center"/>
    </xf>
    <xf numFmtId="0" fontId="41" fillId="3" borderId="10" xfId="14" applyFont="1" applyFill="1" applyBorder="1" applyAlignment="1" applyProtection="1">
      <alignment horizontal="center" vertical="center" shrinkToFit="1"/>
      <protection locked="0"/>
    </xf>
    <xf numFmtId="0" fontId="41" fillId="0" borderId="11" xfId="14" applyFont="1" applyBorder="1">
      <alignment vertical="center"/>
    </xf>
    <xf numFmtId="0" fontId="41" fillId="0" borderId="6" xfId="14" applyFont="1" applyBorder="1">
      <alignment vertical="center"/>
    </xf>
    <xf numFmtId="0" fontId="41" fillId="0" borderId="10" xfId="14" applyFont="1" applyBorder="1">
      <alignment vertical="center"/>
    </xf>
    <xf numFmtId="0" fontId="35" fillId="0" borderId="6" xfId="14" applyFont="1" applyBorder="1">
      <alignment vertical="center"/>
    </xf>
    <xf numFmtId="0" fontId="35" fillId="0" borderId="10" xfId="14" applyFont="1" applyBorder="1">
      <alignment vertical="center"/>
    </xf>
    <xf numFmtId="0" fontId="41" fillId="0" borderId="10" xfId="14" applyFont="1" applyBorder="1" applyAlignment="1">
      <alignment horizontal="right" vertical="center" wrapText="1"/>
    </xf>
    <xf numFmtId="0" fontId="41" fillId="0" borderId="10" xfId="14" applyFont="1" applyBorder="1" applyAlignment="1">
      <alignment horizontal="center" vertical="center" wrapText="1"/>
    </xf>
    <xf numFmtId="0" fontId="41" fillId="0" borderId="10" xfId="14" applyFont="1" applyBorder="1" applyAlignment="1">
      <alignment vertical="center" wrapText="1"/>
    </xf>
    <xf numFmtId="0" fontId="35" fillId="0" borderId="10" xfId="14" applyFont="1" applyBorder="1" applyAlignment="1">
      <alignment horizontal="center" vertical="center"/>
    </xf>
    <xf numFmtId="0" fontId="35" fillId="0" borderId="3" xfId="14" applyFont="1" applyBorder="1">
      <alignment vertical="center"/>
    </xf>
    <xf numFmtId="0" fontId="83" fillId="0" borderId="2" xfId="14" applyFont="1" applyBorder="1" applyAlignment="1">
      <alignment horizontal="center" vertical="center"/>
    </xf>
    <xf numFmtId="0" fontId="18" fillId="0" borderId="2" xfId="14" applyFont="1" applyBorder="1">
      <alignment vertical="center"/>
    </xf>
    <xf numFmtId="0" fontId="35" fillId="0" borderId="2" xfId="14" applyFont="1" applyBorder="1" applyAlignment="1">
      <alignment horizontal="center" vertical="center"/>
    </xf>
    <xf numFmtId="0" fontId="35" fillId="0" borderId="5" xfId="14" applyFont="1" applyBorder="1">
      <alignment vertical="center"/>
    </xf>
    <xf numFmtId="0" fontId="41" fillId="0" borderId="6" xfId="14" applyFont="1" applyBorder="1" applyAlignment="1">
      <alignment horizontal="right" vertical="center" wrapText="1"/>
    </xf>
    <xf numFmtId="0" fontId="41" fillId="0" borderId="6" xfId="14" applyFont="1" applyBorder="1" applyAlignment="1">
      <alignment horizontal="center" vertical="center" wrapText="1"/>
    </xf>
    <xf numFmtId="0" fontId="41" fillId="0" borderId="6" xfId="14" applyFont="1" applyBorder="1" applyAlignment="1">
      <alignment vertical="center" wrapText="1"/>
    </xf>
    <xf numFmtId="0" fontId="35" fillId="0" borderId="6" xfId="14" applyFont="1" applyBorder="1" applyAlignment="1">
      <alignment horizontal="center" vertical="center"/>
    </xf>
    <xf numFmtId="49" fontId="88" fillId="3" borderId="50" xfId="17" applyNumberFormat="1" applyFont="1" applyFill="1" applyBorder="1" applyAlignment="1" applyProtection="1">
      <alignment horizontal="center" vertical="center" shrinkToFit="1"/>
      <protection locked="0"/>
    </xf>
    <xf numFmtId="49" fontId="88" fillId="3" borderId="51" xfId="17" applyNumberFormat="1" applyFont="1" applyFill="1" applyBorder="1" applyAlignment="1" applyProtection="1">
      <alignment horizontal="center" vertical="center" shrinkToFit="1"/>
      <protection locked="0"/>
    </xf>
    <xf numFmtId="49" fontId="88" fillId="3" borderId="52" xfId="17" applyNumberFormat="1" applyFont="1" applyFill="1" applyBorder="1" applyAlignment="1" applyProtection="1">
      <alignment horizontal="center" vertical="center" shrinkToFit="1"/>
      <protection locked="0"/>
    </xf>
    <xf numFmtId="0" fontId="23" fillId="0" borderId="3" xfId="17" applyFont="1" applyBorder="1" applyAlignment="1">
      <alignment vertical="center" wrapText="1"/>
    </xf>
    <xf numFmtId="0" fontId="99" fillId="0" borderId="0" xfId="17" applyFont="1">
      <alignment vertical="center"/>
    </xf>
    <xf numFmtId="0" fontId="18" fillId="0" borderId="0" xfId="17" applyFont="1">
      <alignment vertical="center"/>
    </xf>
    <xf numFmtId="0" fontId="35" fillId="0" borderId="0" xfId="14" applyFont="1" applyAlignment="1">
      <alignment horizontal="right"/>
    </xf>
    <xf numFmtId="0" fontId="101" fillId="0" borderId="0" xfId="18" applyFont="1" applyAlignment="1">
      <alignment horizontal="left" vertical="center" wrapText="1"/>
    </xf>
    <xf numFmtId="0" fontId="8" fillId="0" borderId="0" xfId="14" applyAlignment="1">
      <alignment horizontal="left" vertical="center"/>
    </xf>
    <xf numFmtId="0" fontId="101" fillId="0" borderId="0" xfId="18" applyFont="1" applyAlignment="1">
      <alignment horizontal="left" vertical="center"/>
    </xf>
    <xf numFmtId="0" fontId="101" fillId="0" borderId="55" xfId="18" applyFont="1" applyBorder="1" applyAlignment="1">
      <alignment horizontal="left" vertical="center"/>
    </xf>
    <xf numFmtId="0" fontId="101" fillId="0" borderId="57" xfId="18" applyFont="1" applyBorder="1" applyAlignment="1">
      <alignment horizontal="left" vertical="center"/>
    </xf>
    <xf numFmtId="0" fontId="101" fillId="0" borderId="60" xfId="18" applyFont="1" applyBorder="1" applyAlignment="1">
      <alignment horizontal="left" vertical="center"/>
    </xf>
    <xf numFmtId="0" fontId="35" fillId="0" borderId="0" xfId="15" applyFont="1" applyAlignment="1">
      <alignment horizontal="left" vertical="center"/>
    </xf>
    <xf numFmtId="0" fontId="35" fillId="0" borderId="0" xfId="15" applyFont="1" applyAlignment="1">
      <alignment horizontal="right" vertical="center"/>
    </xf>
    <xf numFmtId="0" fontId="35" fillId="0" borderId="0" xfId="15" applyFont="1" applyAlignment="1">
      <alignment horizontal="center" vertical="center" shrinkToFit="1"/>
    </xf>
    <xf numFmtId="0" fontId="35" fillId="3" borderId="0" xfId="15" applyFont="1" applyFill="1" applyAlignment="1" applyProtection="1">
      <alignment horizontal="center" vertical="center" shrinkToFit="1"/>
      <protection locked="0"/>
    </xf>
    <xf numFmtId="58" fontId="35" fillId="0" borderId="0" xfId="15" applyNumberFormat="1" applyFont="1" applyAlignment="1">
      <alignment horizontal="right" vertical="center" shrinkToFit="1"/>
    </xf>
    <xf numFmtId="0" fontId="41" fillId="0" borderId="0" xfId="15" applyFont="1" applyAlignment="1">
      <alignment horizontal="center" vertical="center"/>
    </xf>
    <xf numFmtId="0" fontId="44" fillId="0" borderId="0" xfId="15" applyFont="1">
      <alignment vertical="center"/>
    </xf>
    <xf numFmtId="0" fontId="8" fillId="0" borderId="0" xfId="15">
      <alignment vertical="center"/>
    </xf>
    <xf numFmtId="0" fontId="41" fillId="0" borderId="0" xfId="15" applyFont="1" applyAlignment="1">
      <alignment horizontal="center" vertical="center" shrinkToFit="1"/>
    </xf>
    <xf numFmtId="0" fontId="35" fillId="0" borderId="1" xfId="15" applyFont="1" applyBorder="1">
      <alignment vertical="center"/>
    </xf>
    <xf numFmtId="0" fontId="41" fillId="0" borderId="9" xfId="15" applyFont="1" applyBorder="1">
      <alignment vertical="center"/>
    </xf>
    <xf numFmtId="0" fontId="41" fillId="0" borderId="0" xfId="15" applyFont="1" applyAlignment="1">
      <alignment horizontal="distributed" vertical="center"/>
    </xf>
    <xf numFmtId="0" fontId="18" fillId="0" borderId="0" xfId="15" applyFont="1" applyAlignment="1">
      <alignment horizontal="center" vertical="center"/>
    </xf>
    <xf numFmtId="176" fontId="41" fillId="0" borderId="0" xfId="15" applyNumberFormat="1" applyFont="1" applyAlignment="1">
      <alignment horizontal="center" vertical="center"/>
    </xf>
    <xf numFmtId="0" fontId="41" fillId="0" borderId="6" xfId="15" applyFont="1" applyBorder="1" applyAlignment="1">
      <alignment horizontal="center" vertical="center"/>
    </xf>
    <xf numFmtId="0" fontId="41" fillId="3" borderId="6" xfId="15" applyFont="1" applyFill="1" applyBorder="1" applyAlignment="1" applyProtection="1">
      <alignment horizontal="center" vertical="center" shrinkToFit="1"/>
      <protection locked="0"/>
    </xf>
    <xf numFmtId="0" fontId="35" fillId="0" borderId="4" xfId="15" applyFont="1" applyBorder="1">
      <alignment vertical="center"/>
    </xf>
    <xf numFmtId="0" fontId="35" fillId="0" borderId="6" xfId="15" applyFont="1" applyBorder="1">
      <alignment vertical="center"/>
    </xf>
    <xf numFmtId="0" fontId="41" fillId="0" borderId="6" xfId="15" applyFont="1" applyBorder="1">
      <alignment vertical="center"/>
    </xf>
    <xf numFmtId="0" fontId="41" fillId="0" borderId="0" xfId="15" applyFont="1" applyProtection="1">
      <alignment vertical="center"/>
      <protection locked="0"/>
    </xf>
    <xf numFmtId="0" fontId="35" fillId="0" borderId="0" xfId="15" applyFont="1" applyAlignment="1">
      <alignment horizontal="right"/>
    </xf>
    <xf numFmtId="0" fontId="41" fillId="0" borderId="10" xfId="15" applyFont="1" applyBorder="1" applyAlignment="1">
      <alignment horizontal="right" vertical="center" wrapText="1"/>
    </xf>
    <xf numFmtId="0" fontId="41" fillId="0" borderId="10" xfId="15" applyFont="1" applyBorder="1" applyAlignment="1">
      <alignment vertical="center" wrapText="1"/>
    </xf>
    <xf numFmtId="0" fontId="35" fillId="0" borderId="3" xfId="15" applyFont="1" applyBorder="1">
      <alignment vertical="center"/>
    </xf>
    <xf numFmtId="0" fontId="18" fillId="0" borderId="2" xfId="15" applyFont="1" applyBorder="1">
      <alignment vertical="center"/>
    </xf>
    <xf numFmtId="0" fontId="102" fillId="0" borderId="0" xfId="15" applyFont="1">
      <alignment vertical="center"/>
    </xf>
    <xf numFmtId="0" fontId="86" fillId="0" borderId="0" xfId="15" applyFont="1">
      <alignment vertical="center"/>
    </xf>
    <xf numFmtId="0" fontId="102" fillId="0" borderId="0" xfId="15" applyFont="1" applyAlignment="1">
      <alignment horizontal="center" vertical="center"/>
    </xf>
    <xf numFmtId="0" fontId="41" fillId="0" borderId="0" xfId="15" applyFont="1" applyAlignment="1" applyProtection="1">
      <alignment vertical="center" shrinkToFit="1"/>
      <protection locked="0"/>
    </xf>
    <xf numFmtId="0" fontId="43" fillId="0" borderId="0" xfId="15" applyFont="1" applyProtection="1">
      <alignment vertical="center"/>
      <protection locked="0"/>
    </xf>
    <xf numFmtId="0" fontId="102" fillId="0" borderId="0" xfId="15" applyFont="1" applyProtection="1">
      <alignment vertical="center"/>
      <protection locked="0"/>
    </xf>
    <xf numFmtId="0" fontId="18" fillId="3" borderId="0" xfId="15" applyFont="1" applyFill="1" applyAlignment="1" applyProtection="1">
      <alignment horizontal="center" vertical="center" shrinkToFit="1"/>
      <protection locked="0"/>
    </xf>
    <xf numFmtId="0" fontId="18" fillId="3" borderId="0" xfId="15" applyFont="1" applyFill="1" applyAlignment="1" applyProtection="1">
      <alignment vertical="center" shrinkToFit="1"/>
      <protection locked="0"/>
    </xf>
    <xf numFmtId="0" fontId="41" fillId="0" borderId="2" xfId="15" applyFont="1" applyBorder="1">
      <alignment vertical="center"/>
    </xf>
    <xf numFmtId="0" fontId="23" fillId="0" borderId="2" xfId="15" applyFont="1" applyBorder="1" applyAlignment="1">
      <alignment horizontal="center" vertical="center"/>
    </xf>
    <xf numFmtId="0" fontId="41" fillId="0" borderId="5" xfId="15" applyFont="1" applyBorder="1">
      <alignment vertical="center"/>
    </xf>
    <xf numFmtId="0" fontId="41" fillId="0" borderId="6" xfId="15" applyFont="1" applyBorder="1" applyAlignment="1">
      <alignment horizontal="center" vertical="center" shrinkToFit="1"/>
    </xf>
    <xf numFmtId="0" fontId="41" fillId="0" borderId="6" xfId="15" applyFont="1" applyBorder="1" applyAlignment="1">
      <alignment horizontal="left" vertical="center" shrinkToFit="1"/>
    </xf>
    <xf numFmtId="0" fontId="41" fillId="0" borderId="7" xfId="15" applyFont="1" applyBorder="1" applyAlignment="1">
      <alignment horizontal="left" vertical="center" shrinkToFit="1"/>
    </xf>
    <xf numFmtId="0" fontId="41" fillId="0" borderId="0" xfId="15" applyFont="1" applyAlignment="1">
      <alignment horizontal="left" vertical="center" shrinkToFit="1"/>
    </xf>
    <xf numFmtId="0" fontId="23" fillId="0" borderId="10" xfId="15" applyFont="1" applyBorder="1" applyAlignment="1">
      <alignment horizontal="center" vertical="center"/>
    </xf>
    <xf numFmtId="38" fontId="23" fillId="0" borderId="0" xfId="15" applyNumberFormat="1" applyFont="1">
      <alignment vertical="center"/>
    </xf>
    <xf numFmtId="38" fontId="23" fillId="0" borderId="0" xfId="15" applyNumberFormat="1" applyFont="1" applyAlignment="1">
      <alignment horizontal="center" vertical="center"/>
    </xf>
    <xf numFmtId="0" fontId="35" fillId="0" borderId="0" xfId="15" applyFont="1" applyAlignment="1">
      <alignment horizontal="left" vertical="center" shrinkToFit="1"/>
    </xf>
    <xf numFmtId="38" fontId="23" fillId="0" borderId="10" xfId="15" applyNumberFormat="1" applyFont="1" applyBorder="1">
      <alignment vertical="center"/>
    </xf>
    <xf numFmtId="38" fontId="23" fillId="0" borderId="10" xfId="15" applyNumberFormat="1" applyFont="1" applyBorder="1" applyAlignment="1">
      <alignment horizontal="center" vertical="center"/>
    </xf>
    <xf numFmtId="0" fontId="23" fillId="0" borderId="2" xfId="15" applyFont="1" applyBorder="1">
      <alignment vertical="center"/>
    </xf>
    <xf numFmtId="38" fontId="23" fillId="0" borderId="2" xfId="15" applyNumberFormat="1" applyFont="1" applyBorder="1">
      <alignment vertical="center"/>
    </xf>
    <xf numFmtId="0" fontId="18" fillId="0" borderId="5" xfId="15" applyFont="1" applyBorder="1">
      <alignment vertical="center"/>
    </xf>
    <xf numFmtId="0" fontId="41" fillId="0" borderId="0" xfId="15" applyFont="1" applyAlignment="1">
      <alignment wrapText="1"/>
    </xf>
    <xf numFmtId="0" fontId="35" fillId="0" borderId="0" xfId="15" applyFont="1" applyAlignment="1" applyProtection="1">
      <alignment vertical="center" wrapText="1"/>
      <protection locked="0"/>
    </xf>
    <xf numFmtId="0" fontId="35" fillId="0" borderId="2" xfId="15" applyFont="1" applyBorder="1" applyAlignment="1">
      <alignment vertical="center" wrapText="1"/>
    </xf>
    <xf numFmtId="0" fontId="35" fillId="3" borderId="2" xfId="15" applyFont="1" applyFill="1" applyBorder="1" applyProtection="1">
      <alignment vertical="center"/>
      <protection locked="0"/>
    </xf>
    <xf numFmtId="0" fontId="35" fillId="0" borderId="5" xfId="15" applyFont="1" applyBorder="1" applyAlignment="1">
      <alignment vertical="center" wrapText="1"/>
    </xf>
    <xf numFmtId="0" fontId="35" fillId="0" borderId="6" xfId="15" applyFont="1" applyBorder="1" applyAlignment="1" applyProtection="1">
      <alignment vertical="center" wrapText="1"/>
      <protection locked="0"/>
    </xf>
    <xf numFmtId="0" fontId="35" fillId="0" borderId="0" xfId="15" applyFont="1" applyAlignment="1" applyProtection="1">
      <alignment horizontal="center" vertical="center" wrapText="1"/>
      <protection locked="0"/>
    </xf>
    <xf numFmtId="0" fontId="101" fillId="7" borderId="0" xfId="15" applyFont="1" applyFill="1" applyAlignment="1">
      <alignment vertical="center" wrapText="1"/>
    </xf>
    <xf numFmtId="0" fontId="35" fillId="3" borderId="1" xfId="15" applyFont="1" applyFill="1" applyBorder="1">
      <alignment vertical="center"/>
    </xf>
    <xf numFmtId="0" fontId="101" fillId="3" borderId="2" xfId="15" applyFont="1" applyFill="1" applyBorder="1" applyAlignment="1">
      <alignment vertical="center" wrapText="1"/>
    </xf>
    <xf numFmtId="0" fontId="101" fillId="3" borderId="2" xfId="15" applyFont="1" applyFill="1" applyBorder="1">
      <alignment vertical="center"/>
    </xf>
    <xf numFmtId="0" fontId="101" fillId="3" borderId="5" xfId="15" applyFont="1" applyFill="1" applyBorder="1" applyAlignment="1">
      <alignment vertical="center" wrapText="1"/>
    </xf>
    <xf numFmtId="0" fontId="105" fillId="7" borderId="0" xfId="15" applyFont="1" applyFill="1" applyAlignment="1">
      <alignment vertical="center" wrapText="1"/>
    </xf>
    <xf numFmtId="0" fontId="43" fillId="0" borderId="0" xfId="15" applyFont="1" applyAlignment="1"/>
    <xf numFmtId="0" fontId="104" fillId="7" borderId="0" xfId="15" applyFont="1" applyFill="1" applyAlignment="1">
      <alignment horizontal="left" vertical="center"/>
    </xf>
    <xf numFmtId="0" fontId="106" fillId="7" borderId="0" xfId="15" applyFont="1" applyFill="1" applyAlignment="1">
      <alignment horizontal="left" vertical="center"/>
    </xf>
    <xf numFmtId="0" fontId="107" fillId="0" borderId="0" xfId="15" applyFont="1">
      <alignment vertical="center"/>
    </xf>
    <xf numFmtId="0" fontId="35" fillId="7" borderId="0" xfId="15" applyFont="1" applyFill="1">
      <alignment vertical="center"/>
    </xf>
    <xf numFmtId="176" fontId="41" fillId="0" borderId="2" xfId="15" applyNumberFormat="1" applyFont="1" applyBorder="1" applyAlignment="1">
      <alignment horizontal="center" vertical="center"/>
    </xf>
    <xf numFmtId="0" fontId="41" fillId="0" borderId="2" xfId="15" applyFont="1" applyBorder="1" applyAlignment="1">
      <alignment horizontal="center" vertical="center"/>
    </xf>
    <xf numFmtId="0" fontId="108" fillId="0" borderId="0" xfId="15" applyFont="1">
      <alignment vertical="center"/>
    </xf>
    <xf numFmtId="0" fontId="108" fillId="0" borderId="0" xfId="15" applyFont="1" applyAlignment="1">
      <alignment horizontal="center" vertical="center"/>
    </xf>
    <xf numFmtId="0" fontId="42" fillId="0" borderId="0" xfId="10" applyFont="1" applyAlignment="1">
      <alignment horizontal="center" vertical="center"/>
    </xf>
    <xf numFmtId="58" fontId="35" fillId="0" borderId="0" xfId="14" applyNumberFormat="1" applyFont="1" applyAlignment="1">
      <alignment horizontal="right" vertical="center" shrinkToFit="1"/>
    </xf>
    <xf numFmtId="0" fontId="8" fillId="0" borderId="0" xfId="14">
      <alignment vertical="center"/>
    </xf>
    <xf numFmtId="0" fontId="74" fillId="0" borderId="0" xfId="14" applyFont="1" applyAlignment="1">
      <alignment horizontal="center" vertical="center"/>
    </xf>
    <xf numFmtId="0" fontId="95" fillId="0" borderId="0" xfId="14" applyFont="1" applyAlignment="1">
      <alignment horizontal="centerContinuous" vertical="center"/>
    </xf>
    <xf numFmtId="0" fontId="96" fillId="0" borderId="0" xfId="14" applyFont="1" applyAlignment="1">
      <alignment horizontal="centerContinuous" vertical="center"/>
    </xf>
    <xf numFmtId="0" fontId="97" fillId="0" borderId="0" xfId="14" applyFont="1" applyAlignment="1">
      <alignment horizontal="centerContinuous" vertical="center"/>
    </xf>
    <xf numFmtId="0" fontId="41" fillId="0" borderId="9" xfId="14" applyFont="1" applyBorder="1" applyAlignment="1">
      <alignment vertical="center" wrapText="1"/>
    </xf>
    <xf numFmtId="0" fontId="35" fillId="0" borderId="0" xfId="15" applyFont="1" applyAlignment="1" applyProtection="1">
      <alignment horizontal="right" vertical="center"/>
      <protection locked="0"/>
    </xf>
    <xf numFmtId="0" fontId="35" fillId="0" borderId="9" xfId="15" applyFont="1" applyBorder="1" applyAlignment="1">
      <alignment horizontal="center" vertical="center"/>
    </xf>
    <xf numFmtId="0" fontId="35" fillId="0" borderId="11" xfId="15" applyFont="1" applyBorder="1" applyAlignment="1">
      <alignment horizontal="center" vertical="center"/>
    </xf>
    <xf numFmtId="176" fontId="41" fillId="0" borderId="0" xfId="14" applyNumberFormat="1" applyFont="1" applyAlignment="1">
      <alignment horizontal="center" vertical="center" shrinkToFit="1"/>
    </xf>
    <xf numFmtId="0" fontId="41" fillId="4" borderId="0" xfId="10" applyFont="1" applyFill="1" applyAlignment="1">
      <alignment horizontal="center" vertical="center" shrinkToFit="1"/>
    </xf>
    <xf numFmtId="0" fontId="41" fillId="0" borderId="0" xfId="10" applyFont="1" applyAlignment="1">
      <alignment horizontal="right" vertical="center" wrapText="1"/>
    </xf>
    <xf numFmtId="0" fontId="41" fillId="0" borderId="0" xfId="10" applyFont="1" applyAlignment="1">
      <alignment vertical="center" wrapText="1"/>
    </xf>
    <xf numFmtId="0" fontId="41" fillId="7" borderId="0" xfId="10" applyFont="1" applyFill="1">
      <alignment vertical="center"/>
    </xf>
    <xf numFmtId="176" fontId="41" fillId="0" borderId="2" xfId="10" applyNumberFormat="1" applyFont="1" applyBorder="1" applyAlignment="1">
      <alignment horizontal="center" vertical="center"/>
    </xf>
    <xf numFmtId="0" fontId="41" fillId="4" borderId="2" xfId="10" applyFont="1" applyFill="1" applyBorder="1" applyAlignment="1">
      <alignment horizontal="center" vertical="center" shrinkToFit="1"/>
    </xf>
    <xf numFmtId="0" fontId="41" fillId="0" borderId="2" xfId="10" applyFont="1" applyBorder="1" applyAlignment="1">
      <alignment vertical="center" shrinkToFit="1"/>
    </xf>
    <xf numFmtId="0" fontId="41" fillId="0" borderId="5" xfId="10" applyFont="1" applyBorder="1" applyAlignment="1">
      <alignment vertical="center" shrinkToFit="1"/>
    </xf>
    <xf numFmtId="0" fontId="67" fillId="0" borderId="0" xfId="0" applyFont="1" applyAlignment="1">
      <alignment horizontal="left" vertical="top"/>
    </xf>
    <xf numFmtId="0" fontId="12" fillId="0" borderId="0" xfId="0" applyFont="1" applyAlignment="1">
      <alignment vertical="center" wrapText="1"/>
    </xf>
    <xf numFmtId="0" fontId="35" fillId="3" borderId="13" xfId="0" applyFont="1" applyFill="1" applyBorder="1">
      <alignment vertical="center"/>
    </xf>
    <xf numFmtId="0" fontId="35" fillId="0" borderId="2" xfId="0" applyFont="1" applyBorder="1">
      <alignment vertical="center"/>
    </xf>
    <xf numFmtId="0" fontId="35" fillId="4" borderId="13" xfId="0" applyFont="1" applyFill="1" applyBorder="1">
      <alignment vertical="center"/>
    </xf>
    <xf numFmtId="0" fontId="12" fillId="0" borderId="8" xfId="0" applyFont="1" applyBorder="1">
      <alignment vertical="center"/>
    </xf>
    <xf numFmtId="0" fontId="35" fillId="5" borderId="13" xfId="0" applyFont="1" applyFill="1" applyBorder="1">
      <alignment vertical="center"/>
    </xf>
    <xf numFmtId="0" fontId="35" fillId="0" borderId="13" xfId="0" applyFont="1" applyBorder="1">
      <alignment vertical="center"/>
    </xf>
    <xf numFmtId="0" fontId="35" fillId="0" borderId="0" xfId="0" quotePrefix="1" applyFont="1" applyAlignment="1">
      <alignment horizontal="center" vertical="center"/>
    </xf>
    <xf numFmtId="0" fontId="113" fillId="3" borderId="1" xfId="8" applyFont="1" applyFill="1" applyBorder="1">
      <alignment vertical="center"/>
    </xf>
    <xf numFmtId="0" fontId="64" fillId="0" borderId="0" xfId="8" applyFont="1">
      <alignment vertical="center"/>
    </xf>
    <xf numFmtId="0" fontId="114" fillId="0" borderId="0" xfId="8" applyFont="1">
      <alignment vertical="center"/>
    </xf>
    <xf numFmtId="0" fontId="114" fillId="0" borderId="0" xfId="8" applyFont="1" applyAlignment="1">
      <alignment horizontal="right" vertical="center"/>
    </xf>
    <xf numFmtId="0" fontId="115" fillId="0" borderId="0" xfId="8" applyFont="1" applyAlignment="1">
      <alignment vertical="center" wrapText="1"/>
    </xf>
    <xf numFmtId="0" fontId="114" fillId="0" borderId="13" xfId="8" applyFont="1" applyBorder="1" applyAlignment="1">
      <alignment horizontal="center" vertical="center" shrinkToFit="1"/>
    </xf>
    <xf numFmtId="0" fontId="64" fillId="0" borderId="13" xfId="8" applyFont="1" applyBorder="1" applyAlignment="1">
      <alignment vertical="center" shrinkToFit="1"/>
    </xf>
    <xf numFmtId="0" fontId="115" fillId="3" borderId="13" xfId="8" applyFont="1" applyFill="1" applyBorder="1" applyAlignment="1" applyProtection="1">
      <alignment vertical="center" shrinkToFit="1"/>
      <protection locked="0"/>
    </xf>
    <xf numFmtId="0" fontId="115" fillId="3" borderId="13" xfId="8" applyFont="1" applyFill="1" applyBorder="1" applyProtection="1">
      <alignment vertical="center"/>
      <protection locked="0"/>
    </xf>
    <xf numFmtId="184" fontId="115" fillId="3" borderId="13" xfId="8" applyNumberFormat="1" applyFont="1" applyFill="1" applyBorder="1" applyProtection="1">
      <alignment vertical="center"/>
      <protection locked="0"/>
    </xf>
    <xf numFmtId="2" fontId="64" fillId="4" borderId="13" xfId="8" applyNumberFormat="1" applyFont="1" applyFill="1" applyBorder="1">
      <alignment vertical="center"/>
    </xf>
    <xf numFmtId="0" fontId="64" fillId="4" borderId="13" xfId="8" applyFont="1" applyFill="1" applyBorder="1" applyAlignment="1">
      <alignment horizontal="right" vertical="center"/>
    </xf>
    <xf numFmtId="0" fontId="64" fillId="4" borderId="13" xfId="8" applyFont="1" applyFill="1" applyBorder="1">
      <alignment vertical="center"/>
    </xf>
    <xf numFmtId="0" fontId="64" fillId="3" borderId="6" xfId="8" applyFont="1" applyFill="1" applyBorder="1">
      <alignment vertical="center"/>
    </xf>
    <xf numFmtId="0" fontId="64" fillId="3" borderId="7" xfId="8" applyFont="1" applyFill="1" applyBorder="1">
      <alignment vertical="center"/>
    </xf>
    <xf numFmtId="0" fontId="64" fillId="0" borderId="0" xfId="8" applyFont="1" applyAlignment="1">
      <alignment vertical="center" shrinkToFit="1"/>
    </xf>
    <xf numFmtId="0" fontId="115" fillId="3" borderId="6" xfId="8" applyFont="1" applyFill="1" applyBorder="1">
      <alignment vertical="center"/>
    </xf>
    <xf numFmtId="0" fontId="115" fillId="3" borderId="7" xfId="8" applyFont="1" applyFill="1" applyBorder="1">
      <alignment vertical="center"/>
    </xf>
    <xf numFmtId="0" fontId="115" fillId="0" borderId="0" xfId="8" applyFont="1">
      <alignment vertical="center"/>
    </xf>
    <xf numFmtId="0" fontId="114" fillId="3" borderId="1" xfId="8" applyFont="1" applyFill="1" applyBorder="1">
      <alignment vertical="center"/>
    </xf>
    <xf numFmtId="0" fontId="111" fillId="0" borderId="0" xfId="0" applyFont="1" applyAlignment="1">
      <alignment horizontal="center" vertical="center"/>
    </xf>
    <xf numFmtId="0" fontId="83" fillId="0" borderId="0" xfId="0" applyFont="1" applyAlignment="1">
      <alignment horizontal="center" vertical="center"/>
    </xf>
    <xf numFmtId="0" fontId="104" fillId="7" borderId="0" xfId="9" applyFont="1" applyFill="1" applyAlignment="1">
      <alignment horizontal="left" vertical="center"/>
    </xf>
    <xf numFmtId="0" fontId="35" fillId="3" borderId="0" xfId="10" applyFont="1" applyFill="1">
      <alignment vertical="center"/>
    </xf>
    <xf numFmtId="0" fontId="35" fillId="8" borderId="0" xfId="14" applyFont="1" applyFill="1">
      <alignment vertical="center"/>
    </xf>
    <xf numFmtId="0" fontId="35" fillId="3" borderId="0" xfId="15" applyFont="1" applyFill="1">
      <alignment vertical="center"/>
    </xf>
    <xf numFmtId="0" fontId="116" fillId="3" borderId="2" xfId="10" applyFont="1" applyFill="1" applyBorder="1" applyAlignment="1" applyProtection="1">
      <alignment horizontal="center" vertical="center" shrinkToFit="1"/>
      <protection locked="0"/>
    </xf>
    <xf numFmtId="0" fontId="51" fillId="3" borderId="3" xfId="0" applyFont="1" applyFill="1" applyBorder="1" applyAlignment="1" applyProtection="1">
      <alignment vertical="center" wrapText="1" shrinkToFit="1"/>
      <protection locked="0"/>
    </xf>
    <xf numFmtId="0" fontId="35" fillId="7" borderId="0" xfId="0" applyFont="1" applyFill="1" applyProtection="1">
      <alignment vertical="center"/>
      <protection locked="0"/>
    </xf>
    <xf numFmtId="0" fontId="42" fillId="7" borderId="0" xfId="0" applyFont="1" applyFill="1" applyProtection="1">
      <alignment vertical="center"/>
      <protection locked="0"/>
    </xf>
    <xf numFmtId="0" fontId="68" fillId="0" borderId="0" xfId="0" applyFont="1">
      <alignment vertical="center"/>
    </xf>
    <xf numFmtId="0" fontId="40" fillId="0" borderId="0" xfId="0" applyFont="1" applyAlignment="1">
      <alignment vertical="center" wrapText="1"/>
    </xf>
    <xf numFmtId="49" fontId="35" fillId="0" borderId="13" xfId="24" applyNumberFormat="1" applyFont="1" applyBorder="1" applyAlignment="1">
      <alignment horizontal="center" vertical="center" shrinkToFit="1"/>
    </xf>
    <xf numFmtId="38" fontId="35" fillId="0" borderId="13" xfId="2" applyFont="1" applyBorder="1" applyAlignment="1">
      <alignment horizontal="center" vertical="center" shrinkToFit="1"/>
    </xf>
    <xf numFmtId="0" fontId="114" fillId="0" borderId="13" xfId="8" applyFont="1" applyBorder="1" applyAlignment="1">
      <alignment vertical="center" shrinkToFit="1"/>
    </xf>
    <xf numFmtId="0" fontId="121" fillId="0" borderId="0" xfId="8" applyFont="1" applyAlignment="1">
      <alignment horizontal="left" vertical="center"/>
    </xf>
    <xf numFmtId="0" fontId="9" fillId="0" borderId="0" xfId="10" applyAlignment="1" applyProtection="1">
      <alignment horizontal="center" vertical="center" shrinkToFit="1"/>
      <protection locked="0"/>
    </xf>
    <xf numFmtId="0" fontId="9" fillId="0" borderId="0" xfId="10" applyAlignment="1">
      <alignment horizontal="center" vertical="center" shrinkToFit="1"/>
    </xf>
    <xf numFmtId="0" fontId="35" fillId="5" borderId="0" xfId="0" applyFont="1" applyFill="1" applyAlignment="1" applyProtection="1">
      <alignment horizontal="center" vertical="center" shrinkToFit="1"/>
      <protection locked="0"/>
    </xf>
    <xf numFmtId="0" fontId="41" fillId="3" borderId="0" xfId="14" applyFont="1" applyFill="1" applyAlignment="1" applyProtection="1">
      <alignment horizontal="center" vertical="center" shrinkToFit="1"/>
      <protection locked="0"/>
    </xf>
    <xf numFmtId="0" fontId="35" fillId="0" borderId="13" xfId="0" applyFont="1" applyBorder="1" applyAlignment="1">
      <alignment horizontal="center" vertical="center"/>
    </xf>
    <xf numFmtId="0" fontId="45" fillId="0" borderId="0" xfId="0" applyFont="1" applyAlignment="1">
      <alignment vertical="center" wrapText="1"/>
    </xf>
    <xf numFmtId="0" fontId="45" fillId="0" borderId="0" xfId="0" applyFont="1">
      <alignment vertical="center"/>
    </xf>
    <xf numFmtId="0" fontId="41" fillId="0" borderId="0" xfId="15" applyFont="1" applyAlignment="1">
      <alignment vertical="center" shrinkToFit="1"/>
    </xf>
    <xf numFmtId="0" fontId="23" fillId="0" borderId="0" xfId="15" applyFont="1">
      <alignment vertical="center"/>
    </xf>
    <xf numFmtId="0" fontId="23" fillId="0" borderId="10" xfId="15" applyFont="1" applyBorder="1">
      <alignment vertical="center"/>
    </xf>
    <xf numFmtId="0" fontId="41" fillId="0" borderId="10" xfId="15" applyFont="1" applyBorder="1">
      <alignment vertical="center"/>
    </xf>
    <xf numFmtId="0" fontId="41" fillId="0" borderId="11" xfId="15" applyFont="1" applyBorder="1">
      <alignment vertical="center"/>
    </xf>
    <xf numFmtId="0" fontId="82" fillId="0" borderId="0" xfId="15" applyFont="1" applyAlignment="1">
      <alignment horizontal="center" vertical="center" wrapText="1"/>
    </xf>
    <xf numFmtId="0" fontId="41" fillId="3" borderId="2" xfId="15" applyFont="1" applyFill="1" applyBorder="1" applyAlignment="1" applyProtection="1">
      <alignment horizontal="center" vertical="center" shrinkToFit="1"/>
      <protection locked="0"/>
    </xf>
    <xf numFmtId="0" fontId="42" fillId="0" borderId="0" xfId="15" applyFont="1">
      <alignment vertical="center"/>
    </xf>
    <xf numFmtId="0" fontId="42" fillId="0" borderId="0" xfId="15" applyFont="1" applyAlignment="1">
      <alignment horizontal="center" vertical="center"/>
    </xf>
    <xf numFmtId="0" fontId="35" fillId="0" borderId="3" xfId="0" applyFont="1" applyBorder="1">
      <alignment vertical="center"/>
    </xf>
    <xf numFmtId="0" fontId="45" fillId="0" borderId="0" xfId="0" applyFont="1" applyAlignment="1">
      <alignment horizontal="left" vertical="top"/>
    </xf>
    <xf numFmtId="0" fontId="23" fillId="0" borderId="11" xfId="0" applyFont="1" applyBorder="1" applyAlignment="1">
      <alignment vertical="center" wrapText="1"/>
    </xf>
    <xf numFmtId="0" fontId="35" fillId="7" borderId="0" xfId="0" applyFont="1" applyFill="1" applyAlignment="1">
      <alignment vertical="center" wrapText="1"/>
    </xf>
    <xf numFmtId="0" fontId="63" fillId="8" borderId="0" xfId="28" applyFont="1" applyFill="1" applyAlignment="1">
      <alignment vertical="center" shrinkToFit="1"/>
    </xf>
    <xf numFmtId="0" fontId="63" fillId="0" borderId="0" xfId="28" applyFont="1" applyAlignment="1">
      <alignment horizontal="center" vertical="center" shrinkToFit="1"/>
    </xf>
    <xf numFmtId="0" fontId="35" fillId="5" borderId="0" xfId="0" applyFont="1" applyFill="1" applyAlignment="1" applyProtection="1">
      <alignment horizontal="center" vertical="center"/>
      <protection locked="0"/>
    </xf>
    <xf numFmtId="49" fontId="35" fillId="0" borderId="0" xfId="0" applyNumberFormat="1" applyFont="1">
      <alignment vertical="center"/>
    </xf>
    <xf numFmtId="0" fontId="37" fillId="3" borderId="0" xfId="0" applyFont="1" applyFill="1" applyAlignment="1" applyProtection="1">
      <alignment horizontal="center" vertical="center" shrinkToFit="1"/>
      <protection locked="0"/>
    </xf>
    <xf numFmtId="0" fontId="37" fillId="7" borderId="0" xfId="0" applyFont="1" applyFill="1" applyAlignment="1">
      <alignment horizontal="center" vertical="center" shrinkToFit="1"/>
    </xf>
    <xf numFmtId="0" fontId="73" fillId="0" borderId="0" xfId="0" applyFont="1">
      <alignment vertical="center"/>
    </xf>
    <xf numFmtId="0" fontId="88" fillId="0" borderId="0" xfId="0" applyFont="1">
      <alignment vertical="center"/>
    </xf>
    <xf numFmtId="0" fontId="125" fillId="0" borderId="0" xfId="0" applyFont="1" applyAlignment="1">
      <alignment horizontal="left" vertical="top"/>
    </xf>
    <xf numFmtId="190" fontId="125" fillId="0" borderId="0" xfId="0" applyNumberFormat="1" applyFont="1" applyAlignment="1">
      <alignment horizontal="left" vertical="top"/>
    </xf>
    <xf numFmtId="0" fontId="124" fillId="0" borderId="0" xfId="0" applyFont="1" applyAlignment="1">
      <alignment horizontal="center" vertical="center"/>
    </xf>
    <xf numFmtId="190" fontId="37" fillId="4" borderId="0" xfId="0" applyNumberFormat="1" applyFont="1" applyFill="1" applyAlignment="1">
      <alignment horizontal="center" vertical="center" shrinkToFit="1"/>
    </xf>
    <xf numFmtId="0" fontId="35" fillId="0" borderId="9" xfId="0" applyFont="1" applyBorder="1">
      <alignment vertical="center"/>
    </xf>
    <xf numFmtId="0" fontId="18" fillId="0" borderId="0" xfId="0" applyFont="1" applyAlignment="1">
      <alignment horizontal="left" vertical="center" indent="1"/>
    </xf>
    <xf numFmtId="178" fontId="35" fillId="7" borderId="0" xfId="0" applyNumberFormat="1" applyFont="1" applyFill="1" applyAlignment="1">
      <alignment horizontal="right" vertical="center" shrinkToFit="1"/>
    </xf>
    <xf numFmtId="178" fontId="35" fillId="0" borderId="0" xfId="0" applyNumberFormat="1" applyFont="1" applyAlignment="1">
      <alignment horizontal="right" vertical="center" shrinkToFit="1"/>
    </xf>
    <xf numFmtId="0" fontId="35" fillId="0" borderId="13" xfId="24" applyFont="1" applyBorder="1" applyAlignment="1">
      <alignment horizontal="center" vertical="center" wrapText="1"/>
    </xf>
    <xf numFmtId="0" fontId="42" fillId="0" borderId="0" xfId="29" applyFont="1">
      <alignment vertical="center"/>
    </xf>
    <xf numFmtId="49" fontId="42" fillId="0" borderId="0" xfId="29" applyNumberFormat="1" applyFont="1">
      <alignment vertical="center"/>
    </xf>
    <xf numFmtId="0" fontId="35" fillId="0" borderId="0" xfId="29" applyFont="1">
      <alignment vertical="center"/>
    </xf>
    <xf numFmtId="49" fontId="42" fillId="0" borderId="39" xfId="29" applyNumberFormat="1" applyFont="1" applyBorder="1">
      <alignment vertical="center"/>
    </xf>
    <xf numFmtId="0" fontId="42" fillId="0" borderId="41" xfId="29" applyFont="1" applyBorder="1" applyAlignment="1">
      <alignment vertical="center" shrinkToFit="1"/>
    </xf>
    <xf numFmtId="0" fontId="42" fillId="0" borderId="13" xfId="29" applyFont="1" applyBorder="1" applyAlignment="1">
      <alignment horizontal="center" vertical="center" shrinkToFit="1"/>
    </xf>
    <xf numFmtId="0" fontId="38" fillId="0" borderId="13" xfId="29" applyFont="1" applyBorder="1" applyAlignment="1">
      <alignment horizontal="center" vertical="center" shrinkToFit="1"/>
    </xf>
    <xf numFmtId="0" fontId="38" fillId="0" borderId="0" xfId="29" applyFont="1" applyAlignment="1">
      <alignment horizontal="center" vertical="center"/>
    </xf>
    <xf numFmtId="0" fontId="42" fillId="0" borderId="0" xfId="29" applyFont="1" applyAlignment="1">
      <alignment horizontal="center" vertical="center"/>
    </xf>
    <xf numFmtId="49" fontId="42" fillId="0" borderId="13" xfId="29" applyNumberFormat="1" applyFont="1" applyBorder="1">
      <alignment vertical="center"/>
    </xf>
    <xf numFmtId="40" fontId="42" fillId="4" borderId="13" xfId="30" applyNumberFormat="1" applyFont="1" applyFill="1" applyBorder="1" applyAlignment="1" applyProtection="1">
      <alignment horizontal="center" vertical="center" shrinkToFit="1"/>
    </xf>
    <xf numFmtId="0" fontId="42" fillId="5" borderId="13" xfId="29" applyFont="1" applyFill="1" applyBorder="1" applyAlignment="1" applyProtection="1">
      <alignment horizontal="center" vertical="center" shrinkToFit="1"/>
      <protection locked="0"/>
    </xf>
    <xf numFmtId="38" fontId="42" fillId="4" borderId="13" xfId="30" applyFont="1" applyFill="1" applyBorder="1" applyAlignment="1" applyProtection="1">
      <alignment horizontal="center" vertical="center" shrinkToFit="1"/>
    </xf>
    <xf numFmtId="38" fontId="42" fillId="0" borderId="13" xfId="30" applyFont="1" applyBorder="1" applyProtection="1">
      <alignment vertical="center"/>
    </xf>
    <xf numFmtId="192" fontId="42" fillId="0" borderId="0" xfId="30" applyNumberFormat="1" applyFont="1" applyFill="1" applyBorder="1" applyAlignment="1" applyProtection="1">
      <alignment horizontal="center" vertical="center"/>
    </xf>
    <xf numFmtId="0" fontId="42" fillId="0" borderId="0" xfId="29" applyFont="1" applyAlignment="1" applyProtection="1">
      <alignment horizontal="center" vertical="center" shrinkToFit="1"/>
      <protection locked="0"/>
    </xf>
    <xf numFmtId="38" fontId="42" fillId="0" borderId="0" xfId="30" applyFont="1" applyFill="1" applyBorder="1" applyAlignment="1" applyProtection="1">
      <alignment horizontal="center" vertical="center"/>
    </xf>
    <xf numFmtId="0" fontId="42" fillId="0" borderId="0" xfId="29" applyFont="1" applyAlignment="1" applyProtection="1">
      <alignment horizontal="center" vertical="center"/>
      <protection locked="0"/>
    </xf>
    <xf numFmtId="2" fontId="42" fillId="9" borderId="13" xfId="29" applyNumberFormat="1" applyFont="1" applyFill="1" applyBorder="1" applyAlignment="1" applyProtection="1">
      <alignment horizontal="center" vertical="center" shrinkToFit="1"/>
      <protection locked="0"/>
    </xf>
    <xf numFmtId="38" fontId="42" fillId="0" borderId="0" xfId="30" applyFont="1" applyFill="1" applyBorder="1" applyAlignment="1" applyProtection="1">
      <alignment horizontal="left" vertical="center"/>
    </xf>
    <xf numFmtId="2" fontId="42" fillId="4" borderId="13" xfId="29" applyNumberFormat="1" applyFont="1" applyFill="1" applyBorder="1" applyAlignment="1">
      <alignment horizontal="center" vertical="center"/>
    </xf>
    <xf numFmtId="0" fontId="42" fillId="0" borderId="0" xfId="29" applyFont="1" applyAlignment="1">
      <alignment horizontal="left" vertical="center"/>
    </xf>
    <xf numFmtId="38" fontId="42" fillId="0" borderId="0" xfId="30" applyFont="1" applyBorder="1" applyProtection="1">
      <alignment vertical="center"/>
    </xf>
    <xf numFmtId="9" fontId="42" fillId="4" borderId="13" xfId="29" applyNumberFormat="1" applyFont="1" applyFill="1" applyBorder="1" applyAlignment="1">
      <alignment horizontal="center" vertical="center"/>
    </xf>
    <xf numFmtId="2" fontId="42" fillId="4" borderId="13" xfId="29" applyNumberFormat="1" applyFont="1" applyFill="1" applyBorder="1" applyAlignment="1">
      <alignment horizontal="center" vertical="center" shrinkToFit="1"/>
    </xf>
    <xf numFmtId="0" fontId="42" fillId="4" borderId="13" xfId="29" applyFont="1" applyFill="1" applyBorder="1" applyAlignment="1">
      <alignment horizontal="center" vertical="center"/>
    </xf>
    <xf numFmtId="49" fontId="42" fillId="0" borderId="0" xfId="30" applyNumberFormat="1" applyFont="1" applyBorder="1" applyProtection="1">
      <alignment vertical="center"/>
    </xf>
    <xf numFmtId="0" fontId="110" fillId="0" borderId="3" xfId="29" applyFont="1" applyBorder="1" applyAlignment="1">
      <alignment horizontal="centerContinuous" vertical="center"/>
    </xf>
    <xf numFmtId="0" fontId="110" fillId="0" borderId="2" xfId="29" applyFont="1" applyBorder="1" applyAlignment="1">
      <alignment horizontal="centerContinuous" vertical="center"/>
    </xf>
    <xf numFmtId="0" fontId="110" fillId="0" borderId="5" xfId="29" applyFont="1" applyBorder="1" applyAlignment="1">
      <alignment horizontal="centerContinuous" vertical="center"/>
    </xf>
    <xf numFmtId="0" fontId="110" fillId="0" borderId="13" xfId="29" applyFont="1" applyBorder="1" applyAlignment="1">
      <alignment horizontal="center" vertical="center"/>
    </xf>
    <xf numFmtId="193" fontId="42" fillId="0" borderId="13" xfId="30" applyNumberFormat="1" applyFont="1" applyBorder="1" applyProtection="1">
      <alignment vertical="center"/>
    </xf>
    <xf numFmtId="0" fontId="110" fillId="0" borderId="13" xfId="29" applyFont="1" applyBorder="1" applyAlignment="1">
      <alignment horizontal="centerContinuous" vertical="center"/>
    </xf>
    <xf numFmtId="0" fontId="128" fillId="0" borderId="13" xfId="29" applyFont="1" applyBorder="1" applyAlignment="1">
      <alignment vertical="center" wrapText="1"/>
    </xf>
    <xf numFmtId="0" fontId="128" fillId="0" borderId="13" xfId="29" applyFont="1" applyBorder="1" applyAlignment="1">
      <alignment horizontal="centerContinuous" vertical="center" wrapText="1"/>
    </xf>
    <xf numFmtId="0" fontId="128" fillId="0" borderId="3" xfId="29" applyFont="1" applyBorder="1" applyAlignment="1">
      <alignment horizontal="centerContinuous" vertical="center" wrapText="1"/>
    </xf>
    <xf numFmtId="0" fontId="42" fillId="0" borderId="13" xfId="29" applyFont="1" applyBorder="1">
      <alignment vertical="center"/>
    </xf>
    <xf numFmtId="40" fontId="42" fillId="0" borderId="13" xfId="30" applyNumberFormat="1" applyFont="1" applyBorder="1" applyProtection="1">
      <alignment vertical="center"/>
    </xf>
    <xf numFmtId="0" fontId="129" fillId="0" borderId="13" xfId="29" applyFont="1" applyBorder="1" applyAlignment="1">
      <alignment horizontal="center" vertical="center"/>
    </xf>
    <xf numFmtId="0" fontId="129" fillId="0" borderId="13" xfId="29" applyFont="1" applyBorder="1" applyAlignment="1">
      <alignment horizontal="center" vertical="center" shrinkToFit="1"/>
    </xf>
    <xf numFmtId="0" fontId="129" fillId="0" borderId="3" xfId="29" applyFont="1" applyBorder="1" applyAlignment="1">
      <alignment horizontal="center" vertical="center"/>
    </xf>
    <xf numFmtId="0" fontId="43" fillId="9" borderId="13" xfId="29" applyFont="1" applyFill="1" applyBorder="1" applyAlignment="1" applyProtection="1">
      <alignment vertical="center" shrinkToFit="1"/>
      <protection locked="0"/>
    </xf>
    <xf numFmtId="38" fontId="43" fillId="9" borderId="13" xfId="30" applyFont="1" applyFill="1" applyBorder="1" applyAlignment="1" applyProtection="1">
      <alignment vertical="center" shrinkToFit="1"/>
      <protection locked="0"/>
    </xf>
    <xf numFmtId="38" fontId="43" fillId="0" borderId="3" xfId="30" applyFont="1" applyBorder="1" applyAlignment="1" applyProtection="1">
      <alignment vertical="center" shrinkToFit="1"/>
    </xf>
    <xf numFmtId="49" fontId="42" fillId="0" borderId="16" xfId="29" applyNumberFormat="1" applyFont="1" applyBorder="1">
      <alignment vertical="center"/>
    </xf>
    <xf numFmtId="40" fontId="42" fillId="0" borderId="16" xfId="30" applyNumberFormat="1" applyFont="1" applyBorder="1" applyProtection="1">
      <alignment vertical="center"/>
    </xf>
    <xf numFmtId="38" fontId="42" fillId="0" borderId="16" xfId="30" applyFont="1" applyBorder="1" applyProtection="1">
      <alignment vertical="center"/>
    </xf>
    <xf numFmtId="0" fontId="42" fillId="0" borderId="39" xfId="29" applyFont="1" applyBorder="1">
      <alignment vertical="center"/>
    </xf>
    <xf numFmtId="0" fontId="42" fillId="0" borderId="40" xfId="29" applyFont="1" applyBorder="1">
      <alignment vertical="center"/>
    </xf>
    <xf numFmtId="38" fontId="42" fillId="0" borderId="40" xfId="30" applyFont="1" applyBorder="1" applyProtection="1">
      <alignment vertical="center"/>
    </xf>
    <xf numFmtId="38" fontId="42" fillId="0" borderId="41" xfId="30" applyFont="1" applyBorder="1" applyProtection="1">
      <alignment vertical="center"/>
    </xf>
    <xf numFmtId="38" fontId="129" fillId="4" borderId="40" xfId="30" applyFont="1" applyFill="1" applyBorder="1" applyAlignment="1" applyProtection="1">
      <alignment vertical="center" shrinkToFit="1"/>
    </xf>
    <xf numFmtId="38" fontId="129" fillId="4" borderId="41" xfId="30" applyFont="1" applyFill="1" applyBorder="1" applyAlignment="1" applyProtection="1">
      <alignment vertical="center" shrinkToFit="1"/>
    </xf>
    <xf numFmtId="0" fontId="42" fillId="0" borderId="64" xfId="29" applyFont="1" applyBorder="1" applyAlignment="1">
      <alignment horizontal="centerContinuous" vertical="center"/>
    </xf>
    <xf numFmtId="0" fontId="42" fillId="0" borderId="65" xfId="29" applyFont="1" applyBorder="1" applyAlignment="1">
      <alignment horizontal="centerContinuous" vertical="center"/>
    </xf>
    <xf numFmtId="0" fontId="109" fillId="0" borderId="13" xfId="29" applyFont="1" applyBorder="1" applyAlignment="1">
      <alignment vertical="center" wrapText="1"/>
    </xf>
    <xf numFmtId="0" fontId="109" fillId="0" borderId="13" xfId="29" applyFont="1" applyBorder="1" applyAlignment="1">
      <alignment horizontal="center" vertical="center" wrapText="1"/>
    </xf>
    <xf numFmtId="0" fontId="42" fillId="0" borderId="66" xfId="29" applyFont="1" applyBorder="1">
      <alignment vertical="center"/>
    </xf>
    <xf numFmtId="38" fontId="42" fillId="0" borderId="67" xfId="30" applyFont="1" applyBorder="1" applyProtection="1">
      <alignment vertical="center"/>
    </xf>
    <xf numFmtId="38" fontId="42" fillId="0" borderId="13" xfId="29" applyNumberFormat="1" applyFont="1" applyBorder="1">
      <alignment vertical="center"/>
    </xf>
    <xf numFmtId="0" fontId="42" fillId="0" borderId="13" xfId="29" applyFont="1" applyBorder="1" applyAlignment="1">
      <alignment vertical="center" shrinkToFit="1"/>
    </xf>
    <xf numFmtId="38" fontId="42" fillId="0" borderId="67" xfId="29" applyNumberFormat="1" applyFont="1" applyBorder="1">
      <alignment vertical="center"/>
    </xf>
    <xf numFmtId="0" fontId="42" fillId="0" borderId="68" xfId="29" applyFont="1" applyBorder="1">
      <alignment vertical="center"/>
    </xf>
    <xf numFmtId="38" fontId="42" fillId="0" borderId="69" xfId="30" applyFont="1" applyBorder="1" applyProtection="1">
      <alignment vertical="center"/>
    </xf>
    <xf numFmtId="0" fontId="42" fillId="0" borderId="70" xfId="29" applyFont="1" applyBorder="1">
      <alignment vertical="center"/>
    </xf>
    <xf numFmtId="38" fontId="42" fillId="0" borderId="71" xfId="29" applyNumberFormat="1" applyFont="1" applyBorder="1">
      <alignment vertical="center"/>
    </xf>
    <xf numFmtId="0" fontId="42" fillId="0" borderId="13" xfId="29" applyFont="1" applyBorder="1" applyAlignment="1">
      <alignment vertical="center" wrapText="1" shrinkToFit="1"/>
    </xf>
    <xf numFmtId="38" fontId="42" fillId="0" borderId="13" xfId="2" applyFont="1" applyBorder="1" applyAlignment="1" applyProtection="1">
      <alignment vertical="center" shrinkToFit="1"/>
    </xf>
    <xf numFmtId="38" fontId="42" fillId="0" borderId="0" xfId="29" applyNumberFormat="1" applyFont="1">
      <alignment vertical="center"/>
    </xf>
    <xf numFmtId="0" fontId="109" fillId="0" borderId="3" xfId="29" applyFont="1" applyBorder="1" applyAlignment="1">
      <alignment horizontal="center" vertical="center" wrapText="1"/>
    </xf>
    <xf numFmtId="0" fontId="43" fillId="9" borderId="16" xfId="29" applyFont="1" applyFill="1" applyBorder="1" applyProtection="1">
      <alignment vertical="center"/>
      <protection locked="0"/>
    </xf>
    <xf numFmtId="38" fontId="43" fillId="9" borderId="16" xfId="30" applyFont="1" applyFill="1" applyBorder="1" applyProtection="1">
      <alignment vertical="center"/>
      <protection locked="0"/>
    </xf>
    <xf numFmtId="38" fontId="43" fillId="0" borderId="1" xfId="30" applyFont="1" applyBorder="1" applyProtection="1">
      <alignment vertical="center"/>
    </xf>
    <xf numFmtId="38" fontId="43" fillId="0" borderId="3" xfId="30" applyFont="1" applyBorder="1" applyProtection="1">
      <alignment vertical="center"/>
    </xf>
    <xf numFmtId="0" fontId="131" fillId="0" borderId="0" xfId="29" applyFont="1">
      <alignment vertical="center"/>
    </xf>
    <xf numFmtId="38" fontId="42" fillId="0" borderId="0" xfId="2" applyFont="1">
      <alignment vertical="center"/>
    </xf>
    <xf numFmtId="182" fontId="55" fillId="0" borderId="0" xfId="0" applyNumberFormat="1" applyFont="1">
      <alignment vertical="center"/>
    </xf>
    <xf numFmtId="0" fontId="54" fillId="0" borderId="0" xfId="0" applyFont="1" applyProtection="1">
      <alignment vertical="center"/>
      <protection locked="0"/>
    </xf>
    <xf numFmtId="0" fontId="54" fillId="0" borderId="0" xfId="0" applyFont="1" applyAlignment="1" applyProtection="1">
      <alignment horizontal="right" vertical="center"/>
      <protection locked="0"/>
    </xf>
    <xf numFmtId="0" fontId="76" fillId="0" borderId="0" xfId="0" applyFont="1" applyAlignment="1" applyProtection="1">
      <alignment horizontal="centerContinuous" vertical="center"/>
      <protection locked="0"/>
    </xf>
    <xf numFmtId="0" fontId="54" fillId="0" borderId="0" xfId="0" applyFont="1" applyAlignment="1" applyProtection="1">
      <alignment horizontal="centerContinuous" vertical="center"/>
      <protection locked="0"/>
    </xf>
    <xf numFmtId="0" fontId="129" fillId="0" borderId="23" xfId="29" applyFont="1" applyBorder="1" applyAlignment="1">
      <alignment vertical="center" textRotation="255"/>
    </xf>
    <xf numFmtId="0" fontId="110" fillId="0" borderId="3" xfId="10" applyFont="1" applyBorder="1" applyAlignment="1">
      <alignment horizontal="centerContinuous" vertical="center" wrapText="1"/>
    </xf>
    <xf numFmtId="38" fontId="35" fillId="0" borderId="13" xfId="2" applyFont="1" applyBorder="1">
      <alignment vertical="center"/>
    </xf>
    <xf numFmtId="0" fontId="129" fillId="5" borderId="13" xfId="29" applyFont="1" applyFill="1" applyBorder="1" applyAlignment="1">
      <alignment vertical="center" shrinkToFit="1"/>
    </xf>
    <xf numFmtId="0" fontId="129" fillId="5" borderId="23" xfId="29" applyFont="1" applyFill="1" applyBorder="1" applyAlignment="1">
      <alignment vertical="center" shrinkToFit="1"/>
    </xf>
    <xf numFmtId="0" fontId="35" fillId="3" borderId="18" xfId="0" applyFont="1" applyFill="1" applyBorder="1" applyAlignment="1" applyProtection="1">
      <alignment vertical="center" shrinkToFit="1"/>
      <protection locked="0"/>
    </xf>
    <xf numFmtId="0" fontId="35" fillId="3" borderId="25" xfId="0" applyFont="1" applyFill="1" applyBorder="1" applyAlignment="1" applyProtection="1">
      <alignment vertical="center" shrinkToFit="1"/>
      <protection locked="0"/>
    </xf>
    <xf numFmtId="0" fontId="35" fillId="3" borderId="21" xfId="0" applyFont="1" applyFill="1" applyBorder="1" applyAlignment="1" applyProtection="1">
      <alignment vertical="center" shrinkToFit="1"/>
      <protection locked="0"/>
    </xf>
    <xf numFmtId="0" fontId="35" fillId="5" borderId="3" xfId="0" applyFont="1" applyFill="1" applyBorder="1" applyAlignment="1" applyProtection="1">
      <alignment horizontal="center" vertical="center" shrinkToFit="1"/>
      <protection locked="0"/>
    </xf>
    <xf numFmtId="0" fontId="7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96" fillId="0" borderId="0" xfId="14" applyFont="1" applyAlignment="1">
      <alignment horizontal="center" vertical="center"/>
    </xf>
    <xf numFmtId="0" fontId="65" fillId="0" borderId="0" xfId="0" applyFont="1">
      <alignment vertical="center"/>
    </xf>
    <xf numFmtId="0" fontId="48" fillId="0" borderId="0" xfId="0" applyFont="1">
      <alignment vertical="center"/>
    </xf>
    <xf numFmtId="0" fontId="50" fillId="0" borderId="0" xfId="5" applyFont="1" applyAlignment="1">
      <alignment vertical="center"/>
    </xf>
    <xf numFmtId="0" fontId="48" fillId="6" borderId="0" xfId="5" applyFont="1" applyFill="1" applyAlignment="1">
      <alignment horizontal="center" vertical="center" wrapText="1"/>
    </xf>
    <xf numFmtId="0" fontId="67" fillId="0" borderId="0" xfId="0" applyFont="1" applyAlignment="1">
      <alignment vertical="center" wrapText="1"/>
    </xf>
    <xf numFmtId="0" fontId="48" fillId="2" borderId="0" xfId="5" applyFont="1" applyFill="1" applyAlignment="1">
      <alignment vertical="center" wrapText="1"/>
    </xf>
    <xf numFmtId="0" fontId="51" fillId="3" borderId="3" xfId="0" applyFont="1" applyFill="1" applyBorder="1" applyAlignment="1">
      <alignment vertical="center" wrapText="1" shrinkToFit="1"/>
    </xf>
    <xf numFmtId="0" fontId="35" fillId="4" borderId="2" xfId="0" applyFont="1" applyFill="1" applyBorder="1" applyAlignment="1">
      <alignment vertical="center" wrapText="1" shrinkToFit="1"/>
    </xf>
    <xf numFmtId="0" fontId="35" fillId="4" borderId="5" xfId="0" applyFont="1" applyFill="1" applyBorder="1" applyAlignment="1">
      <alignment vertical="center" wrapText="1" shrinkToFit="1"/>
    </xf>
    <xf numFmtId="0" fontId="35" fillId="0" borderId="3" xfId="0" applyFont="1" applyBorder="1" applyAlignment="1">
      <alignment horizontal="center" vertical="center"/>
    </xf>
    <xf numFmtId="0" fontId="67" fillId="0" borderId="0" xfId="0" applyFont="1" applyAlignment="1">
      <alignment horizontal="center" vertical="center"/>
    </xf>
    <xf numFmtId="177" fontId="65" fillId="0" borderId="0" xfId="0" applyNumberFormat="1" applyFont="1" applyAlignment="1">
      <alignment horizontal="center" vertical="center"/>
    </xf>
    <xf numFmtId="0" fontId="35" fillId="5" borderId="3" xfId="0" applyFont="1" applyFill="1" applyBorder="1" applyAlignment="1">
      <alignment horizontal="center" vertical="center" shrinkToFit="1"/>
    </xf>
    <xf numFmtId="0" fontId="45" fillId="6" borderId="0" xfId="0" applyFont="1" applyFill="1">
      <alignment vertical="center"/>
    </xf>
    <xf numFmtId="0" fontId="67" fillId="6" borderId="0" xfId="0" applyFont="1" applyFill="1">
      <alignment vertical="center"/>
    </xf>
    <xf numFmtId="0" fontId="67" fillId="6" borderId="0" xfId="0" applyFont="1" applyFill="1" applyAlignment="1">
      <alignment horizontal="center" vertical="center"/>
    </xf>
    <xf numFmtId="0" fontId="35" fillId="0" borderId="3" xfId="0" applyFont="1" applyBorder="1" applyAlignment="1">
      <alignment horizontal="center" vertical="center" shrinkToFit="1"/>
    </xf>
    <xf numFmtId="0" fontId="45" fillId="0" borderId="0" xfId="0" applyFont="1" applyAlignment="1">
      <alignment horizontal="right" vertical="center"/>
    </xf>
    <xf numFmtId="49" fontId="67" fillId="0" borderId="0" xfId="0" applyNumberFormat="1" applyFont="1">
      <alignment vertical="center"/>
    </xf>
    <xf numFmtId="177" fontId="65" fillId="0" borderId="0" xfId="0" applyNumberFormat="1" applyFont="1">
      <alignment vertical="center"/>
    </xf>
    <xf numFmtId="0" fontId="35" fillId="0" borderId="1" xfId="0" applyFont="1" applyBorder="1" applyAlignment="1">
      <alignment horizontal="center" vertical="center" shrinkToFit="1"/>
    </xf>
    <xf numFmtId="49" fontId="67" fillId="0" borderId="0" xfId="0" applyNumberFormat="1" applyFont="1" applyAlignment="1">
      <alignment horizontal="center" vertical="center"/>
    </xf>
    <xf numFmtId="0" fontId="35" fillId="0" borderId="16" xfId="0" applyFont="1" applyBorder="1" applyAlignment="1">
      <alignment horizontal="center" vertical="center"/>
    </xf>
    <xf numFmtId="0" fontId="45" fillId="0" borderId="0" xfId="0" applyFont="1" applyAlignment="1">
      <alignment vertical="top"/>
    </xf>
    <xf numFmtId="0" fontId="29" fillId="0" borderId="1" xfId="5" applyFont="1" applyBorder="1" applyAlignment="1">
      <alignment horizontal="left" vertical="top" wrapText="1"/>
    </xf>
    <xf numFmtId="0" fontId="67" fillId="0" borderId="0" xfId="0" applyFont="1" applyAlignment="1">
      <alignment horizontal="right" vertical="center"/>
    </xf>
    <xf numFmtId="0" fontId="63" fillId="0" borderId="0" xfId="0" applyFont="1">
      <alignment vertical="center"/>
    </xf>
    <xf numFmtId="0" fontId="35" fillId="0" borderId="5" xfId="0" applyFont="1" applyBorder="1" applyAlignment="1">
      <alignment horizontal="center" vertical="center"/>
    </xf>
    <xf numFmtId="0" fontId="51" fillId="0" borderId="0" xfId="0" applyFont="1" applyAlignment="1">
      <alignment horizontal="left" vertical="center" shrinkToFit="1"/>
    </xf>
    <xf numFmtId="0" fontId="35" fillId="5" borderId="13" xfId="0" applyFont="1" applyFill="1" applyBorder="1" applyAlignment="1">
      <alignment horizontal="center" vertical="center"/>
    </xf>
    <xf numFmtId="0" fontId="35" fillId="5" borderId="13" xfId="0" applyFont="1" applyFill="1" applyBorder="1" applyAlignment="1">
      <alignment horizontal="center" vertical="center" shrinkToFit="1"/>
    </xf>
    <xf numFmtId="0" fontId="35" fillId="3" borderId="13" xfId="0" applyFont="1" applyFill="1" applyBorder="1" applyAlignment="1">
      <alignment horizontal="center" vertical="center"/>
    </xf>
    <xf numFmtId="0" fontId="48" fillId="2" borderId="0" xfId="5" applyFont="1" applyFill="1" applyAlignment="1">
      <alignment horizontal="left" vertical="center" wrapText="1"/>
    </xf>
    <xf numFmtId="0" fontId="35" fillId="5" borderId="13" xfId="0" applyFont="1" applyFill="1" applyBorder="1" applyAlignment="1" applyProtection="1">
      <alignment horizontal="center" vertical="center"/>
      <protection locked="0"/>
    </xf>
    <xf numFmtId="0" fontId="35" fillId="3" borderId="13" xfId="0" applyFont="1" applyFill="1" applyBorder="1" applyProtection="1">
      <alignment vertical="center"/>
      <protection locked="0"/>
    </xf>
    <xf numFmtId="0" fontId="35" fillId="3" borderId="13" xfId="0" applyFont="1" applyFill="1" applyBorder="1" applyAlignment="1" applyProtection="1">
      <alignment horizontal="center" vertical="center"/>
      <protection locked="0"/>
    </xf>
    <xf numFmtId="0" fontId="35" fillId="5" borderId="0" xfId="0" applyFont="1" applyFill="1" applyAlignment="1">
      <alignment horizontal="center" vertical="center" shrinkToFit="1"/>
    </xf>
    <xf numFmtId="0" fontId="0" fillId="0" borderId="6" xfId="0" applyBorder="1" applyAlignment="1">
      <alignment horizontal="center" vertical="center" shrinkToFit="1"/>
    </xf>
    <xf numFmtId="0" fontId="35" fillId="0" borderId="1" xfId="0" applyFont="1" applyBorder="1" applyAlignment="1">
      <alignment horizontal="center" vertical="center"/>
    </xf>
    <xf numFmtId="0" fontId="35" fillId="0" borderId="6" xfId="0" applyFont="1" applyBorder="1">
      <alignment vertical="center"/>
    </xf>
    <xf numFmtId="38" fontId="12" fillId="0" borderId="6" xfId="2" applyFont="1" applyFill="1" applyBorder="1" applyAlignment="1" applyProtection="1">
      <alignment horizontal="center" vertical="center"/>
    </xf>
    <xf numFmtId="0" fontId="38" fillId="0" borderId="7" xfId="0" applyFont="1" applyBorder="1" applyAlignment="1">
      <alignment horizontal="left" vertical="center"/>
    </xf>
    <xf numFmtId="0" fontId="35" fillId="0" borderId="8" xfId="0" applyFont="1" applyBorder="1" applyAlignment="1">
      <alignment horizontal="center" vertical="center"/>
    </xf>
    <xf numFmtId="177" fontId="35" fillId="7" borderId="0" xfId="0" applyNumberFormat="1" applyFont="1" applyFill="1" applyAlignment="1">
      <alignment vertical="center" shrinkToFit="1"/>
    </xf>
    <xf numFmtId="177" fontId="0" fillId="7" borderId="0" xfId="0" applyNumberFormat="1" applyFill="1" applyAlignment="1">
      <alignment vertical="center" shrinkToFit="1"/>
    </xf>
    <xf numFmtId="38" fontId="12" fillId="0" borderId="0" xfId="2" applyFont="1" applyFill="1" applyBorder="1" applyAlignment="1" applyProtection="1">
      <alignment horizontal="center" vertical="center"/>
    </xf>
    <xf numFmtId="0" fontId="38" fillId="0" borderId="9" xfId="0" applyFont="1" applyBorder="1" applyAlignment="1">
      <alignment horizontal="left" vertical="center"/>
    </xf>
    <xf numFmtId="0" fontId="35" fillId="0" borderId="9" xfId="0" applyFont="1" applyBorder="1" applyAlignment="1">
      <alignment horizontal="left" vertical="center"/>
    </xf>
    <xf numFmtId="177" fontId="35" fillId="7" borderId="0" xfId="0" applyNumberFormat="1" applyFont="1" applyFill="1" applyAlignment="1">
      <alignment horizontal="right" vertical="center" shrinkToFit="1"/>
    </xf>
    <xf numFmtId="177" fontId="0" fillId="7" borderId="0" xfId="0" applyNumberFormat="1" applyFill="1" applyAlignment="1">
      <alignment horizontal="right" vertical="center" shrinkToFit="1"/>
    </xf>
    <xf numFmtId="177" fontId="35" fillId="0" borderId="0" xfId="0" applyNumberFormat="1" applyFont="1" applyAlignment="1">
      <alignment horizontal="right" vertical="center" shrinkToFit="1"/>
    </xf>
    <xf numFmtId="177" fontId="0" fillId="0" borderId="0" xfId="0" applyNumberFormat="1" applyAlignment="1">
      <alignment horizontal="right" vertical="center" shrinkToFit="1"/>
    </xf>
    <xf numFmtId="0" fontId="35" fillId="0" borderId="4" xfId="0" applyFont="1" applyBorder="1" applyAlignment="1">
      <alignment horizontal="center" vertical="center"/>
    </xf>
    <xf numFmtId="38" fontId="12" fillId="0" borderId="10" xfId="2" applyFont="1" applyFill="1" applyBorder="1" applyAlignment="1" applyProtection="1">
      <alignment horizontal="center" vertical="center"/>
    </xf>
    <xf numFmtId="0" fontId="38" fillId="0" borderId="11" xfId="0" applyFont="1" applyBorder="1" applyAlignment="1">
      <alignment horizontal="left" vertical="center"/>
    </xf>
    <xf numFmtId="0" fontId="12" fillId="7" borderId="0" xfId="0" applyFont="1" applyFill="1">
      <alignment vertical="center"/>
    </xf>
    <xf numFmtId="0" fontId="34" fillId="0" borderId="0" xfId="6">
      <alignment vertical="center"/>
    </xf>
    <xf numFmtId="49" fontId="0" fillId="0" borderId="0" xfId="0" applyNumberFormat="1" applyAlignment="1">
      <alignment vertical="center" shrinkToFit="1"/>
    </xf>
    <xf numFmtId="2" fontId="0" fillId="0" borderId="0" xfId="0" applyNumberFormat="1" applyAlignment="1">
      <alignment vertical="center" shrinkToFit="1"/>
    </xf>
    <xf numFmtId="38" fontId="0" fillId="0" borderId="0" xfId="0" applyNumberFormat="1" applyAlignment="1">
      <alignment vertical="center" shrinkToFit="1"/>
    </xf>
    <xf numFmtId="0" fontId="129" fillId="5" borderId="13" xfId="29" applyFont="1" applyFill="1" applyBorder="1" applyAlignment="1" applyProtection="1">
      <alignment vertical="center" shrinkToFit="1"/>
      <protection locked="0"/>
    </xf>
    <xf numFmtId="0" fontId="129" fillId="5" borderId="23" xfId="29" applyFont="1" applyFill="1" applyBorder="1" applyAlignment="1" applyProtection="1">
      <alignment vertical="center" shrinkToFit="1"/>
      <protection locked="0"/>
    </xf>
    <xf numFmtId="0" fontId="35" fillId="0" borderId="16" xfId="0" applyFont="1" applyBorder="1" applyAlignment="1">
      <alignment horizontal="center" vertical="center" textRotation="255"/>
    </xf>
    <xf numFmtId="0" fontId="35" fillId="0" borderId="23" xfId="0" applyFont="1" applyBorder="1" applyAlignment="1">
      <alignment horizontal="center" vertical="center" textRotation="255"/>
    </xf>
    <xf numFmtId="0" fontId="35" fillId="0" borderId="12" xfId="0" applyFont="1" applyBorder="1" applyAlignment="1">
      <alignment horizontal="center" vertical="center" textRotation="255"/>
    </xf>
    <xf numFmtId="0" fontId="41" fillId="3" borderId="0" xfId="10" applyFont="1" applyFill="1" applyAlignment="1" applyProtection="1">
      <alignment horizontal="center" vertical="center" shrinkToFit="1"/>
      <protection locked="0"/>
    </xf>
    <xf numFmtId="0" fontId="41" fillId="4" borderId="0" xfId="10" applyFont="1" applyFill="1" applyAlignment="1">
      <alignment vertical="center" shrinkToFit="1"/>
    </xf>
    <xf numFmtId="186" fontId="15" fillId="3" borderId="3" xfId="0" applyNumberFormat="1" applyFont="1" applyFill="1" applyBorder="1" applyAlignment="1">
      <alignment vertical="center" shrinkToFit="1"/>
    </xf>
    <xf numFmtId="0" fontId="35" fillId="3" borderId="3" xfId="0" applyFont="1" applyFill="1" applyBorder="1" applyAlignment="1">
      <alignment vertical="center" wrapText="1" shrinkToFit="1"/>
    </xf>
    <xf numFmtId="0" fontId="35" fillId="0" borderId="0" xfId="0" applyFont="1" applyAlignment="1">
      <alignment horizontal="left" vertical="center" shrinkToFit="1"/>
    </xf>
    <xf numFmtId="0" fontId="41" fillId="4" borderId="0" xfId="10" applyFont="1" applyFill="1">
      <alignment vertical="center"/>
    </xf>
    <xf numFmtId="0" fontId="35" fillId="0" borderId="16" xfId="0" applyFont="1" applyBorder="1" applyAlignment="1">
      <alignment horizontal="left" vertical="center"/>
    </xf>
    <xf numFmtId="0" fontId="135" fillId="0" borderId="13" xfId="1" applyFont="1" applyBorder="1" applyAlignment="1" applyProtection="1">
      <alignment vertical="center"/>
    </xf>
    <xf numFmtId="0" fontId="35" fillId="0" borderId="0" xfId="0" applyFont="1">
      <alignment vertical="center"/>
    </xf>
    <xf numFmtId="0" fontId="25" fillId="6" borderId="0" xfId="0" applyFont="1" applyFill="1" applyAlignment="1">
      <alignment horizontal="center" vertical="center" wrapText="1"/>
    </xf>
    <xf numFmtId="0" fontId="46" fillId="6" borderId="0" xfId="0" applyFont="1" applyFill="1" applyAlignment="1">
      <alignment horizontal="center" vertical="center"/>
    </xf>
    <xf numFmtId="0" fontId="35" fillId="0" borderId="0" xfId="0" applyFont="1" applyAlignment="1">
      <alignment vertical="center" wrapText="1"/>
    </xf>
    <xf numFmtId="0" fontId="12" fillId="0" borderId="0" xfId="0" applyFont="1" applyAlignment="1">
      <alignment vertical="center" wrapText="1"/>
    </xf>
    <xf numFmtId="0" fontId="35" fillId="0" borderId="0" xfId="0" applyFont="1" applyAlignment="1">
      <alignment vertical="top"/>
    </xf>
    <xf numFmtId="0" fontId="29" fillId="0" borderId="1" xfId="5" applyFont="1" applyBorder="1" applyAlignment="1">
      <alignment horizontal="left" vertical="top" wrapText="1"/>
    </xf>
    <xf numFmtId="0" fontId="29" fillId="0" borderId="4" xfId="5" applyFont="1" applyBorder="1" applyAlignment="1">
      <alignment horizontal="left" vertical="top" wrapText="1"/>
    </xf>
    <xf numFmtId="0" fontId="29" fillId="0" borderId="8" xfId="5" applyFont="1" applyBorder="1" applyAlignment="1">
      <alignment horizontal="left" vertical="top" wrapText="1"/>
    </xf>
    <xf numFmtId="0" fontId="63" fillId="0" borderId="3" xfId="0" applyFont="1" applyBorder="1" applyAlignment="1">
      <alignment horizontal="center" vertical="center" shrinkToFit="1"/>
    </xf>
    <xf numFmtId="0" fontId="63" fillId="0" borderId="2" xfId="0" applyFont="1" applyBorder="1" applyAlignment="1">
      <alignment horizontal="center" vertical="center" shrinkToFit="1"/>
    </xf>
    <xf numFmtId="0" fontId="63" fillId="0" borderId="5" xfId="0" applyFont="1" applyBorder="1" applyAlignment="1">
      <alignment horizontal="center" vertical="center" shrinkToFit="1"/>
    </xf>
    <xf numFmtId="0" fontId="63" fillId="0" borderId="32" xfId="0" applyFont="1" applyBorder="1" applyAlignment="1">
      <alignment horizontal="center" vertical="center" shrinkToFit="1"/>
    </xf>
    <xf numFmtId="0" fontId="63" fillId="0" borderId="33" xfId="0" applyFont="1" applyBorder="1" applyAlignment="1">
      <alignment horizontal="center" vertical="center" shrinkToFit="1"/>
    </xf>
    <xf numFmtId="0" fontId="63" fillId="0" borderId="13" xfId="0" applyFont="1" applyBorder="1" applyAlignment="1">
      <alignment horizontal="center" vertical="center" shrinkToFit="1"/>
    </xf>
    <xf numFmtId="0" fontId="63" fillId="0" borderId="37" xfId="0" applyFont="1" applyBorder="1" applyAlignment="1">
      <alignment horizontal="center" vertical="center" shrinkToFit="1"/>
    </xf>
    <xf numFmtId="0" fontId="63" fillId="0" borderId="35" xfId="0" applyFont="1" applyBorder="1" applyAlignment="1">
      <alignment horizontal="center" vertical="center" shrinkToFit="1"/>
    </xf>
    <xf numFmtId="0" fontId="63" fillId="0" borderId="38" xfId="0" applyFont="1" applyBorder="1" applyAlignment="1">
      <alignment horizontal="center" vertical="center" shrinkToFit="1"/>
    </xf>
    <xf numFmtId="0" fontId="35" fillId="0" borderId="23" xfId="0" applyFont="1" applyBorder="1" applyAlignment="1">
      <alignment horizontal="center" vertical="center" textRotation="255"/>
    </xf>
    <xf numFmtId="0" fontId="0" fillId="0" borderId="23" xfId="0" applyBorder="1" applyAlignment="1">
      <alignment horizontal="center" vertical="center" textRotation="255"/>
    </xf>
    <xf numFmtId="0" fontId="0" fillId="0" borderId="12" xfId="0" applyBorder="1" applyAlignment="1">
      <alignment horizontal="center" vertical="center" textRotation="255"/>
    </xf>
    <xf numFmtId="0" fontId="35" fillId="0" borderId="3" xfId="0" applyFont="1" applyBorder="1" applyAlignment="1">
      <alignment horizontal="center" vertical="center"/>
    </xf>
    <xf numFmtId="0" fontId="35" fillId="0" borderId="2" xfId="0" applyFont="1" applyBorder="1" applyAlignment="1">
      <alignment horizontal="center" vertical="center"/>
    </xf>
    <xf numFmtId="0" fontId="35" fillId="0" borderId="5" xfId="0" applyFont="1" applyBorder="1" applyAlignment="1">
      <alignment horizontal="center" vertical="center"/>
    </xf>
    <xf numFmtId="0" fontId="35" fillId="0" borderId="13" xfId="0" applyFont="1" applyBorder="1" applyAlignment="1">
      <alignment horizontal="center" vertical="center"/>
    </xf>
    <xf numFmtId="0" fontId="35" fillId="3" borderId="12" xfId="0" applyFont="1" applyFill="1" applyBorder="1" applyAlignment="1" applyProtection="1">
      <alignment horizontal="center" vertical="center"/>
      <protection locked="0"/>
    </xf>
    <xf numFmtId="0" fontId="35" fillId="3" borderId="4" xfId="0" applyFont="1" applyFill="1" applyBorder="1" applyAlignment="1" applyProtection="1">
      <alignment horizontal="center" vertical="center"/>
      <protection locked="0"/>
    </xf>
    <xf numFmtId="0" fontId="35" fillId="0" borderId="13" xfId="0" applyFont="1" applyBorder="1">
      <alignment vertical="center"/>
    </xf>
    <xf numFmtId="0" fontId="62" fillId="0" borderId="0" xfId="0" applyFont="1" applyAlignment="1">
      <alignment horizontal="center" vertical="center"/>
    </xf>
    <xf numFmtId="177" fontId="18" fillId="4" borderId="13" xfId="2" applyNumberFormat="1" applyFont="1" applyFill="1" applyBorder="1" applyAlignment="1" applyProtection="1">
      <alignment vertical="center" shrinkToFit="1"/>
      <protection locked="0"/>
    </xf>
    <xf numFmtId="0" fontId="35" fillId="4" borderId="13" xfId="0" applyFont="1" applyFill="1" applyBorder="1" applyAlignment="1" applyProtection="1">
      <alignment vertical="center" shrinkToFit="1"/>
      <protection locked="0"/>
    </xf>
    <xf numFmtId="177" fontId="18" fillId="4" borderId="3" xfId="2" applyNumberFormat="1" applyFont="1" applyFill="1" applyBorder="1" applyAlignment="1" applyProtection="1">
      <alignment vertical="center" shrinkToFit="1"/>
    </xf>
    <xf numFmtId="0" fontId="35" fillId="4" borderId="2" xfId="0" applyFont="1" applyFill="1" applyBorder="1" applyAlignment="1">
      <alignment vertical="center" shrinkToFit="1"/>
    </xf>
    <xf numFmtId="0" fontId="35" fillId="4" borderId="5" xfId="0" applyFont="1" applyFill="1" applyBorder="1" applyAlignment="1">
      <alignment vertical="center" shrinkToFit="1"/>
    </xf>
    <xf numFmtId="177" fontId="51" fillId="3" borderId="13" xfId="2" applyNumberFormat="1" applyFont="1" applyFill="1" applyBorder="1" applyAlignment="1" applyProtection="1">
      <alignment vertical="center" shrinkToFit="1"/>
      <protection locked="0"/>
    </xf>
    <xf numFmtId="0" fontId="51" fillId="0" borderId="13" xfId="0" applyFont="1" applyBorder="1" applyAlignment="1" applyProtection="1">
      <alignment vertical="center" shrinkToFit="1"/>
      <protection locked="0"/>
    </xf>
    <xf numFmtId="177" fontId="51" fillId="3" borderId="3" xfId="2" applyNumberFormat="1" applyFont="1" applyFill="1" applyBorder="1" applyAlignment="1" applyProtection="1">
      <alignment vertical="center" shrinkToFit="1"/>
    </xf>
    <xf numFmtId="0" fontId="51" fillId="0" borderId="2" xfId="0" applyFont="1" applyBorder="1" applyAlignment="1">
      <alignment vertical="center" shrinkToFit="1"/>
    </xf>
    <xf numFmtId="0" fontId="51" fillId="0" borderId="5" xfId="0" applyFont="1" applyBorder="1" applyAlignment="1">
      <alignment vertical="center" shrinkToFit="1"/>
    </xf>
    <xf numFmtId="0" fontId="51" fillId="3" borderId="13" xfId="0" applyFont="1" applyFill="1" applyBorder="1" applyAlignment="1" applyProtection="1">
      <alignment horizontal="left" vertical="center" shrinkToFit="1"/>
      <protection locked="0"/>
    </xf>
    <xf numFmtId="0" fontId="51" fillId="0" borderId="13" xfId="0" applyFont="1" applyBorder="1" applyAlignment="1" applyProtection="1">
      <alignment horizontal="left" vertical="center" shrinkToFit="1"/>
      <protection locked="0"/>
    </xf>
    <xf numFmtId="0" fontId="51" fillId="3" borderId="3" xfId="0" applyFont="1" applyFill="1" applyBorder="1" applyAlignment="1">
      <alignment horizontal="left" vertical="center" shrinkToFit="1"/>
    </xf>
    <xf numFmtId="0" fontId="51" fillId="0" borderId="2" xfId="0" applyFont="1" applyBorder="1" applyAlignment="1">
      <alignment horizontal="left" vertical="center" shrinkToFit="1"/>
    </xf>
    <xf numFmtId="0" fontId="51" fillId="0" borderId="5" xfId="0" applyFont="1" applyBorder="1" applyAlignment="1">
      <alignment horizontal="left" vertical="center" shrinkToFit="1"/>
    </xf>
    <xf numFmtId="0" fontId="35" fillId="0" borderId="13" xfId="0" applyFont="1" applyBorder="1" applyAlignment="1">
      <alignment horizontal="center" vertical="center" textRotation="255"/>
    </xf>
    <xf numFmtId="0" fontId="35" fillId="0" borderId="16" xfId="0" applyFont="1" applyBorder="1" applyAlignment="1">
      <alignment horizontal="center" vertical="center" textRotation="255"/>
    </xf>
    <xf numFmtId="0" fontId="35" fillId="0" borderId="12" xfId="0" applyFont="1" applyBorder="1" applyAlignment="1">
      <alignment horizontal="center" vertical="center" textRotation="255"/>
    </xf>
    <xf numFmtId="0" fontId="35" fillId="0" borderId="13" xfId="0" applyFont="1" applyBorder="1" applyAlignment="1">
      <alignment horizontal="center" vertical="center" wrapText="1"/>
    </xf>
    <xf numFmtId="185" fontId="51" fillId="3" borderId="13" xfId="0" applyNumberFormat="1" applyFont="1" applyFill="1" applyBorder="1" applyAlignment="1" applyProtection="1">
      <alignment horizontal="left" vertical="center" shrinkToFit="1"/>
      <protection locked="0"/>
    </xf>
    <xf numFmtId="185" fontId="51" fillId="0" borderId="13" xfId="0" applyNumberFormat="1" applyFont="1" applyBorder="1" applyAlignment="1" applyProtection="1">
      <alignment horizontal="left" vertical="center" shrinkToFit="1"/>
      <protection locked="0"/>
    </xf>
    <xf numFmtId="185" fontId="51" fillId="3" borderId="3" xfId="0" applyNumberFormat="1" applyFont="1" applyFill="1" applyBorder="1" applyAlignment="1">
      <alignment horizontal="left" vertical="center" shrinkToFit="1"/>
    </xf>
    <xf numFmtId="185" fontId="51" fillId="0" borderId="2" xfId="0" applyNumberFormat="1" applyFont="1" applyBorder="1" applyAlignment="1">
      <alignment horizontal="left" vertical="center" shrinkToFit="1"/>
    </xf>
    <xf numFmtId="185" fontId="51" fillId="0" borderId="5" xfId="0" applyNumberFormat="1" applyFont="1" applyBorder="1" applyAlignment="1">
      <alignment horizontal="left" vertical="center" shrinkToFit="1"/>
    </xf>
    <xf numFmtId="0" fontId="119" fillId="3" borderId="3" xfId="0" applyFont="1" applyFill="1" applyBorder="1" applyAlignment="1">
      <alignment horizontal="left" vertical="center" shrinkToFit="1"/>
    </xf>
    <xf numFmtId="0" fontId="119" fillId="0" borderId="2" xfId="0" applyFont="1" applyBorder="1" applyAlignment="1">
      <alignment horizontal="left" vertical="center" shrinkToFit="1"/>
    </xf>
    <xf numFmtId="0" fontId="119" fillId="0" borderId="5" xfId="0" applyFont="1" applyBorder="1" applyAlignment="1">
      <alignment horizontal="left" vertical="center" shrinkToFit="1"/>
    </xf>
    <xf numFmtId="177" fontId="18" fillId="4" borderId="3" xfId="2" applyNumberFormat="1" applyFont="1" applyFill="1" applyBorder="1" applyAlignment="1" applyProtection="1">
      <alignment vertical="center" shrinkToFit="1"/>
      <protection locked="0"/>
    </xf>
    <xf numFmtId="0" fontId="35" fillId="4" borderId="2" xfId="0" applyFont="1" applyFill="1" applyBorder="1" applyAlignment="1" applyProtection="1">
      <alignment vertical="center" shrinkToFit="1"/>
      <protection locked="0"/>
    </xf>
    <xf numFmtId="0" fontId="35" fillId="4" borderId="5" xfId="0" applyFont="1" applyFill="1" applyBorder="1" applyAlignment="1" applyProtection="1">
      <alignment vertical="center" shrinkToFit="1"/>
      <protection locked="0"/>
    </xf>
    <xf numFmtId="0" fontId="35" fillId="7" borderId="3" xfId="0" applyFont="1" applyFill="1" applyBorder="1" applyAlignment="1">
      <alignment horizontal="center" vertical="center" shrinkToFit="1"/>
    </xf>
    <xf numFmtId="0" fontId="35" fillId="7" borderId="2" xfId="0" applyFont="1" applyFill="1" applyBorder="1" applyAlignment="1">
      <alignment horizontal="center" vertical="center" shrinkToFit="1"/>
    </xf>
    <xf numFmtId="0" fontId="35" fillId="7" borderId="5" xfId="0" applyFont="1" applyFill="1" applyBorder="1" applyAlignment="1">
      <alignment horizontal="center" vertical="center" shrinkToFit="1"/>
    </xf>
    <xf numFmtId="0" fontId="35" fillId="0" borderId="16"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2" xfId="0" applyFont="1" applyBorder="1" applyAlignment="1">
      <alignment horizontal="center" vertical="center" wrapText="1"/>
    </xf>
    <xf numFmtId="0" fontId="51" fillId="3" borderId="3" xfId="0" applyFont="1" applyFill="1" applyBorder="1" applyAlignment="1" applyProtection="1">
      <alignment horizontal="left" vertical="center" shrinkToFit="1"/>
      <protection locked="0"/>
    </xf>
    <xf numFmtId="0" fontId="51" fillId="0" borderId="2" xfId="0" applyFont="1" applyBorder="1" applyAlignment="1" applyProtection="1">
      <alignment horizontal="left" vertical="center" shrinkToFit="1"/>
      <protection locked="0"/>
    </xf>
    <xf numFmtId="0" fontId="51" fillId="0" borderId="5" xfId="0" applyFont="1" applyBorder="1" applyAlignment="1" applyProtection="1">
      <alignment horizontal="left" vertical="center" shrinkToFit="1"/>
      <protection locked="0"/>
    </xf>
    <xf numFmtId="0" fontId="35" fillId="0" borderId="23" xfId="0" applyFont="1" applyBorder="1" applyAlignment="1">
      <alignment horizontal="center" vertical="center" wrapText="1"/>
    </xf>
    <xf numFmtId="0" fontId="35" fillId="4" borderId="3" xfId="0" applyFont="1" applyFill="1" applyBorder="1" applyAlignment="1">
      <alignment vertical="center" shrinkToFit="1"/>
    </xf>
    <xf numFmtId="185" fontId="51" fillId="3" borderId="3" xfId="0" applyNumberFormat="1" applyFont="1" applyFill="1" applyBorder="1" applyAlignment="1" applyProtection="1">
      <alignment horizontal="left" vertical="center" shrinkToFit="1"/>
      <protection locked="0"/>
    </xf>
    <xf numFmtId="185" fontId="51" fillId="0" borderId="2" xfId="0" applyNumberFormat="1" applyFont="1" applyBorder="1" applyAlignment="1" applyProtection="1">
      <alignment horizontal="left" vertical="center" shrinkToFit="1"/>
      <protection locked="0"/>
    </xf>
    <xf numFmtId="185" fontId="51" fillId="0" borderId="5" xfId="0" applyNumberFormat="1" applyFont="1" applyBorder="1" applyAlignment="1" applyProtection="1">
      <alignment horizontal="left" vertical="center" shrinkToFit="1"/>
      <protection locked="0"/>
    </xf>
    <xf numFmtId="0" fontId="35" fillId="4" borderId="3" xfId="0" applyFont="1" applyFill="1" applyBorder="1" applyAlignment="1" applyProtection="1">
      <alignment vertical="center" shrinkToFit="1"/>
      <protection locked="0"/>
    </xf>
    <xf numFmtId="0" fontId="35" fillId="5" borderId="3" xfId="0" applyFont="1" applyFill="1" applyBorder="1" applyAlignment="1" applyProtection="1">
      <alignment vertical="center" shrinkToFit="1"/>
      <protection locked="0"/>
    </xf>
    <xf numFmtId="0" fontId="35" fillId="0" borderId="2" xfId="0" applyFont="1" applyBorder="1" applyAlignment="1" applyProtection="1">
      <alignment vertical="center" shrinkToFit="1"/>
      <protection locked="0"/>
    </xf>
    <xf numFmtId="0" fontId="35" fillId="0" borderId="5" xfId="0" applyFont="1" applyBorder="1" applyAlignment="1" applyProtection="1">
      <alignment vertical="center" shrinkToFit="1"/>
      <protection locked="0"/>
    </xf>
    <xf numFmtId="177" fontId="51" fillId="3" borderId="3" xfId="2" applyNumberFormat="1" applyFont="1" applyFill="1" applyBorder="1" applyAlignment="1" applyProtection="1">
      <alignment horizontal="left" vertical="center" shrinkToFit="1"/>
      <protection locked="0"/>
    </xf>
    <xf numFmtId="0" fontId="67" fillId="0" borderId="0" xfId="0" applyFont="1" applyAlignment="1">
      <alignment vertical="center" wrapText="1"/>
    </xf>
    <xf numFmtId="177" fontId="51" fillId="3" borderId="3" xfId="2" applyNumberFormat="1" applyFont="1" applyFill="1" applyBorder="1" applyAlignment="1" applyProtection="1">
      <alignment vertical="center" shrinkToFit="1"/>
      <protection locked="0"/>
    </xf>
    <xf numFmtId="0" fontId="51" fillId="0" borderId="2" xfId="0" applyFont="1" applyBorder="1" applyAlignment="1" applyProtection="1">
      <alignment vertical="center" shrinkToFit="1"/>
      <protection locked="0"/>
    </xf>
    <xf numFmtId="0" fontId="51" fillId="0" borderId="5" xfId="0" applyFont="1" applyBorder="1" applyAlignment="1" applyProtection="1">
      <alignment vertical="center" shrinkToFit="1"/>
      <protection locked="0"/>
    </xf>
    <xf numFmtId="0" fontId="67" fillId="0" borderId="0" xfId="0" applyFont="1" applyAlignment="1">
      <alignment horizontal="left" vertical="center" wrapText="1"/>
    </xf>
    <xf numFmtId="0" fontId="35" fillId="0" borderId="3" xfId="0" applyFont="1" applyBorder="1">
      <alignment vertical="center"/>
    </xf>
    <xf numFmtId="0" fontId="0" fillId="0" borderId="2" xfId="0" applyBorder="1">
      <alignment vertical="center"/>
    </xf>
    <xf numFmtId="0" fontId="35" fillId="5" borderId="3" xfId="0" applyFont="1" applyFill="1" applyBorder="1" applyAlignment="1">
      <alignment horizontal="center" vertical="center"/>
    </xf>
    <xf numFmtId="0" fontId="0" fillId="5" borderId="2" xfId="0" applyFill="1" applyBorder="1" applyAlignment="1">
      <alignment horizontal="center" vertical="center"/>
    </xf>
    <xf numFmtId="0" fontId="0" fillId="5" borderId="5" xfId="0" applyFill="1" applyBorder="1" applyAlignment="1">
      <alignment horizontal="center" vertical="center"/>
    </xf>
    <xf numFmtId="0" fontId="35" fillId="5" borderId="3" xfId="0" applyFont="1" applyFill="1" applyBorder="1" applyAlignment="1">
      <alignment horizontal="center" vertical="center" shrinkToFit="1"/>
    </xf>
    <xf numFmtId="0" fontId="35" fillId="5" borderId="2" xfId="0" applyFont="1" applyFill="1" applyBorder="1" applyAlignment="1">
      <alignment horizontal="center" vertical="center" shrinkToFit="1"/>
    </xf>
    <xf numFmtId="0" fontId="35" fillId="5" borderId="5" xfId="0" applyFont="1" applyFill="1" applyBorder="1" applyAlignment="1">
      <alignment horizontal="center" vertical="center" shrinkToFit="1"/>
    </xf>
    <xf numFmtId="0" fontId="35" fillId="5" borderId="3" xfId="0" applyFont="1" applyFill="1" applyBorder="1" applyAlignment="1" applyProtection="1">
      <alignment horizontal="center" vertical="center"/>
      <protection locked="0"/>
    </xf>
    <xf numFmtId="0" fontId="35" fillId="5" borderId="2" xfId="0" applyFont="1" applyFill="1" applyBorder="1" applyAlignment="1" applyProtection="1">
      <alignment horizontal="center" vertical="center"/>
      <protection locked="0"/>
    </xf>
    <xf numFmtId="0" fontId="35" fillId="5" borderId="5" xfId="0" applyFont="1" applyFill="1" applyBorder="1" applyAlignment="1" applyProtection="1">
      <alignment horizontal="center" vertical="center"/>
      <protection locked="0"/>
    </xf>
    <xf numFmtId="0" fontId="35" fillId="5" borderId="3" xfId="0" applyFont="1" applyFill="1" applyBorder="1" applyAlignment="1">
      <alignment vertical="center" shrinkToFit="1"/>
    </xf>
    <xf numFmtId="0" fontId="35" fillId="0" borderId="2" xfId="0" applyFont="1" applyBorder="1" applyAlignment="1">
      <alignment vertical="center" shrinkToFit="1"/>
    </xf>
    <xf numFmtId="0" fontId="35" fillId="0" borderId="5" xfId="0" applyFont="1" applyBorder="1" applyAlignment="1">
      <alignment vertical="center" shrinkToFit="1"/>
    </xf>
    <xf numFmtId="0" fontId="73" fillId="0" borderId="0" xfId="0" applyFont="1" applyAlignment="1">
      <alignment horizontal="left" vertical="center" wrapText="1"/>
    </xf>
    <xf numFmtId="0" fontId="73" fillId="0" borderId="0" xfId="0" applyFont="1" applyAlignment="1">
      <alignment horizontal="left" vertical="center"/>
    </xf>
    <xf numFmtId="0" fontId="35" fillId="0" borderId="2" xfId="0" applyFont="1" applyBorder="1">
      <alignment vertical="center"/>
    </xf>
    <xf numFmtId="177" fontId="51" fillId="3" borderId="3" xfId="2" applyNumberFormat="1" applyFont="1" applyFill="1" applyBorder="1" applyAlignment="1" applyProtection="1">
      <alignment horizontal="left" vertical="center" shrinkToFit="1"/>
    </xf>
    <xf numFmtId="0" fontId="35" fillId="0" borderId="5" xfId="0" applyFont="1" applyBorder="1">
      <alignment vertical="center"/>
    </xf>
    <xf numFmtId="0" fontId="35" fillId="5" borderId="2" xfId="0" applyFont="1" applyFill="1" applyBorder="1" applyAlignment="1">
      <alignment horizontal="center" vertical="center"/>
    </xf>
    <xf numFmtId="0" fontId="35" fillId="5" borderId="5" xfId="0" applyFont="1" applyFill="1" applyBorder="1" applyAlignment="1">
      <alignment horizontal="center" vertical="center"/>
    </xf>
    <xf numFmtId="0" fontId="35" fillId="0" borderId="16" xfId="0" applyFont="1" applyBorder="1" applyAlignment="1">
      <alignment horizontal="center" vertical="center"/>
    </xf>
    <xf numFmtId="0" fontId="35" fillId="0" borderId="12" xfId="0" applyFont="1" applyBorder="1" applyAlignment="1">
      <alignment horizontal="center" vertical="center"/>
    </xf>
    <xf numFmtId="0" fontId="35" fillId="3" borderId="3" xfId="0" applyFont="1" applyFill="1" applyBorder="1" applyAlignment="1">
      <alignment horizontal="left" vertical="center" shrinkToFit="1"/>
    </xf>
    <xf numFmtId="0" fontId="35" fillId="3" borderId="2" xfId="0" applyFont="1" applyFill="1" applyBorder="1" applyAlignment="1">
      <alignment horizontal="left" vertical="center" shrinkToFit="1"/>
    </xf>
    <xf numFmtId="0" fontId="35" fillId="3" borderId="5" xfId="0" applyFont="1" applyFill="1" applyBorder="1" applyAlignment="1">
      <alignment horizontal="left" vertical="center" shrinkToFit="1"/>
    </xf>
    <xf numFmtId="0" fontId="35" fillId="0" borderId="12" xfId="0" applyFont="1" applyBorder="1" applyAlignment="1">
      <alignment horizontal="center" vertical="center" wrapText="1"/>
    </xf>
    <xf numFmtId="185" fontId="35" fillId="3" borderId="3" xfId="0" applyNumberFormat="1" applyFont="1" applyFill="1" applyBorder="1" applyAlignment="1">
      <alignment horizontal="left" vertical="center" shrinkToFit="1"/>
    </xf>
    <xf numFmtId="185" fontId="35" fillId="3" borderId="2" xfId="0" applyNumberFormat="1" applyFont="1" applyFill="1" applyBorder="1" applyAlignment="1">
      <alignment horizontal="left" vertical="center" shrinkToFit="1"/>
    </xf>
    <xf numFmtId="185" fontId="35" fillId="3" borderId="5" xfId="0" applyNumberFormat="1" applyFont="1" applyFill="1" applyBorder="1" applyAlignment="1">
      <alignment horizontal="left" vertical="center" shrinkToFit="1"/>
    </xf>
    <xf numFmtId="0" fontId="35" fillId="0" borderId="23" xfId="0" applyFont="1" applyBorder="1" applyAlignment="1">
      <alignment horizontal="center" vertical="center"/>
    </xf>
    <xf numFmtId="0" fontId="35" fillId="5" borderId="2" xfId="0" applyFont="1" applyFill="1" applyBorder="1" applyAlignment="1">
      <alignment vertical="center" shrinkToFit="1"/>
    </xf>
    <xf numFmtId="0" fontId="35" fillId="5" borderId="5" xfId="0" applyFont="1" applyFill="1" applyBorder="1" applyAlignment="1">
      <alignment vertical="center" shrinkToFit="1"/>
    </xf>
    <xf numFmtId="0" fontId="35" fillId="0" borderId="5" xfId="0" applyFont="1" applyBorder="1" applyAlignment="1">
      <alignment horizontal="center" vertical="center" wrapText="1"/>
    </xf>
    <xf numFmtId="177" fontId="35" fillId="3" borderId="3" xfId="2" applyNumberFormat="1" applyFont="1" applyFill="1" applyBorder="1" applyAlignment="1" applyProtection="1">
      <alignment horizontal="left" vertical="center" shrinkToFit="1"/>
    </xf>
    <xf numFmtId="177" fontId="35" fillId="3" borderId="2" xfId="2" applyNumberFormat="1" applyFont="1" applyFill="1" applyBorder="1" applyAlignment="1" applyProtection="1">
      <alignment horizontal="left" vertical="center" shrinkToFit="1"/>
    </xf>
    <xf numFmtId="177" fontId="35" fillId="3" borderId="5" xfId="2" applyNumberFormat="1" applyFont="1" applyFill="1" applyBorder="1" applyAlignment="1" applyProtection="1">
      <alignment horizontal="left" vertical="center" shrinkToFit="1"/>
    </xf>
    <xf numFmtId="177" fontId="35" fillId="4" borderId="3" xfId="2" applyNumberFormat="1" applyFont="1" applyFill="1" applyBorder="1" applyAlignment="1" applyProtection="1">
      <alignment vertical="center" shrinkToFit="1"/>
    </xf>
    <xf numFmtId="177" fontId="35" fillId="4" borderId="2" xfId="2" applyNumberFormat="1" applyFont="1" applyFill="1" applyBorder="1" applyAlignment="1" applyProtection="1">
      <alignment vertical="center" shrinkToFit="1"/>
    </xf>
    <xf numFmtId="177" fontId="35" fillId="4" borderId="5" xfId="2" applyNumberFormat="1" applyFont="1" applyFill="1" applyBorder="1" applyAlignment="1" applyProtection="1">
      <alignment vertical="center" shrinkToFit="1"/>
    </xf>
    <xf numFmtId="177" fontId="35" fillId="3" borderId="3" xfId="2" applyNumberFormat="1" applyFont="1" applyFill="1" applyBorder="1" applyAlignment="1" applyProtection="1">
      <alignment vertical="center" shrinkToFit="1"/>
    </xf>
    <xf numFmtId="177" fontId="35" fillId="3" borderId="2" xfId="2" applyNumberFormat="1" applyFont="1" applyFill="1" applyBorder="1" applyAlignment="1" applyProtection="1">
      <alignment vertical="center" shrinkToFit="1"/>
    </xf>
    <xf numFmtId="177" fontId="35" fillId="3" borderId="5" xfId="2" applyNumberFormat="1" applyFont="1" applyFill="1" applyBorder="1" applyAlignment="1" applyProtection="1">
      <alignment vertical="center" shrinkToFit="1"/>
    </xf>
    <xf numFmtId="0" fontId="40" fillId="0" borderId="0" xfId="0" applyFont="1" applyAlignment="1">
      <alignment horizontal="center" vertical="center"/>
    </xf>
    <xf numFmtId="0" fontId="35" fillId="0" borderId="1" xfId="0" applyFont="1" applyBorder="1" applyAlignment="1">
      <alignment horizontal="center" vertical="center"/>
    </xf>
    <xf numFmtId="0" fontId="35" fillId="0" borderId="7" xfId="0" applyFont="1" applyBorder="1" applyAlignment="1">
      <alignment horizontal="center" vertical="center"/>
    </xf>
    <xf numFmtId="0" fontId="35" fillId="0" borderId="4" xfId="0" applyFont="1" applyBorder="1" applyAlignment="1">
      <alignment horizontal="center" vertical="center"/>
    </xf>
    <xf numFmtId="0" fontId="35" fillId="0" borderId="11" xfId="0" applyFont="1" applyBorder="1" applyAlignment="1">
      <alignment horizontal="center" vertical="center"/>
    </xf>
    <xf numFmtId="0" fontId="35" fillId="3" borderId="3" xfId="0" applyFont="1" applyFill="1" applyBorder="1" applyAlignment="1">
      <alignment horizontal="center" vertical="center"/>
    </xf>
    <xf numFmtId="0" fontId="35" fillId="3" borderId="5" xfId="0" applyFont="1" applyFill="1" applyBorder="1" applyAlignment="1">
      <alignment horizontal="center" vertical="center"/>
    </xf>
    <xf numFmtId="0" fontId="35" fillId="4" borderId="0" xfId="0" applyFont="1" applyFill="1" applyAlignment="1">
      <alignment vertical="center" shrinkToFit="1"/>
    </xf>
    <xf numFmtId="0" fontId="35" fillId="4" borderId="0" xfId="0" applyFont="1" applyFill="1" applyAlignment="1">
      <alignment horizontal="center" vertical="center" shrinkToFit="1"/>
    </xf>
    <xf numFmtId="0" fontId="37" fillId="4" borderId="0" xfId="0" applyFont="1" applyFill="1" applyAlignment="1">
      <alignment horizontal="center" vertical="center" shrinkToFit="1"/>
    </xf>
    <xf numFmtId="0" fontId="0" fillId="0" borderId="0" xfId="0" applyAlignment="1">
      <alignment horizontal="center" vertical="center" shrinkToFit="1"/>
    </xf>
    <xf numFmtId="0" fontId="35" fillId="0" borderId="0" xfId="0" applyFont="1" applyAlignment="1">
      <alignment horizontal="center" vertical="center"/>
    </xf>
    <xf numFmtId="0" fontId="35" fillId="0" borderId="0" xfId="0" applyFont="1" applyAlignment="1">
      <alignment horizontal="left" vertical="center"/>
    </xf>
    <xf numFmtId="0" fontId="0" fillId="0" borderId="0" xfId="0" applyAlignment="1">
      <alignment vertical="center" shrinkToFit="1"/>
    </xf>
    <xf numFmtId="0" fontId="35" fillId="0" borderId="0" xfId="0" applyFont="1" applyAlignment="1">
      <alignment horizontal="left" vertical="center" wrapText="1"/>
    </xf>
    <xf numFmtId="0" fontId="35" fillId="7" borderId="6" xfId="0" applyFont="1" applyFill="1" applyBorder="1" applyAlignment="1">
      <alignment vertical="top" wrapText="1"/>
    </xf>
    <xf numFmtId="0" fontId="0" fillId="0" borderId="6" xfId="0" applyBorder="1" applyAlignment="1">
      <alignment vertical="top" wrapText="1"/>
    </xf>
    <xf numFmtId="0" fontId="0" fillId="0" borderId="0" xfId="0" applyAlignment="1">
      <alignment vertical="top" wrapText="1"/>
    </xf>
    <xf numFmtId="0" fontId="12" fillId="0" borderId="6" xfId="0" applyFont="1" applyBorder="1" applyAlignment="1">
      <alignment horizontal="center" vertical="center" wrapText="1"/>
    </xf>
    <xf numFmtId="0" fontId="35" fillId="0" borderId="6" xfId="0" applyFont="1" applyBorder="1" applyAlignment="1">
      <alignment horizontal="center" vertical="center"/>
    </xf>
    <xf numFmtId="0" fontId="12" fillId="0" borderId="0" xfId="0" applyFont="1" applyAlignment="1">
      <alignment horizontal="center" vertical="center" wrapText="1"/>
    </xf>
    <xf numFmtId="0" fontId="35" fillId="0" borderId="9" xfId="0" applyFont="1" applyBorder="1" applyAlignment="1">
      <alignment horizontal="center" vertical="center"/>
    </xf>
    <xf numFmtId="0" fontId="12" fillId="0" borderId="0" xfId="0" applyFont="1" applyAlignment="1">
      <alignment horizontal="center" vertical="center"/>
    </xf>
    <xf numFmtId="0" fontId="35" fillId="0" borderId="10" xfId="0" applyFont="1" applyBorder="1" applyAlignment="1">
      <alignment horizontal="center" vertical="center"/>
    </xf>
    <xf numFmtId="177" fontId="35" fillId="4" borderId="6" xfId="0" applyNumberFormat="1" applyFont="1" applyFill="1" applyBorder="1" applyAlignment="1">
      <alignment horizontal="right" vertical="center" shrinkToFit="1"/>
    </xf>
    <xf numFmtId="177" fontId="0" fillId="4" borderId="6" xfId="0" applyNumberFormat="1" applyFill="1" applyBorder="1" applyAlignment="1">
      <alignment horizontal="right" vertical="center" shrinkToFit="1"/>
    </xf>
    <xf numFmtId="188" fontId="35" fillId="3" borderId="0" xfId="0" applyNumberFormat="1" applyFont="1" applyFill="1" applyAlignment="1" applyProtection="1">
      <alignment horizontal="right" vertical="center" shrinkToFit="1"/>
      <protection locked="0"/>
    </xf>
    <xf numFmtId="188" fontId="0" fillId="3" borderId="0" xfId="0" applyNumberFormat="1" applyFill="1" applyAlignment="1" applyProtection="1">
      <alignment horizontal="right" vertical="center" shrinkToFit="1"/>
      <protection locked="0"/>
    </xf>
    <xf numFmtId="177" fontId="35" fillId="4" borderId="0" xfId="0" applyNumberFormat="1" applyFont="1" applyFill="1" applyAlignment="1">
      <alignment horizontal="right" vertical="center" shrinkToFit="1"/>
    </xf>
    <xf numFmtId="177" fontId="0" fillId="4" borderId="0" xfId="0" applyNumberFormat="1" applyFill="1" applyAlignment="1">
      <alignment horizontal="right" vertical="center" shrinkToFit="1"/>
    </xf>
    <xf numFmtId="177" fontId="35" fillId="3" borderId="10" xfId="0" applyNumberFormat="1" applyFont="1" applyFill="1" applyBorder="1" applyAlignment="1" applyProtection="1">
      <alignment horizontal="right" vertical="center"/>
      <protection locked="0"/>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188" fontId="35" fillId="3" borderId="0" xfId="0" applyNumberFormat="1" applyFont="1" applyFill="1" applyAlignment="1">
      <alignment horizontal="right" vertical="center" shrinkToFit="1"/>
    </xf>
    <xf numFmtId="177" fontId="35" fillId="3" borderId="10" xfId="0" applyNumberFormat="1" applyFont="1" applyFill="1" applyBorder="1" applyAlignment="1">
      <alignment horizontal="right" vertical="center"/>
    </xf>
    <xf numFmtId="0" fontId="35" fillId="7" borderId="0" xfId="0" applyFont="1" applyFill="1" applyAlignment="1">
      <alignment vertical="top" wrapText="1"/>
    </xf>
    <xf numFmtId="0" fontId="35" fillId="3" borderId="2" xfId="0" applyFont="1" applyFill="1" applyBorder="1" applyAlignment="1" applyProtection="1">
      <alignment horizontal="center" vertical="center" shrinkToFit="1"/>
      <protection locked="0"/>
    </xf>
    <xf numFmtId="0" fontId="0" fillId="3" borderId="2" xfId="0" applyFill="1" applyBorder="1" applyAlignment="1" applyProtection="1">
      <alignment vertical="center" shrinkToFit="1"/>
      <protection locked="0"/>
    </xf>
    <xf numFmtId="0" fontId="0" fillId="3" borderId="5" xfId="0" applyFill="1" applyBorder="1" applyAlignment="1" applyProtection="1">
      <alignment vertical="center" shrinkToFit="1"/>
      <protection locked="0"/>
    </xf>
    <xf numFmtId="0" fontId="41" fillId="3" borderId="3" xfId="0" applyFont="1" applyFill="1" applyBorder="1" applyAlignment="1" applyProtection="1">
      <alignment horizontal="right" vertical="center" shrinkToFit="1"/>
      <protection locked="0"/>
    </xf>
    <xf numFmtId="0" fontId="0" fillId="0" borderId="2" xfId="0" applyBorder="1" applyAlignment="1" applyProtection="1">
      <alignment vertical="center" shrinkToFit="1"/>
      <protection locked="0"/>
    </xf>
    <xf numFmtId="0" fontId="12" fillId="0" borderId="2" xfId="0" applyFont="1" applyBorder="1" applyAlignment="1">
      <alignment horizontal="left" vertical="center" wrapText="1"/>
    </xf>
    <xf numFmtId="0" fontId="0" fillId="0" borderId="2" xfId="0" applyBorder="1" applyAlignment="1">
      <alignment horizontal="left" vertical="center"/>
    </xf>
    <xf numFmtId="0" fontId="0" fillId="0" borderId="5" xfId="0" applyBorder="1" applyAlignment="1">
      <alignment horizontal="left" vertical="center"/>
    </xf>
    <xf numFmtId="0" fontId="0" fillId="4" borderId="0" xfId="0" applyFill="1" applyAlignment="1">
      <alignment horizontal="center" vertical="center" shrinkToFit="1"/>
    </xf>
    <xf numFmtId="0" fontId="42" fillId="4" borderId="2" xfId="0" applyFont="1" applyFill="1" applyBorder="1" applyAlignment="1">
      <alignment horizontal="right" vertical="center" shrinkToFit="1"/>
    </xf>
    <xf numFmtId="0" fontId="42" fillId="4" borderId="5" xfId="0" applyFont="1" applyFill="1" applyBorder="1" applyAlignment="1">
      <alignment horizontal="right" vertical="center" shrinkToFit="1"/>
    </xf>
    <xf numFmtId="0" fontId="35" fillId="0" borderId="10" xfId="0" applyFont="1" applyBorder="1" applyAlignment="1">
      <alignment horizontal="center" vertical="top"/>
    </xf>
    <xf numFmtId="0" fontId="12" fillId="0" borderId="2" xfId="0" applyFont="1" applyBorder="1" applyAlignment="1">
      <alignment horizontal="left" vertical="center"/>
    </xf>
    <xf numFmtId="0" fontId="16" fillId="0" borderId="0" xfId="0" applyFont="1" applyAlignment="1">
      <alignment horizontal="center" vertical="center"/>
    </xf>
    <xf numFmtId="0" fontId="0" fillId="0" borderId="0" xfId="0" applyAlignment="1">
      <alignment vertical="center" wrapText="1"/>
    </xf>
    <xf numFmtId="0" fontId="42" fillId="4" borderId="3" xfId="0" applyFont="1" applyFill="1" applyBorder="1" applyAlignment="1">
      <alignment horizontal="right" vertical="center" shrinkToFit="1"/>
    </xf>
    <xf numFmtId="0" fontId="120" fillId="4" borderId="2" xfId="0" applyFont="1" applyFill="1" applyBorder="1" applyAlignment="1">
      <alignment vertical="center" shrinkToFit="1"/>
    </xf>
    <xf numFmtId="0" fontId="42" fillId="4" borderId="2" xfId="0" applyFont="1" applyFill="1" applyBorder="1" applyAlignment="1">
      <alignment horizontal="center" vertical="center" shrinkToFit="1"/>
    </xf>
    <xf numFmtId="0" fontId="120" fillId="0" borderId="2" xfId="0" applyFont="1" applyBorder="1" applyAlignment="1">
      <alignment horizontal="center" vertical="center" shrinkToFit="1"/>
    </xf>
    <xf numFmtId="0" fontId="35" fillId="5" borderId="0" xfId="0" applyFont="1" applyFill="1" applyAlignment="1" applyProtection="1">
      <alignment horizontal="left" vertical="center" shrinkToFit="1"/>
      <protection locked="0"/>
    </xf>
    <xf numFmtId="0" fontId="0" fillId="5" borderId="0" xfId="0" applyFill="1" applyAlignment="1" applyProtection="1">
      <alignment horizontal="left" vertical="center"/>
      <protection locked="0"/>
    </xf>
    <xf numFmtId="185" fontId="35" fillId="4" borderId="0" xfId="0" applyNumberFormat="1" applyFont="1" applyFill="1" applyAlignment="1">
      <alignment vertical="center" shrinkToFit="1"/>
    </xf>
    <xf numFmtId="185" fontId="0" fillId="0" borderId="0" xfId="0" applyNumberFormat="1" applyAlignment="1">
      <alignment vertical="center" shrinkToFit="1"/>
    </xf>
    <xf numFmtId="0" fontId="35" fillId="5" borderId="0" xfId="0" applyFont="1" applyFill="1" applyAlignment="1">
      <alignment horizontal="left" vertical="center" shrinkToFit="1"/>
    </xf>
    <xf numFmtId="0" fontId="12" fillId="0" borderId="5" xfId="0" applyFont="1" applyBorder="1" applyAlignment="1">
      <alignment horizontal="left" vertical="center"/>
    </xf>
    <xf numFmtId="0" fontId="12" fillId="0" borderId="5" xfId="0" applyFont="1" applyBorder="1" applyAlignment="1">
      <alignment horizontal="left" vertical="center" wrapText="1"/>
    </xf>
    <xf numFmtId="0" fontId="41" fillId="3" borderId="3" xfId="0" applyFont="1" applyFill="1" applyBorder="1" applyAlignment="1">
      <alignment horizontal="right" vertical="center" shrinkToFit="1"/>
    </xf>
    <xf numFmtId="0" fontId="41" fillId="3" borderId="2" xfId="0" applyFont="1" applyFill="1" applyBorder="1" applyAlignment="1">
      <alignment horizontal="right" vertical="center" shrinkToFit="1"/>
    </xf>
    <xf numFmtId="0" fontId="35" fillId="3" borderId="2" xfId="0" applyFont="1" applyFill="1" applyBorder="1" applyAlignment="1">
      <alignment horizontal="center" vertical="center" shrinkToFit="1"/>
    </xf>
    <xf numFmtId="0" fontId="35" fillId="3" borderId="5" xfId="0" applyFont="1" applyFill="1" applyBorder="1" applyAlignment="1">
      <alignment horizontal="center" vertical="center" shrinkToFit="1"/>
    </xf>
    <xf numFmtId="0" fontId="37" fillId="4" borderId="0" xfId="0" applyFont="1" applyFill="1">
      <alignment vertical="center"/>
    </xf>
    <xf numFmtId="0" fontId="0" fillId="0" borderId="0" xfId="0">
      <alignment vertical="center"/>
    </xf>
    <xf numFmtId="0" fontId="39" fillId="4" borderId="0" xfId="0" applyFont="1" applyFill="1" applyAlignment="1">
      <alignment horizontal="left" vertical="center" shrinkToFit="1"/>
    </xf>
    <xf numFmtId="0" fontId="39" fillId="4" borderId="0" xfId="0" applyFont="1" applyFill="1" applyAlignment="1">
      <alignment horizontal="center" vertical="center" shrinkToFit="1"/>
    </xf>
    <xf numFmtId="0" fontId="37" fillId="7" borderId="0" xfId="0" applyFont="1" applyFill="1" applyAlignment="1">
      <alignment horizontal="left" vertical="center" wrapText="1"/>
    </xf>
    <xf numFmtId="0" fontId="74" fillId="0" borderId="0" xfId="0" applyFont="1" applyAlignment="1">
      <alignment horizontal="center" vertical="center"/>
    </xf>
    <xf numFmtId="0" fontId="18" fillId="0" borderId="0" xfId="0" applyFont="1" applyAlignment="1">
      <alignment vertical="top" wrapText="1"/>
    </xf>
    <xf numFmtId="0" fontId="35" fillId="0" borderId="0" xfId="0" applyFont="1" applyAlignment="1">
      <alignment vertical="top" wrapText="1"/>
    </xf>
    <xf numFmtId="0" fontId="54" fillId="0" borderId="0" xfId="0" applyFont="1" applyAlignment="1">
      <alignment horizontal="left" vertical="top" wrapText="1"/>
    </xf>
    <xf numFmtId="0" fontId="75" fillId="0" borderId="0" xfId="0" applyFont="1" applyAlignment="1">
      <alignment horizontal="center" vertical="center"/>
    </xf>
    <xf numFmtId="0" fontId="0" fillId="0" borderId="0" xfId="0" applyAlignment="1">
      <alignment horizontal="center" vertical="center"/>
    </xf>
    <xf numFmtId="0" fontId="18" fillId="7" borderId="0" xfId="0" applyFont="1" applyFill="1" applyAlignment="1" applyProtection="1">
      <alignment horizontal="left" vertical="center" wrapText="1"/>
      <protection hidden="1"/>
    </xf>
    <xf numFmtId="0" fontId="35" fillId="4" borderId="0" xfId="0" applyFont="1" applyFill="1" applyAlignment="1">
      <alignment horizontal="left" vertical="center" shrinkToFit="1"/>
    </xf>
    <xf numFmtId="0" fontId="30" fillId="4" borderId="0" xfId="0" applyFont="1" applyFill="1" applyAlignment="1">
      <alignment horizontal="center" vertical="center" shrinkToFit="1"/>
    </xf>
    <xf numFmtId="0" fontId="35" fillId="0" borderId="0" xfId="0" applyFont="1" applyAlignment="1">
      <alignment horizontal="center" vertical="center" shrinkToFit="1"/>
    </xf>
    <xf numFmtId="0" fontId="18" fillId="0" borderId="1"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18" fillId="0" borderId="3" xfId="0" applyFont="1" applyBorder="1" applyAlignment="1">
      <alignment horizontal="center" vertical="center"/>
    </xf>
    <xf numFmtId="0" fontId="0" fillId="0" borderId="2" xfId="0" applyBorder="1" applyAlignment="1">
      <alignment horizontal="center" vertical="center"/>
    </xf>
    <xf numFmtId="0" fontId="18" fillId="4" borderId="3" xfId="0" applyFont="1" applyFill="1" applyBorder="1" applyAlignment="1">
      <alignment vertical="center" shrinkToFit="1"/>
    </xf>
    <xf numFmtId="0" fontId="35" fillId="4" borderId="1" xfId="0" applyFont="1" applyFill="1" applyBorder="1" applyAlignment="1">
      <alignment vertical="center" shrinkToFit="1"/>
    </xf>
    <xf numFmtId="0" fontId="35" fillId="0" borderId="6" xfId="0" applyFont="1" applyBorder="1" applyAlignment="1">
      <alignment vertical="center" shrinkToFit="1"/>
    </xf>
    <xf numFmtId="0" fontId="35" fillId="0" borderId="7" xfId="0" applyFont="1" applyBorder="1" applyAlignment="1">
      <alignment vertical="center" shrinkToFit="1"/>
    </xf>
    <xf numFmtId="0" fontId="35" fillId="0" borderId="4" xfId="0" applyFont="1" applyBorder="1" applyAlignment="1">
      <alignment vertical="center" shrinkToFit="1"/>
    </xf>
    <xf numFmtId="0" fontId="35" fillId="0" borderId="10" xfId="0" applyFont="1" applyBorder="1" applyAlignment="1">
      <alignment vertical="center" shrinkToFit="1"/>
    </xf>
    <xf numFmtId="0" fontId="35" fillId="0" borderId="11" xfId="0" applyFont="1" applyBorder="1" applyAlignment="1">
      <alignment vertical="center" shrinkToFit="1"/>
    </xf>
    <xf numFmtId="0" fontId="35" fillId="4" borderId="3" xfId="0" applyFont="1" applyFill="1" applyBorder="1" applyAlignment="1">
      <alignment horizontal="left" vertical="center" shrinkToFit="1"/>
    </xf>
    <xf numFmtId="0" fontId="35" fillId="4" borderId="2" xfId="0" applyFont="1" applyFill="1" applyBorder="1" applyAlignment="1">
      <alignment horizontal="left" vertical="center" shrinkToFit="1"/>
    </xf>
    <xf numFmtId="0" fontId="35" fillId="4" borderId="5" xfId="0" applyFont="1" applyFill="1" applyBorder="1" applyAlignment="1">
      <alignment horizontal="left" vertical="center" shrinkToFit="1"/>
    </xf>
    <xf numFmtId="0" fontId="52" fillId="0" borderId="0" xfId="0" applyFont="1" applyAlignment="1">
      <alignment horizontal="center" vertical="center"/>
    </xf>
    <xf numFmtId="0" fontId="23" fillId="0" borderId="10" xfId="0" applyFont="1" applyBorder="1" applyAlignment="1">
      <alignment vertical="center" wrapText="1"/>
    </xf>
    <xf numFmtId="0" fontId="23" fillId="0" borderId="11" xfId="0" applyFont="1" applyBorder="1" applyAlignment="1">
      <alignment vertical="center" wrapText="1"/>
    </xf>
    <xf numFmtId="0" fontId="15" fillId="3" borderId="4" xfId="0" applyFont="1" applyFill="1" applyBorder="1" applyAlignment="1" applyProtection="1">
      <alignment vertical="center" shrinkToFit="1"/>
      <protection locked="0"/>
    </xf>
    <xf numFmtId="0" fontId="15" fillId="3" borderId="10" xfId="0" applyFont="1" applyFill="1" applyBorder="1" applyAlignment="1" applyProtection="1">
      <alignment vertical="center" shrinkToFit="1"/>
      <protection locked="0"/>
    </xf>
    <xf numFmtId="0" fontId="15" fillId="3" borderId="11" xfId="0" applyFont="1" applyFill="1" applyBorder="1" applyAlignment="1" applyProtection="1">
      <alignment vertical="center" shrinkToFit="1"/>
      <protection locked="0"/>
    </xf>
    <xf numFmtId="0" fontId="23" fillId="0" borderId="2" xfId="0" applyFont="1" applyBorder="1" applyAlignment="1">
      <alignment vertical="center" wrapText="1"/>
    </xf>
    <xf numFmtId="186" fontId="15" fillId="3" borderId="3" xfId="0" applyNumberFormat="1" applyFont="1" applyFill="1" applyBorder="1" applyAlignment="1" applyProtection="1">
      <alignment vertical="center" shrinkToFit="1"/>
      <protection locked="0"/>
    </xf>
    <xf numFmtId="186" fontId="15" fillId="3" borderId="2" xfId="0" applyNumberFormat="1" applyFont="1" applyFill="1" applyBorder="1" applyAlignment="1" applyProtection="1">
      <alignment vertical="center" shrinkToFit="1"/>
      <protection locked="0"/>
    </xf>
    <xf numFmtId="186" fontId="15" fillId="3" borderId="5" xfId="0" applyNumberFormat="1" applyFont="1" applyFill="1" applyBorder="1" applyAlignment="1" applyProtection="1">
      <alignment vertical="center" shrinkToFit="1"/>
      <protection locked="0"/>
    </xf>
    <xf numFmtId="0" fontId="23" fillId="0" borderId="6" xfId="0" applyFont="1" applyBorder="1" applyAlignment="1">
      <alignment vertical="center" wrapText="1"/>
    </xf>
    <xf numFmtId="0" fontId="23" fillId="0" borderId="7" xfId="0" applyFont="1" applyBorder="1" applyAlignment="1">
      <alignment vertical="center" wrapText="1"/>
    </xf>
    <xf numFmtId="0" fontId="15" fillId="5" borderId="3" xfId="0" applyFont="1" applyFill="1" applyBorder="1" applyAlignment="1" applyProtection="1">
      <alignment vertical="center" shrinkToFit="1"/>
      <protection locked="0"/>
    </xf>
    <xf numFmtId="0" fontId="15" fillId="5" borderId="2" xfId="0" applyFont="1" applyFill="1" applyBorder="1" applyAlignment="1" applyProtection="1">
      <alignment vertical="center" shrinkToFit="1"/>
      <protection locked="0"/>
    </xf>
    <xf numFmtId="0" fontId="15" fillId="5" borderId="5" xfId="0" applyFont="1" applyFill="1" applyBorder="1" applyAlignment="1" applyProtection="1">
      <alignment vertical="center" shrinkToFit="1"/>
      <protection locked="0"/>
    </xf>
    <xf numFmtId="0" fontId="23" fillId="0" borderId="5" xfId="0" applyFont="1" applyBorder="1" applyAlignment="1">
      <alignment vertical="center" wrapText="1"/>
    </xf>
    <xf numFmtId="0" fontId="15" fillId="3" borderId="3" xfId="0" applyFont="1" applyFill="1" applyBorder="1" applyAlignment="1" applyProtection="1">
      <alignment vertical="center" shrinkToFit="1"/>
      <protection locked="0"/>
    </xf>
    <xf numFmtId="0" fontId="15" fillId="3" borderId="2" xfId="0" applyFont="1" applyFill="1" applyBorder="1" applyAlignment="1" applyProtection="1">
      <alignment vertical="center" shrinkToFit="1"/>
      <protection locked="0"/>
    </xf>
    <xf numFmtId="0" fontId="15" fillId="3" borderId="5" xfId="0" applyFont="1" applyFill="1" applyBorder="1" applyAlignment="1" applyProtection="1">
      <alignment vertical="center" shrinkToFit="1"/>
      <protection locked="0"/>
    </xf>
    <xf numFmtId="0" fontId="23" fillId="0" borderId="6" xfId="0" applyFont="1" applyBorder="1" applyAlignment="1">
      <alignment wrapText="1"/>
    </xf>
    <xf numFmtId="0" fontId="23" fillId="0" borderId="7" xfId="0" applyFont="1" applyBorder="1" applyAlignment="1">
      <alignment wrapText="1"/>
    </xf>
    <xf numFmtId="0" fontId="42" fillId="4" borderId="1" xfId="0" applyFont="1" applyFill="1" applyBorder="1" applyAlignment="1" applyProtection="1">
      <alignment shrinkToFit="1"/>
      <protection locked="0"/>
    </xf>
    <xf numFmtId="0" fontId="42" fillId="4" borderId="6" xfId="0" applyFont="1" applyFill="1" applyBorder="1" applyAlignment="1" applyProtection="1">
      <alignment shrinkToFit="1"/>
      <protection locked="0"/>
    </xf>
    <xf numFmtId="0" fontId="42" fillId="4" borderId="7" xfId="0" applyFont="1" applyFill="1" applyBorder="1" applyAlignment="1" applyProtection="1">
      <alignment shrinkToFit="1"/>
      <protection locked="0"/>
    </xf>
    <xf numFmtId="0" fontId="0" fillId="0" borderId="5" xfId="0" applyBorder="1" applyAlignment="1" applyProtection="1">
      <alignment vertical="center" shrinkToFit="1"/>
      <protection locked="0"/>
    </xf>
    <xf numFmtId="191" fontId="43" fillId="0" borderId="9" xfId="0" applyNumberFormat="1" applyFont="1" applyBorder="1" applyAlignment="1">
      <alignment horizontal="center" vertical="center" textRotation="255" shrinkToFit="1"/>
    </xf>
    <xf numFmtId="191" fontId="126" fillId="0" borderId="9" xfId="0" applyNumberFormat="1" applyFont="1" applyBorder="1" applyAlignment="1">
      <alignment vertical="center" textRotation="255" shrinkToFit="1"/>
    </xf>
    <xf numFmtId="0" fontId="18" fillId="0" borderId="61" xfId="0" applyFont="1" applyBorder="1" applyAlignment="1">
      <alignment horizontal="left" vertical="center" indent="1"/>
    </xf>
    <xf numFmtId="0" fontId="18" fillId="0" borderId="62" xfId="0" applyFont="1" applyBorder="1" applyAlignment="1">
      <alignment horizontal="left" vertical="center" indent="1"/>
    </xf>
    <xf numFmtId="0" fontId="18" fillId="0" borderId="63" xfId="0" applyFont="1" applyBorder="1" applyAlignment="1">
      <alignment horizontal="left" vertical="center" indent="1"/>
    </xf>
    <xf numFmtId="0" fontId="35" fillId="3" borderId="61" xfId="0" applyFont="1" applyFill="1" applyBorder="1" applyAlignment="1" applyProtection="1">
      <alignment vertical="center" shrinkToFit="1"/>
      <protection locked="0"/>
    </xf>
    <xf numFmtId="0" fontId="35" fillId="0" borderId="62" xfId="0" applyFont="1" applyBorder="1" applyAlignment="1" applyProtection="1">
      <alignment vertical="center" shrinkToFit="1"/>
      <protection locked="0"/>
    </xf>
    <xf numFmtId="0" fontId="35" fillId="0" borderId="63" xfId="0" applyFont="1" applyBorder="1" applyAlignment="1" applyProtection="1">
      <alignment vertical="center" shrinkToFit="1"/>
      <protection locked="0"/>
    </xf>
    <xf numFmtId="0" fontId="18" fillId="0" borderId="18" xfId="0" applyFont="1" applyBorder="1" applyAlignment="1">
      <alignment horizontal="left" vertical="center" indent="1"/>
    </xf>
    <xf numFmtId="0" fontId="18" fillId="0" borderId="25" xfId="0" applyFont="1" applyBorder="1" applyAlignment="1">
      <alignment horizontal="left" vertical="center" indent="1"/>
    </xf>
    <xf numFmtId="0" fontId="18" fillId="0" borderId="21" xfId="0" applyFont="1" applyBorder="1" applyAlignment="1">
      <alignment horizontal="left" vertical="center" indent="1"/>
    </xf>
    <xf numFmtId="0" fontId="35" fillId="3" borderId="18" xfId="0" applyFont="1" applyFill="1" applyBorder="1" applyAlignment="1" applyProtection="1">
      <alignment vertical="center" shrinkToFit="1"/>
      <protection locked="0"/>
    </xf>
    <xf numFmtId="0" fontId="35" fillId="3" borderId="25" xfId="0" applyFont="1" applyFill="1" applyBorder="1" applyAlignment="1" applyProtection="1">
      <alignment vertical="center" shrinkToFit="1"/>
      <protection locked="0"/>
    </xf>
    <xf numFmtId="0" fontId="35" fillId="3" borderId="21" xfId="0" applyFont="1" applyFill="1" applyBorder="1" applyAlignment="1" applyProtection="1">
      <alignment vertical="center" shrinkToFit="1"/>
      <protection locked="0"/>
    </xf>
    <xf numFmtId="0" fontId="35" fillId="0" borderId="18" xfId="0" applyFont="1" applyBorder="1" applyAlignment="1">
      <alignment horizontal="left" vertical="center" indent="1"/>
    </xf>
    <xf numFmtId="0" fontId="0" fillId="0" borderId="25" xfId="0" applyBorder="1" applyAlignment="1">
      <alignment horizontal="left" vertical="center" indent="1"/>
    </xf>
    <xf numFmtId="0" fontId="0" fillId="0" borderId="21" xfId="0" applyBorder="1" applyAlignment="1">
      <alignment horizontal="left" vertical="center" indent="1"/>
    </xf>
    <xf numFmtId="183" fontId="35" fillId="3" borderId="3" xfId="2" applyNumberFormat="1" applyFont="1" applyFill="1" applyBorder="1" applyAlignment="1" applyProtection="1">
      <alignment horizontal="center" vertical="center" shrinkToFit="1"/>
      <protection locked="0"/>
    </xf>
    <xf numFmtId="183" fontId="35" fillId="3" borderId="2" xfId="2" applyNumberFormat="1" applyFont="1" applyFill="1" applyBorder="1" applyAlignment="1" applyProtection="1">
      <alignment horizontal="center" vertical="center" shrinkToFit="1"/>
      <protection locked="0"/>
    </xf>
    <xf numFmtId="183" fontId="15" fillId="3" borderId="3" xfId="0" applyNumberFormat="1" applyFont="1" applyFill="1" applyBorder="1" applyAlignment="1" applyProtection="1">
      <alignment horizontal="center" vertical="center" shrinkToFit="1"/>
      <protection locked="0"/>
    </xf>
    <xf numFmtId="183" fontId="15" fillId="3" borderId="2" xfId="0" applyNumberFormat="1" applyFont="1" applyFill="1" applyBorder="1" applyAlignment="1" applyProtection="1">
      <alignment horizontal="center" vertical="center" shrinkToFit="1"/>
      <protection locked="0"/>
    </xf>
    <xf numFmtId="0" fontId="42" fillId="0" borderId="0" xfId="0" applyFont="1" applyAlignment="1">
      <alignment vertical="center" wrapText="1"/>
    </xf>
    <xf numFmtId="0" fontId="120" fillId="0" borderId="0" xfId="0" applyFont="1" applyAlignment="1">
      <alignment vertical="center" wrapText="1"/>
    </xf>
    <xf numFmtId="0" fontId="123" fillId="0" borderId="0" xfId="0" applyFont="1" applyAlignment="1">
      <alignment horizontal="center" vertical="center"/>
    </xf>
    <xf numFmtId="0" fontId="124" fillId="0" borderId="0" xfId="0" applyFont="1" applyAlignment="1">
      <alignment horizontal="center" vertical="center"/>
    </xf>
    <xf numFmtId="178" fontId="35" fillId="3" borderId="18" xfId="0" applyNumberFormat="1" applyFont="1" applyFill="1" applyBorder="1" applyAlignment="1" applyProtection="1">
      <alignment horizontal="right" vertical="center" shrinkToFit="1"/>
      <protection locked="0"/>
    </xf>
    <xf numFmtId="178" fontId="35" fillId="0" borderId="25" xfId="0" applyNumberFormat="1" applyFont="1" applyBorder="1" applyAlignment="1" applyProtection="1">
      <alignment horizontal="right" vertical="center" shrinkToFit="1"/>
      <protection locked="0"/>
    </xf>
    <xf numFmtId="178" fontId="35" fillId="0" borderId="21" xfId="0" applyNumberFormat="1" applyFont="1" applyBorder="1" applyAlignment="1" applyProtection="1">
      <alignment horizontal="right" vertical="center" shrinkToFit="1"/>
      <protection locked="0"/>
    </xf>
    <xf numFmtId="177" fontId="35" fillId="3" borderId="18" xfId="0" applyNumberFormat="1" applyFont="1" applyFill="1" applyBorder="1" applyAlignment="1" applyProtection="1">
      <alignment horizontal="right" vertical="center" shrinkToFit="1"/>
      <protection locked="0"/>
    </xf>
    <xf numFmtId="177" fontId="35" fillId="0" borderId="25" xfId="0" applyNumberFormat="1" applyFont="1" applyBorder="1" applyAlignment="1" applyProtection="1">
      <alignment horizontal="right" vertical="center" shrinkToFit="1"/>
      <protection locked="0"/>
    </xf>
    <xf numFmtId="177" fontId="35" fillId="0" borderId="21" xfId="0" applyNumberFormat="1" applyFont="1" applyBorder="1" applyAlignment="1" applyProtection="1">
      <alignment horizontal="right" vertical="center" shrinkToFit="1"/>
      <protection locked="0"/>
    </xf>
    <xf numFmtId="0" fontId="35" fillId="0" borderId="19" xfId="0" applyFont="1" applyBorder="1" applyAlignment="1">
      <alignment horizontal="left" vertical="center" shrinkToFit="1"/>
    </xf>
    <xf numFmtId="0" fontId="35" fillId="0" borderId="26" xfId="0" applyFont="1" applyBorder="1" applyAlignment="1">
      <alignment horizontal="left" vertical="center" shrinkToFit="1"/>
    </xf>
    <xf numFmtId="0" fontId="35" fillId="0" borderId="22" xfId="0" applyFont="1" applyBorder="1" applyAlignment="1">
      <alignment horizontal="left" vertical="center" shrinkToFit="1"/>
    </xf>
    <xf numFmtId="178" fontId="35" fillId="4" borderId="19" xfId="0" applyNumberFormat="1" applyFont="1" applyFill="1" applyBorder="1" applyAlignment="1">
      <alignment horizontal="right" vertical="center" shrinkToFit="1"/>
    </xf>
    <xf numFmtId="178" fontId="35" fillId="4" borderId="26" xfId="0" applyNumberFormat="1" applyFont="1" applyFill="1" applyBorder="1" applyAlignment="1">
      <alignment horizontal="right" vertical="center" shrinkToFit="1"/>
    </xf>
    <xf numFmtId="178" fontId="35" fillId="4" borderId="22" xfId="0" applyNumberFormat="1" applyFont="1" applyFill="1" applyBorder="1" applyAlignment="1">
      <alignment horizontal="right" vertical="center" shrinkToFit="1"/>
    </xf>
    <xf numFmtId="0" fontId="35" fillId="0" borderId="17" xfId="0" applyFont="1" applyBorder="1">
      <alignment vertical="center"/>
    </xf>
    <xf numFmtId="0" fontId="0" fillId="0" borderId="27" xfId="0" applyBorder="1">
      <alignment vertical="center"/>
    </xf>
    <xf numFmtId="0" fontId="0" fillId="0" borderId="20" xfId="0" applyBorder="1">
      <alignment vertical="center"/>
    </xf>
    <xf numFmtId="0" fontId="35" fillId="3" borderId="17" xfId="0" applyFont="1" applyFill="1" applyBorder="1" applyAlignment="1" applyProtection="1">
      <alignment vertical="center" shrinkToFit="1"/>
      <protection locked="0"/>
    </xf>
    <xf numFmtId="0" fontId="35" fillId="3" borderId="27" xfId="0" applyFont="1" applyFill="1" applyBorder="1" applyAlignment="1" applyProtection="1">
      <alignment vertical="center" shrinkToFit="1"/>
      <protection locked="0"/>
    </xf>
    <xf numFmtId="0" fontId="35" fillId="3" borderId="20" xfId="0" applyFont="1" applyFill="1" applyBorder="1" applyAlignment="1" applyProtection="1">
      <alignment vertical="center" shrinkToFit="1"/>
      <protection locked="0"/>
    </xf>
    <xf numFmtId="0" fontId="18" fillId="0" borderId="19" xfId="0" applyFont="1" applyBorder="1" applyAlignment="1">
      <alignment horizontal="left" vertical="center" indent="1"/>
    </xf>
    <xf numFmtId="0" fontId="18" fillId="0" borderId="26" xfId="0" applyFont="1" applyBorder="1" applyAlignment="1">
      <alignment horizontal="left" vertical="center" indent="1"/>
    </xf>
    <xf numFmtId="0" fontId="18" fillId="0" borderId="22" xfId="0" applyFont="1" applyBorder="1" applyAlignment="1">
      <alignment horizontal="left" vertical="center" indent="1"/>
    </xf>
    <xf numFmtId="178" fontId="35" fillId="0" borderId="26" xfId="0" applyNumberFormat="1" applyFont="1" applyBorder="1" applyAlignment="1">
      <alignment horizontal="right" vertical="center" shrinkToFit="1"/>
    </xf>
    <xf numFmtId="178" fontId="35" fillId="0" borderId="22" xfId="0" applyNumberFormat="1" applyFont="1" applyBorder="1" applyAlignment="1">
      <alignment horizontal="right" vertical="center" shrinkToFit="1"/>
    </xf>
    <xf numFmtId="191" fontId="35" fillId="0" borderId="11" xfId="0" applyNumberFormat="1" applyFont="1" applyBorder="1" applyAlignment="1">
      <alignment horizontal="center" vertical="center" textRotation="255" shrinkToFit="1"/>
    </xf>
    <xf numFmtId="191" fontId="0" fillId="0" borderId="5" xfId="0" applyNumberFormat="1" applyBorder="1" applyAlignment="1">
      <alignment vertical="center" textRotation="255" shrinkToFit="1"/>
    </xf>
    <xf numFmtId="191" fontId="0" fillId="0" borderId="5" xfId="0" applyNumberFormat="1" applyBorder="1">
      <alignment vertical="center"/>
    </xf>
    <xf numFmtId="191" fontId="0" fillId="0" borderId="7" xfId="0" applyNumberFormat="1" applyBorder="1">
      <alignment vertical="center"/>
    </xf>
    <xf numFmtId="178" fontId="35" fillId="4" borderId="18" xfId="0" applyNumberFormat="1" applyFont="1" applyFill="1" applyBorder="1" applyAlignment="1">
      <alignment horizontal="right" vertical="center" shrinkToFit="1"/>
    </xf>
    <xf numFmtId="178" fontId="35" fillId="0" borderId="25" xfId="0" applyNumberFormat="1" applyFont="1" applyBorder="1" applyAlignment="1">
      <alignment horizontal="right" vertical="center" shrinkToFit="1"/>
    </xf>
    <xf numFmtId="178" fontId="35" fillId="0" borderId="21" xfId="0" applyNumberFormat="1" applyFont="1" applyBorder="1" applyAlignment="1">
      <alignment horizontal="right" vertical="center" shrinkToFit="1"/>
    </xf>
    <xf numFmtId="0" fontId="35" fillId="7" borderId="0" xfId="0" applyFont="1" applyFill="1" applyProtection="1">
      <alignment vertical="center"/>
      <protection locked="0"/>
    </xf>
    <xf numFmtId="0" fontId="0" fillId="7" borderId="0" xfId="0" applyFill="1" applyProtection="1">
      <alignment vertical="center"/>
      <protection locked="0"/>
    </xf>
    <xf numFmtId="0" fontId="54" fillId="0" borderId="0" xfId="0" applyFont="1" applyProtection="1">
      <alignment vertical="center"/>
      <protection locked="0"/>
    </xf>
    <xf numFmtId="189" fontId="54" fillId="0" borderId="0" xfId="0" applyNumberFormat="1" applyFont="1" applyProtection="1">
      <alignment vertical="center"/>
      <protection locked="0"/>
    </xf>
    <xf numFmtId="178" fontId="35" fillId="4" borderId="0" xfId="0" applyNumberFormat="1" applyFont="1" applyFill="1" applyAlignment="1">
      <alignment horizontal="right" vertical="center" indent="1" shrinkToFit="1"/>
    </xf>
    <xf numFmtId="0" fontId="45" fillId="0" borderId="0" xfId="0" applyFont="1" applyAlignment="1">
      <alignment vertical="center" wrapText="1"/>
    </xf>
    <xf numFmtId="0" fontId="61" fillId="0" borderId="0" xfId="0" applyFont="1" applyAlignment="1">
      <alignment horizontal="center" vertical="center"/>
    </xf>
    <xf numFmtId="0" fontId="127" fillId="0" borderId="0" xfId="0" applyFont="1" applyAlignment="1">
      <alignment horizontal="center" vertical="center"/>
    </xf>
    <xf numFmtId="0" fontId="35" fillId="3" borderId="3" xfId="0" applyFont="1" applyFill="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3" borderId="5" xfId="0" applyFont="1" applyFill="1" applyBorder="1" applyAlignment="1" applyProtection="1">
      <alignment vertical="center" wrapText="1"/>
      <protection locked="0"/>
    </xf>
    <xf numFmtId="0" fontId="55" fillId="0" borderId="0" xfId="0" applyFont="1" applyAlignment="1">
      <alignment vertical="center" shrinkToFit="1"/>
    </xf>
    <xf numFmtId="0" fontId="55" fillId="0" borderId="0" xfId="0" applyFont="1">
      <alignment vertical="center"/>
    </xf>
    <xf numFmtId="0" fontId="23" fillId="0" borderId="0" xfId="0" applyFont="1">
      <alignment vertical="center"/>
    </xf>
    <xf numFmtId="0" fontId="35" fillId="0" borderId="3" xfId="0" applyFont="1" applyBorder="1" applyAlignment="1">
      <alignment vertical="center" wrapText="1"/>
    </xf>
    <xf numFmtId="0" fontId="35" fillId="0" borderId="2" xfId="0" applyFont="1" applyBorder="1" applyAlignment="1">
      <alignment vertical="center" wrapText="1"/>
    </xf>
    <xf numFmtId="0" fontId="35" fillId="0" borderId="5" xfId="0" applyFont="1" applyBorder="1" applyAlignment="1">
      <alignment vertical="center" wrapText="1"/>
    </xf>
    <xf numFmtId="0" fontId="0" fillId="0" borderId="5" xfId="0" applyBorder="1">
      <alignment vertical="center"/>
    </xf>
    <xf numFmtId="0" fontId="35" fillId="3" borderId="13" xfId="0" applyFont="1" applyFill="1"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0" xfId="0" applyAlignment="1">
      <alignment horizontal="left" vertical="center"/>
    </xf>
    <xf numFmtId="0" fontId="35" fillId="0" borderId="0" xfId="0" applyFont="1" applyAlignment="1">
      <alignment vertical="center" wrapText="1" shrinkToFit="1"/>
    </xf>
    <xf numFmtId="0" fontId="0" fillId="3" borderId="2" xfId="0" applyFill="1" applyBorder="1" applyProtection="1">
      <alignment vertical="center"/>
      <protection locked="0"/>
    </xf>
    <xf numFmtId="0" fontId="0" fillId="3" borderId="5" xfId="0" applyFill="1" applyBorder="1" applyProtection="1">
      <alignment vertical="center"/>
      <protection locked="0"/>
    </xf>
    <xf numFmtId="0" fontId="35" fillId="5" borderId="13" xfId="0" applyFont="1" applyFill="1" applyBorder="1" applyAlignment="1" applyProtection="1">
      <alignment vertical="center" wrapText="1"/>
      <protection locked="0"/>
    </xf>
    <xf numFmtId="0" fontId="35" fillId="0" borderId="3" xfId="0" applyFont="1" applyBorder="1" applyAlignment="1">
      <alignment horizontal="left" vertical="center" wrapText="1"/>
    </xf>
    <xf numFmtId="0" fontId="35" fillId="0" borderId="8" xfId="0" applyFont="1" applyBorder="1" applyAlignment="1">
      <alignment vertical="center" wrapText="1" shrinkToFit="1"/>
    </xf>
    <xf numFmtId="0" fontId="35" fillId="0" borderId="28" xfId="0" applyFont="1" applyBorder="1" applyAlignment="1">
      <alignment horizontal="center" vertical="center"/>
    </xf>
    <xf numFmtId="0" fontId="35" fillId="0" borderId="29" xfId="0" applyFont="1" applyBorder="1" applyAlignment="1">
      <alignment horizontal="center" vertical="center"/>
    </xf>
    <xf numFmtId="0" fontId="35" fillId="0" borderId="1" xfId="0" applyFont="1" applyBorder="1" applyAlignment="1">
      <alignment horizontal="center" vertical="center" wrapText="1"/>
    </xf>
    <xf numFmtId="0" fontId="35" fillId="0" borderId="7" xfId="0" applyFont="1" applyBorder="1" applyAlignment="1">
      <alignment horizontal="center" vertical="center" wrapText="1"/>
    </xf>
    <xf numFmtId="0" fontId="42" fillId="7" borderId="13" xfId="0" applyFont="1" applyFill="1" applyBorder="1" applyProtection="1">
      <alignment vertical="center"/>
      <protection locked="0"/>
    </xf>
    <xf numFmtId="0" fontId="42" fillId="0" borderId="13" xfId="0" applyFont="1" applyBorder="1">
      <alignment vertical="center"/>
    </xf>
    <xf numFmtId="0" fontId="42" fillId="3" borderId="3" xfId="0" applyFont="1" applyFill="1" applyBorder="1" applyProtection="1">
      <alignment vertical="center"/>
      <protection locked="0"/>
    </xf>
    <xf numFmtId="0" fontId="35" fillId="3" borderId="2" xfId="0" applyFont="1" applyFill="1" applyBorder="1" applyProtection="1">
      <alignment vertical="center"/>
      <protection locked="0"/>
    </xf>
    <xf numFmtId="0" fontId="35" fillId="0" borderId="2" xfId="0" applyFont="1" applyBorder="1" applyProtection="1">
      <alignment vertical="center"/>
      <protection locked="0"/>
    </xf>
    <xf numFmtId="0" fontId="35" fillId="0" borderId="5" xfId="0" applyFont="1" applyBorder="1" applyProtection="1">
      <alignment vertical="center"/>
      <protection locked="0"/>
    </xf>
    <xf numFmtId="0" fontId="42" fillId="5" borderId="13" xfId="0" applyFont="1" applyFill="1" applyBorder="1" applyProtection="1">
      <alignment vertical="center"/>
      <protection locked="0"/>
    </xf>
    <xf numFmtId="0" fontId="42" fillId="3" borderId="13" xfId="0" applyFont="1" applyFill="1" applyBorder="1" applyAlignment="1" applyProtection="1">
      <alignment horizontal="left" vertical="center"/>
      <protection locked="0"/>
    </xf>
    <xf numFmtId="0" fontId="35" fillId="3" borderId="13" xfId="0" applyFont="1" applyFill="1" applyBorder="1" applyProtection="1">
      <alignment vertical="center"/>
      <protection locked="0"/>
    </xf>
    <xf numFmtId="0" fontId="42" fillId="7" borderId="3" xfId="0" applyFont="1" applyFill="1" applyBorder="1" applyProtection="1">
      <alignment vertical="center"/>
      <protection locked="0"/>
    </xf>
    <xf numFmtId="0" fontId="42" fillId="0" borderId="5" xfId="0" applyFont="1" applyBorder="1">
      <alignment vertical="center"/>
    </xf>
    <xf numFmtId="0" fontId="42" fillId="3" borderId="13" xfId="0" applyFont="1" applyFill="1" applyBorder="1" applyProtection="1">
      <alignment vertical="center"/>
      <protection locked="0"/>
    </xf>
    <xf numFmtId="0" fontId="35" fillId="0" borderId="13" xfId="0" applyFont="1" applyBorder="1" applyProtection="1">
      <alignment vertical="center"/>
      <protection locked="0"/>
    </xf>
    <xf numFmtId="0" fontId="35" fillId="5" borderId="1" xfId="0" applyFont="1" applyFill="1" applyBorder="1" applyAlignment="1" applyProtection="1">
      <alignment vertical="center" wrapText="1"/>
      <protection locked="0"/>
    </xf>
    <xf numFmtId="0" fontId="35" fillId="5" borderId="6" xfId="0" applyFont="1" applyFill="1" applyBorder="1" applyAlignment="1" applyProtection="1">
      <alignment vertical="center" wrapText="1"/>
      <protection locked="0"/>
    </xf>
    <xf numFmtId="0" fontId="35" fillId="5" borderId="7" xfId="0" applyFont="1" applyFill="1" applyBorder="1" applyAlignment="1" applyProtection="1">
      <alignment vertical="center" wrapText="1"/>
      <protection locked="0"/>
    </xf>
    <xf numFmtId="0" fontId="35" fillId="5" borderId="8" xfId="0" applyFont="1" applyFill="1" applyBorder="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9"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protection locked="0"/>
    </xf>
    <xf numFmtId="0" fontId="35" fillId="5" borderId="10" xfId="0" applyFont="1" applyFill="1" applyBorder="1" applyAlignment="1" applyProtection="1">
      <alignment vertical="center" wrapText="1"/>
      <protection locked="0"/>
    </xf>
    <xf numFmtId="0" fontId="35" fillId="5" borderId="11" xfId="0" applyFont="1" applyFill="1" applyBorder="1" applyAlignment="1" applyProtection="1">
      <alignment vertical="center" wrapText="1"/>
      <protection locked="0"/>
    </xf>
    <xf numFmtId="0" fontId="35" fillId="3" borderId="1" xfId="0" applyFont="1" applyFill="1" applyBorder="1" applyAlignment="1" applyProtection="1">
      <alignment vertical="center" wrapText="1"/>
      <protection locked="0"/>
    </xf>
    <xf numFmtId="0" fontId="35" fillId="3" borderId="6" xfId="0" applyFont="1" applyFill="1" applyBorder="1" applyAlignment="1" applyProtection="1">
      <alignment vertical="center" wrapText="1"/>
      <protection locked="0"/>
    </xf>
    <xf numFmtId="0" fontId="35" fillId="3" borderId="7" xfId="0" applyFont="1" applyFill="1" applyBorder="1" applyAlignment="1" applyProtection="1">
      <alignment vertical="center" wrapText="1"/>
      <protection locked="0"/>
    </xf>
    <xf numFmtId="0" fontId="35" fillId="3" borderId="8" xfId="0" applyFont="1" applyFill="1" applyBorder="1" applyAlignment="1" applyProtection="1">
      <alignment vertical="center" wrapText="1"/>
      <protection locked="0"/>
    </xf>
    <xf numFmtId="0" fontId="35" fillId="3" borderId="0" xfId="0" applyFont="1" applyFill="1" applyAlignment="1" applyProtection="1">
      <alignment vertical="center" wrapText="1"/>
      <protection locked="0"/>
    </xf>
    <xf numFmtId="0" fontId="35" fillId="3" borderId="9" xfId="0" applyFont="1" applyFill="1" applyBorder="1" applyAlignment="1" applyProtection="1">
      <alignment vertical="center" wrapText="1"/>
      <protection locked="0"/>
    </xf>
    <xf numFmtId="0" fontId="35" fillId="3" borderId="4" xfId="0" applyFont="1" applyFill="1" applyBorder="1" applyAlignment="1" applyProtection="1">
      <alignment vertical="center" wrapText="1"/>
      <protection locked="0"/>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18" fillId="0" borderId="2" xfId="0" applyFont="1" applyBorder="1" applyAlignment="1">
      <alignment horizontal="center" vertical="center"/>
    </xf>
    <xf numFmtId="0" fontId="18" fillId="0" borderId="5" xfId="0" applyFont="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4" xfId="0" applyFont="1" applyBorder="1" applyAlignment="1">
      <alignment horizontal="center" vertical="center"/>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35" fillId="4" borderId="6" xfId="0" applyFont="1" applyFill="1" applyBorder="1" applyAlignment="1">
      <alignment vertical="center" shrinkToFit="1"/>
    </xf>
    <xf numFmtId="0" fontId="35" fillId="4" borderId="7" xfId="0" applyFont="1" applyFill="1" applyBorder="1" applyAlignment="1">
      <alignment vertical="center" shrinkToFit="1"/>
    </xf>
    <xf numFmtId="0" fontId="35" fillId="4" borderId="4" xfId="0" applyFont="1" applyFill="1" applyBorder="1" applyAlignment="1">
      <alignment vertical="center" shrinkToFit="1"/>
    </xf>
    <xf numFmtId="0" fontId="35" fillId="4" borderId="10" xfId="0" applyFont="1" applyFill="1" applyBorder="1" applyAlignment="1">
      <alignment vertical="center" shrinkToFit="1"/>
    </xf>
    <xf numFmtId="0" fontId="35" fillId="4" borderId="11" xfId="0" applyFont="1" applyFill="1" applyBorder="1" applyAlignment="1">
      <alignment vertical="center" shrinkToFit="1"/>
    </xf>
    <xf numFmtId="0" fontId="18" fillId="4" borderId="2" xfId="0" applyFont="1" applyFill="1" applyBorder="1" applyAlignment="1">
      <alignment vertical="center" shrinkToFit="1"/>
    </xf>
    <xf numFmtId="0" fontId="15" fillId="3" borderId="3" xfId="0" applyFont="1" applyFill="1" applyBorder="1" applyAlignment="1">
      <alignment vertical="center" shrinkToFit="1"/>
    </xf>
    <xf numFmtId="0" fontId="15" fillId="3" borderId="2" xfId="0" applyFont="1" applyFill="1" applyBorder="1" applyAlignment="1">
      <alignment vertical="center" shrinkToFit="1"/>
    </xf>
    <xf numFmtId="0" fontId="15" fillId="3" borderId="5" xfId="0" applyFont="1" applyFill="1" applyBorder="1" applyAlignment="1">
      <alignment vertical="center" shrinkToFit="1"/>
    </xf>
    <xf numFmtId="0" fontId="42" fillId="4" borderId="1" xfId="0" applyFont="1" applyFill="1" applyBorder="1" applyAlignment="1">
      <alignment shrinkToFit="1"/>
    </xf>
    <xf numFmtId="0" fontId="42" fillId="4" borderId="6" xfId="0" applyFont="1" applyFill="1" applyBorder="1" applyAlignment="1">
      <alignment shrinkToFit="1"/>
    </xf>
    <xf numFmtId="0" fontId="42" fillId="4" borderId="7" xfId="0" applyFont="1" applyFill="1" applyBorder="1" applyAlignment="1">
      <alignment shrinkToFit="1"/>
    </xf>
    <xf numFmtId="0" fontId="15" fillId="3" borderId="4" xfId="0" applyFont="1" applyFill="1" applyBorder="1" applyAlignment="1">
      <alignment vertical="center" shrinkToFit="1"/>
    </xf>
    <xf numFmtId="0" fontId="15" fillId="3" borderId="10" xfId="0" applyFont="1" applyFill="1" applyBorder="1" applyAlignment="1">
      <alignment vertical="center" shrinkToFit="1"/>
    </xf>
    <xf numFmtId="0" fontId="15" fillId="3" borderId="11" xfId="0" applyFont="1" applyFill="1" applyBorder="1" applyAlignment="1">
      <alignment vertical="center" shrinkToFit="1"/>
    </xf>
    <xf numFmtId="0" fontId="15" fillId="5" borderId="3" xfId="0" applyFont="1" applyFill="1" applyBorder="1" applyAlignment="1">
      <alignment vertical="center" shrinkToFit="1"/>
    </xf>
    <xf numFmtId="0" fontId="15" fillId="5" borderId="2" xfId="0" applyFont="1" applyFill="1" applyBorder="1" applyAlignment="1">
      <alignment vertical="center" shrinkToFit="1"/>
    </xf>
    <xf numFmtId="0" fontId="15" fillId="5" borderId="5" xfId="0" applyFont="1" applyFill="1" applyBorder="1" applyAlignment="1">
      <alignment vertical="center" shrinkToFit="1"/>
    </xf>
    <xf numFmtId="183" fontId="35" fillId="3" borderId="3" xfId="2" applyNumberFormat="1" applyFont="1" applyFill="1" applyBorder="1" applyAlignment="1" applyProtection="1">
      <alignment horizontal="center" vertical="center" shrinkToFit="1"/>
    </xf>
    <xf numFmtId="183" fontId="35" fillId="3" borderId="2" xfId="2" applyNumberFormat="1" applyFont="1" applyFill="1" applyBorder="1" applyAlignment="1" applyProtection="1">
      <alignment horizontal="center" vertical="center" shrinkToFit="1"/>
    </xf>
    <xf numFmtId="183" fontId="15" fillId="3" borderId="3" xfId="0" applyNumberFormat="1" applyFont="1" applyFill="1" applyBorder="1" applyAlignment="1">
      <alignment horizontal="center" vertical="center" shrinkToFit="1"/>
    </xf>
    <xf numFmtId="183" fontId="15" fillId="3" borderId="2" xfId="0" applyNumberFormat="1" applyFont="1" applyFill="1" applyBorder="1" applyAlignment="1">
      <alignment horizontal="center" vertical="center" shrinkToFit="1"/>
    </xf>
    <xf numFmtId="0" fontId="35" fillId="3" borderId="2" xfId="0" applyFont="1" applyFill="1" applyBorder="1" applyAlignment="1">
      <alignment vertical="center" shrinkToFit="1"/>
    </xf>
    <xf numFmtId="0" fontId="35" fillId="3" borderId="5" xfId="0" applyFont="1" applyFill="1" applyBorder="1" applyAlignment="1">
      <alignment vertical="center" shrinkToFit="1"/>
    </xf>
    <xf numFmtId="0" fontId="35" fillId="0" borderId="27" xfId="0" applyFont="1" applyBorder="1">
      <alignment vertical="center"/>
    </xf>
    <xf numFmtId="0" fontId="35" fillId="0" borderId="20" xfId="0" applyFont="1" applyBorder="1">
      <alignment vertical="center"/>
    </xf>
    <xf numFmtId="0" fontId="35" fillId="0" borderId="25" xfId="0" applyFont="1" applyBorder="1" applyAlignment="1">
      <alignment horizontal="left" vertical="center" indent="1"/>
    </xf>
    <xf numFmtId="0" fontId="35" fillId="0" borderId="21" xfId="0" applyFont="1" applyBorder="1" applyAlignment="1">
      <alignment horizontal="left" vertical="center" indent="1"/>
    </xf>
    <xf numFmtId="178" fontId="35" fillId="3" borderId="25" xfId="0" applyNumberFormat="1" applyFont="1" applyFill="1" applyBorder="1" applyAlignment="1" applyProtection="1">
      <alignment horizontal="right" vertical="center" shrinkToFit="1"/>
      <protection locked="0"/>
    </xf>
    <xf numFmtId="178" fontId="35" fillId="3" borderId="21" xfId="0" applyNumberFormat="1" applyFont="1" applyFill="1" applyBorder="1" applyAlignment="1" applyProtection="1">
      <alignment horizontal="right" vertical="center" shrinkToFit="1"/>
      <protection locked="0"/>
    </xf>
    <xf numFmtId="177" fontId="35" fillId="3" borderId="25" xfId="0" applyNumberFormat="1" applyFont="1" applyFill="1" applyBorder="1" applyAlignment="1" applyProtection="1">
      <alignment horizontal="right" vertical="center" shrinkToFit="1"/>
      <protection locked="0"/>
    </xf>
    <xf numFmtId="177" fontId="35" fillId="3" borderId="21" xfId="0" applyNumberFormat="1" applyFont="1" applyFill="1" applyBorder="1" applyAlignment="1" applyProtection="1">
      <alignment horizontal="right" vertical="center" shrinkToFit="1"/>
      <protection locked="0"/>
    </xf>
    <xf numFmtId="191" fontId="35" fillId="0" borderId="9" xfId="0" applyNumberFormat="1" applyFont="1" applyBorder="1" applyAlignment="1">
      <alignment horizontal="center" vertical="center" textRotation="255" shrinkToFit="1"/>
    </xf>
    <xf numFmtId="178" fontId="35" fillId="4" borderId="25" xfId="0" applyNumberFormat="1" applyFont="1" applyFill="1" applyBorder="1" applyAlignment="1">
      <alignment horizontal="right" vertical="center" shrinkToFit="1"/>
    </xf>
    <xf numFmtId="178" fontId="35" fillId="4" borderId="21" xfId="0" applyNumberFormat="1" applyFont="1" applyFill="1" applyBorder="1" applyAlignment="1">
      <alignment horizontal="right" vertical="center" shrinkToFit="1"/>
    </xf>
    <xf numFmtId="0" fontId="35" fillId="0" borderId="79" xfId="0" applyFont="1" applyBorder="1" applyAlignment="1">
      <alignment horizontal="center" vertical="center" wrapText="1"/>
    </xf>
    <xf numFmtId="0" fontId="35" fillId="0" borderId="80" xfId="0" applyFont="1" applyBorder="1" applyAlignment="1">
      <alignment horizontal="center" vertical="center" wrapText="1"/>
    </xf>
    <xf numFmtId="0" fontId="42" fillId="7" borderId="5" xfId="0" applyFont="1" applyFill="1" applyBorder="1" applyProtection="1">
      <alignment vertical="center"/>
      <protection locked="0"/>
    </xf>
    <xf numFmtId="0" fontId="42" fillId="5" borderId="3" xfId="0" applyFont="1" applyFill="1" applyBorder="1" applyProtection="1">
      <alignment vertical="center"/>
      <protection locked="0"/>
    </xf>
    <xf numFmtId="0" fontId="42" fillId="5" borderId="5" xfId="0" applyFont="1" applyFill="1" applyBorder="1" applyProtection="1">
      <alignment vertical="center"/>
      <protection locked="0"/>
    </xf>
    <xf numFmtId="0" fontId="42" fillId="3" borderId="3" xfId="0" applyFont="1" applyFill="1" applyBorder="1" applyAlignment="1" applyProtection="1">
      <alignment horizontal="left" vertical="center"/>
      <protection locked="0"/>
    </xf>
    <xf numFmtId="0" fontId="42" fillId="3" borderId="2" xfId="0" applyFont="1" applyFill="1" applyBorder="1" applyAlignment="1" applyProtection="1">
      <alignment horizontal="left" vertical="center"/>
      <protection locked="0"/>
    </xf>
    <xf numFmtId="0" fontId="42" fillId="3" borderId="5" xfId="0" applyFont="1" applyFill="1" applyBorder="1" applyAlignment="1" applyProtection="1">
      <alignment horizontal="left" vertical="center"/>
      <protection locked="0"/>
    </xf>
    <xf numFmtId="0" fontId="42" fillId="3" borderId="2" xfId="0" applyFont="1" applyFill="1" applyBorder="1" applyProtection="1">
      <alignment vertical="center"/>
      <protection locked="0"/>
    </xf>
    <xf numFmtId="0" fontId="42" fillId="3" borderId="5" xfId="0" applyFont="1" applyFill="1" applyBorder="1" applyProtection="1">
      <alignment vertical="center"/>
      <protection locked="0"/>
    </xf>
    <xf numFmtId="0" fontId="42" fillId="7" borderId="2" xfId="0" applyFont="1" applyFill="1" applyBorder="1" applyProtection="1">
      <alignment vertical="center"/>
      <protection locked="0"/>
    </xf>
    <xf numFmtId="0" fontId="35" fillId="5" borderId="3" xfId="0" applyFont="1" applyFill="1" applyBorder="1" applyAlignment="1" applyProtection="1">
      <alignment vertical="center" wrapText="1"/>
      <protection locked="0"/>
    </xf>
    <xf numFmtId="0" fontId="35" fillId="5" borderId="2" xfId="0" applyFont="1" applyFill="1" applyBorder="1" applyAlignment="1" applyProtection="1">
      <alignment vertical="center" wrapText="1"/>
      <protection locked="0"/>
    </xf>
    <xf numFmtId="0" fontId="35" fillId="5" borderId="5" xfId="0" applyFont="1" applyFill="1" applyBorder="1" applyAlignment="1" applyProtection="1">
      <alignment vertical="center" wrapText="1"/>
      <protection locked="0"/>
    </xf>
    <xf numFmtId="0" fontId="35" fillId="0" borderId="6" xfId="0" applyFont="1" applyBorder="1" applyAlignment="1">
      <alignment horizontal="left" vertical="center" wrapText="1"/>
    </xf>
    <xf numFmtId="0" fontId="35" fillId="0" borderId="6" xfId="0" applyFont="1" applyBorder="1">
      <alignment vertical="center"/>
    </xf>
    <xf numFmtId="0" fontId="35" fillId="0" borderId="6" xfId="0" applyFont="1" applyBorder="1" applyAlignment="1">
      <alignment vertical="center" wrapText="1" shrinkToFit="1"/>
    </xf>
    <xf numFmtId="0" fontId="35" fillId="0" borderId="6" xfId="0" applyFont="1" applyBorder="1" applyAlignment="1">
      <alignment vertical="center" wrapText="1"/>
    </xf>
    <xf numFmtId="0" fontId="35" fillId="0" borderId="2" xfId="0" applyFont="1" applyBorder="1" applyAlignment="1">
      <alignment horizontal="left" vertical="center" wrapText="1"/>
    </xf>
    <xf numFmtId="0" fontId="35" fillId="0" borderId="5" xfId="0" applyFont="1" applyBorder="1" applyAlignment="1">
      <alignment horizontal="left" vertical="center" wrapText="1"/>
    </xf>
    <xf numFmtId="0" fontId="35" fillId="3" borderId="1" xfId="0" applyFont="1" applyFill="1" applyBorder="1" applyAlignment="1">
      <alignment vertical="center" wrapText="1"/>
    </xf>
    <xf numFmtId="0" fontId="35" fillId="3" borderId="6" xfId="0" applyFont="1" applyFill="1" applyBorder="1" applyAlignment="1">
      <alignment vertical="center" wrapText="1"/>
    </xf>
    <xf numFmtId="0" fontId="35" fillId="3" borderId="7" xfId="0" applyFont="1" applyFill="1" applyBorder="1" applyAlignment="1">
      <alignment vertical="center" wrapText="1"/>
    </xf>
    <xf numFmtId="0" fontId="35" fillId="3" borderId="8" xfId="0" applyFont="1" applyFill="1" applyBorder="1" applyAlignment="1">
      <alignment vertical="center" wrapText="1"/>
    </xf>
    <xf numFmtId="0" fontId="35" fillId="3" borderId="0" xfId="0" applyFont="1" applyFill="1" applyAlignment="1">
      <alignment vertical="center" wrapText="1"/>
    </xf>
    <xf numFmtId="0" fontId="35" fillId="3" borderId="9" xfId="0" applyFont="1" applyFill="1" applyBorder="1" applyAlignment="1">
      <alignment vertical="center" wrapText="1"/>
    </xf>
    <xf numFmtId="0" fontId="35" fillId="3" borderId="4" xfId="0" applyFont="1" applyFill="1" applyBorder="1" applyAlignment="1">
      <alignment vertical="center" wrapText="1"/>
    </xf>
    <xf numFmtId="0" fontId="35" fillId="3" borderId="10" xfId="0" applyFont="1" applyFill="1" applyBorder="1" applyAlignment="1">
      <alignment vertical="center" wrapText="1"/>
    </xf>
    <xf numFmtId="0" fontId="35" fillId="3" borderId="11" xfId="0" applyFont="1" applyFill="1" applyBorder="1" applyAlignment="1">
      <alignment vertical="center" wrapText="1"/>
    </xf>
    <xf numFmtId="0" fontId="64" fillId="3" borderId="8" xfId="8" applyFont="1" applyFill="1" applyBorder="1" applyAlignment="1" applyProtection="1">
      <alignment vertical="top" wrapText="1"/>
      <protection locked="0"/>
    </xf>
    <xf numFmtId="0" fontId="64" fillId="3" borderId="0" xfId="8" applyFont="1" applyFill="1" applyAlignment="1" applyProtection="1">
      <alignment vertical="top" wrapText="1"/>
      <protection locked="0"/>
    </xf>
    <xf numFmtId="0" fontId="64" fillId="3" borderId="9" xfId="8" applyFont="1" applyFill="1" applyBorder="1" applyAlignment="1" applyProtection="1">
      <alignment vertical="top" wrapText="1"/>
      <protection locked="0"/>
    </xf>
    <xf numFmtId="0" fontId="64" fillId="3" borderId="4" xfId="8" applyFont="1" applyFill="1" applyBorder="1" applyAlignment="1" applyProtection="1">
      <alignment vertical="top" wrapText="1"/>
      <protection locked="0"/>
    </xf>
    <xf numFmtId="0" fontId="64" fillId="3" borderId="10" xfId="8" applyFont="1" applyFill="1" applyBorder="1" applyAlignment="1" applyProtection="1">
      <alignment vertical="top" wrapText="1"/>
      <protection locked="0"/>
    </xf>
    <xf numFmtId="0" fontId="64" fillId="3" borderId="11" xfId="8" applyFont="1" applyFill="1" applyBorder="1" applyAlignment="1" applyProtection="1">
      <alignment vertical="top" wrapText="1"/>
      <protection locked="0"/>
    </xf>
    <xf numFmtId="0" fontId="115" fillId="3" borderId="8" xfId="8" applyFont="1" applyFill="1" applyBorder="1" applyAlignment="1" applyProtection="1">
      <alignment horizontal="left" vertical="top" wrapText="1"/>
      <protection locked="0"/>
    </xf>
    <xf numFmtId="0" fontId="64" fillId="3" borderId="0" xfId="8" applyFont="1" applyFill="1" applyAlignment="1" applyProtection="1">
      <alignment horizontal="left" vertical="top" wrapText="1"/>
      <protection locked="0"/>
    </xf>
    <xf numFmtId="0" fontId="64" fillId="3" borderId="9" xfId="8" applyFont="1" applyFill="1" applyBorder="1" applyAlignment="1" applyProtection="1">
      <alignment horizontal="left" vertical="top" wrapText="1"/>
      <protection locked="0"/>
    </xf>
    <xf numFmtId="0" fontId="64" fillId="3" borderId="8" xfId="8" applyFont="1" applyFill="1" applyBorder="1" applyAlignment="1" applyProtection="1">
      <alignment horizontal="left" vertical="top" wrapText="1"/>
      <protection locked="0"/>
    </xf>
    <xf numFmtId="0" fontId="64" fillId="3" borderId="4" xfId="8" applyFont="1" applyFill="1" applyBorder="1" applyAlignment="1" applyProtection="1">
      <alignment horizontal="left" vertical="top" wrapText="1"/>
      <protection locked="0"/>
    </xf>
    <xf numFmtId="0" fontId="64" fillId="3" borderId="10" xfId="8" applyFont="1" applyFill="1" applyBorder="1" applyAlignment="1" applyProtection="1">
      <alignment horizontal="left" vertical="top" wrapText="1"/>
      <protection locked="0"/>
    </xf>
    <xf numFmtId="0" fontId="64" fillId="3" borderId="11" xfId="8" applyFont="1" applyFill="1" applyBorder="1" applyAlignment="1" applyProtection="1">
      <alignment horizontal="left" vertical="top" wrapText="1"/>
      <protection locked="0"/>
    </xf>
    <xf numFmtId="0" fontId="42" fillId="0" borderId="3" xfId="29" applyFont="1" applyBorder="1">
      <alignment vertical="center"/>
    </xf>
    <xf numFmtId="0" fontId="35" fillId="0" borderId="2" xfId="29" applyFont="1" applyBorder="1">
      <alignment vertical="center"/>
    </xf>
    <xf numFmtId="0" fontId="42" fillId="0" borderId="13" xfId="29" applyFont="1" applyBorder="1" applyAlignment="1">
      <alignment horizontal="left" vertical="center"/>
    </xf>
    <xf numFmtId="0" fontId="35" fillId="0" borderId="13" xfId="29" applyFont="1" applyBorder="1">
      <alignment vertical="center"/>
    </xf>
    <xf numFmtId="38" fontId="42" fillId="0" borderId="13" xfId="30" applyFont="1" applyFill="1" applyBorder="1" applyAlignment="1" applyProtection="1">
      <alignment horizontal="left" vertical="center"/>
    </xf>
    <xf numFmtId="0" fontId="0" fillId="0" borderId="13" xfId="0" applyBorder="1" applyAlignment="1">
      <alignment horizontal="left" vertical="center"/>
    </xf>
    <xf numFmtId="0" fontId="40" fillId="5" borderId="24" xfId="29" applyFont="1" applyFill="1" applyBorder="1" applyAlignment="1" applyProtection="1">
      <alignment horizontal="center" vertical="center" shrinkToFit="1"/>
      <protection locked="0"/>
    </xf>
    <xf numFmtId="0" fontId="40" fillId="5" borderId="30" xfId="29" applyFont="1" applyFill="1" applyBorder="1" applyAlignment="1" applyProtection="1">
      <alignment horizontal="center" vertical="center" shrinkToFit="1"/>
      <protection locked="0"/>
    </xf>
    <xf numFmtId="0" fontId="42" fillId="0" borderId="13" xfId="29" applyFont="1" applyBorder="1" applyAlignment="1">
      <alignment horizontal="center" vertical="center" shrinkToFit="1"/>
    </xf>
    <xf numFmtId="0" fontId="35" fillId="0" borderId="13" xfId="29" applyFont="1" applyBorder="1" applyAlignment="1">
      <alignment vertical="center" shrinkToFit="1"/>
    </xf>
    <xf numFmtId="0" fontId="42" fillId="0" borderId="3" xfId="29" applyFont="1" applyBorder="1" applyAlignment="1">
      <alignment horizontal="center" vertical="center" shrinkToFit="1"/>
    </xf>
    <xf numFmtId="0" fontId="35" fillId="0" borderId="2" xfId="29" applyFont="1" applyBorder="1" applyAlignment="1">
      <alignment horizontal="center" vertical="center" shrinkToFit="1"/>
    </xf>
    <xf numFmtId="0" fontId="35" fillId="0" borderId="5" xfId="29" applyFont="1" applyBorder="1" applyAlignment="1">
      <alignment horizontal="center" vertical="center" shrinkToFit="1"/>
    </xf>
    <xf numFmtId="0" fontId="43" fillId="0" borderId="3" xfId="29" applyFont="1" applyBorder="1" applyAlignment="1" applyProtection="1">
      <alignment vertical="center" shrinkToFit="1"/>
      <protection locked="0"/>
    </xf>
    <xf numFmtId="0" fontId="43" fillId="0" borderId="5" xfId="29" applyFont="1" applyBorder="1" applyAlignment="1" applyProtection="1">
      <alignment vertical="center" shrinkToFit="1"/>
      <protection locked="0"/>
    </xf>
    <xf numFmtId="0" fontId="110" fillId="0" borderId="1" xfId="29" applyFont="1" applyBorder="1" applyAlignment="1">
      <alignment horizontal="center" vertical="center"/>
    </xf>
    <xf numFmtId="0" fontId="40" fillId="0" borderId="7" xfId="29" applyFont="1" applyBorder="1" applyAlignment="1">
      <alignment horizontal="center" vertical="center"/>
    </xf>
    <xf numFmtId="0" fontId="35" fillId="0" borderId="4" xfId="29" applyFont="1" applyBorder="1" applyAlignment="1">
      <alignment horizontal="center" vertical="center"/>
    </xf>
    <xf numFmtId="0" fontId="35" fillId="0" borderId="11" xfId="29" applyFont="1" applyBorder="1" applyAlignment="1">
      <alignment horizontal="center" vertical="center"/>
    </xf>
    <xf numFmtId="0" fontId="43" fillId="0" borderId="3" xfId="29" applyFont="1" applyBorder="1" applyProtection="1">
      <alignment vertical="center"/>
      <protection locked="0"/>
    </xf>
    <xf numFmtId="0" fontId="43" fillId="0" borderId="5" xfId="29" applyFont="1" applyBorder="1" applyProtection="1">
      <alignment vertical="center"/>
      <protection locked="0"/>
    </xf>
    <xf numFmtId="0" fontId="42" fillId="0" borderId="14" xfId="29" applyFont="1" applyBorder="1" applyAlignment="1">
      <alignment horizontal="center" vertical="center"/>
    </xf>
    <xf numFmtId="0" fontId="35" fillId="0" borderId="14" xfId="29" applyFont="1" applyBorder="1" applyAlignment="1">
      <alignment horizontal="center" vertical="center"/>
    </xf>
    <xf numFmtId="0" fontId="130" fillId="0" borderId="72" xfId="29" applyFont="1" applyBorder="1" applyAlignment="1">
      <alignment horizontal="center" vertical="center"/>
    </xf>
    <xf numFmtId="0" fontId="130" fillId="0" borderId="14" xfId="29" applyFont="1" applyBorder="1">
      <alignment vertical="center"/>
    </xf>
    <xf numFmtId="0" fontId="130" fillId="0" borderId="73" xfId="29" applyFont="1" applyBorder="1">
      <alignment vertical="center"/>
    </xf>
    <xf numFmtId="0" fontId="130" fillId="0" borderId="75" xfId="29" applyFont="1" applyBorder="1">
      <alignment vertical="center"/>
    </xf>
    <xf numFmtId="0" fontId="130" fillId="0" borderId="76" xfId="29" applyFont="1" applyBorder="1">
      <alignment vertical="center"/>
    </xf>
    <xf numFmtId="0" fontId="130" fillId="0" borderId="77" xfId="29" applyFont="1" applyBorder="1">
      <alignment vertical="center"/>
    </xf>
    <xf numFmtId="38" fontId="130" fillId="4" borderId="14" xfId="29" applyNumberFormat="1" applyFont="1" applyFill="1" applyBorder="1" applyAlignment="1">
      <alignment horizontal="center" vertical="center"/>
    </xf>
    <xf numFmtId="0" fontId="130" fillId="4" borderId="74" xfId="29" applyFont="1" applyFill="1" applyBorder="1" applyAlignment="1">
      <alignment horizontal="center" vertical="center"/>
    </xf>
    <xf numFmtId="0" fontId="130" fillId="4" borderId="76" xfId="29" applyFont="1" applyFill="1" applyBorder="1" applyAlignment="1">
      <alignment horizontal="center" vertical="center"/>
    </xf>
    <xf numFmtId="0" fontId="130" fillId="4" borderId="78" xfId="29" applyFont="1" applyFill="1" applyBorder="1" applyAlignment="1">
      <alignment horizontal="center" vertical="center"/>
    </xf>
    <xf numFmtId="0" fontId="130" fillId="0" borderId="72" xfId="29" applyFont="1" applyBorder="1" applyAlignment="1">
      <alignment horizontal="center" vertical="center" shrinkToFit="1"/>
    </xf>
    <xf numFmtId="0" fontId="130" fillId="0" borderId="73" xfId="29" applyFont="1" applyBorder="1" applyAlignment="1">
      <alignment vertical="center" shrinkToFit="1"/>
    </xf>
    <xf numFmtId="0" fontId="130" fillId="0" borderId="75" xfId="29" applyFont="1" applyBorder="1" applyAlignment="1">
      <alignment vertical="center" shrinkToFit="1"/>
    </xf>
    <xf numFmtId="0" fontId="130" fillId="0" borderId="77" xfId="29" applyFont="1" applyBorder="1" applyAlignment="1">
      <alignment vertical="center" shrinkToFit="1"/>
    </xf>
    <xf numFmtId="0" fontId="130" fillId="4" borderId="14" xfId="29" applyFont="1" applyFill="1" applyBorder="1" applyAlignment="1">
      <alignment horizontal="center" vertical="center"/>
    </xf>
    <xf numFmtId="0" fontId="35" fillId="0" borderId="13" xfId="24" applyFont="1" applyBorder="1" applyAlignment="1">
      <alignment horizontal="center" vertical="center"/>
    </xf>
    <xf numFmtId="0" fontId="35" fillId="0" borderId="13" xfId="24" applyFont="1" applyBorder="1" applyAlignment="1">
      <alignment horizontal="center" vertical="center" wrapText="1"/>
    </xf>
    <xf numFmtId="0" fontId="129" fillId="0" borderId="39" xfId="29" applyFont="1" applyBorder="1" applyAlignment="1">
      <alignment horizontal="center" vertical="center"/>
    </xf>
    <xf numFmtId="0" fontId="129" fillId="0" borderId="40" xfId="29" applyFont="1" applyBorder="1" applyAlignment="1">
      <alignment horizontal="center" vertical="center"/>
    </xf>
    <xf numFmtId="0" fontId="43" fillId="0" borderId="2" xfId="29" applyFont="1" applyBorder="1" applyAlignment="1" applyProtection="1">
      <alignment vertical="center" shrinkToFit="1"/>
      <protection locked="0"/>
    </xf>
    <xf numFmtId="0" fontId="41" fillId="0" borderId="0" xfId="10" applyFont="1" applyAlignment="1">
      <alignment horizontal="center" vertical="center"/>
    </xf>
    <xf numFmtId="0" fontId="41" fillId="4" borderId="0" xfId="10" applyFont="1" applyFill="1" applyAlignment="1">
      <alignment vertical="center" shrinkToFit="1"/>
    </xf>
    <xf numFmtId="0" fontId="0" fillId="4" borderId="0" xfId="0" applyFill="1" applyAlignment="1">
      <alignment vertical="center" shrinkToFit="1"/>
    </xf>
    <xf numFmtId="0" fontId="43" fillId="0" borderId="0" xfId="10" applyFont="1" applyAlignment="1">
      <alignment horizontal="center" vertical="center" wrapText="1"/>
    </xf>
    <xf numFmtId="0" fontId="9" fillId="0" borderId="0" xfId="10" applyAlignment="1">
      <alignment horizontal="center" vertical="center" wrapText="1"/>
    </xf>
    <xf numFmtId="0" fontId="9" fillId="0" borderId="0" xfId="10" applyAlignment="1">
      <alignment horizontal="center" vertical="center"/>
    </xf>
    <xf numFmtId="0" fontId="41" fillId="0" borderId="6" xfId="10" applyFont="1" applyBorder="1" applyAlignment="1"/>
    <xf numFmtId="0" fontId="41" fillId="0" borderId="7" xfId="10" applyFont="1" applyBorder="1" applyAlignment="1"/>
    <xf numFmtId="0" fontId="41" fillId="0" borderId="10" xfId="10" applyFont="1" applyBorder="1">
      <alignment vertical="center"/>
    </xf>
    <xf numFmtId="0" fontId="41" fillId="0" borderId="11" xfId="10" applyFont="1" applyBorder="1">
      <alignment vertical="center"/>
    </xf>
    <xf numFmtId="0" fontId="41" fillId="4" borderId="10" xfId="10" applyFont="1" applyFill="1" applyBorder="1" applyAlignment="1">
      <alignment horizontal="center" vertical="center" shrinkToFit="1"/>
    </xf>
    <xf numFmtId="0" fontId="41" fillId="0" borderId="2" xfId="10" applyFont="1" applyBorder="1">
      <alignment vertical="center"/>
    </xf>
    <xf numFmtId="0" fontId="41" fillId="0" borderId="5" xfId="10" applyFont="1" applyBorder="1">
      <alignment vertical="center"/>
    </xf>
    <xf numFmtId="0" fontId="41" fillId="3" borderId="2" xfId="10" applyFont="1" applyFill="1" applyBorder="1" applyAlignment="1" applyProtection="1">
      <alignment horizontal="left" vertical="center" wrapText="1"/>
      <protection locked="0"/>
    </xf>
    <xf numFmtId="0" fontId="41" fillId="3" borderId="5" xfId="10" applyFont="1" applyFill="1" applyBorder="1" applyAlignment="1" applyProtection="1">
      <alignment horizontal="left" vertical="center" wrapText="1"/>
      <protection locked="0"/>
    </xf>
    <xf numFmtId="0" fontId="41" fillId="0" borderId="6" xfId="10" applyFont="1" applyBorder="1">
      <alignment vertical="center"/>
    </xf>
    <xf numFmtId="0" fontId="74" fillId="0" borderId="0" xfId="10" applyFont="1" applyAlignment="1">
      <alignment horizontal="center" vertical="center"/>
    </xf>
    <xf numFmtId="0" fontId="41" fillId="4" borderId="0" xfId="10" applyFont="1" applyFill="1" applyAlignment="1">
      <alignment horizontal="center" vertical="center" shrinkToFit="1"/>
    </xf>
    <xf numFmtId="0" fontId="41" fillId="0" borderId="0" xfId="10" applyFont="1" applyAlignment="1">
      <alignment horizontal="center" vertical="center" shrinkToFit="1"/>
    </xf>
    <xf numFmtId="0" fontId="41" fillId="0" borderId="0" xfId="10" applyFont="1" applyAlignment="1">
      <alignment horizontal="right" vertical="center"/>
    </xf>
    <xf numFmtId="0" fontId="23" fillId="0" borderId="0" xfId="10" applyFont="1" applyAlignment="1">
      <alignment horizontal="left" vertical="top" wrapText="1"/>
    </xf>
    <xf numFmtId="0" fontId="41" fillId="4" borderId="0" xfId="10" applyFont="1" applyFill="1" applyAlignment="1">
      <alignment horizontal="right" vertical="center" shrinkToFit="1"/>
    </xf>
    <xf numFmtId="0" fontId="41" fillId="4" borderId="6" xfId="0" applyFont="1" applyFill="1" applyBorder="1" applyAlignment="1">
      <alignment horizontal="right" vertical="center" shrinkToFit="1"/>
    </xf>
    <xf numFmtId="0" fontId="0" fillId="4" borderId="6" xfId="0" applyFill="1" applyBorder="1" applyAlignment="1">
      <alignment vertical="center" shrinkToFit="1"/>
    </xf>
    <xf numFmtId="0" fontId="35" fillId="4" borderId="6" xfId="0" applyFont="1" applyFill="1" applyBorder="1" applyAlignment="1">
      <alignment horizontal="center" vertical="center" shrinkToFit="1"/>
    </xf>
    <xf numFmtId="0" fontId="0" fillId="0" borderId="6" xfId="0" applyBorder="1" applyAlignment="1">
      <alignment horizontal="center" vertical="center" shrinkToFit="1"/>
    </xf>
    <xf numFmtId="0" fontId="35" fillId="4" borderId="6" xfId="0" applyFont="1" applyFill="1" applyBorder="1" applyAlignment="1">
      <alignment horizontal="right"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18" fillId="4" borderId="2" xfId="10" applyFont="1" applyFill="1" applyBorder="1" applyAlignment="1">
      <alignment horizontal="center" vertical="center"/>
    </xf>
    <xf numFmtId="0" fontId="0" fillId="4" borderId="2" xfId="0" applyFill="1" applyBorder="1" applyAlignment="1">
      <alignment horizontal="center" vertical="center"/>
    </xf>
    <xf numFmtId="0" fontId="35" fillId="0" borderId="10" xfId="10" applyFont="1" applyBorder="1" applyAlignment="1">
      <alignment horizontal="center" vertical="center"/>
    </xf>
    <xf numFmtId="0" fontId="0" fillId="5" borderId="0" xfId="0" applyFill="1" applyAlignment="1">
      <alignment horizontal="left" vertical="center"/>
    </xf>
    <xf numFmtId="0" fontId="41" fillId="3" borderId="2" xfId="10" applyFont="1" applyFill="1" applyBorder="1" applyAlignment="1" applyProtection="1">
      <alignment vertical="center" wrapText="1"/>
      <protection locked="0"/>
    </xf>
    <xf numFmtId="0" fontId="41" fillId="3" borderId="5" xfId="10" applyFont="1" applyFill="1" applyBorder="1" applyAlignment="1" applyProtection="1">
      <alignment vertical="center" wrapText="1"/>
      <protection locked="0"/>
    </xf>
    <xf numFmtId="0" fontId="41" fillId="0" borderId="7" xfId="10" applyFont="1" applyBorder="1">
      <alignment vertical="center"/>
    </xf>
    <xf numFmtId="0" fontId="41" fillId="0" borderId="0" xfId="10" applyFont="1">
      <alignment vertical="center"/>
    </xf>
    <xf numFmtId="0" fontId="41" fillId="0" borderId="9" xfId="10" applyFont="1" applyBorder="1">
      <alignment vertical="center"/>
    </xf>
    <xf numFmtId="0" fontId="41" fillId="3" borderId="0" xfId="10" applyFont="1" applyFill="1" applyAlignment="1" applyProtection="1">
      <alignment vertical="center" shrinkToFit="1"/>
      <protection locked="0"/>
    </xf>
    <xf numFmtId="0" fontId="35" fillId="0" borderId="10" xfId="10" applyFont="1" applyBorder="1" applyAlignment="1">
      <alignment horizontal="center" vertical="top"/>
    </xf>
    <xf numFmtId="0" fontId="41" fillId="0" borderId="6" xfId="10" applyFont="1" applyBorder="1" applyAlignment="1">
      <alignment horizontal="center" vertical="center"/>
    </xf>
    <xf numFmtId="0" fontId="41" fillId="3" borderId="6" xfId="10" applyFont="1" applyFill="1" applyBorder="1" applyAlignment="1" applyProtection="1">
      <alignment vertical="center" shrinkToFit="1"/>
      <protection locked="0"/>
    </xf>
    <xf numFmtId="0" fontId="41" fillId="3" borderId="7" xfId="10" applyFont="1" applyFill="1" applyBorder="1" applyAlignment="1" applyProtection="1">
      <alignment vertical="center" shrinkToFit="1"/>
      <protection locked="0"/>
    </xf>
    <xf numFmtId="0" fontId="41" fillId="3" borderId="9" xfId="10" applyFont="1" applyFill="1" applyBorder="1" applyAlignment="1" applyProtection="1">
      <alignment vertical="center" shrinkToFit="1"/>
      <protection locked="0"/>
    </xf>
    <xf numFmtId="0" fontId="42" fillId="0" borderId="0" xfId="10" applyFont="1" applyAlignment="1">
      <alignment horizontal="center" vertical="center" wrapText="1"/>
    </xf>
    <xf numFmtId="0" fontId="41" fillId="3" borderId="10" xfId="10" applyFont="1" applyFill="1" applyBorder="1" applyAlignment="1" applyProtection="1">
      <alignment vertical="center" shrinkToFit="1"/>
      <protection locked="0"/>
    </xf>
    <xf numFmtId="0" fontId="41" fillId="3" borderId="11" xfId="10" applyFont="1" applyFill="1" applyBorder="1" applyAlignment="1" applyProtection="1">
      <alignment vertical="center" shrinkToFit="1"/>
      <protection locked="0"/>
    </xf>
    <xf numFmtId="0" fontId="35" fillId="4" borderId="7" xfId="0" applyFont="1" applyFill="1" applyBorder="1" applyAlignment="1">
      <alignment horizontal="right" vertical="center" shrinkToFit="1"/>
    </xf>
    <xf numFmtId="0" fontId="42" fillId="0" borderId="10" xfId="10" applyFont="1" applyBorder="1" applyAlignment="1">
      <alignment horizontal="center" vertical="center" wrapText="1"/>
    </xf>
    <xf numFmtId="0" fontId="35" fillId="0" borderId="0" xfId="10" applyFont="1" applyAlignment="1">
      <alignment horizontal="center" vertical="center" shrinkToFit="1"/>
    </xf>
    <xf numFmtId="0" fontId="35" fillId="0" borderId="0" xfId="10" applyFont="1">
      <alignment vertical="center"/>
    </xf>
    <xf numFmtId="0" fontId="41" fillId="0" borderId="2" xfId="10" applyFont="1" applyBorder="1" applyAlignment="1">
      <alignment vertical="center" wrapText="1"/>
    </xf>
    <xf numFmtId="0" fontId="41" fillId="0" borderId="5" xfId="10" applyFont="1" applyBorder="1" applyAlignment="1">
      <alignment vertical="center" wrapText="1"/>
    </xf>
    <xf numFmtId="0" fontId="18" fillId="3" borderId="2" xfId="10" applyFont="1" applyFill="1" applyBorder="1" applyAlignment="1" applyProtection="1">
      <alignment vertical="center" wrapText="1"/>
      <protection locked="0"/>
    </xf>
    <xf numFmtId="0" fontId="18" fillId="3" borderId="5" xfId="10" applyFont="1" applyFill="1" applyBorder="1" applyAlignment="1" applyProtection="1">
      <alignment vertical="center" wrapText="1"/>
      <protection locked="0"/>
    </xf>
    <xf numFmtId="0" fontId="41" fillId="0" borderId="1" xfId="10" applyFont="1" applyBorder="1" applyAlignment="1">
      <alignment horizontal="center"/>
    </xf>
    <xf numFmtId="0" fontId="41" fillId="0" borderId="6" xfId="10" applyFont="1" applyBorder="1" applyAlignment="1">
      <alignment horizontal="center"/>
    </xf>
    <xf numFmtId="0" fontId="41" fillId="0" borderId="7" xfId="10" applyFont="1" applyBorder="1" applyAlignment="1">
      <alignment horizontal="center"/>
    </xf>
    <xf numFmtId="0" fontId="41" fillId="0" borderId="1" xfId="10" applyFont="1" applyBorder="1" applyAlignment="1">
      <alignment horizontal="center" wrapText="1"/>
    </xf>
    <xf numFmtId="0" fontId="41" fillId="0" borderId="6" xfId="10" applyFont="1" applyBorder="1" applyAlignment="1">
      <alignment horizontal="center" wrapText="1"/>
    </xf>
    <xf numFmtId="0" fontId="41" fillId="0" borderId="7" xfId="10" applyFont="1" applyBorder="1" applyAlignment="1">
      <alignment horizontal="center" wrapText="1"/>
    </xf>
    <xf numFmtId="0" fontId="35" fillId="3" borderId="3" xfId="10" applyFont="1" applyFill="1" applyBorder="1" applyAlignment="1" applyProtection="1">
      <alignment vertical="center" wrapText="1" shrinkToFit="1"/>
      <protection locked="0"/>
    </xf>
    <xf numFmtId="0" fontId="35" fillId="3" borderId="2" xfId="10" applyFont="1" applyFill="1" applyBorder="1" applyAlignment="1" applyProtection="1">
      <alignment vertical="center" wrapText="1" shrinkToFit="1"/>
      <protection locked="0"/>
    </xf>
    <xf numFmtId="0" fontId="35" fillId="3" borderId="5" xfId="10" applyFont="1" applyFill="1" applyBorder="1" applyAlignment="1" applyProtection="1">
      <alignment vertical="center" wrapText="1" shrinkToFit="1"/>
      <protection locked="0"/>
    </xf>
    <xf numFmtId="0" fontId="18" fillId="3" borderId="3" xfId="10" applyFont="1" applyFill="1" applyBorder="1" applyAlignment="1" applyProtection="1">
      <alignment vertical="center" wrapText="1" shrinkToFit="1"/>
      <protection locked="0"/>
    </xf>
    <xf numFmtId="0" fontId="18" fillId="3" borderId="2" xfId="10" applyFont="1" applyFill="1" applyBorder="1" applyAlignment="1" applyProtection="1">
      <alignment vertical="center" wrapText="1" shrinkToFit="1"/>
      <protection locked="0"/>
    </xf>
    <xf numFmtId="0" fontId="18" fillId="3" borderId="5" xfId="10" applyFont="1" applyFill="1" applyBorder="1" applyAlignment="1" applyProtection="1">
      <alignment vertical="center" wrapText="1" shrinkToFit="1"/>
      <protection locked="0"/>
    </xf>
    <xf numFmtId="0" fontId="35" fillId="3" borderId="3" xfId="10" applyFont="1" applyFill="1" applyBorder="1" applyAlignment="1" applyProtection="1">
      <alignment vertical="center" wrapText="1"/>
      <protection locked="0"/>
    </xf>
    <xf numFmtId="0" fontId="35" fillId="3" borderId="2" xfId="10" applyFont="1" applyFill="1" applyBorder="1" applyAlignment="1" applyProtection="1">
      <alignment vertical="center" wrapText="1"/>
      <protection locked="0"/>
    </xf>
    <xf numFmtId="0" fontId="35" fillId="3" borderId="5" xfId="10" applyFont="1" applyFill="1" applyBorder="1" applyAlignment="1" applyProtection="1">
      <alignment vertical="center" wrapText="1"/>
      <protection locked="0"/>
    </xf>
    <xf numFmtId="0" fontId="18" fillId="3" borderId="3" xfId="10" applyFont="1" applyFill="1" applyBorder="1" applyAlignment="1" applyProtection="1">
      <alignment vertical="center" wrapText="1"/>
      <protection locked="0"/>
    </xf>
    <xf numFmtId="0" fontId="41" fillId="0" borderId="4" xfId="10" applyFont="1" applyBorder="1" applyAlignment="1">
      <alignment horizontal="center" vertical="center"/>
    </xf>
    <xf numFmtId="0" fontId="41" fillId="0" borderId="10" xfId="10" applyFont="1" applyBorder="1" applyAlignment="1">
      <alignment horizontal="center" vertical="center"/>
    </xf>
    <xf numFmtId="0" fontId="41" fillId="0" borderId="11" xfId="10" applyFont="1" applyBorder="1" applyAlignment="1">
      <alignment horizontal="center" vertical="center"/>
    </xf>
    <xf numFmtId="0" fontId="41" fillId="0" borderId="4" xfId="10" applyFont="1" applyBorder="1" applyAlignment="1">
      <alignment horizontal="center" vertical="center" wrapText="1"/>
    </xf>
    <xf numFmtId="0" fontId="41" fillId="0" borderId="10" xfId="10" applyFont="1" applyBorder="1" applyAlignment="1">
      <alignment horizontal="center" vertical="center" wrapText="1"/>
    </xf>
    <xf numFmtId="0" fontId="41" fillId="0" borderId="11" xfId="10" applyFont="1" applyBorder="1" applyAlignment="1">
      <alignment horizontal="center" vertical="center" wrapText="1"/>
    </xf>
    <xf numFmtId="0" fontId="116" fillId="3" borderId="2" xfId="10" applyFont="1" applyFill="1" applyBorder="1" applyAlignment="1" applyProtection="1">
      <alignment vertical="center" wrapText="1"/>
      <protection locked="0"/>
    </xf>
    <xf numFmtId="0" fontId="116" fillId="3" borderId="5" xfId="10" applyFont="1" applyFill="1" applyBorder="1" applyAlignment="1" applyProtection="1">
      <alignment vertical="center" wrapText="1"/>
      <protection locked="0"/>
    </xf>
    <xf numFmtId="0" fontId="116" fillId="3" borderId="2" xfId="10" applyFont="1" applyFill="1" applyBorder="1" applyAlignment="1" applyProtection="1">
      <alignment horizontal="right" vertical="center" shrinkToFit="1"/>
      <protection locked="0"/>
    </xf>
    <xf numFmtId="0" fontId="117" fillId="0" borderId="2" xfId="10" applyFont="1" applyBorder="1" applyAlignment="1" applyProtection="1">
      <alignment vertical="center" shrinkToFit="1"/>
      <protection locked="0"/>
    </xf>
    <xf numFmtId="0" fontId="51" fillId="3" borderId="2" xfId="10" applyFont="1" applyFill="1" applyBorder="1" applyAlignment="1" applyProtection="1">
      <alignment vertical="center" wrapText="1"/>
      <protection locked="0"/>
    </xf>
    <xf numFmtId="0" fontId="51" fillId="3" borderId="5" xfId="10" applyFont="1" applyFill="1" applyBorder="1" applyAlignment="1" applyProtection="1">
      <alignment vertical="center" wrapText="1"/>
      <protection locked="0"/>
    </xf>
    <xf numFmtId="0" fontId="91" fillId="0" borderId="0" xfId="10" applyFont="1" applyAlignment="1">
      <alignment horizontal="center" vertical="center" wrapText="1"/>
    </xf>
    <xf numFmtId="0" fontId="9" fillId="0" borderId="0" xfId="10" applyAlignment="1">
      <alignment horizontal="center" vertical="center" shrinkToFit="1"/>
    </xf>
    <xf numFmtId="0" fontId="54" fillId="3" borderId="0" xfId="10" applyFont="1" applyFill="1" applyAlignment="1" applyProtection="1">
      <alignment horizontal="center" vertical="center" shrinkToFit="1"/>
      <protection locked="0"/>
    </xf>
    <xf numFmtId="0" fontId="118" fillId="0" borderId="0" xfId="10" applyFont="1" applyAlignment="1" applyProtection="1">
      <alignment horizontal="center" vertical="center" shrinkToFit="1"/>
      <protection locked="0"/>
    </xf>
    <xf numFmtId="0" fontId="41" fillId="3" borderId="2" xfId="10" applyFont="1" applyFill="1" applyBorder="1" applyAlignment="1" applyProtection="1">
      <alignment horizontal="right" vertical="center" shrinkToFit="1"/>
      <protection locked="0"/>
    </xf>
    <xf numFmtId="0" fontId="9" fillId="0" borderId="2" xfId="10" applyBorder="1" applyAlignment="1" applyProtection="1">
      <alignment vertical="center" shrinkToFit="1"/>
      <protection locked="0"/>
    </xf>
    <xf numFmtId="0" fontId="78" fillId="0" borderId="0" xfId="10" applyFont="1" applyAlignment="1">
      <alignment horizontal="center" vertical="center" wrapText="1"/>
    </xf>
    <xf numFmtId="0" fontId="0" fillId="0" borderId="10" xfId="0" applyBorder="1" applyAlignment="1">
      <alignment vertical="center" shrinkToFit="1"/>
    </xf>
    <xf numFmtId="0" fontId="23" fillId="3" borderId="2" xfId="10" applyFont="1" applyFill="1" applyBorder="1" applyAlignment="1" applyProtection="1">
      <alignment vertical="center" wrapText="1"/>
      <protection locked="0"/>
    </xf>
    <xf numFmtId="0" fontId="23" fillId="3" borderId="5" xfId="10" applyFont="1" applyFill="1" applyBorder="1" applyAlignment="1" applyProtection="1">
      <alignment vertical="center" wrapText="1"/>
      <protection locked="0"/>
    </xf>
    <xf numFmtId="0" fontId="122" fillId="4" borderId="0" xfId="0" applyFont="1" applyFill="1" applyAlignment="1">
      <alignment vertical="center" shrinkToFit="1"/>
    </xf>
    <xf numFmtId="0" fontId="43" fillId="0" borderId="0" xfId="10" applyFont="1" applyAlignment="1">
      <alignment horizontal="center" vertical="center" shrinkToFit="1"/>
    </xf>
    <xf numFmtId="0" fontId="95" fillId="0" borderId="0" xfId="14" applyFont="1" applyAlignment="1">
      <alignment horizontal="center" vertical="center"/>
    </xf>
    <xf numFmtId="0" fontId="98" fillId="0" borderId="0" xfId="14" applyFont="1" applyAlignment="1">
      <alignment horizontal="center" vertical="center"/>
    </xf>
    <xf numFmtId="0" fontId="41" fillId="0" borderId="0" xfId="14" applyFont="1" applyAlignment="1">
      <alignment vertical="center" shrinkToFit="1"/>
    </xf>
    <xf numFmtId="0" fontId="41" fillId="0" borderId="0" xfId="14" applyFont="1" applyAlignment="1" applyProtection="1">
      <alignment horizontal="center" vertical="center" shrinkToFit="1"/>
      <protection locked="0"/>
    </xf>
    <xf numFmtId="0" fontId="100" fillId="3" borderId="1" xfId="17" applyFont="1" applyFill="1" applyBorder="1" applyAlignment="1" applyProtection="1">
      <alignment horizontal="left" vertical="center"/>
      <protection locked="0"/>
    </xf>
    <xf numFmtId="0" fontId="0" fillId="3" borderId="6" xfId="0" applyFill="1" applyBorder="1" applyProtection="1">
      <alignment vertical="center"/>
      <protection locked="0"/>
    </xf>
    <xf numFmtId="0" fontId="0" fillId="3" borderId="7" xfId="0" applyFill="1" applyBorder="1" applyProtection="1">
      <alignment vertical="center"/>
      <protection locked="0"/>
    </xf>
    <xf numFmtId="0" fontId="0" fillId="3" borderId="4" xfId="0" applyFill="1" applyBorder="1" applyProtection="1">
      <alignment vertical="center"/>
      <protection locked="0"/>
    </xf>
    <xf numFmtId="0" fontId="0" fillId="3" borderId="10" xfId="0" applyFill="1" applyBorder="1" applyProtection="1">
      <alignment vertical="center"/>
      <protection locked="0"/>
    </xf>
    <xf numFmtId="0" fontId="0" fillId="3" borderId="11" xfId="0" applyFill="1" applyBorder="1" applyProtection="1">
      <alignment vertical="center"/>
      <protection locked="0"/>
    </xf>
    <xf numFmtId="0" fontId="23" fillId="0" borderId="2" xfId="17" applyFont="1" applyBorder="1" applyAlignment="1">
      <alignment vertical="center" wrapText="1"/>
    </xf>
    <xf numFmtId="0" fontId="23" fillId="0" borderId="5" xfId="17" applyFont="1" applyBorder="1" applyAlignment="1">
      <alignment vertical="center" wrapText="1"/>
    </xf>
    <xf numFmtId="0" fontId="39" fillId="0" borderId="53" xfId="14" applyFont="1" applyBorder="1" applyAlignment="1">
      <alignment horizontal="left" vertical="top" wrapText="1"/>
    </xf>
    <xf numFmtId="0" fontId="39" fillId="0" borderId="54" xfId="14" applyFont="1" applyBorder="1" applyAlignment="1">
      <alignment horizontal="left" vertical="top" wrapText="1"/>
    </xf>
    <xf numFmtId="0" fontId="39" fillId="0" borderId="55" xfId="14" applyFont="1" applyBorder="1" applyAlignment="1">
      <alignment horizontal="left" vertical="top" wrapText="1"/>
    </xf>
    <xf numFmtId="0" fontId="39" fillId="0" borderId="56" xfId="14" applyFont="1" applyBorder="1" applyAlignment="1">
      <alignment horizontal="left" vertical="top" wrapText="1"/>
    </xf>
    <xf numFmtId="0" fontId="39" fillId="0" borderId="0" xfId="14" applyFont="1" applyAlignment="1">
      <alignment horizontal="left" vertical="top" wrapText="1"/>
    </xf>
    <xf numFmtId="0" fontId="39" fillId="0" borderId="57" xfId="14" applyFont="1" applyBorder="1" applyAlignment="1">
      <alignment horizontal="left" vertical="top" wrapText="1"/>
    </xf>
    <xf numFmtId="0" fontId="39" fillId="0" borderId="58" xfId="14" applyFont="1" applyBorder="1" applyAlignment="1">
      <alignment horizontal="left" vertical="top" wrapText="1"/>
    </xf>
    <xf numFmtId="0" fontId="39" fillId="0" borderId="59" xfId="14" applyFont="1" applyBorder="1" applyAlignment="1">
      <alignment horizontal="left" vertical="top" wrapText="1"/>
    </xf>
    <xf numFmtId="0" fontId="39" fillId="0" borderId="60" xfId="14" applyFont="1" applyBorder="1" applyAlignment="1">
      <alignment horizontal="left" vertical="top" wrapText="1"/>
    </xf>
    <xf numFmtId="0" fontId="88" fillId="0" borderId="3" xfId="17" applyFont="1" applyBorder="1" applyAlignment="1">
      <alignment horizontal="center" vertical="center"/>
    </xf>
    <xf numFmtId="0" fontId="88" fillId="0" borderId="2" xfId="17" applyFont="1" applyBorder="1" applyAlignment="1">
      <alignment horizontal="center" vertical="center"/>
    </xf>
    <xf numFmtId="0" fontId="88" fillId="0" borderId="5" xfId="17" applyFont="1" applyBorder="1" applyAlignment="1">
      <alignment horizontal="center" vertical="center"/>
    </xf>
    <xf numFmtId="0" fontId="23" fillId="0" borderId="3" xfId="17" applyFont="1" applyBorder="1" applyAlignment="1">
      <alignment horizontal="center" vertical="center"/>
    </xf>
    <xf numFmtId="0" fontId="23" fillId="0" borderId="2" xfId="17" applyFont="1" applyBorder="1" applyAlignment="1">
      <alignment horizontal="center" vertical="center"/>
    </xf>
    <xf numFmtId="0" fontId="23" fillId="0" borderId="5" xfId="17" applyFont="1" applyBorder="1" applyAlignment="1">
      <alignment horizontal="center" vertical="center"/>
    </xf>
    <xf numFmtId="0" fontId="31" fillId="0" borderId="3" xfId="17" applyFont="1" applyBorder="1" applyAlignment="1">
      <alignment horizontal="center" vertical="center" wrapText="1"/>
    </xf>
    <xf numFmtId="0" fontId="31" fillId="0" borderId="2" xfId="17" applyFont="1" applyBorder="1" applyAlignment="1">
      <alignment horizontal="center" vertical="center" wrapText="1"/>
    </xf>
    <xf numFmtId="0" fontId="31" fillId="0" borderId="5" xfId="17" applyFont="1" applyBorder="1" applyAlignment="1">
      <alignment horizontal="center" vertical="center" wrapText="1"/>
    </xf>
    <xf numFmtId="0" fontId="18" fillId="3" borderId="3" xfId="17" applyFont="1" applyFill="1" applyBorder="1" applyAlignment="1" applyProtection="1">
      <alignment horizontal="left" vertical="center"/>
      <protection locked="0"/>
    </xf>
    <xf numFmtId="0" fontId="18" fillId="3" borderId="2" xfId="17" applyFont="1" applyFill="1" applyBorder="1" applyAlignment="1" applyProtection="1">
      <alignment horizontal="left" vertical="center"/>
      <protection locked="0"/>
    </xf>
    <xf numFmtId="0" fontId="18" fillId="3" borderId="5" xfId="17" applyFont="1" applyFill="1" applyBorder="1" applyAlignment="1" applyProtection="1">
      <alignment horizontal="left" vertical="center"/>
      <protection locked="0"/>
    </xf>
    <xf numFmtId="0" fontId="23" fillId="0" borderId="1" xfId="17" applyFont="1" applyBorder="1" applyAlignment="1">
      <alignment horizontal="center" vertical="center" wrapText="1"/>
    </xf>
    <xf numFmtId="0" fontId="23" fillId="0" borderId="6" xfId="17" applyFont="1" applyBorder="1" applyAlignment="1">
      <alignment horizontal="center" vertical="center" wrapText="1"/>
    </xf>
    <xf numFmtId="0" fontId="23" fillId="0" borderId="7" xfId="17" applyFont="1" applyBorder="1" applyAlignment="1">
      <alignment horizontal="center" vertical="center" wrapText="1"/>
    </xf>
    <xf numFmtId="0" fontId="23" fillId="0" borderId="4" xfId="17" applyFont="1" applyBorder="1" applyAlignment="1">
      <alignment horizontal="center" vertical="center" wrapText="1"/>
    </xf>
    <xf numFmtId="0" fontId="23" fillId="0" borderId="10" xfId="17" applyFont="1" applyBorder="1" applyAlignment="1">
      <alignment horizontal="center" vertical="center" wrapText="1"/>
    </xf>
    <xf numFmtId="0" fontId="23" fillId="0" borderId="11" xfId="17" applyFont="1" applyBorder="1" applyAlignment="1">
      <alignment horizontal="center" vertical="center" wrapText="1"/>
    </xf>
    <xf numFmtId="0" fontId="41" fillId="0" borderId="3" xfId="14" applyFont="1" applyBorder="1" applyAlignment="1">
      <alignment horizontal="center" vertical="center"/>
    </xf>
    <xf numFmtId="0" fontId="8" fillId="0" borderId="2" xfId="14" applyBorder="1" applyAlignment="1">
      <alignment horizontal="center" vertical="center"/>
    </xf>
    <xf numFmtId="0" fontId="8" fillId="0" borderId="5" xfId="14" applyBorder="1" applyAlignment="1">
      <alignment horizontal="center" vertical="center"/>
    </xf>
    <xf numFmtId="183" fontId="83" fillId="3" borderId="2" xfId="14" applyNumberFormat="1" applyFont="1" applyFill="1" applyBorder="1" applyAlignment="1" applyProtection="1">
      <alignment horizontal="center" vertical="center" shrinkToFit="1"/>
      <protection locked="0"/>
    </xf>
    <xf numFmtId="0" fontId="41" fillId="0" borderId="1" xfId="14" applyFont="1" applyBorder="1" applyAlignment="1">
      <alignment horizontal="center" vertical="center" wrapText="1"/>
    </xf>
    <xf numFmtId="0" fontId="41" fillId="0" borderId="6" xfId="14" applyFont="1" applyBorder="1" applyAlignment="1">
      <alignment horizontal="center" vertical="center"/>
    </xf>
    <xf numFmtId="0" fontId="8" fillId="0" borderId="6" xfId="14" applyBorder="1" applyAlignment="1">
      <alignment horizontal="center" vertical="center"/>
    </xf>
    <xf numFmtId="0" fontId="8" fillId="0" borderId="7" xfId="14" applyBorder="1" applyAlignment="1">
      <alignment horizontal="center" vertical="center"/>
    </xf>
    <xf numFmtId="0" fontId="41" fillId="0" borderId="4" xfId="14" applyFont="1" applyBorder="1" applyAlignment="1">
      <alignment horizontal="center" vertical="center"/>
    </xf>
    <xf numFmtId="0" fontId="41" fillId="0" borderId="10" xfId="14" applyFont="1" applyBorder="1" applyAlignment="1">
      <alignment horizontal="center" vertical="center"/>
    </xf>
    <xf numFmtId="0" fontId="8" fillId="0" borderId="10" xfId="14" applyBorder="1" applyAlignment="1">
      <alignment horizontal="center" vertical="center"/>
    </xf>
    <xf numFmtId="0" fontId="8" fillId="0" borderId="11" xfId="14" applyBorder="1" applyAlignment="1">
      <alignment horizontal="center" vertical="center"/>
    </xf>
    <xf numFmtId="0" fontId="41" fillId="3" borderId="1" xfId="14" applyFont="1" applyFill="1" applyBorder="1" applyAlignment="1" applyProtection="1">
      <alignment vertical="center" shrinkToFit="1"/>
      <protection locked="0"/>
    </xf>
    <xf numFmtId="0" fontId="41" fillId="3" borderId="6" xfId="14" applyFont="1" applyFill="1" applyBorder="1" applyAlignment="1" applyProtection="1">
      <alignment vertical="center" shrinkToFit="1"/>
      <protection locked="0"/>
    </xf>
    <xf numFmtId="0" fontId="41" fillId="3" borderId="7" xfId="14" applyFont="1" applyFill="1" applyBorder="1" applyAlignment="1" applyProtection="1">
      <alignment vertical="center" shrinkToFit="1"/>
      <protection locked="0"/>
    </xf>
    <xf numFmtId="0" fontId="8" fillId="0" borderId="4" xfId="14" applyBorder="1" applyAlignment="1" applyProtection="1">
      <alignment vertical="center" shrinkToFit="1"/>
      <protection locked="0"/>
    </xf>
    <xf numFmtId="0" fontId="8" fillId="0" borderId="10" xfId="14" applyBorder="1" applyAlignment="1" applyProtection="1">
      <alignment vertical="center" shrinkToFit="1"/>
      <protection locked="0"/>
    </xf>
    <xf numFmtId="0" fontId="8" fillId="0" borderId="11" xfId="14" applyBorder="1" applyAlignment="1" applyProtection="1">
      <alignment vertical="center" shrinkToFit="1"/>
      <protection locked="0"/>
    </xf>
    <xf numFmtId="0" fontId="41" fillId="0" borderId="1" xfId="14" applyFont="1" applyBorder="1" applyAlignment="1">
      <alignment horizontal="center" vertical="center"/>
    </xf>
    <xf numFmtId="0" fontId="12" fillId="0" borderId="6" xfId="14" applyFont="1" applyBorder="1">
      <alignment vertical="center"/>
    </xf>
    <xf numFmtId="0" fontId="12" fillId="0" borderId="7" xfId="14" applyFont="1" applyBorder="1">
      <alignment vertical="center"/>
    </xf>
    <xf numFmtId="0" fontId="12" fillId="0" borderId="0" xfId="14" applyFont="1">
      <alignment vertical="center"/>
    </xf>
    <xf numFmtId="0" fontId="12" fillId="0" borderId="9" xfId="14" applyFont="1" applyBorder="1">
      <alignment vertical="center"/>
    </xf>
    <xf numFmtId="0" fontId="12" fillId="0" borderId="10" xfId="14" applyFont="1" applyBorder="1">
      <alignment vertical="center"/>
    </xf>
    <xf numFmtId="0" fontId="12" fillId="0" borderId="11" xfId="14" applyFont="1" applyBorder="1">
      <alignment vertical="center"/>
    </xf>
    <xf numFmtId="0" fontId="41" fillId="0" borderId="6" xfId="14" applyFont="1" applyBorder="1">
      <alignment vertical="center"/>
    </xf>
    <xf numFmtId="0" fontId="41" fillId="0" borderId="7" xfId="14" applyFont="1" applyBorder="1">
      <alignment vertical="center"/>
    </xf>
    <xf numFmtId="0" fontId="41" fillId="0" borderId="0" xfId="14" applyFont="1">
      <alignment vertical="center"/>
    </xf>
    <xf numFmtId="0" fontId="41" fillId="0" borderId="9" xfId="14" applyFont="1" applyBorder="1">
      <alignment vertical="center"/>
    </xf>
    <xf numFmtId="0" fontId="41" fillId="0" borderId="10" xfId="14" applyFont="1" applyBorder="1">
      <alignment vertical="center"/>
    </xf>
    <xf numFmtId="0" fontId="41" fillId="0" borderId="11" xfId="14" applyFont="1" applyBorder="1">
      <alignment vertical="center"/>
    </xf>
    <xf numFmtId="0" fontId="41" fillId="0" borderId="6" xfId="14" applyFont="1" applyBorder="1" applyAlignment="1">
      <alignment horizontal="distributed" vertical="center"/>
    </xf>
    <xf numFmtId="0" fontId="18" fillId="3" borderId="6" xfId="14" applyFont="1" applyFill="1" applyBorder="1" applyAlignment="1" applyProtection="1">
      <alignment horizontal="center" vertical="center" shrinkToFit="1"/>
      <protection locked="0"/>
    </xf>
    <xf numFmtId="0" fontId="8" fillId="0" borderId="6" xfId="14" applyBorder="1" applyAlignment="1" applyProtection="1">
      <alignment horizontal="center" vertical="center" shrinkToFit="1"/>
      <protection locked="0"/>
    </xf>
    <xf numFmtId="0" fontId="41" fillId="0" borderId="10" xfId="14" applyFont="1" applyBorder="1" applyAlignment="1">
      <alignment horizontal="distributed" vertical="center"/>
    </xf>
    <xf numFmtId="0" fontId="18" fillId="3" borderId="10" xfId="14" applyFont="1" applyFill="1" applyBorder="1" applyAlignment="1" applyProtection="1">
      <alignment horizontal="center" vertical="center" shrinkToFit="1"/>
      <protection locked="0"/>
    </xf>
    <xf numFmtId="0" fontId="8" fillId="0" borderId="10" xfId="14" applyBorder="1" applyAlignment="1" applyProtection="1">
      <alignment horizontal="center" vertical="center" shrinkToFit="1"/>
      <protection locked="0"/>
    </xf>
    <xf numFmtId="0" fontId="23" fillId="0" borderId="0" xfId="14" applyFont="1" applyAlignment="1">
      <alignment horizontal="left" vertical="top" wrapText="1"/>
    </xf>
    <xf numFmtId="0" fontId="23" fillId="0" borderId="10" xfId="14" applyFont="1" applyBorder="1" applyAlignment="1">
      <alignment horizontal="center" vertical="top" wrapText="1"/>
    </xf>
    <xf numFmtId="0" fontId="41" fillId="0" borderId="6" xfId="14" applyFont="1" applyBorder="1" applyAlignment="1"/>
    <xf numFmtId="0" fontId="41" fillId="0" borderId="7" xfId="14" applyFont="1" applyBorder="1" applyAlignment="1"/>
    <xf numFmtId="0" fontId="41" fillId="4" borderId="1" xfId="14" applyFont="1" applyFill="1" applyBorder="1" applyAlignment="1">
      <alignment vertical="center" shrinkToFit="1"/>
    </xf>
    <xf numFmtId="0" fontId="35" fillId="0" borderId="2" xfId="14" applyFont="1" applyBorder="1" applyAlignment="1">
      <alignment vertical="center" wrapText="1" shrinkToFit="1"/>
    </xf>
    <xf numFmtId="0" fontId="35" fillId="0" borderId="2" xfId="14" applyFont="1" applyBorder="1" applyAlignment="1">
      <alignment vertical="center" shrinkToFit="1"/>
    </xf>
    <xf numFmtId="0" fontId="35" fillId="0" borderId="5" xfId="14" applyFont="1" applyBorder="1" applyAlignment="1">
      <alignment vertical="center" shrinkToFit="1"/>
    </xf>
    <xf numFmtId="0" fontId="35" fillId="4" borderId="2" xfId="14" applyFont="1" applyFill="1" applyBorder="1" applyAlignment="1">
      <alignment horizontal="center" vertical="center" shrinkToFit="1"/>
    </xf>
    <xf numFmtId="0" fontId="35" fillId="4" borderId="5" xfId="14" applyFont="1" applyFill="1" applyBorder="1" applyAlignment="1">
      <alignment horizontal="center" vertical="center" shrinkToFit="1"/>
    </xf>
    <xf numFmtId="187" fontId="41" fillId="3" borderId="6" xfId="16" applyNumberFormat="1" applyFont="1" applyFill="1" applyBorder="1" applyAlignment="1" applyProtection="1">
      <alignment horizontal="right" vertical="center" shrinkToFit="1"/>
      <protection locked="0"/>
    </xf>
    <xf numFmtId="181" fontId="41" fillId="3" borderId="0" xfId="15" applyNumberFormat="1" applyFont="1" applyFill="1" applyAlignment="1" applyProtection="1">
      <alignment horizontal="right" vertical="center" shrinkToFit="1"/>
      <protection locked="0"/>
    </xf>
    <xf numFmtId="183" fontId="41" fillId="3" borderId="0" xfId="15" applyNumberFormat="1" applyFont="1" applyFill="1" applyAlignment="1" applyProtection="1">
      <alignment horizontal="right" vertical="center" shrinkToFit="1"/>
      <protection locked="0"/>
    </xf>
    <xf numFmtId="183" fontId="41" fillId="3" borderId="10" xfId="15" applyNumberFormat="1" applyFont="1" applyFill="1" applyBorder="1" applyAlignment="1" applyProtection="1">
      <alignment horizontal="right" vertical="center" shrinkToFit="1"/>
      <protection locked="0"/>
    </xf>
    <xf numFmtId="0" fontId="41" fillId="0" borderId="0" xfId="14" applyFont="1" applyAlignment="1">
      <alignment horizontal="center" vertical="center"/>
    </xf>
    <xf numFmtId="0" fontId="42" fillId="0" borderId="0" xfId="14" applyFont="1" applyAlignment="1">
      <alignment horizontal="center" vertical="center" wrapText="1"/>
    </xf>
    <xf numFmtId="0" fontId="74" fillId="0" borderId="0" xfId="14" applyFont="1" applyAlignment="1">
      <alignment horizontal="center" vertical="center"/>
    </xf>
    <xf numFmtId="0" fontId="41" fillId="0" borderId="0" xfId="14" applyFont="1" applyAlignment="1">
      <alignment horizontal="center" vertical="center" shrinkToFit="1"/>
    </xf>
    <xf numFmtId="0" fontId="78" fillId="0" borderId="0" xfId="14" applyFont="1" applyAlignment="1">
      <alignment horizontal="center" vertical="center" wrapText="1"/>
    </xf>
    <xf numFmtId="0" fontId="8" fillId="0" borderId="0" xfId="14" applyAlignment="1">
      <alignment horizontal="center" vertical="center"/>
    </xf>
    <xf numFmtId="0" fontId="41" fillId="4" borderId="6" xfId="14" applyFont="1" applyFill="1" applyBorder="1" applyAlignment="1">
      <alignment vertical="center" shrinkToFit="1"/>
    </xf>
    <xf numFmtId="0" fontId="35" fillId="0" borderId="5" xfId="14" applyFont="1" applyBorder="1" applyAlignment="1">
      <alignment vertical="center" wrapText="1" shrinkToFit="1"/>
    </xf>
    <xf numFmtId="187" fontId="41" fillId="3" borderId="6" xfId="16" applyNumberFormat="1" applyFont="1" applyFill="1" applyBorder="1" applyAlignment="1" applyProtection="1">
      <alignment horizontal="right" vertical="center" shrinkToFit="1"/>
    </xf>
    <xf numFmtId="181" fontId="41" fillId="3" borderId="0" xfId="15" applyNumberFormat="1" applyFont="1" applyFill="1" applyAlignment="1">
      <alignment horizontal="right" vertical="center" shrinkToFit="1"/>
    </xf>
    <xf numFmtId="183" fontId="41" fillId="3" borderId="10" xfId="15" applyNumberFormat="1" applyFont="1" applyFill="1" applyBorder="1" applyAlignment="1">
      <alignment horizontal="right" vertical="center" shrinkToFit="1"/>
    </xf>
    <xf numFmtId="0" fontId="100" fillId="3" borderId="1" xfId="17" applyFont="1" applyFill="1" applyBorder="1" applyAlignment="1">
      <alignment horizontal="left" vertical="center"/>
    </xf>
    <xf numFmtId="0" fontId="100" fillId="3" borderId="6" xfId="17" applyFont="1" applyFill="1" applyBorder="1" applyAlignment="1">
      <alignment horizontal="left" vertical="center"/>
    </xf>
    <xf numFmtId="0" fontId="100" fillId="3" borderId="7" xfId="17" applyFont="1" applyFill="1" applyBorder="1" applyAlignment="1">
      <alignment horizontal="left" vertical="center"/>
    </xf>
    <xf numFmtId="0" fontId="100" fillId="3" borderId="4" xfId="17" applyFont="1" applyFill="1" applyBorder="1" applyAlignment="1">
      <alignment horizontal="left" vertical="center"/>
    </xf>
    <xf numFmtId="0" fontId="100" fillId="3" borderId="10" xfId="17" applyFont="1" applyFill="1" applyBorder="1" applyAlignment="1">
      <alignment horizontal="left" vertical="center"/>
    </xf>
    <xf numFmtId="0" fontId="100" fillId="3" borderId="11" xfId="17" applyFont="1" applyFill="1" applyBorder="1" applyAlignment="1">
      <alignment horizontal="left" vertical="center"/>
    </xf>
    <xf numFmtId="0" fontId="41" fillId="0" borderId="2" xfId="14" applyFont="1" applyBorder="1" applyAlignment="1">
      <alignment horizontal="center" vertical="center"/>
    </xf>
    <xf numFmtId="0" fontId="41" fillId="0" borderId="5" xfId="14" applyFont="1" applyBorder="1" applyAlignment="1">
      <alignment horizontal="center" vertical="center"/>
    </xf>
    <xf numFmtId="0" fontId="41" fillId="0" borderId="6" xfId="14" applyFont="1" applyBorder="1" applyAlignment="1">
      <alignment horizontal="center" vertical="center" wrapText="1"/>
    </xf>
    <xf numFmtId="0" fontId="41" fillId="0" borderId="7" xfId="14" applyFont="1" applyBorder="1" applyAlignment="1">
      <alignment horizontal="center" vertical="center" wrapText="1"/>
    </xf>
    <xf numFmtId="0" fontId="41" fillId="0" borderId="4" xfId="14" applyFont="1" applyBorder="1" applyAlignment="1">
      <alignment horizontal="center" vertical="center" wrapText="1"/>
    </xf>
    <xf numFmtId="0" fontId="41" fillId="0" borderId="10" xfId="14" applyFont="1" applyBorder="1" applyAlignment="1">
      <alignment horizontal="center" vertical="center" wrapText="1"/>
    </xf>
    <xf numFmtId="0" fontId="41" fillId="0" borderId="11" xfId="14" applyFont="1" applyBorder="1" applyAlignment="1">
      <alignment horizontal="center" vertical="center" wrapText="1"/>
    </xf>
    <xf numFmtId="0" fontId="41" fillId="3" borderId="4" xfId="14" applyFont="1" applyFill="1" applyBorder="1" applyAlignment="1" applyProtection="1">
      <alignment vertical="center" shrinkToFit="1"/>
      <protection locked="0"/>
    </xf>
    <xf numFmtId="0" fontId="41" fillId="3" borderId="10" xfId="14" applyFont="1" applyFill="1" applyBorder="1" applyAlignment="1" applyProtection="1">
      <alignment vertical="center" shrinkToFit="1"/>
      <protection locked="0"/>
    </xf>
    <xf numFmtId="0" fontId="41" fillId="3" borderId="11" xfId="14" applyFont="1" applyFill="1" applyBorder="1" applyAlignment="1" applyProtection="1">
      <alignment vertical="center" shrinkToFit="1"/>
      <protection locked="0"/>
    </xf>
    <xf numFmtId="0" fontId="41" fillId="0" borderId="7" xfId="14" applyFont="1" applyBorder="1" applyAlignment="1">
      <alignment horizontal="center" vertical="center"/>
    </xf>
    <xf numFmtId="0" fontId="41" fillId="0" borderId="11" xfId="14" applyFont="1" applyBorder="1" applyAlignment="1">
      <alignment horizontal="center" vertical="center"/>
    </xf>
    <xf numFmtId="0" fontId="102" fillId="0" borderId="0" xfId="15" applyFont="1" applyAlignment="1">
      <alignment horizontal="center" vertical="center"/>
    </xf>
    <xf numFmtId="0" fontId="82" fillId="0" borderId="0" xfId="15" applyFont="1" applyAlignment="1">
      <alignment horizontal="center" vertical="center" wrapText="1"/>
    </xf>
    <xf numFmtId="0" fontId="18" fillId="0" borderId="0" xfId="15" applyFont="1" applyAlignment="1">
      <alignment horizontal="left" vertical="top" wrapText="1"/>
    </xf>
    <xf numFmtId="0" fontId="35" fillId="0" borderId="10" xfId="15" applyFont="1" applyBorder="1" applyAlignment="1">
      <alignment horizontal="center" vertical="top"/>
    </xf>
    <xf numFmtId="0" fontId="41" fillId="0" borderId="6" xfId="15" applyFont="1" applyBorder="1" applyAlignment="1"/>
    <xf numFmtId="0" fontId="41" fillId="0" borderId="7" xfId="15" applyFont="1" applyBorder="1" applyAlignment="1"/>
    <xf numFmtId="0" fontId="41" fillId="0" borderId="10" xfId="15" applyFont="1" applyBorder="1">
      <alignment vertical="center"/>
    </xf>
    <xf numFmtId="0" fontId="41" fillId="0" borderId="11" xfId="15" applyFont="1" applyBorder="1">
      <alignment vertical="center"/>
    </xf>
    <xf numFmtId="0" fontId="41" fillId="4" borderId="10" xfId="15" applyFont="1" applyFill="1" applyBorder="1" applyAlignment="1">
      <alignment horizontal="center" vertical="center" shrinkToFit="1"/>
    </xf>
    <xf numFmtId="0" fontId="35" fillId="4" borderId="10" xfId="15" applyFont="1" applyFill="1" applyBorder="1" applyAlignment="1">
      <alignment vertical="center" shrinkToFit="1"/>
    </xf>
    <xf numFmtId="0" fontId="41" fillId="0" borderId="2" xfId="15" applyFont="1" applyBorder="1">
      <alignment vertical="center"/>
    </xf>
    <xf numFmtId="0" fontId="41" fillId="0" borderId="5" xfId="15" applyFont="1" applyBorder="1">
      <alignment vertical="center"/>
    </xf>
    <xf numFmtId="0" fontId="41" fillId="0" borderId="6" xfId="15" applyFont="1" applyBorder="1">
      <alignment vertical="center"/>
    </xf>
    <xf numFmtId="0" fontId="41" fillId="0" borderId="7" xfId="15" applyFont="1" applyBorder="1">
      <alignment vertical="center"/>
    </xf>
    <xf numFmtId="0" fontId="41" fillId="0" borderId="0" xfId="15" applyFont="1">
      <alignment vertical="center"/>
    </xf>
    <xf numFmtId="0" fontId="41" fillId="0" borderId="9" xfId="15" applyFont="1" applyBorder="1">
      <alignment vertical="center"/>
    </xf>
    <xf numFmtId="183" fontId="30" fillId="3" borderId="0" xfId="15" applyNumberFormat="1" applyFont="1" applyFill="1" applyAlignment="1" applyProtection="1">
      <alignment horizontal="center" vertical="center" shrinkToFit="1"/>
      <protection locked="0"/>
    </xf>
    <xf numFmtId="183" fontId="30" fillId="3" borderId="10" xfId="15" applyNumberFormat="1" applyFont="1" applyFill="1" applyBorder="1" applyAlignment="1" applyProtection="1">
      <alignment horizontal="center" vertical="center" shrinkToFit="1"/>
      <protection locked="0"/>
    </xf>
    <xf numFmtId="0" fontId="41" fillId="0" borderId="6" xfId="15" applyFont="1" applyBorder="1" applyAlignment="1">
      <alignment vertical="center" wrapText="1"/>
    </xf>
    <xf numFmtId="0" fontId="41" fillId="0" borderId="7" xfId="15" applyFont="1" applyBorder="1" applyAlignment="1">
      <alignment vertical="center" wrapText="1"/>
    </xf>
    <xf numFmtId="0" fontId="41" fillId="0" borderId="0" xfId="15" applyFont="1" applyAlignment="1">
      <alignment vertical="center" wrapText="1"/>
    </xf>
    <xf numFmtId="0" fontId="41" fillId="0" borderId="9" xfId="15" applyFont="1" applyBorder="1" applyAlignment="1">
      <alignment vertical="center" wrapText="1"/>
    </xf>
    <xf numFmtId="0" fontId="41" fillId="0" borderId="10" xfId="15" applyFont="1" applyBorder="1" applyAlignment="1">
      <alignment vertical="center" wrapText="1"/>
    </xf>
    <xf numFmtId="0" fontId="41" fillId="0" borderId="11" xfId="15" applyFont="1" applyBorder="1" applyAlignment="1">
      <alignment vertical="center" wrapText="1"/>
    </xf>
    <xf numFmtId="0" fontId="41" fillId="0" borderId="1" xfId="15" applyFont="1" applyBorder="1">
      <alignment vertical="center"/>
    </xf>
    <xf numFmtId="0" fontId="35" fillId="0" borderId="6" xfId="15" applyFont="1" applyBorder="1">
      <alignment vertical="center"/>
    </xf>
    <xf numFmtId="0" fontId="41" fillId="0" borderId="2" xfId="15" applyFont="1" applyBorder="1" applyAlignment="1">
      <alignment vertical="center" wrapText="1"/>
    </xf>
    <xf numFmtId="0" fontId="41" fillId="0" borderId="5" xfId="15" applyFont="1" applyBorder="1" applyAlignment="1">
      <alignment vertical="center" wrapText="1"/>
    </xf>
    <xf numFmtId="183" fontId="30" fillId="3" borderId="2" xfId="15" applyNumberFormat="1" applyFont="1" applyFill="1" applyBorder="1" applyAlignment="1" applyProtection="1">
      <alignment horizontal="center" vertical="center" shrinkToFit="1"/>
      <protection locked="0"/>
    </xf>
    <xf numFmtId="0" fontId="41" fillId="3" borderId="0" xfId="10" applyFont="1" applyFill="1" applyAlignment="1" applyProtection="1">
      <alignment horizontal="center" vertical="center" shrinkToFit="1"/>
      <protection locked="0"/>
    </xf>
    <xf numFmtId="0" fontId="35" fillId="0" borderId="0" xfId="15" applyFont="1">
      <alignment vertical="center"/>
    </xf>
    <xf numFmtId="0" fontId="74" fillId="0" borderId="0" xfId="15" applyFont="1" applyAlignment="1">
      <alignment horizontal="center" vertical="center"/>
    </xf>
    <xf numFmtId="0" fontId="41" fillId="3" borderId="0" xfId="10" applyFont="1" applyFill="1" applyAlignment="1" applyProtection="1">
      <alignment horizontal="right" vertical="center" shrinkToFit="1"/>
      <protection locked="0"/>
    </xf>
    <xf numFmtId="0" fontId="35" fillId="3" borderId="0" xfId="0" applyFont="1" applyFill="1" applyAlignment="1" applyProtection="1">
      <alignment vertical="center" shrinkToFit="1"/>
      <protection locked="0"/>
    </xf>
    <xf numFmtId="0" fontId="35" fillId="0" borderId="0" xfId="15" applyFont="1" applyAlignment="1">
      <alignment horizontal="center" vertical="center" wrapText="1"/>
    </xf>
    <xf numFmtId="0" fontId="35" fillId="0" borderId="0" xfId="15" applyFont="1" applyAlignment="1">
      <alignment horizontal="center" vertical="center"/>
    </xf>
    <xf numFmtId="0" fontId="35" fillId="3" borderId="0" xfId="15" applyFont="1" applyFill="1" applyAlignment="1" applyProtection="1">
      <alignment horizontal="right" vertical="center"/>
      <protection locked="0"/>
    </xf>
    <xf numFmtId="183" fontId="30" fillId="3" borderId="6" xfId="15" applyNumberFormat="1" applyFont="1" applyFill="1" applyBorder="1" applyAlignment="1" applyProtection="1">
      <alignment horizontal="center" vertical="center" shrinkToFit="1"/>
      <protection locked="0"/>
    </xf>
    <xf numFmtId="0" fontId="101" fillId="7" borderId="10" xfId="15" applyFont="1" applyFill="1" applyBorder="1" applyAlignment="1">
      <alignment horizontal="left" vertical="center" wrapText="1"/>
    </xf>
    <xf numFmtId="0" fontId="104" fillId="7" borderId="13" xfId="15" applyFont="1" applyFill="1" applyBorder="1" applyAlignment="1">
      <alignment vertical="center" wrapText="1"/>
    </xf>
    <xf numFmtId="0" fontId="41" fillId="4" borderId="6" xfId="15" applyFont="1" applyFill="1" applyBorder="1" applyAlignment="1">
      <alignment vertical="center" shrinkToFit="1"/>
    </xf>
    <xf numFmtId="0" fontId="35" fillId="0" borderId="13" xfId="15" applyFont="1" applyBorder="1" applyAlignment="1">
      <alignment horizontal="center" vertical="center"/>
    </xf>
    <xf numFmtId="0" fontId="35" fillId="3" borderId="3" xfId="15" applyFont="1" applyFill="1" applyBorder="1" applyAlignment="1" applyProtection="1">
      <alignment horizontal="left" vertical="center" wrapText="1" shrinkToFit="1"/>
      <protection locked="0"/>
    </xf>
    <xf numFmtId="0" fontId="35" fillId="3" borderId="2" xfId="15" applyFont="1" applyFill="1" applyBorder="1" applyAlignment="1" applyProtection="1">
      <alignment horizontal="left" vertical="center" wrapText="1" shrinkToFit="1"/>
      <protection locked="0"/>
    </xf>
    <xf numFmtId="0" fontId="35" fillId="3" borderId="5" xfId="15" applyFont="1" applyFill="1" applyBorder="1" applyAlignment="1" applyProtection="1">
      <alignment horizontal="left" vertical="center" wrapText="1" shrinkToFit="1"/>
      <protection locked="0"/>
    </xf>
    <xf numFmtId="0" fontId="37" fillId="0" borderId="13" xfId="15" applyFont="1" applyBorder="1" applyAlignment="1">
      <alignment horizontal="center" vertical="center" textRotation="255"/>
    </xf>
    <xf numFmtId="0" fontId="41" fillId="0" borderId="4" xfId="15" applyFont="1" applyBorder="1" applyAlignment="1">
      <alignment horizontal="center" vertical="center" wrapText="1"/>
    </xf>
    <xf numFmtId="0" fontId="41" fillId="0" borderId="10" xfId="15" applyFont="1" applyBorder="1" applyAlignment="1">
      <alignment horizontal="center" vertical="center"/>
    </xf>
    <xf numFmtId="0" fontId="41" fillId="0" borderId="11" xfId="15" applyFont="1" applyBorder="1" applyAlignment="1">
      <alignment horizontal="center" vertical="center"/>
    </xf>
    <xf numFmtId="0" fontId="35" fillId="3" borderId="4" xfId="15" applyFont="1" applyFill="1" applyBorder="1" applyAlignment="1" applyProtection="1">
      <alignment vertical="center" shrinkToFit="1"/>
      <protection locked="0"/>
    </xf>
    <xf numFmtId="0" fontId="35" fillId="3" borderId="10" xfId="15" applyFont="1" applyFill="1" applyBorder="1" applyAlignment="1" applyProtection="1">
      <alignment vertical="center" shrinkToFit="1"/>
      <protection locked="0"/>
    </xf>
    <xf numFmtId="0" fontId="35" fillId="3" borderId="11" xfId="15" applyFont="1" applyFill="1" applyBorder="1" applyAlignment="1" applyProtection="1">
      <alignment vertical="center" shrinkToFit="1"/>
      <protection locked="0"/>
    </xf>
    <xf numFmtId="0" fontId="35" fillId="3" borderId="2" xfId="15" applyFont="1" applyFill="1" applyBorder="1" applyAlignment="1" applyProtection="1">
      <alignment horizontal="center" vertical="center" wrapText="1"/>
      <protection locked="0"/>
    </xf>
    <xf numFmtId="0" fontId="41" fillId="0" borderId="4" xfId="15" applyFont="1" applyBorder="1" applyAlignment="1">
      <alignment horizontal="center" vertical="center"/>
    </xf>
    <xf numFmtId="0" fontId="41" fillId="3" borderId="4" xfId="15" applyFont="1" applyFill="1" applyBorder="1" applyAlignment="1" applyProtection="1">
      <alignment vertical="center" shrinkToFit="1"/>
      <protection locked="0"/>
    </xf>
    <xf numFmtId="0" fontId="41" fillId="3" borderId="10" xfId="15" applyFont="1" applyFill="1" applyBorder="1" applyAlignment="1" applyProtection="1">
      <alignment vertical="center" shrinkToFit="1"/>
      <protection locked="0"/>
    </xf>
    <xf numFmtId="0" fontId="41" fillId="3" borderId="11" xfId="15" applyFont="1" applyFill="1" applyBorder="1" applyAlignment="1" applyProtection="1">
      <alignment vertical="center" shrinkToFit="1"/>
      <protection locked="0"/>
    </xf>
    <xf numFmtId="0" fontId="41" fillId="0" borderId="3" xfId="15" applyFont="1" applyBorder="1" applyAlignment="1">
      <alignment horizontal="center" vertical="center"/>
    </xf>
    <xf numFmtId="0" fontId="41" fillId="0" borderId="2" xfId="15" applyFont="1" applyBorder="1" applyAlignment="1">
      <alignment horizontal="center" vertical="center"/>
    </xf>
    <xf numFmtId="0" fontId="41" fillId="0" borderId="5" xfId="15" applyFont="1" applyBorder="1" applyAlignment="1">
      <alignment horizontal="center" vertical="center"/>
    </xf>
    <xf numFmtId="0" fontId="18" fillId="3" borderId="0" xfId="15" applyFont="1" applyFill="1" applyAlignment="1" applyProtection="1">
      <alignment horizontal="center" vertical="center" shrinkToFit="1"/>
      <protection locked="0"/>
    </xf>
    <xf numFmtId="0" fontId="8" fillId="0" borderId="0" xfId="15" applyAlignment="1" applyProtection="1">
      <alignment horizontal="center" vertical="center" shrinkToFit="1"/>
      <protection locked="0"/>
    </xf>
    <xf numFmtId="0" fontId="35" fillId="0" borderId="0" xfId="15" applyFont="1" applyAlignment="1">
      <alignment horizontal="center" vertical="center" shrinkToFit="1"/>
    </xf>
    <xf numFmtId="0" fontId="41" fillId="0" borderId="1" xfId="15" applyFont="1" applyBorder="1" applyAlignment="1">
      <alignment horizontal="center" vertical="center"/>
    </xf>
    <xf numFmtId="0" fontId="41" fillId="0" borderId="6" xfId="15" applyFont="1" applyBorder="1" applyAlignment="1">
      <alignment horizontal="center" vertical="center"/>
    </xf>
    <xf numFmtId="0" fontId="41" fillId="0" borderId="7" xfId="15" applyFont="1" applyBorder="1" applyAlignment="1">
      <alignment horizontal="center" vertical="center"/>
    </xf>
    <xf numFmtId="0" fontId="41" fillId="0" borderId="0" xfId="15" applyFont="1" applyAlignment="1">
      <alignment horizontal="center" vertical="center"/>
    </xf>
    <xf numFmtId="0" fontId="41" fillId="0" borderId="9" xfId="15" applyFont="1" applyBorder="1" applyAlignment="1">
      <alignment horizontal="center" vertical="center"/>
    </xf>
    <xf numFmtId="0" fontId="8" fillId="4" borderId="10" xfId="15" applyFill="1" applyBorder="1" applyAlignment="1">
      <alignment vertical="center" shrinkToFit="1"/>
    </xf>
    <xf numFmtId="0" fontId="0" fillId="4" borderId="7" xfId="0" applyFill="1" applyBorder="1" applyAlignment="1">
      <alignment vertical="center" shrinkToFit="1"/>
    </xf>
    <xf numFmtId="0" fontId="37" fillId="0" borderId="1" xfId="15" applyFont="1" applyBorder="1" applyAlignment="1">
      <alignment horizontal="center" vertical="center" textRotation="255"/>
    </xf>
    <xf numFmtId="0" fontId="37" fillId="0" borderId="6" xfId="15" applyFont="1" applyBorder="1" applyAlignment="1">
      <alignment horizontal="center" vertical="center" textRotation="255"/>
    </xf>
    <xf numFmtId="0" fontId="37" fillId="0" borderId="7" xfId="15" applyFont="1" applyBorder="1" applyAlignment="1">
      <alignment horizontal="center" vertical="center" textRotation="255"/>
    </xf>
    <xf numFmtId="0" fontId="37" fillId="0" borderId="8" xfId="15" applyFont="1" applyBorder="1" applyAlignment="1">
      <alignment horizontal="center" vertical="center" textRotation="255"/>
    </xf>
    <xf numFmtId="0" fontId="37" fillId="0" borderId="0" xfId="15" applyFont="1" applyAlignment="1">
      <alignment horizontal="center" vertical="center" textRotation="255"/>
    </xf>
    <xf numFmtId="0" fontId="37" fillId="0" borderId="9" xfId="15" applyFont="1" applyBorder="1" applyAlignment="1">
      <alignment horizontal="center" vertical="center" textRotation="255"/>
    </xf>
    <xf numFmtId="0" fontId="0" fillId="0" borderId="4" xfId="0" applyBorder="1" applyAlignment="1">
      <alignment horizontal="center" vertical="center" textRotation="255"/>
    </xf>
    <xf numFmtId="0" fontId="0" fillId="0" borderId="10" xfId="0" applyBorder="1" applyAlignment="1">
      <alignment horizontal="center" vertical="center" textRotation="255"/>
    </xf>
    <xf numFmtId="0" fontId="0" fillId="0" borderId="11" xfId="0" applyBorder="1" applyAlignment="1">
      <alignment horizontal="center" vertical="center" textRotation="255"/>
    </xf>
    <xf numFmtId="0" fontId="35" fillId="3" borderId="0" xfId="15" applyFont="1" applyFill="1" applyProtection="1">
      <alignment vertical="center"/>
      <protection locked="0"/>
    </xf>
    <xf numFmtId="0" fontId="0" fillId="3" borderId="0" xfId="0" applyFill="1" applyProtection="1">
      <alignment vertical="center"/>
      <protection locked="0"/>
    </xf>
    <xf numFmtId="0" fontId="93" fillId="0" borderId="0" xfId="15" applyFont="1" applyAlignment="1">
      <alignment horizontal="center" vertical="center"/>
    </xf>
    <xf numFmtId="0" fontId="93" fillId="0" borderId="0" xfId="15" applyFont="1" applyAlignment="1">
      <alignment horizontal="center" vertical="center" wrapText="1"/>
    </xf>
    <xf numFmtId="0" fontId="43" fillId="0" borderId="0" xfId="15" applyFont="1" applyAlignment="1">
      <alignment horizontal="center" vertical="center" wrapText="1"/>
    </xf>
    <xf numFmtId="0" fontId="41" fillId="3" borderId="2" xfId="15" applyFont="1" applyFill="1" applyBorder="1" applyAlignment="1" applyProtection="1">
      <alignment vertical="center" shrinkToFit="1"/>
      <protection locked="0"/>
    </xf>
    <xf numFmtId="0" fontId="41" fillId="3" borderId="5" xfId="15" applyFont="1" applyFill="1" applyBorder="1" applyAlignment="1" applyProtection="1">
      <alignment vertical="center" shrinkToFit="1"/>
      <protection locked="0"/>
    </xf>
    <xf numFmtId="0" fontId="41" fillId="3" borderId="2" xfId="15" applyFont="1" applyFill="1" applyBorder="1" applyAlignment="1" applyProtection="1">
      <alignment horizontal="center" vertical="center" shrinkToFit="1"/>
      <protection locked="0"/>
    </xf>
    <xf numFmtId="0" fontId="35" fillId="0" borderId="2" xfId="15" applyFont="1" applyBorder="1" applyAlignment="1" applyProtection="1">
      <alignment horizontal="center" vertical="center" shrinkToFit="1"/>
      <protection locked="0"/>
    </xf>
    <xf numFmtId="0" fontId="23" fillId="3" borderId="2" xfId="15" applyFont="1" applyFill="1" applyBorder="1" applyAlignment="1" applyProtection="1">
      <alignment vertical="center" shrinkToFit="1"/>
      <protection locked="0"/>
    </xf>
    <xf numFmtId="0" fontId="23" fillId="3" borderId="5" xfId="15" applyFont="1" applyFill="1" applyBorder="1" applyAlignment="1" applyProtection="1">
      <alignment vertical="center" shrinkToFit="1"/>
      <protection locked="0"/>
    </xf>
    <xf numFmtId="0" fontId="23" fillId="0" borderId="0" xfId="15" applyFont="1" applyAlignment="1">
      <alignment horizontal="left" vertical="top" wrapText="1"/>
    </xf>
    <xf numFmtId="0" fontId="35" fillId="0" borderId="0" xfId="15" applyFont="1" applyAlignment="1" applyProtection="1">
      <alignment horizontal="center" vertical="center" shrinkToFit="1"/>
      <protection locked="0"/>
    </xf>
    <xf numFmtId="0" fontId="35" fillId="3" borderId="0" xfId="0" applyFont="1" applyFill="1" applyProtection="1">
      <alignment vertical="center"/>
      <protection locked="0"/>
    </xf>
    <xf numFmtId="0" fontId="30" fillId="0" borderId="0" xfId="12" applyFont="1" applyAlignment="1">
      <alignment horizontal="left" vertical="top" wrapText="1" indent="1"/>
    </xf>
    <xf numFmtId="0" fontId="89" fillId="0" borderId="0" xfId="12" applyFont="1" applyAlignment="1">
      <alignment horizontal="left" vertical="top" wrapText="1"/>
    </xf>
    <xf numFmtId="0" fontId="80" fillId="0" borderId="0" xfId="12" applyFont="1" applyAlignment="1">
      <alignment horizontal="center" vertical="center" wrapText="1"/>
    </xf>
    <xf numFmtId="0" fontId="81" fillId="0" borderId="0" xfId="12" applyFont="1" applyAlignment="1">
      <alignment horizontal="center" vertical="center" wrapText="1"/>
    </xf>
    <xf numFmtId="0" fontId="30" fillId="0" borderId="0" xfId="12" applyFont="1" applyAlignment="1">
      <alignment horizontal="left" vertical="top" wrapText="1"/>
    </xf>
    <xf numFmtId="0" fontId="85" fillId="0" borderId="0" xfId="12" applyFont="1" applyAlignment="1">
      <alignment horizontal="left" vertical="top" wrapText="1"/>
    </xf>
  </cellXfs>
  <cellStyles count="31">
    <cellStyle name="パーセント 2" xfId="26" xr:uid="{00000000-0005-0000-0000-000000000000}"/>
    <cellStyle name="ハイパーリンク" xfId="1" builtinId="8"/>
    <cellStyle name="ハイパーリンク 2" xfId="13" xr:uid="{00000000-0005-0000-0000-000002000000}"/>
    <cellStyle name="桁区切り" xfId="2" builtinId="6"/>
    <cellStyle name="桁区切り 2" xfId="11" xr:uid="{00000000-0005-0000-0000-000004000000}"/>
    <cellStyle name="桁区切り 2 10" xfId="3" xr:uid="{00000000-0005-0000-0000-000005000000}"/>
    <cellStyle name="桁区切り 2 2" xfId="25" xr:uid="{00000000-0005-0000-0000-000006000000}"/>
    <cellStyle name="桁区切り 2 2 2" xfId="30" xr:uid="{00000000-0005-0000-0000-000007000000}"/>
    <cellStyle name="桁区切り 3" xfId="16" xr:uid="{00000000-0005-0000-0000-000008000000}"/>
    <cellStyle name="桁区切り 4" xfId="20" xr:uid="{00000000-0005-0000-0000-000009000000}"/>
    <cellStyle name="標準" xfId="0" builtinId="0"/>
    <cellStyle name="標準 10" xfId="23" xr:uid="{00000000-0005-0000-0000-00000B000000}"/>
    <cellStyle name="標準 11" xfId="27" xr:uid="{00000000-0005-0000-0000-00000C000000}"/>
    <cellStyle name="標準 2" xfId="4" xr:uid="{00000000-0005-0000-0000-00000D000000}"/>
    <cellStyle name="標準 2 2" xfId="7" xr:uid="{00000000-0005-0000-0000-00000E000000}"/>
    <cellStyle name="標準 2 3" xfId="5" xr:uid="{00000000-0005-0000-0000-00000F000000}"/>
    <cellStyle name="標準 2 3 2" xfId="22" xr:uid="{00000000-0005-0000-0000-000010000000}"/>
    <cellStyle name="標準 2 4" xfId="17" xr:uid="{00000000-0005-0000-0000-000011000000}"/>
    <cellStyle name="標準 3" xfId="8" xr:uid="{00000000-0005-0000-0000-000012000000}"/>
    <cellStyle name="標準 3 2" xfId="9" xr:uid="{00000000-0005-0000-0000-000013000000}"/>
    <cellStyle name="標準 3 3" xfId="15" xr:uid="{00000000-0005-0000-0000-000014000000}"/>
    <cellStyle name="標準 3 4" xfId="28" xr:uid="{00000000-0005-0000-0000-000015000000}"/>
    <cellStyle name="標準 4" xfId="6" xr:uid="{00000000-0005-0000-0000-000016000000}"/>
    <cellStyle name="標準 4 3" xfId="18" xr:uid="{00000000-0005-0000-0000-000017000000}"/>
    <cellStyle name="標準 5" xfId="10" xr:uid="{00000000-0005-0000-0000-000018000000}"/>
    <cellStyle name="標準 5 2" xfId="24" xr:uid="{00000000-0005-0000-0000-000019000000}"/>
    <cellStyle name="標準 5 2 2" xfId="29" xr:uid="{00000000-0005-0000-0000-00001A000000}"/>
    <cellStyle name="標準 6" xfId="12" xr:uid="{00000000-0005-0000-0000-00001B000000}"/>
    <cellStyle name="標準 7" xfId="14" xr:uid="{00000000-0005-0000-0000-00001C000000}"/>
    <cellStyle name="標準 8" xfId="19" xr:uid="{00000000-0005-0000-0000-00001D000000}"/>
    <cellStyle name="標準 9" xfId="21" xr:uid="{00000000-0005-0000-0000-00001E000000}"/>
  </cellStyles>
  <dxfs count="2">
    <dxf>
      <numFmt numFmtId="185" formatCode="[&lt;=999]000;[&lt;=9999]000\-00;000\-0000"/>
      <fill>
        <patternFill patternType="mediumGray">
          <bgColor theme="0" tint="-0.14996795556505021"/>
        </patternFill>
      </fill>
    </dxf>
    <dxf>
      <numFmt numFmtId="185" formatCode="[&lt;=999]000;[&lt;=9999]000\-00;000\-0000"/>
      <fill>
        <patternFill patternType="mediumGray">
          <bgColor theme="0" tint="-0.14996795556505021"/>
        </patternFill>
      </fill>
    </dxf>
  </dxfs>
  <tableStyles count="0" defaultTableStyle="TableStyleMedium2"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xdr:from>
      <xdr:col>3</xdr:col>
      <xdr:colOff>95250</xdr:colOff>
      <xdr:row>68</xdr:row>
      <xdr:rowOff>9525</xdr:rowOff>
    </xdr:from>
    <xdr:to>
      <xdr:col>19</xdr:col>
      <xdr:colOff>228600</xdr:colOff>
      <xdr:row>82</xdr:row>
      <xdr:rowOff>190500</xdr:rowOff>
    </xdr:to>
    <xdr:grpSp>
      <xdr:nvGrpSpPr>
        <xdr:cNvPr id="37987" name="グループ化 26">
          <a:extLst>
            <a:ext uri="{FF2B5EF4-FFF2-40B4-BE49-F238E27FC236}">
              <a16:creationId xmlns:a16="http://schemas.microsoft.com/office/drawing/2014/main" id="{00000000-0008-0000-0200-000063940000}"/>
            </a:ext>
          </a:extLst>
        </xdr:cNvPr>
        <xdr:cNvGrpSpPr>
          <a:grpSpLocks/>
        </xdr:cNvGrpSpPr>
      </xdr:nvGrpSpPr>
      <xdr:grpSpPr bwMode="auto">
        <a:xfrm>
          <a:off x="590550" y="12224385"/>
          <a:ext cx="3661410" cy="2741295"/>
          <a:chOff x="667872" y="12325349"/>
          <a:chExt cx="4617382" cy="2596964"/>
        </a:xfrm>
      </xdr:grpSpPr>
      <xdr:pic>
        <xdr:nvPicPr>
          <xdr:cNvPr id="37994" name="図 17" descr="01.gif">
            <a:extLst>
              <a:ext uri="{FF2B5EF4-FFF2-40B4-BE49-F238E27FC236}">
                <a16:creationId xmlns:a16="http://schemas.microsoft.com/office/drawing/2014/main" id="{00000000-0008-0000-0200-00006A9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123825</xdr:colOff>
      <xdr:row>17</xdr:row>
      <xdr:rowOff>95250</xdr:rowOff>
    </xdr:from>
    <xdr:to>
      <xdr:col>21</xdr:col>
      <xdr:colOff>0</xdr:colOff>
      <xdr:row>20</xdr:row>
      <xdr:rowOff>57150</xdr:rowOff>
    </xdr:to>
    <xdr:grpSp>
      <xdr:nvGrpSpPr>
        <xdr:cNvPr id="37988" name="グループ化 19">
          <a:extLst>
            <a:ext uri="{FF2B5EF4-FFF2-40B4-BE49-F238E27FC236}">
              <a16:creationId xmlns:a16="http://schemas.microsoft.com/office/drawing/2014/main" id="{00000000-0008-0000-0200-000064940000}"/>
            </a:ext>
          </a:extLst>
        </xdr:cNvPr>
        <xdr:cNvGrpSpPr>
          <a:grpSpLocks/>
        </xdr:cNvGrpSpPr>
      </xdr:nvGrpSpPr>
      <xdr:grpSpPr bwMode="auto">
        <a:xfrm>
          <a:off x="619125" y="1314450"/>
          <a:ext cx="3853815" cy="510540"/>
          <a:chOff x="632918" y="1788615"/>
          <a:chExt cx="4924990" cy="641296"/>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8" name="フローチャート : 書類 7">
            <a:extLst>
              <a:ext uri="{FF2B5EF4-FFF2-40B4-BE49-F238E27FC236}">
                <a16:creationId xmlns:a16="http://schemas.microsoft.com/office/drawing/2014/main" id="{00000000-0008-0000-0200-000008000000}"/>
              </a:ext>
            </a:extLst>
          </xdr:cNvPr>
          <xdr:cNvSpPr/>
        </xdr:nvSpPr>
        <xdr:spPr>
          <a:xfrm>
            <a:off x="2514056" y="1788615"/>
            <a:ext cx="1002013" cy="556597"/>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第１号様式</a:t>
            </a:r>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4395194" y="1788615"/>
            <a:ext cx="1162714" cy="64129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４</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1" name="右矢印 10">
            <a:extLst>
              <a:ext uri="{FF2B5EF4-FFF2-40B4-BE49-F238E27FC236}">
                <a16:creationId xmlns:a16="http://schemas.microsoft.com/office/drawing/2014/main" id="{00000000-0008-0000-0200-00000B000000}"/>
              </a:ext>
            </a:extLst>
          </xdr:cNvPr>
          <xdr:cNvSpPr/>
        </xdr:nvSpPr>
        <xdr:spPr>
          <a:xfrm>
            <a:off x="3828017" y="1958014"/>
            <a:ext cx="245777" cy="1693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99060</xdr:colOff>
          <xdr:row>301</xdr:row>
          <xdr:rowOff>106680</xdr:rowOff>
        </xdr:from>
        <xdr:to>
          <xdr:col>5</xdr:col>
          <xdr:colOff>22860</xdr:colOff>
          <xdr:row>301</xdr:row>
          <xdr:rowOff>342900</xdr:rowOff>
        </xdr:to>
        <xdr:sp macro="" textlink="">
          <xdr:nvSpPr>
            <xdr:cNvPr id="106497" name="Check Box 1" hidden="1">
              <a:extLst>
                <a:ext uri="{63B3BB69-23CF-44E3-9099-C40C66FF867C}">
                  <a14:compatExt spid="_x0000_s106497"/>
                </a:ext>
                <a:ext uri="{FF2B5EF4-FFF2-40B4-BE49-F238E27FC236}">
                  <a16:creationId xmlns:a16="http://schemas.microsoft.com/office/drawing/2014/main" id="{00000000-0008-0000-0C00-00000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655320</xdr:colOff>
          <xdr:row>301</xdr:row>
          <xdr:rowOff>114300</xdr:rowOff>
        </xdr:from>
        <xdr:to>
          <xdr:col>5</xdr:col>
          <xdr:colOff>579120</xdr:colOff>
          <xdr:row>301</xdr:row>
          <xdr:rowOff>350520</xdr:rowOff>
        </xdr:to>
        <xdr:sp macro="" textlink="">
          <xdr:nvSpPr>
            <xdr:cNvPr id="106498" name="Check Box 2" hidden="1">
              <a:extLst>
                <a:ext uri="{63B3BB69-23CF-44E3-9099-C40C66FF867C}">
                  <a14:compatExt spid="_x0000_s106498"/>
                </a:ext>
                <a:ext uri="{FF2B5EF4-FFF2-40B4-BE49-F238E27FC236}">
                  <a16:creationId xmlns:a16="http://schemas.microsoft.com/office/drawing/2014/main" id="{00000000-0008-0000-0C00-00000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63</xdr:col>
      <xdr:colOff>182880</xdr:colOff>
      <xdr:row>215</xdr:row>
      <xdr:rowOff>121920</xdr:rowOff>
    </xdr:from>
    <xdr:to>
      <xdr:col>67</xdr:col>
      <xdr:colOff>11430</xdr:colOff>
      <xdr:row>218</xdr:row>
      <xdr:rowOff>106680</xdr:rowOff>
    </xdr:to>
    <xdr:sp macro="" textlink="">
      <xdr:nvSpPr>
        <xdr:cNvPr id="4" name="吹き出し: 四角形 9">
          <a:extLst>
            <a:ext uri="{FF2B5EF4-FFF2-40B4-BE49-F238E27FC236}">
              <a16:creationId xmlns:a16="http://schemas.microsoft.com/office/drawing/2014/main" id="{00000000-0008-0000-0C00-000004000000}"/>
            </a:ext>
          </a:extLst>
        </xdr:cNvPr>
        <xdr:cNvSpPr/>
      </xdr:nvSpPr>
      <xdr:spPr>
        <a:xfrm>
          <a:off x="18661380" y="32705040"/>
          <a:ext cx="1893570" cy="70104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体制図は第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者所有、リース契約のいずれかを行う場合に作成してください。</a:t>
          </a:r>
        </a:p>
      </xdr:txBody>
    </xdr:sp>
    <xdr:clientData/>
  </xdr:twoCellAnchor>
  <xdr:twoCellAnchor>
    <xdr:from>
      <xdr:col>24</xdr:col>
      <xdr:colOff>384312</xdr:colOff>
      <xdr:row>216</xdr:row>
      <xdr:rowOff>0</xdr:rowOff>
    </xdr:from>
    <xdr:to>
      <xdr:col>26</xdr:col>
      <xdr:colOff>0</xdr:colOff>
      <xdr:row>224</xdr:row>
      <xdr:rowOff>159025</xdr:rowOff>
    </xdr:to>
    <xdr:sp macro="" textlink="">
      <xdr:nvSpPr>
        <xdr:cNvPr id="5" name="正方形/長方形 4">
          <a:extLst>
            <a:ext uri="{FF2B5EF4-FFF2-40B4-BE49-F238E27FC236}">
              <a16:creationId xmlns:a16="http://schemas.microsoft.com/office/drawing/2014/main" id="{00000000-0008-0000-0C00-000005000000}"/>
            </a:ext>
          </a:extLst>
        </xdr:cNvPr>
        <xdr:cNvSpPr/>
      </xdr:nvSpPr>
      <xdr:spPr>
        <a:xfrm>
          <a:off x="5916432" y="43350180"/>
          <a:ext cx="347208" cy="15001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ここは表形式で体制図は別途求める</a:t>
          </a:r>
          <a:endParaRPr kumimoji="1" lang="en-US" altLang="ja-JP" sz="1100"/>
        </a:p>
        <a:p>
          <a:pPr algn="l"/>
          <a:endParaRPr kumimoji="1" lang="en-US" altLang="ja-JP" sz="1100"/>
        </a:p>
        <a:p>
          <a:pPr algn="l"/>
          <a:r>
            <a:rPr kumimoji="1" lang="ja-JP" altLang="en-US" sz="1100"/>
            <a:t>経理担当者とか要らない</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56</xdr:col>
          <xdr:colOff>99060</xdr:colOff>
          <xdr:row>301</xdr:row>
          <xdr:rowOff>106680</xdr:rowOff>
        </xdr:from>
        <xdr:to>
          <xdr:col>57</xdr:col>
          <xdr:colOff>22860</xdr:colOff>
          <xdr:row>301</xdr:row>
          <xdr:rowOff>342900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C00-000003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655320</xdr:colOff>
          <xdr:row>301</xdr:row>
          <xdr:rowOff>114300</xdr:rowOff>
        </xdr:from>
        <xdr:to>
          <xdr:col>57</xdr:col>
          <xdr:colOff>579120</xdr:colOff>
          <xdr:row>301</xdr:row>
          <xdr:rowOff>350520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C00-000004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xdr:twoCellAnchor>
    <xdr:from>
      <xdr:col>34</xdr:col>
      <xdr:colOff>434340</xdr:colOff>
      <xdr:row>0</xdr:row>
      <xdr:rowOff>68580</xdr:rowOff>
    </xdr:from>
    <xdr:to>
      <xdr:col>52</xdr:col>
      <xdr:colOff>15240</xdr:colOff>
      <xdr:row>2</xdr:row>
      <xdr:rowOff>140632</xdr:rowOff>
    </xdr:to>
    <xdr:sp macro="" textlink="">
      <xdr:nvSpPr>
        <xdr:cNvPr id="10" name="Text Box 334">
          <a:extLst>
            <a:ext uri="{FF2B5EF4-FFF2-40B4-BE49-F238E27FC236}">
              <a16:creationId xmlns:a16="http://schemas.microsoft.com/office/drawing/2014/main" id="{00000000-0008-0000-0C00-00000A000000}"/>
            </a:ext>
          </a:extLst>
        </xdr:cNvPr>
        <xdr:cNvSpPr txBox="1">
          <a:spLocks noChangeArrowheads="1"/>
        </xdr:cNvSpPr>
      </xdr:nvSpPr>
      <xdr:spPr bwMode="auto">
        <a:xfrm>
          <a:off x="11971020" y="68580"/>
          <a:ext cx="815340" cy="40733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63</xdr:col>
      <xdr:colOff>144780</xdr:colOff>
      <xdr:row>8</xdr:row>
      <xdr:rowOff>68580</xdr:rowOff>
    </xdr:from>
    <xdr:to>
      <xdr:col>66</xdr:col>
      <xdr:colOff>487680</xdr:colOff>
      <xdr:row>9</xdr:row>
      <xdr:rowOff>289560</xdr:rowOff>
    </xdr:to>
    <xdr:sp macro="" textlink="">
      <xdr:nvSpPr>
        <xdr:cNvPr id="9" name="吹き出し: 四角形 1">
          <a:extLst>
            <a:ext uri="{FF2B5EF4-FFF2-40B4-BE49-F238E27FC236}">
              <a16:creationId xmlns:a16="http://schemas.microsoft.com/office/drawing/2014/main" id="{00000000-0008-0000-0C00-000009000000}"/>
            </a:ext>
          </a:extLst>
        </xdr:cNvPr>
        <xdr:cNvSpPr/>
      </xdr:nvSpPr>
      <xdr:spPr>
        <a:xfrm>
          <a:off x="18623280" y="19431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64</xdr:col>
      <xdr:colOff>22860</xdr:colOff>
      <xdr:row>18</xdr:row>
      <xdr:rowOff>106680</xdr:rowOff>
    </xdr:from>
    <xdr:to>
      <xdr:col>67</xdr:col>
      <xdr:colOff>83820</xdr:colOff>
      <xdr:row>20</xdr:row>
      <xdr:rowOff>175260</xdr:rowOff>
    </xdr:to>
    <xdr:sp macro="" textlink="">
      <xdr:nvSpPr>
        <xdr:cNvPr id="11" name="吹き出し: 四角形 1">
          <a:extLst>
            <a:ext uri="{FF2B5EF4-FFF2-40B4-BE49-F238E27FC236}">
              <a16:creationId xmlns:a16="http://schemas.microsoft.com/office/drawing/2014/main" id="{00000000-0008-0000-0C00-00000B000000}"/>
            </a:ext>
          </a:extLst>
        </xdr:cNvPr>
        <xdr:cNvSpPr/>
      </xdr:nvSpPr>
      <xdr:spPr>
        <a:xfrm>
          <a:off x="18714720" y="3939540"/>
          <a:ext cx="1912620" cy="7543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リース契約を締結予定の場合は、リース使用者の情報を記載してください。</a:t>
          </a:r>
        </a:p>
      </xdr:txBody>
    </xdr:sp>
    <xdr:clientData/>
  </xdr:twoCellAnchor>
  <xdr:twoCellAnchor>
    <xdr:from>
      <xdr:col>61</xdr:col>
      <xdr:colOff>663271</xdr:colOff>
      <xdr:row>33</xdr:row>
      <xdr:rowOff>91440</xdr:rowOff>
    </xdr:from>
    <xdr:to>
      <xdr:col>68</xdr:col>
      <xdr:colOff>120595</xdr:colOff>
      <xdr:row>45</xdr:row>
      <xdr:rowOff>45720</xdr:rowOff>
    </xdr:to>
    <xdr:sp macro="" textlink="">
      <xdr:nvSpPr>
        <xdr:cNvPr id="20" name="吹き出し: 四角形 9">
          <a:extLst>
            <a:ext uri="{FF2B5EF4-FFF2-40B4-BE49-F238E27FC236}">
              <a16:creationId xmlns:a16="http://schemas.microsoft.com/office/drawing/2014/main" id="{00000000-0008-0000-0C00-000014000000}"/>
            </a:ext>
          </a:extLst>
        </xdr:cNvPr>
        <xdr:cNvSpPr/>
      </xdr:nvSpPr>
      <xdr:spPr>
        <a:xfrm>
          <a:off x="18288331" y="7490460"/>
          <a:ext cx="2993004" cy="1645920"/>
        </a:xfrm>
        <a:prstGeom prst="wedgeRectCallout">
          <a:avLst>
            <a:gd name="adj1" fmla="val -77683"/>
            <a:gd name="adj2" fmla="val -54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一般財団法人電気安全環境研究所（ＪＥＴ）が定める</a:t>
          </a:r>
          <a:r>
            <a:rPr kumimoji="1" lang="en-US" altLang="ja-JP" sz="1100">
              <a:solidFill>
                <a:sysClr val="windowText" lastClr="000000"/>
              </a:solidFill>
              <a:latin typeface="+mn-ea"/>
              <a:ea typeface="+mn-ea"/>
            </a:rPr>
            <a:t>JETPVm </a:t>
          </a:r>
          <a:r>
            <a:rPr kumimoji="1" lang="ja-JP" altLang="en-US" sz="1100">
              <a:solidFill>
                <a:sysClr val="windowText" lastClr="000000"/>
              </a:solidFill>
              <a:latin typeface="+mn-ea"/>
              <a:ea typeface="+mn-ea"/>
            </a:rPr>
            <a:t>認証のうち、モジュール認証を受けたものであること若しくは同等以上であること又は国際電気標準会議（ＩＥＣ）の</a:t>
          </a:r>
          <a:r>
            <a:rPr kumimoji="1" lang="en-US" altLang="ja-JP" sz="1100">
              <a:solidFill>
                <a:sysClr val="windowText" lastClr="000000"/>
              </a:solidFill>
              <a:latin typeface="+mn-ea"/>
              <a:ea typeface="+mn-ea"/>
            </a:rPr>
            <a:t>IECEE-PV-FCS </a:t>
          </a:r>
          <a:r>
            <a:rPr kumimoji="1" lang="ja-JP" altLang="en-US" sz="1100">
              <a:solidFill>
                <a:sysClr val="windowText" lastClr="000000"/>
              </a:solidFill>
              <a:latin typeface="+mn-ea"/>
              <a:ea typeface="+mn-ea"/>
            </a:rPr>
            <a:t>制度に加盟する認証機関による太陽電池モジュール認証を受けたものであること（認証の有効期限内の製品に限る。）が分かる書類を提出してください。</a:t>
          </a:r>
        </a:p>
      </xdr:txBody>
    </xdr:sp>
    <xdr:clientData/>
  </xdr:twoCellAnchor>
  <xdr:twoCellAnchor>
    <xdr:from>
      <xdr:col>61</xdr:col>
      <xdr:colOff>144780</xdr:colOff>
      <xdr:row>45</xdr:row>
      <xdr:rowOff>159689</xdr:rowOff>
    </xdr:from>
    <xdr:to>
      <xdr:col>65</xdr:col>
      <xdr:colOff>375534</xdr:colOff>
      <xdr:row>53</xdr:row>
      <xdr:rowOff>36112</xdr:rowOff>
    </xdr:to>
    <xdr:sp macro="" textlink="">
      <xdr:nvSpPr>
        <xdr:cNvPr id="21" name="吹き出し: 四角形 9">
          <a:extLst>
            <a:ext uri="{FF2B5EF4-FFF2-40B4-BE49-F238E27FC236}">
              <a16:creationId xmlns:a16="http://schemas.microsoft.com/office/drawing/2014/main" id="{00000000-0008-0000-0C00-000015000000}"/>
            </a:ext>
          </a:extLst>
        </xdr:cNvPr>
        <xdr:cNvSpPr/>
      </xdr:nvSpPr>
      <xdr:spPr>
        <a:xfrm>
          <a:off x="17769840" y="9250349"/>
          <a:ext cx="1914774" cy="1217543"/>
        </a:xfrm>
        <a:prstGeom prst="wedgeRectCallout">
          <a:avLst>
            <a:gd name="adj1" fmla="val -70648"/>
            <a:gd name="adj2" fmla="val -6588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は設備の仕様が分かるものを記載してください。総合カタログの</a:t>
          </a:r>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やメーカーの企業ページなどは設備の仕様が確認できないため記載しないでください。</a:t>
          </a:r>
        </a:p>
      </xdr:txBody>
    </xdr:sp>
    <xdr:clientData/>
  </xdr:twoCellAnchor>
  <xdr:twoCellAnchor>
    <xdr:from>
      <xdr:col>57</xdr:col>
      <xdr:colOff>228600</xdr:colOff>
      <xdr:row>274</xdr:row>
      <xdr:rowOff>0</xdr:rowOff>
    </xdr:from>
    <xdr:to>
      <xdr:col>59</xdr:col>
      <xdr:colOff>594360</xdr:colOff>
      <xdr:row>276</xdr:row>
      <xdr:rowOff>0</xdr:rowOff>
    </xdr:to>
    <xdr:sp macro="" textlink="">
      <xdr:nvSpPr>
        <xdr:cNvPr id="25" name="吹き出し: 四角形 7">
          <a:extLst>
            <a:ext uri="{FF2B5EF4-FFF2-40B4-BE49-F238E27FC236}">
              <a16:creationId xmlns:a16="http://schemas.microsoft.com/office/drawing/2014/main" id="{00000000-0008-0000-0C00-000019000000}"/>
            </a:ext>
          </a:extLst>
        </xdr:cNvPr>
        <xdr:cNvSpPr/>
      </xdr:nvSpPr>
      <xdr:spPr>
        <a:xfrm>
          <a:off x="14927580" y="42931080"/>
          <a:ext cx="1828800" cy="472440"/>
        </a:xfrm>
        <a:prstGeom prst="wedgeRectCallout">
          <a:avLst>
            <a:gd name="adj1" fmla="val -76001"/>
            <a:gd name="adj2" fmla="val 7022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有無を選択してください。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34</xdr:col>
      <xdr:colOff>22860</xdr:colOff>
      <xdr:row>30</xdr:row>
      <xdr:rowOff>99060</xdr:rowOff>
    </xdr:from>
    <xdr:to>
      <xdr:col>37</xdr:col>
      <xdr:colOff>499110</xdr:colOff>
      <xdr:row>31</xdr:row>
      <xdr:rowOff>438150</xdr:rowOff>
    </xdr:to>
    <xdr:sp macro="" textlink="">
      <xdr:nvSpPr>
        <xdr:cNvPr id="2" name="吹き出し: 四角形 9">
          <a:extLst>
            <a:ext uri="{FF2B5EF4-FFF2-40B4-BE49-F238E27FC236}">
              <a16:creationId xmlns:a16="http://schemas.microsoft.com/office/drawing/2014/main" id="{00000000-0008-0000-0D00-000002000000}"/>
            </a:ext>
          </a:extLst>
        </xdr:cNvPr>
        <xdr:cNvSpPr/>
      </xdr:nvSpPr>
      <xdr:spPr>
        <a:xfrm>
          <a:off x="12763500" y="1201674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停電時専用（通常時利用不可）電源の設置が必須となります。</a:t>
          </a:r>
          <a:endParaRPr kumimoji="1" lang="en-US" altLang="ja-JP" sz="1100">
            <a:solidFill>
              <a:sysClr val="windowText" lastClr="000000"/>
            </a:solidFill>
            <a:latin typeface="+mn-ea"/>
            <a:ea typeface="+mn-ea"/>
          </a:endParaRPr>
        </a:p>
      </xdr:txBody>
    </xdr:sp>
    <xdr:clientData/>
  </xdr:twoCellAnchor>
  <xdr:twoCellAnchor>
    <xdr:from>
      <xdr:col>8</xdr:col>
      <xdr:colOff>137160</xdr:colOff>
      <xdr:row>0</xdr:row>
      <xdr:rowOff>127363</xdr:rowOff>
    </xdr:from>
    <xdr:to>
      <xdr:col>26</xdr:col>
      <xdr:colOff>43543</xdr:colOff>
      <xdr:row>0</xdr:row>
      <xdr:rowOff>532790</xdr:rowOff>
    </xdr:to>
    <xdr:sp macro="" textlink="">
      <xdr:nvSpPr>
        <xdr:cNvPr id="3" name="Text Box 334">
          <a:extLst>
            <a:ext uri="{FF2B5EF4-FFF2-40B4-BE49-F238E27FC236}">
              <a16:creationId xmlns:a16="http://schemas.microsoft.com/office/drawing/2014/main" id="{00000000-0008-0000-0D00-000003000000}"/>
            </a:ext>
          </a:extLst>
        </xdr:cNvPr>
        <xdr:cNvSpPr txBox="1">
          <a:spLocks noChangeArrowheads="1"/>
        </xdr:cNvSpPr>
      </xdr:nvSpPr>
      <xdr:spPr bwMode="auto">
        <a:xfrm>
          <a:off x="6124303" y="127363"/>
          <a:ext cx="1125583" cy="40542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33</xdr:col>
      <xdr:colOff>76200</xdr:colOff>
      <xdr:row>50</xdr:row>
      <xdr:rowOff>213360</xdr:rowOff>
    </xdr:from>
    <xdr:to>
      <xdr:col>37</xdr:col>
      <xdr:colOff>415290</xdr:colOff>
      <xdr:row>52</xdr:row>
      <xdr:rowOff>26670</xdr:rowOff>
    </xdr:to>
    <xdr:sp macro="" textlink="">
      <xdr:nvSpPr>
        <xdr:cNvPr id="4" name="吹き出し: 四角形 9">
          <a:extLst>
            <a:ext uri="{FF2B5EF4-FFF2-40B4-BE49-F238E27FC236}">
              <a16:creationId xmlns:a16="http://schemas.microsoft.com/office/drawing/2014/main" id="{00000000-0008-0000-0D00-000004000000}"/>
            </a:ext>
          </a:extLst>
        </xdr:cNvPr>
        <xdr:cNvSpPr/>
      </xdr:nvSpPr>
      <xdr:spPr>
        <a:xfrm>
          <a:off x="12679680" y="2065782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図面は、別添いただいても構いません。その場合は、「別添」と記載し、図面を添付してください。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0</xdr:colOff>
      <xdr:row>75</xdr:row>
      <xdr:rowOff>167640</xdr:rowOff>
    </xdr:from>
    <xdr:to>
      <xdr:col>37</xdr:col>
      <xdr:colOff>476250</xdr:colOff>
      <xdr:row>76</xdr:row>
      <xdr:rowOff>483870</xdr:rowOff>
    </xdr:to>
    <xdr:sp macro="" textlink="">
      <xdr:nvSpPr>
        <xdr:cNvPr id="5" name="吹き出し: 四角形 9">
          <a:extLst>
            <a:ext uri="{FF2B5EF4-FFF2-40B4-BE49-F238E27FC236}">
              <a16:creationId xmlns:a16="http://schemas.microsoft.com/office/drawing/2014/main" id="{00000000-0008-0000-0D00-000005000000}"/>
            </a:ext>
          </a:extLst>
        </xdr:cNvPr>
        <xdr:cNvSpPr/>
      </xdr:nvSpPr>
      <xdr:spPr>
        <a:xfrm>
          <a:off x="12740640" y="311200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平常時と発災時における負荷への通電経路の切り替えが分かるよう記載してください。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45720</xdr:colOff>
      <xdr:row>97</xdr:row>
      <xdr:rowOff>144780</xdr:rowOff>
    </xdr:from>
    <xdr:to>
      <xdr:col>37</xdr:col>
      <xdr:colOff>521970</xdr:colOff>
      <xdr:row>98</xdr:row>
      <xdr:rowOff>461010</xdr:rowOff>
    </xdr:to>
    <xdr:sp macro="" textlink="">
      <xdr:nvSpPr>
        <xdr:cNvPr id="6" name="吹き出し: 四角形 9">
          <a:extLst>
            <a:ext uri="{FF2B5EF4-FFF2-40B4-BE49-F238E27FC236}">
              <a16:creationId xmlns:a16="http://schemas.microsoft.com/office/drawing/2014/main" id="{00000000-0008-0000-0D00-000006000000}"/>
            </a:ext>
          </a:extLst>
        </xdr:cNvPr>
        <xdr:cNvSpPr/>
      </xdr:nvSpPr>
      <xdr:spPr>
        <a:xfrm>
          <a:off x="12786360" y="4009644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保持しなければならない発災時容量を下回らない対応方法について記載してください。</a:t>
          </a:r>
          <a:endParaRPr kumimoji="1" lang="en-US" altLang="ja-JP" sz="1100">
            <a:solidFill>
              <a:sysClr val="windowText" lastClr="000000"/>
            </a:solidFill>
            <a:latin typeface="+mn-ea"/>
            <a:ea typeface="+mn-ea"/>
          </a:endParaRPr>
        </a:p>
      </xdr:txBody>
    </xdr:sp>
    <xdr:clientData/>
  </xdr:twoCellAnchor>
  <xdr:twoCellAnchor>
    <xdr:from>
      <xdr:col>34</xdr:col>
      <xdr:colOff>7620</xdr:colOff>
      <xdr:row>5</xdr:row>
      <xdr:rowOff>358140</xdr:rowOff>
    </xdr:from>
    <xdr:to>
      <xdr:col>37</xdr:col>
      <xdr:colOff>483870</xdr:colOff>
      <xdr:row>7</xdr:row>
      <xdr:rowOff>217170</xdr:rowOff>
    </xdr:to>
    <xdr:sp macro="" textlink="">
      <xdr:nvSpPr>
        <xdr:cNvPr id="7" name="吹き出し: 四角形 9">
          <a:extLst>
            <a:ext uri="{FF2B5EF4-FFF2-40B4-BE49-F238E27FC236}">
              <a16:creationId xmlns:a16="http://schemas.microsoft.com/office/drawing/2014/main" id="{00000000-0008-0000-0D00-000007000000}"/>
            </a:ext>
          </a:extLst>
        </xdr:cNvPr>
        <xdr:cNvSpPr/>
      </xdr:nvSpPr>
      <xdr:spPr>
        <a:xfrm>
          <a:off x="12748260" y="2773680"/>
          <a:ext cx="2305050" cy="819150"/>
        </a:xfrm>
        <a:prstGeom prst="wedgeRectCallout">
          <a:avLst>
            <a:gd name="adj1" fmla="val -65872"/>
            <a:gd name="adj2" fmla="val -3271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発災時に稼働させる予定の機器、稼働条件等を記載してください。</a:t>
          </a:r>
          <a:endParaRPr kumimoji="1" lang="en-US" altLang="ja-JP" sz="1100">
            <a:solidFill>
              <a:sysClr val="windowText" lastClr="000000"/>
            </a:solidFill>
            <a:latin typeface="+mn-ea"/>
            <a:ea typeface="+mn-ea"/>
          </a:endParaRPr>
        </a:p>
      </xdr:txBody>
    </xdr:sp>
    <xdr:clientData/>
  </xdr:twoCellAnchor>
  <xdr:twoCellAnchor editAs="oneCell">
    <xdr:from>
      <xdr:col>27</xdr:col>
      <xdr:colOff>228601</xdr:colOff>
      <xdr:row>28</xdr:row>
      <xdr:rowOff>243840</xdr:rowOff>
    </xdr:from>
    <xdr:to>
      <xdr:col>31</xdr:col>
      <xdr:colOff>804731</xdr:colOff>
      <xdr:row>42</xdr:row>
      <xdr:rowOff>249414</xdr:rowOff>
    </xdr:to>
    <xdr:pic>
      <xdr:nvPicPr>
        <xdr:cNvPr id="8" name="図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32321" y="11201400"/>
          <a:ext cx="5056689" cy="6726414"/>
        </a:xfrm>
        <a:prstGeom prst="rect">
          <a:avLst/>
        </a:prstGeom>
      </xdr:spPr>
    </xdr:pic>
    <xdr:clientData/>
  </xdr:twoCellAnchor>
  <xdr:twoCellAnchor editAs="oneCell">
    <xdr:from>
      <xdr:col>28</xdr:col>
      <xdr:colOff>495301</xdr:colOff>
      <xdr:row>50</xdr:row>
      <xdr:rowOff>481830</xdr:rowOff>
    </xdr:from>
    <xdr:to>
      <xdr:col>31</xdr:col>
      <xdr:colOff>967386</xdr:colOff>
      <xdr:row>61</xdr:row>
      <xdr:rowOff>83819</xdr:rowOff>
    </xdr:to>
    <xdr:pic>
      <xdr:nvPicPr>
        <xdr:cNvPr id="9" name="図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19161" y="20926290"/>
          <a:ext cx="3832504" cy="5134109"/>
        </a:xfrm>
        <a:prstGeom prst="rect">
          <a:avLst/>
        </a:prstGeom>
      </xdr:spPr>
    </xdr:pic>
    <xdr:clientData/>
  </xdr:twoCellAnchor>
  <xdr:twoCellAnchor editAs="oneCell">
    <xdr:from>
      <xdr:col>27</xdr:col>
      <xdr:colOff>83821</xdr:colOff>
      <xdr:row>50</xdr:row>
      <xdr:rowOff>472440</xdr:rowOff>
    </xdr:from>
    <xdr:to>
      <xdr:col>28</xdr:col>
      <xdr:colOff>400084</xdr:colOff>
      <xdr:row>55</xdr:row>
      <xdr:rowOff>83820</xdr:rowOff>
    </xdr:to>
    <xdr:pic>
      <xdr:nvPicPr>
        <xdr:cNvPr id="10" name="図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87541" y="20916900"/>
          <a:ext cx="1436403" cy="2125980"/>
        </a:xfrm>
        <a:prstGeom prst="rect">
          <a:avLst/>
        </a:prstGeom>
      </xdr:spPr>
    </xdr:pic>
    <xdr:clientData/>
  </xdr:twoCellAnchor>
  <xdr:twoCellAnchor editAs="oneCell">
    <xdr:from>
      <xdr:col>27</xdr:col>
      <xdr:colOff>601980</xdr:colOff>
      <xdr:row>61</xdr:row>
      <xdr:rowOff>255068</xdr:rowOff>
    </xdr:from>
    <xdr:to>
      <xdr:col>31</xdr:col>
      <xdr:colOff>426720</xdr:colOff>
      <xdr:row>70</xdr:row>
      <xdr:rowOff>372181</xdr:rowOff>
    </xdr:to>
    <xdr:pic>
      <xdr:nvPicPr>
        <xdr:cNvPr id="11" name="図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05700" y="26231648"/>
          <a:ext cx="4305299" cy="2631713"/>
        </a:xfrm>
        <a:prstGeom prst="rect">
          <a:avLst/>
        </a:prstGeom>
        <a:ln>
          <a:solidFill>
            <a:schemeClr val="tx1"/>
          </a:solidFill>
        </a:ln>
      </xdr:spPr>
    </xdr:pic>
    <xdr:clientData/>
  </xdr:twoCellAnchor>
  <xdr:twoCellAnchor>
    <xdr:from>
      <xdr:col>28</xdr:col>
      <xdr:colOff>1119211</xdr:colOff>
      <xdr:row>73</xdr:row>
      <xdr:rowOff>259082</xdr:rowOff>
    </xdr:from>
    <xdr:to>
      <xdr:col>30</xdr:col>
      <xdr:colOff>106680</xdr:colOff>
      <xdr:row>74</xdr:row>
      <xdr:rowOff>181985</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xdr:nvSpPr>
      <xdr:spPr>
        <a:xfrm>
          <a:off x="9143071" y="30205682"/>
          <a:ext cx="1227749" cy="42582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a:t>平常時</a:t>
          </a:r>
        </a:p>
      </xdr:txBody>
    </xdr:sp>
    <xdr:clientData/>
  </xdr:twoCellAnchor>
  <xdr:twoCellAnchor>
    <xdr:from>
      <xdr:col>29</xdr:col>
      <xdr:colOff>542879</xdr:colOff>
      <xdr:row>79</xdr:row>
      <xdr:rowOff>270781</xdr:rowOff>
    </xdr:from>
    <xdr:to>
      <xdr:col>29</xdr:col>
      <xdr:colOff>944323</xdr:colOff>
      <xdr:row>81</xdr:row>
      <xdr:rowOff>201111</xdr:rowOff>
    </xdr:to>
    <xdr:sp macro="" textlink="">
      <xdr:nvSpPr>
        <xdr:cNvPr id="18" name="下矢印 17">
          <a:extLst>
            <a:ext uri="{FF2B5EF4-FFF2-40B4-BE49-F238E27FC236}">
              <a16:creationId xmlns:a16="http://schemas.microsoft.com/office/drawing/2014/main" id="{00000000-0008-0000-0D00-000012000000}"/>
            </a:ext>
          </a:extLst>
        </xdr:cNvPr>
        <xdr:cNvSpPr/>
      </xdr:nvSpPr>
      <xdr:spPr>
        <a:xfrm>
          <a:off x="9686879" y="33234901"/>
          <a:ext cx="401444" cy="93617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970714</xdr:colOff>
      <xdr:row>74</xdr:row>
      <xdr:rowOff>312419</xdr:rowOff>
    </xdr:from>
    <xdr:to>
      <xdr:col>31</xdr:col>
      <xdr:colOff>533400</xdr:colOff>
      <xdr:row>79</xdr:row>
      <xdr:rowOff>121920</xdr:rowOff>
    </xdr:to>
    <xdr:pic>
      <xdr:nvPicPr>
        <xdr:cNvPr id="19" name="図 18">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874434" y="30761939"/>
          <a:ext cx="4043246" cy="2324101"/>
        </a:xfrm>
        <a:prstGeom prst="rect">
          <a:avLst/>
        </a:prstGeom>
        <a:ln>
          <a:solidFill>
            <a:schemeClr val="tx1"/>
          </a:solidFill>
        </a:ln>
      </xdr:spPr>
    </xdr:pic>
    <xdr:clientData/>
  </xdr:twoCellAnchor>
  <xdr:twoCellAnchor>
    <xdr:from>
      <xdr:col>27</xdr:col>
      <xdr:colOff>981892</xdr:colOff>
      <xdr:row>82</xdr:row>
      <xdr:rowOff>473527</xdr:rowOff>
    </xdr:from>
    <xdr:to>
      <xdr:col>31</xdr:col>
      <xdr:colOff>539932</xdr:colOff>
      <xdr:row>91</xdr:row>
      <xdr:rowOff>283028</xdr:rowOff>
    </xdr:to>
    <xdr:pic>
      <xdr:nvPicPr>
        <xdr:cNvPr id="20" name="図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905206" y="34894156"/>
          <a:ext cx="4042955" cy="2313215"/>
        </a:xfrm>
        <a:prstGeom prst="rect">
          <a:avLst/>
        </a:prstGeom>
        <a:ln>
          <a:solidFill>
            <a:schemeClr val="tx1"/>
          </a:solidFill>
        </a:ln>
      </xdr:spPr>
    </xdr:pic>
    <xdr:clientData/>
  </xdr:twoCellAnchor>
  <xdr:twoCellAnchor>
    <xdr:from>
      <xdr:col>29</xdr:col>
      <xdr:colOff>167640</xdr:colOff>
      <xdr:row>81</xdr:row>
      <xdr:rowOff>320040</xdr:rowOff>
    </xdr:from>
    <xdr:to>
      <xdr:col>30</xdr:col>
      <xdr:colOff>275249</xdr:colOff>
      <xdr:row>82</xdr:row>
      <xdr:rowOff>242943</xdr:rowOff>
    </xdr:to>
    <xdr:sp macro="" textlink="">
      <xdr:nvSpPr>
        <xdr:cNvPr id="22" name="テキスト ボックス 21">
          <a:extLst>
            <a:ext uri="{FF2B5EF4-FFF2-40B4-BE49-F238E27FC236}">
              <a16:creationId xmlns:a16="http://schemas.microsoft.com/office/drawing/2014/main" id="{00000000-0008-0000-0D00-000016000000}"/>
            </a:ext>
          </a:extLst>
        </xdr:cNvPr>
        <xdr:cNvSpPr txBox="1"/>
      </xdr:nvSpPr>
      <xdr:spPr>
        <a:xfrm>
          <a:off x="9311640" y="34290000"/>
          <a:ext cx="1227749" cy="42582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2000"/>
            <a:t>発災時</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439271</xdr:colOff>
      <xdr:row>1</xdr:row>
      <xdr:rowOff>26894</xdr:rowOff>
    </xdr:from>
    <xdr:to>
      <xdr:col>52</xdr:col>
      <xdr:colOff>35411</xdr:colOff>
      <xdr:row>3</xdr:row>
      <xdr:rowOff>21850</xdr:rowOff>
    </xdr:to>
    <xdr:sp macro="" textlink="">
      <xdr:nvSpPr>
        <xdr:cNvPr id="2" name="Text Box 334">
          <a:extLst>
            <a:ext uri="{FF2B5EF4-FFF2-40B4-BE49-F238E27FC236}">
              <a16:creationId xmlns:a16="http://schemas.microsoft.com/office/drawing/2014/main" id="{00000000-0008-0000-0E00-000002000000}"/>
            </a:ext>
          </a:extLst>
        </xdr:cNvPr>
        <xdr:cNvSpPr txBox="1">
          <a:spLocks noChangeArrowheads="1"/>
        </xdr:cNvSpPr>
      </xdr:nvSpPr>
      <xdr:spPr bwMode="auto">
        <a:xfrm>
          <a:off x="6624918" y="152400"/>
          <a:ext cx="815340" cy="40733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53</xdr:col>
      <xdr:colOff>215153</xdr:colOff>
      <xdr:row>17</xdr:row>
      <xdr:rowOff>53789</xdr:rowOff>
    </xdr:from>
    <xdr:to>
      <xdr:col>55</xdr:col>
      <xdr:colOff>502022</xdr:colOff>
      <xdr:row>19</xdr:row>
      <xdr:rowOff>212912</xdr:rowOff>
    </xdr:to>
    <xdr:sp macro="" textlink="">
      <xdr:nvSpPr>
        <xdr:cNvPr id="3" name="吹き出し: 四角形 1">
          <a:extLst>
            <a:ext uri="{FF2B5EF4-FFF2-40B4-BE49-F238E27FC236}">
              <a16:creationId xmlns:a16="http://schemas.microsoft.com/office/drawing/2014/main" id="{00000000-0008-0000-0E00-000003000000}"/>
            </a:ext>
          </a:extLst>
        </xdr:cNvPr>
        <xdr:cNvSpPr/>
      </xdr:nvSpPr>
      <xdr:spPr>
        <a:xfrm>
          <a:off x="7763435" y="3648636"/>
          <a:ext cx="1398493"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費用区分を選択</a:t>
          </a:r>
          <a:endParaRPr kumimoji="1" lang="en-US" altLang="ja-JP" sz="1100">
            <a:solidFill>
              <a:sysClr val="windowText" lastClr="000000"/>
            </a:solidFill>
            <a:latin typeface="+mn-ea"/>
            <a:ea typeface="+mn-ea"/>
          </a:endParaRPr>
        </a:p>
        <a:p>
          <a:pPr algn="ctr"/>
          <a:r>
            <a:rPr kumimoji="1" lang="ja-JP" altLang="en-US" sz="1100">
              <a:solidFill>
                <a:sysClr val="windowText" lastClr="000000"/>
              </a:solidFill>
              <a:latin typeface="+mn-ea"/>
              <a:ea typeface="+mn-ea"/>
            </a:rPr>
            <a:t>してください</a:t>
          </a:r>
        </a:p>
      </xdr:txBody>
    </xdr:sp>
    <xdr:clientData/>
  </xdr:twoCellAnchor>
  <xdr:twoCellAnchor>
    <xdr:from>
      <xdr:col>59</xdr:col>
      <xdr:colOff>313764</xdr:colOff>
      <xdr:row>1</xdr:row>
      <xdr:rowOff>26894</xdr:rowOff>
    </xdr:from>
    <xdr:to>
      <xdr:col>61</xdr:col>
      <xdr:colOff>251010</xdr:colOff>
      <xdr:row>3</xdr:row>
      <xdr:rowOff>0</xdr:rowOff>
    </xdr:to>
    <xdr:sp macro="" textlink="">
      <xdr:nvSpPr>
        <xdr:cNvPr id="4" name="吹き出し: 四角形 1">
          <a:extLst>
            <a:ext uri="{FF2B5EF4-FFF2-40B4-BE49-F238E27FC236}">
              <a16:creationId xmlns:a16="http://schemas.microsoft.com/office/drawing/2014/main" id="{00000000-0008-0000-0E00-000004000000}"/>
            </a:ext>
          </a:extLst>
        </xdr:cNvPr>
        <xdr:cNvSpPr/>
      </xdr:nvSpPr>
      <xdr:spPr>
        <a:xfrm>
          <a:off x="11878235" y="152400"/>
          <a:ext cx="1398493" cy="385482"/>
        </a:xfrm>
        <a:prstGeom prst="wedgeRectCallout">
          <a:avLst>
            <a:gd name="adj1" fmla="val -74249"/>
            <a:gd name="adj2" fmla="val -3450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57</xdr:col>
      <xdr:colOff>35858</xdr:colOff>
      <xdr:row>42</xdr:row>
      <xdr:rowOff>62752</xdr:rowOff>
    </xdr:from>
    <xdr:to>
      <xdr:col>58</xdr:col>
      <xdr:colOff>708210</xdr:colOff>
      <xdr:row>45</xdr:row>
      <xdr:rowOff>96369</xdr:rowOff>
    </xdr:to>
    <xdr:sp macro="" textlink="">
      <xdr:nvSpPr>
        <xdr:cNvPr id="5" name="吹き出し: 四角形 1">
          <a:extLst>
            <a:ext uri="{FF2B5EF4-FFF2-40B4-BE49-F238E27FC236}">
              <a16:creationId xmlns:a16="http://schemas.microsoft.com/office/drawing/2014/main" id="{00000000-0008-0000-0E00-000005000000}"/>
            </a:ext>
          </a:extLst>
        </xdr:cNvPr>
        <xdr:cNvSpPr/>
      </xdr:nvSpPr>
      <xdr:spPr>
        <a:xfrm>
          <a:off x="10148046" y="9117105"/>
          <a:ext cx="1398493" cy="625288"/>
        </a:xfrm>
        <a:prstGeom prst="wedgeRectCallout">
          <a:avLst>
            <a:gd name="adj1" fmla="val -56300"/>
            <a:gd name="adj2" fmla="val -9264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見積書の総額と一致させてください。</a:t>
          </a:r>
          <a:endParaRPr kumimoji="1" lang="en-US" altLang="ja-JP" sz="1100">
            <a:solidFill>
              <a:sysClr val="windowText" lastClr="000000"/>
            </a:solidFill>
            <a:latin typeface="+mn-ea"/>
            <a:ea typeface="+mn-ea"/>
          </a:endParaRPr>
        </a:p>
      </xdr:txBody>
    </xdr:sp>
    <xdr:clientData/>
  </xdr:twoCellAnchor>
  <xdr:twoCellAnchor>
    <xdr:from>
      <xdr:col>54</xdr:col>
      <xdr:colOff>8964</xdr:colOff>
      <xdr:row>22</xdr:row>
      <xdr:rowOff>62752</xdr:rowOff>
    </xdr:from>
    <xdr:to>
      <xdr:col>56</xdr:col>
      <xdr:colOff>311074</xdr:colOff>
      <xdr:row>25</xdr:row>
      <xdr:rowOff>155649</xdr:rowOff>
    </xdr:to>
    <xdr:sp macro="" textlink="">
      <xdr:nvSpPr>
        <xdr:cNvPr id="6" name="吹き出し: 四角形 1">
          <a:extLst>
            <a:ext uri="{FF2B5EF4-FFF2-40B4-BE49-F238E27FC236}">
              <a16:creationId xmlns:a16="http://schemas.microsoft.com/office/drawing/2014/main" id="{00000000-0008-0000-0E00-000006000000}"/>
            </a:ext>
          </a:extLst>
        </xdr:cNvPr>
        <xdr:cNvSpPr/>
      </xdr:nvSpPr>
      <xdr:spPr>
        <a:xfrm>
          <a:off x="7942729" y="4823011"/>
          <a:ext cx="1754392" cy="792144"/>
        </a:xfrm>
        <a:prstGeom prst="wedgeRectCallout">
          <a:avLst>
            <a:gd name="adj1" fmla="val 8006"/>
            <a:gd name="adj2" fmla="val -10931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見積書の明細に番号を記載し、その番号を記入してください。</a:t>
          </a:r>
        </a:p>
      </xdr:txBody>
    </xdr:sp>
    <xdr:clientData/>
  </xdr:twoCellAnchor>
  <xdr:twoCellAnchor>
    <xdr:from>
      <xdr:col>55</xdr:col>
      <xdr:colOff>394447</xdr:colOff>
      <xdr:row>5</xdr:row>
      <xdr:rowOff>17930</xdr:rowOff>
    </xdr:from>
    <xdr:to>
      <xdr:col>57</xdr:col>
      <xdr:colOff>439271</xdr:colOff>
      <xdr:row>6</xdr:row>
      <xdr:rowOff>155874</xdr:rowOff>
    </xdr:to>
    <xdr:sp macro="" textlink="">
      <xdr:nvSpPr>
        <xdr:cNvPr id="9" name="吹き出し: 四角形 1">
          <a:extLst>
            <a:ext uri="{FF2B5EF4-FFF2-40B4-BE49-F238E27FC236}">
              <a16:creationId xmlns:a16="http://schemas.microsoft.com/office/drawing/2014/main" id="{00000000-0008-0000-0E00-000009000000}"/>
            </a:ext>
          </a:extLst>
        </xdr:cNvPr>
        <xdr:cNvSpPr/>
      </xdr:nvSpPr>
      <xdr:spPr>
        <a:xfrm>
          <a:off x="9054353" y="1021977"/>
          <a:ext cx="1497106" cy="236556"/>
        </a:xfrm>
        <a:prstGeom prst="wedgeRectCallout">
          <a:avLst>
            <a:gd name="adj1" fmla="val -13186"/>
            <a:gd name="adj2" fmla="val -10217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twoCellAnchor>
    <xdr:from>
      <xdr:col>56</xdr:col>
      <xdr:colOff>85164</xdr:colOff>
      <xdr:row>11</xdr:row>
      <xdr:rowOff>129316</xdr:rowOff>
    </xdr:from>
    <xdr:to>
      <xdr:col>58</xdr:col>
      <xdr:colOff>493059</xdr:colOff>
      <xdr:row>13</xdr:row>
      <xdr:rowOff>206188</xdr:rowOff>
    </xdr:to>
    <xdr:sp macro="" textlink="">
      <xdr:nvSpPr>
        <xdr:cNvPr id="10" name="吹き出し: 四角形 1">
          <a:extLst>
            <a:ext uri="{FF2B5EF4-FFF2-40B4-BE49-F238E27FC236}">
              <a16:creationId xmlns:a16="http://schemas.microsoft.com/office/drawing/2014/main" id="{00000000-0008-0000-0E00-00000A000000}"/>
            </a:ext>
          </a:extLst>
        </xdr:cNvPr>
        <xdr:cNvSpPr/>
      </xdr:nvSpPr>
      <xdr:spPr>
        <a:xfrm>
          <a:off x="9471211" y="2271881"/>
          <a:ext cx="1860177" cy="596825"/>
        </a:xfrm>
        <a:prstGeom prst="wedgeRectCallout">
          <a:avLst>
            <a:gd name="adj1" fmla="val -27549"/>
            <a:gd name="adj2" fmla="val -95027"/>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導入予定の蓄電池の総蓄電容量と一致させてください。</a:t>
          </a:r>
        </a:p>
      </xdr:txBody>
    </xdr:sp>
    <xdr:clientData/>
  </xdr:twoCellAnchor>
  <xdr:twoCellAnchor>
    <xdr:from>
      <xdr:col>60</xdr:col>
      <xdr:colOff>251347</xdr:colOff>
      <xdr:row>4</xdr:row>
      <xdr:rowOff>1570</xdr:rowOff>
    </xdr:from>
    <xdr:to>
      <xdr:col>87</xdr:col>
      <xdr:colOff>463250</xdr:colOff>
      <xdr:row>4</xdr:row>
      <xdr:rowOff>209662</xdr:rowOff>
    </xdr:to>
    <xdr:sp macro="" textlink="">
      <xdr:nvSpPr>
        <xdr:cNvPr id="11" name="吹き出し: 四角形 1">
          <a:extLst>
            <a:ext uri="{FF2B5EF4-FFF2-40B4-BE49-F238E27FC236}">
              <a16:creationId xmlns:a16="http://schemas.microsoft.com/office/drawing/2014/main" id="{00000000-0008-0000-0E00-00000B000000}"/>
            </a:ext>
          </a:extLst>
        </xdr:cNvPr>
        <xdr:cNvSpPr/>
      </xdr:nvSpPr>
      <xdr:spPr>
        <a:xfrm>
          <a:off x="12550923" y="772535"/>
          <a:ext cx="1502821" cy="208092"/>
        </a:xfrm>
        <a:prstGeom prst="wedgeRectCallout">
          <a:avLst>
            <a:gd name="adj1" fmla="val -68706"/>
            <a:gd name="adj2" fmla="val 1267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365760</xdr:colOff>
      <xdr:row>0</xdr:row>
      <xdr:rowOff>144780</xdr:rowOff>
    </xdr:from>
    <xdr:to>
      <xdr:col>52</xdr:col>
      <xdr:colOff>71943</xdr:colOff>
      <xdr:row>2</xdr:row>
      <xdr:rowOff>138727</xdr:rowOff>
    </xdr:to>
    <xdr:sp macro="" textlink="">
      <xdr:nvSpPr>
        <xdr:cNvPr id="3" name="Text Box 334">
          <a:extLst>
            <a:ext uri="{FF2B5EF4-FFF2-40B4-BE49-F238E27FC236}">
              <a16:creationId xmlns:a16="http://schemas.microsoft.com/office/drawing/2014/main" id="{00000000-0008-0000-0F00-000003000000}"/>
            </a:ext>
          </a:extLst>
        </xdr:cNvPr>
        <xdr:cNvSpPr txBox="1">
          <a:spLocks noChangeArrowheads="1"/>
        </xdr:cNvSpPr>
      </xdr:nvSpPr>
      <xdr:spPr bwMode="auto">
        <a:xfrm>
          <a:off x="6865620" y="144780"/>
          <a:ext cx="925383"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83820</xdr:colOff>
      <xdr:row>4</xdr:row>
      <xdr:rowOff>68580</xdr:rowOff>
    </xdr:from>
    <xdr:to>
      <xdr:col>81</xdr:col>
      <xdr:colOff>186689</xdr:colOff>
      <xdr:row>5</xdr:row>
      <xdr:rowOff>245745</xdr:rowOff>
    </xdr:to>
    <xdr:sp macro="" textlink="">
      <xdr:nvSpPr>
        <xdr:cNvPr id="4" name="吹き出し: 四角形 3">
          <a:extLst>
            <a:ext uri="{FF2B5EF4-FFF2-40B4-BE49-F238E27FC236}">
              <a16:creationId xmlns:a16="http://schemas.microsoft.com/office/drawing/2014/main" id="{00000000-0008-0000-0F00-000004000000}"/>
            </a:ext>
          </a:extLst>
        </xdr:cNvPr>
        <xdr:cNvSpPr/>
      </xdr:nvSpPr>
      <xdr:spPr>
        <a:xfrm>
          <a:off x="13807440" y="807720"/>
          <a:ext cx="1009649" cy="329565"/>
        </a:xfrm>
        <a:prstGeom prst="wedgeRectCallout">
          <a:avLst>
            <a:gd name="adj1" fmla="val -70245"/>
            <a:gd name="adj2" fmla="val -6360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届出日を入力</a:t>
          </a:r>
        </a:p>
      </xdr:txBody>
    </xdr:sp>
    <xdr:clientData/>
  </xdr:twoCellAnchor>
  <xdr:twoCellAnchor>
    <xdr:from>
      <xdr:col>79</xdr:col>
      <xdr:colOff>121920</xdr:colOff>
      <xdr:row>38</xdr:row>
      <xdr:rowOff>403860</xdr:rowOff>
    </xdr:from>
    <xdr:to>
      <xdr:col>82</xdr:col>
      <xdr:colOff>220980</xdr:colOff>
      <xdr:row>40</xdr:row>
      <xdr:rowOff>0</xdr:rowOff>
    </xdr:to>
    <xdr:sp macro="" textlink="">
      <xdr:nvSpPr>
        <xdr:cNvPr id="5" name="吹き出し: 四角形 5">
          <a:extLst>
            <a:ext uri="{FF2B5EF4-FFF2-40B4-BE49-F238E27FC236}">
              <a16:creationId xmlns:a16="http://schemas.microsoft.com/office/drawing/2014/main" id="{00000000-0008-0000-0F00-000005000000}"/>
            </a:ext>
          </a:extLst>
        </xdr:cNvPr>
        <xdr:cNvSpPr/>
      </xdr:nvSpPr>
      <xdr:spPr>
        <a:xfrm>
          <a:off x="13997940" y="7528560"/>
          <a:ext cx="1463040" cy="57340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撤回の理由を記入</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50</xdr:col>
      <xdr:colOff>152400</xdr:colOff>
      <xdr:row>0</xdr:row>
      <xdr:rowOff>68580</xdr:rowOff>
    </xdr:from>
    <xdr:to>
      <xdr:col>51</xdr:col>
      <xdr:colOff>468183</xdr:colOff>
      <xdr:row>2</xdr:row>
      <xdr:rowOff>100627</xdr:rowOff>
    </xdr:to>
    <xdr:sp macro="" textlink="">
      <xdr:nvSpPr>
        <xdr:cNvPr id="3" name="Text Box 334">
          <a:extLst>
            <a:ext uri="{FF2B5EF4-FFF2-40B4-BE49-F238E27FC236}">
              <a16:creationId xmlns:a16="http://schemas.microsoft.com/office/drawing/2014/main" id="{00000000-0008-0000-1000-000003000000}"/>
            </a:ext>
          </a:extLst>
        </xdr:cNvPr>
        <xdr:cNvSpPr txBox="1">
          <a:spLocks noChangeArrowheads="1"/>
        </xdr:cNvSpPr>
      </xdr:nvSpPr>
      <xdr:spPr bwMode="auto">
        <a:xfrm>
          <a:off x="6393180" y="68580"/>
          <a:ext cx="925383"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106680</xdr:colOff>
      <xdr:row>38</xdr:row>
      <xdr:rowOff>45720</xdr:rowOff>
    </xdr:from>
    <xdr:to>
      <xdr:col>82</xdr:col>
      <xdr:colOff>205740</xdr:colOff>
      <xdr:row>40</xdr:row>
      <xdr:rowOff>257175</xdr:rowOff>
    </xdr:to>
    <xdr:sp macro="" textlink="">
      <xdr:nvSpPr>
        <xdr:cNvPr id="4" name="吹き出し: 四角形 8">
          <a:extLst>
            <a:ext uri="{FF2B5EF4-FFF2-40B4-BE49-F238E27FC236}">
              <a16:creationId xmlns:a16="http://schemas.microsoft.com/office/drawing/2014/main" id="{00000000-0008-0000-1000-000004000000}"/>
            </a:ext>
          </a:extLst>
        </xdr:cNvPr>
        <xdr:cNvSpPr/>
      </xdr:nvSpPr>
      <xdr:spPr>
        <a:xfrm>
          <a:off x="13517880" y="6339840"/>
          <a:ext cx="1463040" cy="57721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FF0000"/>
              </a:solidFill>
              <a:latin typeface="+mn-ea"/>
              <a:ea typeface="+mn-ea"/>
            </a:rPr>
            <a:t>承継前</a:t>
          </a:r>
          <a:r>
            <a:rPr kumimoji="1" lang="ja-JP" altLang="en-US" sz="1100">
              <a:solidFill>
                <a:sysClr val="windowText" lastClr="000000"/>
              </a:solidFill>
              <a:latin typeface="+mn-ea"/>
              <a:ea typeface="+mn-ea"/>
            </a:rPr>
            <a:t>の事業者を記載してください。</a:t>
          </a:r>
        </a:p>
      </xdr:txBody>
    </xdr:sp>
    <xdr:clientData/>
  </xdr:twoCellAnchor>
  <xdr:twoCellAnchor>
    <xdr:from>
      <xdr:col>80</xdr:col>
      <xdr:colOff>0</xdr:colOff>
      <xdr:row>43</xdr:row>
      <xdr:rowOff>0</xdr:rowOff>
    </xdr:from>
    <xdr:to>
      <xdr:col>82</xdr:col>
      <xdr:colOff>247650</xdr:colOff>
      <xdr:row>45</xdr:row>
      <xdr:rowOff>24765</xdr:rowOff>
    </xdr:to>
    <xdr:sp macro="" textlink="">
      <xdr:nvSpPr>
        <xdr:cNvPr id="5" name="吹き出し: 四角形 5">
          <a:extLst>
            <a:ext uri="{FF2B5EF4-FFF2-40B4-BE49-F238E27FC236}">
              <a16:creationId xmlns:a16="http://schemas.microsoft.com/office/drawing/2014/main" id="{00000000-0008-0000-1000-000005000000}"/>
            </a:ext>
          </a:extLst>
        </xdr:cNvPr>
        <xdr:cNvSpPr/>
      </xdr:nvSpPr>
      <xdr:spPr>
        <a:xfrm>
          <a:off x="13555980" y="7368540"/>
          <a:ext cx="1466850" cy="581025"/>
        </a:xfrm>
        <a:prstGeom prst="wedgeRectCallout">
          <a:avLst>
            <a:gd name="adj1" fmla="val -79956"/>
            <a:gd name="adj2" fmla="val -1991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承継の理由を記入してください。</a:t>
          </a:r>
        </a:p>
      </xdr:txBody>
    </xdr:sp>
    <xdr:clientData/>
  </xdr:twoCellAnchor>
  <xdr:twoCellAnchor>
    <xdr:from>
      <xdr:col>79</xdr:col>
      <xdr:colOff>76200</xdr:colOff>
      <xdr:row>45</xdr:row>
      <xdr:rowOff>297180</xdr:rowOff>
    </xdr:from>
    <xdr:to>
      <xdr:col>82</xdr:col>
      <xdr:colOff>179070</xdr:colOff>
      <xdr:row>51</xdr:row>
      <xdr:rowOff>74294</xdr:rowOff>
    </xdr:to>
    <xdr:sp macro="" textlink="">
      <xdr:nvSpPr>
        <xdr:cNvPr id="6" name="吹き出し: 四角形 6">
          <a:extLst>
            <a:ext uri="{FF2B5EF4-FFF2-40B4-BE49-F238E27FC236}">
              <a16:creationId xmlns:a16="http://schemas.microsoft.com/office/drawing/2014/main" id="{00000000-0008-0000-1000-000006000000}"/>
            </a:ext>
          </a:extLst>
        </xdr:cNvPr>
        <xdr:cNvSpPr/>
      </xdr:nvSpPr>
      <xdr:spPr>
        <a:xfrm>
          <a:off x="13487400" y="8221980"/>
          <a:ext cx="1466850" cy="760094"/>
        </a:xfrm>
        <a:prstGeom prst="wedgeRectCallout">
          <a:avLst>
            <a:gd name="adj1" fmla="val -79604"/>
            <a:gd name="adj2" fmla="val -2154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承継後に窓口となる連絡先を記載してください。</a:t>
          </a:r>
        </a:p>
      </xdr:txBody>
    </xdr:sp>
    <xdr:clientData/>
  </xdr:twoCellAnchor>
  <xdr:twoCellAnchor>
    <xdr:from>
      <xdr:col>78</xdr:col>
      <xdr:colOff>0</xdr:colOff>
      <xdr:row>3</xdr:row>
      <xdr:rowOff>129540</xdr:rowOff>
    </xdr:from>
    <xdr:to>
      <xdr:col>81</xdr:col>
      <xdr:colOff>114300</xdr:colOff>
      <xdr:row>5</xdr:row>
      <xdr:rowOff>148590</xdr:rowOff>
    </xdr:to>
    <xdr:sp macro="" textlink="">
      <xdr:nvSpPr>
        <xdr:cNvPr id="7" name="吹き出し: 四角形 1">
          <a:extLst>
            <a:ext uri="{FF2B5EF4-FFF2-40B4-BE49-F238E27FC236}">
              <a16:creationId xmlns:a16="http://schemas.microsoft.com/office/drawing/2014/main" id="{00000000-0008-0000-1000-000007000000}"/>
            </a:ext>
          </a:extLst>
        </xdr:cNvPr>
        <xdr:cNvSpPr/>
      </xdr:nvSpPr>
      <xdr:spPr>
        <a:xfrm>
          <a:off x="13213080" y="66294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78</xdr:col>
      <xdr:colOff>91440</xdr:colOff>
      <xdr:row>3</xdr:row>
      <xdr:rowOff>152400</xdr:rowOff>
    </xdr:from>
    <xdr:to>
      <xdr:col>81</xdr:col>
      <xdr:colOff>251460</xdr:colOff>
      <xdr:row>5</xdr:row>
      <xdr:rowOff>125730</xdr:rowOff>
    </xdr:to>
    <xdr:sp macro="" textlink="">
      <xdr:nvSpPr>
        <xdr:cNvPr id="3" name="吹き出し: 四角形 1">
          <a:extLst>
            <a:ext uri="{FF2B5EF4-FFF2-40B4-BE49-F238E27FC236}">
              <a16:creationId xmlns:a16="http://schemas.microsoft.com/office/drawing/2014/main" id="{00000000-0008-0000-1100-000003000000}"/>
            </a:ext>
          </a:extLst>
        </xdr:cNvPr>
        <xdr:cNvSpPr/>
      </xdr:nvSpPr>
      <xdr:spPr>
        <a:xfrm>
          <a:off x="12710160" y="723900"/>
          <a:ext cx="10668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358140</xdr:colOff>
      <xdr:row>0</xdr:row>
      <xdr:rowOff>53340</xdr:rowOff>
    </xdr:from>
    <xdr:to>
      <xdr:col>52</xdr:col>
      <xdr:colOff>99060</xdr:colOff>
      <xdr:row>2</xdr:row>
      <xdr:rowOff>53002</xdr:rowOff>
    </xdr:to>
    <xdr:sp macro="" textlink="">
      <xdr:nvSpPr>
        <xdr:cNvPr id="4" name="Text Box 334">
          <a:extLst>
            <a:ext uri="{FF2B5EF4-FFF2-40B4-BE49-F238E27FC236}">
              <a16:creationId xmlns:a16="http://schemas.microsoft.com/office/drawing/2014/main" id="{00000000-0008-0000-1100-000004000000}"/>
            </a:ext>
          </a:extLst>
        </xdr:cNvPr>
        <xdr:cNvSpPr txBox="1">
          <a:spLocks noChangeArrowheads="1"/>
        </xdr:cNvSpPr>
      </xdr:nvSpPr>
      <xdr:spPr bwMode="auto">
        <a:xfrm>
          <a:off x="6583680" y="53340"/>
          <a:ext cx="853440" cy="35018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83820</xdr:colOff>
      <xdr:row>37</xdr:row>
      <xdr:rowOff>38100</xdr:rowOff>
    </xdr:from>
    <xdr:to>
      <xdr:col>83</xdr:col>
      <xdr:colOff>259080</xdr:colOff>
      <xdr:row>37</xdr:row>
      <xdr:rowOff>556260</xdr:rowOff>
    </xdr:to>
    <xdr:sp macro="" textlink="">
      <xdr:nvSpPr>
        <xdr:cNvPr id="5" name="吹き出し: 四角形 1">
          <a:extLst>
            <a:ext uri="{FF2B5EF4-FFF2-40B4-BE49-F238E27FC236}">
              <a16:creationId xmlns:a16="http://schemas.microsoft.com/office/drawing/2014/main" id="{00000000-0008-0000-1100-000005000000}"/>
            </a:ext>
          </a:extLst>
        </xdr:cNvPr>
        <xdr:cNvSpPr/>
      </xdr:nvSpPr>
      <xdr:spPr>
        <a:xfrm>
          <a:off x="12854940" y="740664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129540</xdr:colOff>
      <xdr:row>38</xdr:row>
      <xdr:rowOff>91440</xdr:rowOff>
    </xdr:from>
    <xdr:to>
      <xdr:col>83</xdr:col>
      <xdr:colOff>152400</xdr:colOff>
      <xdr:row>39</xdr:row>
      <xdr:rowOff>30480</xdr:rowOff>
    </xdr:to>
    <xdr:sp macro="" textlink="">
      <xdr:nvSpPr>
        <xdr:cNvPr id="6" name="吹き出し: 四角形 1">
          <a:extLst>
            <a:ext uri="{FF2B5EF4-FFF2-40B4-BE49-F238E27FC236}">
              <a16:creationId xmlns:a16="http://schemas.microsoft.com/office/drawing/2014/main" id="{00000000-0008-0000-1100-000006000000}"/>
            </a:ext>
          </a:extLst>
        </xdr:cNvPr>
        <xdr:cNvSpPr/>
      </xdr:nvSpPr>
      <xdr:spPr>
        <a:xfrm>
          <a:off x="12748260" y="803910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144780</xdr:colOff>
      <xdr:row>39</xdr:row>
      <xdr:rowOff>137160</xdr:rowOff>
    </xdr:from>
    <xdr:to>
      <xdr:col>83</xdr:col>
      <xdr:colOff>167640</xdr:colOff>
      <xdr:row>40</xdr:row>
      <xdr:rowOff>76200</xdr:rowOff>
    </xdr:to>
    <xdr:sp macro="" textlink="">
      <xdr:nvSpPr>
        <xdr:cNvPr id="7" name="吹き出し: 四角形 1">
          <a:extLst>
            <a:ext uri="{FF2B5EF4-FFF2-40B4-BE49-F238E27FC236}">
              <a16:creationId xmlns:a16="http://schemas.microsoft.com/office/drawing/2014/main" id="{00000000-0008-0000-1100-000007000000}"/>
            </a:ext>
          </a:extLst>
        </xdr:cNvPr>
        <xdr:cNvSpPr/>
      </xdr:nvSpPr>
      <xdr:spPr>
        <a:xfrm>
          <a:off x="12763500" y="8663940"/>
          <a:ext cx="2148840" cy="51816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記入欄が足りない場合、別紙で説明してください。</a:t>
          </a:r>
        </a:p>
      </xdr:txBody>
    </xdr:sp>
    <xdr:clientData/>
  </xdr:twoCellAnchor>
  <xdr:twoCellAnchor>
    <xdr:from>
      <xdr:col>78</xdr:col>
      <xdr:colOff>15240</xdr:colOff>
      <xdr:row>27</xdr:row>
      <xdr:rowOff>182880</xdr:rowOff>
    </xdr:from>
    <xdr:to>
      <xdr:col>83</xdr:col>
      <xdr:colOff>441960</xdr:colOff>
      <xdr:row>30</xdr:row>
      <xdr:rowOff>205740</xdr:rowOff>
    </xdr:to>
    <xdr:sp macro="" textlink="">
      <xdr:nvSpPr>
        <xdr:cNvPr id="8" name="吹き出し: 四角形 1">
          <a:extLst>
            <a:ext uri="{FF2B5EF4-FFF2-40B4-BE49-F238E27FC236}">
              <a16:creationId xmlns:a16="http://schemas.microsoft.com/office/drawing/2014/main" id="{00000000-0008-0000-1100-000008000000}"/>
            </a:ext>
          </a:extLst>
        </xdr:cNvPr>
        <xdr:cNvSpPr/>
      </xdr:nvSpPr>
      <xdr:spPr>
        <a:xfrm>
          <a:off x="12633960" y="4716780"/>
          <a:ext cx="2552700" cy="853440"/>
        </a:xfrm>
        <a:prstGeom prst="wedgeRectCallout">
          <a:avLst>
            <a:gd name="adj1" fmla="val -92092"/>
            <a:gd name="adj2" fmla="val -812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契約締結後に変更が生じた場合に使用する様式となります。</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契約締結前の変更の場合、事前に公社までお問合せください。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78</xdr:col>
      <xdr:colOff>7620</xdr:colOff>
      <xdr:row>3</xdr:row>
      <xdr:rowOff>45720</xdr:rowOff>
    </xdr:from>
    <xdr:to>
      <xdr:col>79</xdr:col>
      <xdr:colOff>502920</xdr:colOff>
      <xdr:row>5</xdr:row>
      <xdr:rowOff>64770</xdr:rowOff>
    </xdr:to>
    <xdr:sp macro="" textlink="">
      <xdr:nvSpPr>
        <xdr:cNvPr id="3" name="吹き出し: 四角形 1">
          <a:extLst>
            <a:ext uri="{FF2B5EF4-FFF2-40B4-BE49-F238E27FC236}">
              <a16:creationId xmlns:a16="http://schemas.microsoft.com/office/drawing/2014/main" id="{00000000-0008-0000-1200-000003000000}"/>
            </a:ext>
          </a:extLst>
        </xdr:cNvPr>
        <xdr:cNvSpPr/>
      </xdr:nvSpPr>
      <xdr:spPr>
        <a:xfrm>
          <a:off x="12923520" y="617220"/>
          <a:ext cx="110490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51</xdr:col>
      <xdr:colOff>30480</xdr:colOff>
      <xdr:row>0</xdr:row>
      <xdr:rowOff>7620</xdr:rowOff>
    </xdr:from>
    <xdr:to>
      <xdr:col>52</xdr:col>
      <xdr:colOff>15240</xdr:colOff>
      <xdr:row>2</xdr:row>
      <xdr:rowOff>7282</xdr:rowOff>
    </xdr:to>
    <xdr:sp macro="" textlink="">
      <xdr:nvSpPr>
        <xdr:cNvPr id="4" name="Text Box 334">
          <a:extLst>
            <a:ext uri="{FF2B5EF4-FFF2-40B4-BE49-F238E27FC236}">
              <a16:creationId xmlns:a16="http://schemas.microsoft.com/office/drawing/2014/main" id="{00000000-0008-0000-1200-000004000000}"/>
            </a:ext>
          </a:extLst>
        </xdr:cNvPr>
        <xdr:cNvSpPr txBox="1">
          <a:spLocks noChangeArrowheads="1"/>
        </xdr:cNvSpPr>
      </xdr:nvSpPr>
      <xdr:spPr bwMode="auto">
        <a:xfrm>
          <a:off x="6256020" y="7620"/>
          <a:ext cx="92202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0</xdr:colOff>
      <xdr:row>28</xdr:row>
      <xdr:rowOff>76200</xdr:rowOff>
    </xdr:from>
    <xdr:to>
      <xdr:col>81</xdr:col>
      <xdr:colOff>487680</xdr:colOff>
      <xdr:row>32</xdr:row>
      <xdr:rowOff>45720</xdr:rowOff>
    </xdr:to>
    <xdr:sp macro="" textlink="">
      <xdr:nvSpPr>
        <xdr:cNvPr id="5" name="吹き出し: 四角形 1">
          <a:extLst>
            <a:ext uri="{FF2B5EF4-FFF2-40B4-BE49-F238E27FC236}">
              <a16:creationId xmlns:a16="http://schemas.microsoft.com/office/drawing/2014/main" id="{00000000-0008-0000-1200-000005000000}"/>
            </a:ext>
          </a:extLst>
        </xdr:cNvPr>
        <xdr:cNvSpPr/>
      </xdr:nvSpPr>
      <xdr:spPr>
        <a:xfrm>
          <a:off x="12633960" y="435102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事業者情報変更後、確認書類とともに速やかに届け出てください。</a:t>
          </a:r>
        </a:p>
      </xdr:txBody>
    </xdr:sp>
    <xdr:clientData/>
  </xdr:twoCellAnchor>
  <xdr:twoCellAnchor>
    <xdr:from>
      <xdr:col>78</xdr:col>
      <xdr:colOff>190500</xdr:colOff>
      <xdr:row>38</xdr:row>
      <xdr:rowOff>182880</xdr:rowOff>
    </xdr:from>
    <xdr:to>
      <xdr:col>82</xdr:col>
      <xdr:colOff>350520</xdr:colOff>
      <xdr:row>40</xdr:row>
      <xdr:rowOff>563880</xdr:rowOff>
    </xdr:to>
    <xdr:sp macro="" textlink="">
      <xdr:nvSpPr>
        <xdr:cNvPr id="6" name="吹き出し: 四角形 1">
          <a:extLst>
            <a:ext uri="{FF2B5EF4-FFF2-40B4-BE49-F238E27FC236}">
              <a16:creationId xmlns:a16="http://schemas.microsoft.com/office/drawing/2014/main" id="{00000000-0008-0000-1200-000006000000}"/>
            </a:ext>
          </a:extLst>
        </xdr:cNvPr>
        <xdr:cNvSpPr/>
      </xdr:nvSpPr>
      <xdr:spPr>
        <a:xfrm>
          <a:off x="13106400" y="689610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変更箇所のみ記載してください。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103</xdr:col>
      <xdr:colOff>0</xdr:colOff>
      <xdr:row>29</xdr:row>
      <xdr:rowOff>45720</xdr:rowOff>
    </xdr:from>
    <xdr:to>
      <xdr:col>108</xdr:col>
      <xdr:colOff>15240</xdr:colOff>
      <xdr:row>32</xdr:row>
      <xdr:rowOff>60960</xdr:rowOff>
    </xdr:to>
    <xdr:sp macro="" textlink="">
      <xdr:nvSpPr>
        <xdr:cNvPr id="4" name="吹き出し: 四角形 1">
          <a:extLst>
            <a:ext uri="{FF2B5EF4-FFF2-40B4-BE49-F238E27FC236}">
              <a16:creationId xmlns:a16="http://schemas.microsoft.com/office/drawing/2014/main" id="{00000000-0008-0000-1300-000004000000}"/>
            </a:ext>
          </a:extLst>
        </xdr:cNvPr>
        <xdr:cNvSpPr/>
      </xdr:nvSpPr>
      <xdr:spPr>
        <a:xfrm>
          <a:off x="13266420" y="4297680"/>
          <a:ext cx="2598420" cy="83820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完工時期が報告よりも</a:t>
          </a:r>
          <a:r>
            <a:rPr kumimoji="1" lang="en-US" altLang="ja-JP" sz="1100">
              <a:solidFill>
                <a:sysClr val="windowText" lastClr="000000"/>
              </a:solidFill>
              <a:latin typeface="+mn-ea"/>
              <a:ea typeface="+mn-ea"/>
            </a:rPr>
            <a:t>1</a:t>
          </a:r>
          <a:r>
            <a:rPr kumimoji="1" lang="ja-JP" altLang="en-US" sz="1100">
              <a:solidFill>
                <a:sysClr val="windowText" lastClr="000000"/>
              </a:solidFill>
              <a:latin typeface="+mn-ea"/>
              <a:ea typeface="+mn-ea"/>
            </a:rPr>
            <a:t>カ月程度以上遅くなると見込まれる場合に提出してください。</a:t>
          </a:r>
        </a:p>
      </xdr:txBody>
    </xdr:sp>
    <xdr:clientData/>
  </xdr:twoCellAnchor>
  <xdr:twoCellAnchor>
    <xdr:from>
      <xdr:col>101</xdr:col>
      <xdr:colOff>198120</xdr:colOff>
      <xdr:row>4</xdr:row>
      <xdr:rowOff>53340</xdr:rowOff>
    </xdr:from>
    <xdr:to>
      <xdr:col>105</xdr:col>
      <xdr:colOff>83820</xdr:colOff>
      <xdr:row>5</xdr:row>
      <xdr:rowOff>171450</xdr:rowOff>
    </xdr:to>
    <xdr:sp macro="" textlink="">
      <xdr:nvSpPr>
        <xdr:cNvPr id="5" name="吹き出し: 四角形 1">
          <a:extLst>
            <a:ext uri="{FF2B5EF4-FFF2-40B4-BE49-F238E27FC236}">
              <a16:creationId xmlns:a16="http://schemas.microsoft.com/office/drawing/2014/main" id="{00000000-0008-0000-1300-000005000000}"/>
            </a:ext>
          </a:extLst>
        </xdr:cNvPr>
        <xdr:cNvSpPr/>
      </xdr:nvSpPr>
      <xdr:spPr>
        <a:xfrm>
          <a:off x="13060680" y="79248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103</xdr:col>
      <xdr:colOff>99060</xdr:colOff>
      <xdr:row>40</xdr:row>
      <xdr:rowOff>205740</xdr:rowOff>
    </xdr:from>
    <xdr:to>
      <xdr:col>108</xdr:col>
      <xdr:colOff>114300</xdr:colOff>
      <xdr:row>43</xdr:row>
      <xdr:rowOff>160020</xdr:rowOff>
    </xdr:to>
    <xdr:sp macro="" textlink="">
      <xdr:nvSpPr>
        <xdr:cNvPr id="6" name="吹き出し: 四角形 1">
          <a:extLst>
            <a:ext uri="{FF2B5EF4-FFF2-40B4-BE49-F238E27FC236}">
              <a16:creationId xmlns:a16="http://schemas.microsoft.com/office/drawing/2014/main" id="{00000000-0008-0000-1300-000006000000}"/>
            </a:ext>
          </a:extLst>
        </xdr:cNvPr>
        <xdr:cNvSpPr/>
      </xdr:nvSpPr>
      <xdr:spPr>
        <a:xfrm>
          <a:off x="13365480" y="9509760"/>
          <a:ext cx="2598420" cy="617220"/>
        </a:xfrm>
        <a:prstGeom prst="wedgeRectCallout">
          <a:avLst>
            <a:gd name="adj1" fmla="val -70002"/>
            <a:gd name="adj2" fmla="val -2687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実績報告書の最終提出期限を超えた工事完了日は原則申請できません。</a:t>
          </a:r>
        </a:p>
      </xdr:txBody>
    </xdr:sp>
    <xdr:clientData/>
  </xdr:twoCellAnchor>
  <xdr:twoCellAnchor>
    <xdr:from>
      <xdr:col>27</xdr:col>
      <xdr:colOff>220980</xdr:colOff>
      <xdr:row>0</xdr:row>
      <xdr:rowOff>30480</xdr:rowOff>
    </xdr:from>
    <xdr:to>
      <xdr:col>52</xdr:col>
      <xdr:colOff>83820</xdr:colOff>
      <xdr:row>2</xdr:row>
      <xdr:rowOff>30142</xdr:rowOff>
    </xdr:to>
    <xdr:sp macro="" textlink="">
      <xdr:nvSpPr>
        <xdr:cNvPr id="7" name="Text Box 334">
          <a:extLst>
            <a:ext uri="{FF2B5EF4-FFF2-40B4-BE49-F238E27FC236}">
              <a16:creationId xmlns:a16="http://schemas.microsoft.com/office/drawing/2014/main" id="{00000000-0008-0000-1300-000007000000}"/>
            </a:ext>
          </a:extLst>
        </xdr:cNvPr>
        <xdr:cNvSpPr txBox="1">
          <a:spLocks noChangeArrowheads="1"/>
        </xdr:cNvSpPr>
      </xdr:nvSpPr>
      <xdr:spPr bwMode="auto">
        <a:xfrm>
          <a:off x="6446520" y="30480"/>
          <a:ext cx="96774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79</xdr:col>
      <xdr:colOff>0</xdr:colOff>
      <xdr:row>4</xdr:row>
      <xdr:rowOff>76200</xdr:rowOff>
    </xdr:from>
    <xdr:to>
      <xdr:col>81</xdr:col>
      <xdr:colOff>281940</xdr:colOff>
      <xdr:row>7</xdr:row>
      <xdr:rowOff>26670</xdr:rowOff>
    </xdr:to>
    <xdr:sp macro="" textlink="">
      <xdr:nvSpPr>
        <xdr:cNvPr id="3" name="吹き出し: 四角形 1">
          <a:extLst>
            <a:ext uri="{FF2B5EF4-FFF2-40B4-BE49-F238E27FC236}">
              <a16:creationId xmlns:a16="http://schemas.microsoft.com/office/drawing/2014/main" id="{00000000-0008-0000-1400-000003000000}"/>
            </a:ext>
          </a:extLst>
        </xdr:cNvPr>
        <xdr:cNvSpPr/>
      </xdr:nvSpPr>
      <xdr:spPr>
        <a:xfrm>
          <a:off x="12877800" y="815340"/>
          <a:ext cx="1043940" cy="339090"/>
        </a:xfrm>
        <a:prstGeom prst="wedgeRectCallout">
          <a:avLst>
            <a:gd name="adj1" fmla="val -73069"/>
            <a:gd name="adj2" fmla="val -8852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28</xdr:col>
      <xdr:colOff>137160</xdr:colOff>
      <xdr:row>0</xdr:row>
      <xdr:rowOff>30480</xdr:rowOff>
    </xdr:from>
    <xdr:to>
      <xdr:col>52</xdr:col>
      <xdr:colOff>0</xdr:colOff>
      <xdr:row>2</xdr:row>
      <xdr:rowOff>30142</xdr:rowOff>
    </xdr:to>
    <xdr:sp macro="" textlink="">
      <xdr:nvSpPr>
        <xdr:cNvPr id="4" name="Text Box 334">
          <a:extLst>
            <a:ext uri="{FF2B5EF4-FFF2-40B4-BE49-F238E27FC236}">
              <a16:creationId xmlns:a16="http://schemas.microsoft.com/office/drawing/2014/main" id="{00000000-0008-0000-1400-000004000000}"/>
            </a:ext>
          </a:extLst>
        </xdr:cNvPr>
        <xdr:cNvSpPr txBox="1">
          <a:spLocks noChangeArrowheads="1"/>
        </xdr:cNvSpPr>
      </xdr:nvSpPr>
      <xdr:spPr bwMode="auto">
        <a:xfrm>
          <a:off x="6332220" y="30480"/>
          <a:ext cx="84582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80</xdr:col>
      <xdr:colOff>320040</xdr:colOff>
      <xdr:row>37</xdr:row>
      <xdr:rowOff>480060</xdr:rowOff>
    </xdr:from>
    <xdr:to>
      <xdr:col>83</xdr:col>
      <xdr:colOff>381000</xdr:colOff>
      <xdr:row>38</xdr:row>
      <xdr:rowOff>434340</xdr:rowOff>
    </xdr:to>
    <xdr:sp macro="" textlink="">
      <xdr:nvSpPr>
        <xdr:cNvPr id="5" name="吹き出し: 四角形 1">
          <a:extLst>
            <a:ext uri="{FF2B5EF4-FFF2-40B4-BE49-F238E27FC236}">
              <a16:creationId xmlns:a16="http://schemas.microsoft.com/office/drawing/2014/main" id="{00000000-0008-0000-1400-000005000000}"/>
            </a:ext>
          </a:extLst>
        </xdr:cNvPr>
        <xdr:cNvSpPr/>
      </xdr:nvSpPr>
      <xdr:spPr>
        <a:xfrm>
          <a:off x="13350240" y="7010400"/>
          <a:ext cx="1889760" cy="89154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理由が妥当であると判断された場合に、公社が承認し、事業の廃止（中止）が可能となります。</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53340</xdr:colOff>
          <xdr:row>57</xdr:row>
          <xdr:rowOff>129540</xdr:rowOff>
        </xdr:from>
        <xdr:to>
          <xdr:col>20</xdr:col>
          <xdr:colOff>205740</xdr:colOff>
          <xdr:row>63</xdr:row>
          <xdr:rowOff>160020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15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251460</xdr:colOff>
          <xdr:row>57</xdr:row>
          <xdr:rowOff>137160</xdr:rowOff>
        </xdr:from>
        <xdr:to>
          <xdr:col>22</xdr:col>
          <xdr:colOff>175260</xdr:colOff>
          <xdr:row>63</xdr:row>
          <xdr:rowOff>152400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15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213360</xdr:colOff>
          <xdr:row>57</xdr:row>
          <xdr:rowOff>137160</xdr:rowOff>
        </xdr:from>
        <xdr:to>
          <xdr:col>24</xdr:col>
          <xdr:colOff>129540</xdr:colOff>
          <xdr:row>63</xdr:row>
          <xdr:rowOff>152400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00000000-0008-0000-1500-000003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twoCellAnchor>
    <xdr:from>
      <xdr:col>26</xdr:col>
      <xdr:colOff>121920</xdr:colOff>
      <xdr:row>4</xdr:row>
      <xdr:rowOff>53340</xdr:rowOff>
    </xdr:from>
    <xdr:to>
      <xdr:col>53</xdr:col>
      <xdr:colOff>106680</xdr:colOff>
      <xdr:row>10</xdr:row>
      <xdr:rowOff>0</xdr:rowOff>
    </xdr:to>
    <xdr:sp macro="" textlink="">
      <xdr:nvSpPr>
        <xdr:cNvPr id="6" name="角丸四角形 5">
          <a:extLst>
            <a:ext uri="{FF2B5EF4-FFF2-40B4-BE49-F238E27FC236}">
              <a16:creationId xmlns:a16="http://schemas.microsoft.com/office/drawing/2014/main" id="{00000000-0008-0000-1500-000006000000}"/>
            </a:ext>
          </a:extLst>
        </xdr:cNvPr>
        <xdr:cNvSpPr/>
      </xdr:nvSpPr>
      <xdr:spPr>
        <a:xfrm>
          <a:off x="6507480" y="624840"/>
          <a:ext cx="1577340" cy="914400"/>
        </a:xfrm>
        <a:prstGeom prst="roundRect">
          <a:avLst/>
        </a:prstGeom>
        <a:solidFill>
          <a:srgbClr val="FFFFCC"/>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a:solidFill>
                <a:srgbClr val="C00000"/>
              </a:solidFill>
            </a:rPr>
            <a:t>※</a:t>
          </a:r>
          <a:r>
            <a:rPr kumimoji="1" lang="ja-JP" altLang="en-US" sz="1200">
              <a:solidFill>
                <a:srgbClr val="C00000"/>
              </a:solidFill>
            </a:rPr>
            <a:t>助成事業が完了した日か</a:t>
          </a:r>
          <a:r>
            <a:rPr kumimoji="1" lang="en-US" altLang="ja-JP" sz="1200">
              <a:solidFill>
                <a:srgbClr val="C00000"/>
              </a:solidFill>
            </a:rPr>
            <a:t>30</a:t>
          </a:r>
          <a:r>
            <a:rPr kumimoji="1" lang="ja-JP" altLang="en-US" sz="1200" b="1" u="sng">
              <a:solidFill>
                <a:srgbClr val="C00000"/>
              </a:solidFill>
            </a:rPr>
            <a:t>日以内に</a:t>
          </a:r>
          <a:r>
            <a:rPr kumimoji="1" lang="ja-JP" altLang="en-US" sz="1200">
              <a:solidFill>
                <a:srgbClr val="C00000"/>
              </a:solidFill>
            </a:rPr>
            <a:t>提出してください。</a:t>
          </a:r>
          <a:endParaRPr kumimoji="1" lang="en-US" altLang="ja-JP" sz="1200">
            <a:solidFill>
              <a:srgbClr val="C00000"/>
            </a:solidFill>
          </a:endParaRPr>
        </a:p>
      </xdr:txBody>
    </xdr:sp>
    <xdr:clientData/>
  </xdr:twoCellAnchor>
  <xdr:twoCellAnchor>
    <xdr:from>
      <xdr:col>28</xdr:col>
      <xdr:colOff>175260</xdr:colOff>
      <xdr:row>0</xdr:row>
      <xdr:rowOff>30480</xdr:rowOff>
    </xdr:from>
    <xdr:to>
      <xdr:col>51</xdr:col>
      <xdr:colOff>579120</xdr:colOff>
      <xdr:row>2</xdr:row>
      <xdr:rowOff>113962</xdr:rowOff>
    </xdr:to>
    <xdr:sp macro="" textlink="">
      <xdr:nvSpPr>
        <xdr:cNvPr id="10" name="Text Box 334">
          <a:extLst>
            <a:ext uri="{FF2B5EF4-FFF2-40B4-BE49-F238E27FC236}">
              <a16:creationId xmlns:a16="http://schemas.microsoft.com/office/drawing/2014/main" id="{00000000-0008-0000-1500-00000A000000}"/>
            </a:ext>
          </a:extLst>
        </xdr:cNvPr>
        <xdr:cNvSpPr txBox="1">
          <a:spLocks noChangeArrowheads="1"/>
        </xdr:cNvSpPr>
      </xdr:nvSpPr>
      <xdr:spPr bwMode="auto">
        <a:xfrm>
          <a:off x="6789420" y="30480"/>
          <a:ext cx="101346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78</xdr:col>
      <xdr:colOff>320040</xdr:colOff>
      <xdr:row>39</xdr:row>
      <xdr:rowOff>137160</xdr:rowOff>
    </xdr:from>
    <xdr:to>
      <xdr:col>81</xdr:col>
      <xdr:colOff>320040</xdr:colOff>
      <xdr:row>42</xdr:row>
      <xdr:rowOff>108585</xdr:rowOff>
    </xdr:to>
    <xdr:sp macro="" textlink="">
      <xdr:nvSpPr>
        <xdr:cNvPr id="11" name="吹き出し: 四角形 4">
          <a:extLst>
            <a:ext uri="{FF2B5EF4-FFF2-40B4-BE49-F238E27FC236}">
              <a16:creationId xmlns:a16="http://schemas.microsoft.com/office/drawing/2014/main" id="{00000000-0008-0000-1500-00000B000000}"/>
            </a:ext>
          </a:extLst>
        </xdr:cNvPr>
        <xdr:cNvSpPr/>
      </xdr:nvSpPr>
      <xdr:spPr>
        <a:xfrm>
          <a:off x="14950440" y="6423660"/>
          <a:ext cx="1828800" cy="573405"/>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共通様式から転記されます。</a:t>
          </a:r>
        </a:p>
      </xdr:txBody>
    </xdr:sp>
    <xdr:clientData/>
  </xdr:twoCellAnchor>
  <xdr:twoCellAnchor>
    <xdr:from>
      <xdr:col>78</xdr:col>
      <xdr:colOff>312420</xdr:colOff>
      <xdr:row>64</xdr:row>
      <xdr:rowOff>30480</xdr:rowOff>
    </xdr:from>
    <xdr:to>
      <xdr:col>81</xdr:col>
      <xdr:colOff>464820</xdr:colOff>
      <xdr:row>65</xdr:row>
      <xdr:rowOff>358140</xdr:rowOff>
    </xdr:to>
    <xdr:sp macro="" textlink="">
      <xdr:nvSpPr>
        <xdr:cNvPr id="14" name="吹き出し: 四角形 4">
          <a:extLst>
            <a:ext uri="{FF2B5EF4-FFF2-40B4-BE49-F238E27FC236}">
              <a16:creationId xmlns:a16="http://schemas.microsoft.com/office/drawing/2014/main" id="{00000000-0008-0000-1500-00000E000000}"/>
            </a:ext>
          </a:extLst>
        </xdr:cNvPr>
        <xdr:cNvSpPr/>
      </xdr:nvSpPr>
      <xdr:spPr>
        <a:xfrm>
          <a:off x="14942820" y="12893040"/>
          <a:ext cx="1981200" cy="762000"/>
        </a:xfrm>
        <a:prstGeom prst="wedgeRectCallout">
          <a:avLst>
            <a:gd name="adj1" fmla="val -69329"/>
            <a:gd name="adj2" fmla="val -2079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ysClr val="windowText" lastClr="000000"/>
              </a:solidFill>
              <a:latin typeface="+mn-ea"/>
              <a:ea typeface="+mn-ea"/>
            </a:rPr>
            <a:t>通帳等の口座情報がわかる書類と突合ができるよう記載してください。</a:t>
          </a:r>
        </a:p>
      </xdr:txBody>
    </xdr:sp>
    <xdr:clientData/>
  </xdr:twoCellAnchor>
  <xdr:twoCellAnchor>
    <xdr:from>
      <xdr:col>78</xdr:col>
      <xdr:colOff>396240</xdr:colOff>
      <xdr:row>47</xdr:row>
      <xdr:rowOff>175260</xdr:rowOff>
    </xdr:from>
    <xdr:to>
      <xdr:col>81</xdr:col>
      <xdr:colOff>106680</xdr:colOff>
      <xdr:row>55</xdr:row>
      <xdr:rowOff>358140</xdr:rowOff>
    </xdr:to>
    <xdr:sp macro="" textlink="">
      <xdr:nvSpPr>
        <xdr:cNvPr id="15" name="吹き出し: 四角形 4">
          <a:extLst>
            <a:ext uri="{FF2B5EF4-FFF2-40B4-BE49-F238E27FC236}">
              <a16:creationId xmlns:a16="http://schemas.microsoft.com/office/drawing/2014/main" id="{00000000-0008-0000-1500-00000F000000}"/>
            </a:ext>
          </a:extLst>
        </xdr:cNvPr>
        <xdr:cNvSpPr/>
      </xdr:nvSpPr>
      <xdr:spPr>
        <a:xfrm>
          <a:off x="14866620" y="8427720"/>
          <a:ext cx="1539240" cy="990600"/>
        </a:xfrm>
        <a:prstGeom prst="wedgeRectCallout">
          <a:avLst>
            <a:gd name="adj1" fmla="val -84730"/>
            <a:gd name="adj2" fmla="val 2875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交付決定時の助成金額と実績報告時の助成金額のいずれか低い金額を入力してください。</a:t>
          </a:r>
        </a:p>
      </xdr:txBody>
    </xdr:sp>
    <xdr:clientData/>
  </xdr:twoCellAnchor>
  <xdr:twoCellAnchor>
    <xdr:from>
      <xdr:col>78</xdr:col>
      <xdr:colOff>15240</xdr:colOff>
      <xdr:row>2</xdr:row>
      <xdr:rowOff>160020</xdr:rowOff>
    </xdr:from>
    <xdr:to>
      <xdr:col>80</xdr:col>
      <xdr:colOff>198120</xdr:colOff>
      <xdr:row>6</xdr:row>
      <xdr:rowOff>22860</xdr:rowOff>
    </xdr:to>
    <xdr:sp macro="" textlink="">
      <xdr:nvSpPr>
        <xdr:cNvPr id="16" name="吹き出し: 四角形 1">
          <a:extLst>
            <a:ext uri="{FF2B5EF4-FFF2-40B4-BE49-F238E27FC236}">
              <a16:creationId xmlns:a16="http://schemas.microsoft.com/office/drawing/2014/main" id="{00000000-0008-0000-1500-000010000000}"/>
            </a:ext>
          </a:extLst>
        </xdr:cNvPr>
        <xdr:cNvSpPr/>
      </xdr:nvSpPr>
      <xdr:spPr>
        <a:xfrm>
          <a:off x="14234160" y="480060"/>
          <a:ext cx="1402080" cy="53340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申請日を入力してください。</a:t>
          </a:r>
        </a:p>
      </xdr:txBody>
    </xdr:sp>
    <xdr:clientData/>
  </xdr:twoCellAnchor>
  <mc:AlternateContent xmlns:mc="http://schemas.openxmlformats.org/markup-compatibility/2006">
    <mc:Choice xmlns:a14="http://schemas.microsoft.com/office/drawing/2010/main" Requires="a14">
      <xdr:twoCellAnchor editAs="oneCell">
        <xdr:from>
          <xdr:col>71</xdr:col>
          <xdr:colOff>53340</xdr:colOff>
          <xdr:row>57</xdr:row>
          <xdr:rowOff>129540</xdr:rowOff>
        </xdr:from>
        <xdr:to>
          <xdr:col>72</xdr:col>
          <xdr:colOff>205740</xdr:colOff>
          <xdr:row>63</xdr:row>
          <xdr:rowOff>160020</xdr:rowOff>
        </xdr:to>
        <xdr:sp macro="" textlink="">
          <xdr:nvSpPr>
            <xdr:cNvPr id="73735" name="Check Box 7" hidden="1">
              <a:extLst>
                <a:ext uri="{63B3BB69-23CF-44E3-9099-C40C66FF867C}">
                  <a14:compatExt spid="_x0000_s73735"/>
                </a:ext>
                <a:ext uri="{FF2B5EF4-FFF2-40B4-BE49-F238E27FC236}">
                  <a16:creationId xmlns:a16="http://schemas.microsoft.com/office/drawing/2014/main" id="{00000000-0008-0000-1500-000007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251460</xdr:colOff>
          <xdr:row>57</xdr:row>
          <xdr:rowOff>137160</xdr:rowOff>
        </xdr:from>
        <xdr:to>
          <xdr:col>74</xdr:col>
          <xdr:colOff>175260</xdr:colOff>
          <xdr:row>63</xdr:row>
          <xdr:rowOff>152400</xdr:rowOff>
        </xdr:to>
        <xdr:sp macro="" textlink="">
          <xdr:nvSpPr>
            <xdr:cNvPr id="73736" name="Check Box 8" hidden="1">
              <a:extLst>
                <a:ext uri="{63B3BB69-23CF-44E3-9099-C40C66FF867C}">
                  <a14:compatExt spid="_x0000_s73736"/>
                </a:ext>
                <a:ext uri="{FF2B5EF4-FFF2-40B4-BE49-F238E27FC236}">
                  <a16:creationId xmlns:a16="http://schemas.microsoft.com/office/drawing/2014/main" id="{00000000-0008-0000-1500-000008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貯蓄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213360</xdr:colOff>
          <xdr:row>57</xdr:row>
          <xdr:rowOff>137160</xdr:rowOff>
        </xdr:from>
        <xdr:to>
          <xdr:col>76</xdr:col>
          <xdr:colOff>129540</xdr:colOff>
          <xdr:row>63</xdr:row>
          <xdr:rowOff>152400</xdr:rowOff>
        </xdr:to>
        <xdr:sp macro="" textlink="">
          <xdr:nvSpPr>
            <xdr:cNvPr id="73737" name="Check Box 9" hidden="1">
              <a:extLst>
                <a:ext uri="{63B3BB69-23CF-44E3-9099-C40C66FF867C}">
                  <a14:compatExt spid="_x0000_s73737"/>
                </a:ext>
                <a:ext uri="{FF2B5EF4-FFF2-40B4-BE49-F238E27FC236}">
                  <a16:creationId xmlns:a16="http://schemas.microsoft.com/office/drawing/2014/main" id="{00000000-0008-0000-1500-000009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522514</xdr:colOff>
      <xdr:row>1</xdr:row>
      <xdr:rowOff>21771</xdr:rowOff>
    </xdr:from>
    <xdr:to>
      <xdr:col>6</xdr:col>
      <xdr:colOff>3069771</xdr:colOff>
      <xdr:row>6</xdr:row>
      <xdr:rowOff>54429</xdr:rowOff>
    </xdr:to>
    <xdr:sp macro="" textlink="">
      <xdr:nvSpPr>
        <xdr:cNvPr id="2" name="四角形吹き出し 1">
          <a:extLst>
            <a:ext uri="{FF2B5EF4-FFF2-40B4-BE49-F238E27FC236}">
              <a16:creationId xmlns:a16="http://schemas.microsoft.com/office/drawing/2014/main" id="{00000000-0008-0000-0400-000002000000}"/>
            </a:ext>
          </a:extLst>
        </xdr:cNvPr>
        <xdr:cNvSpPr/>
      </xdr:nvSpPr>
      <xdr:spPr>
        <a:xfrm>
          <a:off x="6825343" y="185057"/>
          <a:ext cx="2547257" cy="849086"/>
        </a:xfrm>
        <a:prstGeom prst="wedgeRectCallout">
          <a:avLst>
            <a:gd name="adj1" fmla="val -49582"/>
            <a:gd name="adj2" fmla="val 29479"/>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こちらの一覧を参照し、助成額上限、助成率判断をおこなってください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79</xdr:col>
      <xdr:colOff>30480</xdr:colOff>
      <xdr:row>3</xdr:row>
      <xdr:rowOff>137160</xdr:rowOff>
    </xdr:from>
    <xdr:to>
      <xdr:col>81</xdr:col>
      <xdr:colOff>350520</xdr:colOff>
      <xdr:row>5</xdr:row>
      <xdr:rowOff>19050</xdr:rowOff>
    </xdr:to>
    <xdr:sp macro="" textlink="">
      <xdr:nvSpPr>
        <xdr:cNvPr id="3" name="吹き出し: 四角形 1">
          <a:extLst>
            <a:ext uri="{FF2B5EF4-FFF2-40B4-BE49-F238E27FC236}">
              <a16:creationId xmlns:a16="http://schemas.microsoft.com/office/drawing/2014/main" id="{00000000-0008-0000-1600-000003000000}"/>
            </a:ext>
          </a:extLst>
        </xdr:cNvPr>
        <xdr:cNvSpPr/>
      </xdr:nvSpPr>
      <xdr:spPr>
        <a:xfrm>
          <a:off x="12885420" y="70866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報告日を入力</a:t>
          </a:r>
        </a:p>
      </xdr:txBody>
    </xdr:sp>
    <xdr:clientData/>
  </xdr:twoCellAnchor>
  <xdr:twoCellAnchor>
    <xdr:from>
      <xdr:col>80</xdr:col>
      <xdr:colOff>541020</xdr:colOff>
      <xdr:row>36</xdr:row>
      <xdr:rowOff>327660</xdr:rowOff>
    </xdr:from>
    <xdr:to>
      <xdr:col>84</xdr:col>
      <xdr:colOff>365760</xdr:colOff>
      <xdr:row>40</xdr:row>
      <xdr:rowOff>106680</xdr:rowOff>
    </xdr:to>
    <xdr:sp macro="" textlink="">
      <xdr:nvSpPr>
        <xdr:cNvPr id="4" name="吹き出し: 四角形 4">
          <a:extLst>
            <a:ext uri="{FF2B5EF4-FFF2-40B4-BE49-F238E27FC236}">
              <a16:creationId xmlns:a16="http://schemas.microsoft.com/office/drawing/2014/main" id="{00000000-0008-0000-1600-000004000000}"/>
            </a:ext>
          </a:extLst>
        </xdr:cNvPr>
        <xdr:cNvSpPr/>
      </xdr:nvSpPr>
      <xdr:spPr>
        <a:xfrm>
          <a:off x="13510260" y="721614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xdr:twoCellAnchor>
    <xdr:from>
      <xdr:col>79</xdr:col>
      <xdr:colOff>76200</xdr:colOff>
      <xdr:row>26</xdr:row>
      <xdr:rowOff>45720</xdr:rowOff>
    </xdr:from>
    <xdr:to>
      <xdr:col>83</xdr:col>
      <xdr:colOff>38100</xdr:colOff>
      <xdr:row>29</xdr:row>
      <xdr:rowOff>45720</xdr:rowOff>
    </xdr:to>
    <xdr:sp macro="" textlink="">
      <xdr:nvSpPr>
        <xdr:cNvPr id="6" name="吹き出し: 四角形 4">
          <a:extLst>
            <a:ext uri="{FF2B5EF4-FFF2-40B4-BE49-F238E27FC236}">
              <a16:creationId xmlns:a16="http://schemas.microsoft.com/office/drawing/2014/main" id="{00000000-0008-0000-1600-000006000000}"/>
            </a:ext>
          </a:extLst>
        </xdr:cNvPr>
        <xdr:cNvSpPr/>
      </xdr:nvSpPr>
      <xdr:spPr>
        <a:xfrm>
          <a:off x="13830300" y="4213860"/>
          <a:ext cx="1905000" cy="708660"/>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51</xdr:col>
      <xdr:colOff>137160</xdr:colOff>
      <xdr:row>0</xdr:row>
      <xdr:rowOff>38100</xdr:rowOff>
    </xdr:from>
    <xdr:to>
      <xdr:col>52</xdr:col>
      <xdr:colOff>106680</xdr:colOff>
      <xdr:row>2</xdr:row>
      <xdr:rowOff>37762</xdr:rowOff>
    </xdr:to>
    <xdr:sp macro="" textlink="">
      <xdr:nvSpPr>
        <xdr:cNvPr id="7" name="Text Box 334">
          <a:extLst>
            <a:ext uri="{FF2B5EF4-FFF2-40B4-BE49-F238E27FC236}">
              <a16:creationId xmlns:a16="http://schemas.microsoft.com/office/drawing/2014/main" id="{00000000-0008-0000-1600-000007000000}"/>
            </a:ext>
          </a:extLst>
        </xdr:cNvPr>
        <xdr:cNvSpPr txBox="1">
          <a:spLocks noChangeArrowheads="1"/>
        </xdr:cNvSpPr>
      </xdr:nvSpPr>
      <xdr:spPr bwMode="auto">
        <a:xfrm>
          <a:off x="6629400" y="38100"/>
          <a:ext cx="99822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121920</xdr:colOff>
          <xdr:row>50</xdr:row>
          <xdr:rowOff>144780</xdr:rowOff>
        </xdr:from>
        <xdr:to>
          <xdr:col>4</xdr:col>
          <xdr:colOff>60960</xdr:colOff>
          <xdr:row>50</xdr:row>
          <xdr:rowOff>373380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17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0</xdr:colOff>
          <xdr:row>50</xdr:row>
          <xdr:rowOff>144780</xdr:rowOff>
        </xdr:from>
        <xdr:to>
          <xdr:col>79</xdr:col>
          <xdr:colOff>114300</xdr:colOff>
          <xdr:row>50</xdr:row>
          <xdr:rowOff>373380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17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79</xdr:col>
      <xdr:colOff>358140</xdr:colOff>
      <xdr:row>47</xdr:row>
      <xdr:rowOff>106680</xdr:rowOff>
    </xdr:from>
    <xdr:to>
      <xdr:col>83</xdr:col>
      <xdr:colOff>182880</xdr:colOff>
      <xdr:row>50</xdr:row>
      <xdr:rowOff>457200</xdr:rowOff>
    </xdr:to>
    <xdr:sp macro="" textlink="">
      <xdr:nvSpPr>
        <xdr:cNvPr id="6" name="吹き出し: 四角形 4">
          <a:extLst>
            <a:ext uri="{FF2B5EF4-FFF2-40B4-BE49-F238E27FC236}">
              <a16:creationId xmlns:a16="http://schemas.microsoft.com/office/drawing/2014/main" id="{00000000-0008-0000-1700-000006000000}"/>
            </a:ext>
          </a:extLst>
        </xdr:cNvPr>
        <xdr:cNvSpPr/>
      </xdr:nvSpPr>
      <xdr:spPr>
        <a:xfrm>
          <a:off x="13754100" y="870204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変更後所有者はこちらの内容について承諾してください。</a:t>
          </a:r>
        </a:p>
      </xdr:txBody>
    </xdr:sp>
    <xdr:clientData/>
  </xdr:twoCellAnchor>
  <xdr:twoCellAnchor>
    <xdr:from>
      <xdr:col>77</xdr:col>
      <xdr:colOff>0</xdr:colOff>
      <xdr:row>3</xdr:row>
      <xdr:rowOff>106680</xdr:rowOff>
    </xdr:from>
    <xdr:to>
      <xdr:col>79</xdr:col>
      <xdr:colOff>579120</xdr:colOff>
      <xdr:row>5</xdr:row>
      <xdr:rowOff>125730</xdr:rowOff>
    </xdr:to>
    <xdr:sp macro="" textlink="">
      <xdr:nvSpPr>
        <xdr:cNvPr id="8" name="吹き出し: 四角形 1">
          <a:extLst>
            <a:ext uri="{FF2B5EF4-FFF2-40B4-BE49-F238E27FC236}">
              <a16:creationId xmlns:a16="http://schemas.microsoft.com/office/drawing/2014/main" id="{00000000-0008-0000-1700-000008000000}"/>
            </a:ext>
          </a:extLst>
        </xdr:cNvPr>
        <xdr:cNvSpPr/>
      </xdr:nvSpPr>
      <xdr:spPr>
        <a:xfrm>
          <a:off x="12931140" y="67818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77</xdr:col>
      <xdr:colOff>0</xdr:colOff>
      <xdr:row>9</xdr:row>
      <xdr:rowOff>167640</xdr:rowOff>
    </xdr:from>
    <xdr:to>
      <xdr:col>82</xdr:col>
      <xdr:colOff>106680</xdr:colOff>
      <xdr:row>14</xdr:row>
      <xdr:rowOff>38100</xdr:rowOff>
    </xdr:to>
    <xdr:sp macro="" textlink="">
      <xdr:nvSpPr>
        <xdr:cNvPr id="9" name="吹き出し: 四角形 4">
          <a:extLst>
            <a:ext uri="{FF2B5EF4-FFF2-40B4-BE49-F238E27FC236}">
              <a16:creationId xmlns:a16="http://schemas.microsoft.com/office/drawing/2014/main" id="{00000000-0008-0000-1700-000009000000}"/>
            </a:ext>
          </a:extLst>
        </xdr:cNvPr>
        <xdr:cNvSpPr/>
      </xdr:nvSpPr>
      <xdr:spPr>
        <a:xfrm>
          <a:off x="13068300" y="1516380"/>
          <a:ext cx="2263140" cy="701040"/>
        </a:xfrm>
        <a:prstGeom prst="wedgeRectCallout">
          <a:avLst>
            <a:gd name="adj1" fmla="val -71599"/>
            <a:gd name="adj2" fmla="val -3932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変更前の助成事業者が申請を行ってください。</a:t>
          </a:r>
        </a:p>
      </xdr:txBody>
    </xdr:sp>
    <xdr:clientData/>
  </xdr:twoCellAnchor>
  <xdr:twoCellAnchor>
    <xdr:from>
      <xdr:col>79</xdr:col>
      <xdr:colOff>472440</xdr:colOff>
      <xdr:row>42</xdr:row>
      <xdr:rowOff>0</xdr:rowOff>
    </xdr:from>
    <xdr:to>
      <xdr:col>83</xdr:col>
      <xdr:colOff>297180</xdr:colOff>
      <xdr:row>45</xdr:row>
      <xdr:rowOff>83820</xdr:rowOff>
    </xdr:to>
    <xdr:sp macro="" textlink="">
      <xdr:nvSpPr>
        <xdr:cNvPr id="10" name="吹き出し: 四角形 4">
          <a:extLst>
            <a:ext uri="{FF2B5EF4-FFF2-40B4-BE49-F238E27FC236}">
              <a16:creationId xmlns:a16="http://schemas.microsoft.com/office/drawing/2014/main" id="{00000000-0008-0000-1700-00000A000000}"/>
            </a:ext>
          </a:extLst>
        </xdr:cNvPr>
        <xdr:cNvSpPr/>
      </xdr:nvSpPr>
      <xdr:spPr>
        <a:xfrm>
          <a:off x="13868400" y="695706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変更理由が妥当であると判断された場合、所有者変更を承認します。</a:t>
          </a:r>
        </a:p>
      </xdr:txBody>
    </xdr:sp>
    <xdr:clientData/>
  </xdr:twoCellAnchor>
  <xdr:twoCellAnchor>
    <xdr:from>
      <xdr:col>77</xdr:col>
      <xdr:colOff>0</xdr:colOff>
      <xdr:row>31</xdr:row>
      <xdr:rowOff>99060</xdr:rowOff>
    </xdr:from>
    <xdr:to>
      <xdr:col>80</xdr:col>
      <xdr:colOff>594360</xdr:colOff>
      <xdr:row>35</xdr:row>
      <xdr:rowOff>7620</xdr:rowOff>
    </xdr:to>
    <xdr:sp macro="" textlink="">
      <xdr:nvSpPr>
        <xdr:cNvPr id="11" name="吹き出し: 四角形 4">
          <a:extLst>
            <a:ext uri="{FF2B5EF4-FFF2-40B4-BE49-F238E27FC236}">
              <a16:creationId xmlns:a16="http://schemas.microsoft.com/office/drawing/2014/main" id="{00000000-0008-0000-1700-00000B000000}"/>
            </a:ext>
          </a:extLst>
        </xdr:cNvPr>
        <xdr:cNvSpPr/>
      </xdr:nvSpPr>
      <xdr:spPr>
        <a:xfrm>
          <a:off x="13716000" y="4572000"/>
          <a:ext cx="1310640" cy="678180"/>
        </a:xfrm>
        <a:prstGeom prst="wedgeRectCallout">
          <a:avLst>
            <a:gd name="adj1" fmla="val -92647"/>
            <a:gd name="adj2" fmla="val 731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27</xdr:col>
      <xdr:colOff>480060</xdr:colOff>
      <xdr:row>0</xdr:row>
      <xdr:rowOff>15240</xdr:rowOff>
    </xdr:from>
    <xdr:to>
      <xdr:col>53</xdr:col>
      <xdr:colOff>0</xdr:colOff>
      <xdr:row>2</xdr:row>
      <xdr:rowOff>14902</xdr:rowOff>
    </xdr:to>
    <xdr:sp macro="" textlink="">
      <xdr:nvSpPr>
        <xdr:cNvPr id="12" name="Text Box 334">
          <a:extLst>
            <a:ext uri="{FF2B5EF4-FFF2-40B4-BE49-F238E27FC236}">
              <a16:creationId xmlns:a16="http://schemas.microsoft.com/office/drawing/2014/main" id="{00000000-0008-0000-1700-00000C000000}"/>
            </a:ext>
          </a:extLst>
        </xdr:cNvPr>
        <xdr:cNvSpPr txBox="1">
          <a:spLocks noChangeArrowheads="1"/>
        </xdr:cNvSpPr>
      </xdr:nvSpPr>
      <xdr:spPr bwMode="auto">
        <a:xfrm>
          <a:off x="6697980" y="15240"/>
          <a:ext cx="1059180" cy="40352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449580</xdr:colOff>
      <xdr:row>37</xdr:row>
      <xdr:rowOff>160020</xdr:rowOff>
    </xdr:from>
    <xdr:to>
      <xdr:col>83</xdr:col>
      <xdr:colOff>274320</xdr:colOff>
      <xdr:row>39</xdr:row>
      <xdr:rowOff>251460</xdr:rowOff>
    </xdr:to>
    <xdr:sp macro="" textlink="">
      <xdr:nvSpPr>
        <xdr:cNvPr id="13" name="吹き出し: 四角形 4">
          <a:extLst>
            <a:ext uri="{FF2B5EF4-FFF2-40B4-BE49-F238E27FC236}">
              <a16:creationId xmlns:a16="http://schemas.microsoft.com/office/drawing/2014/main" id="{00000000-0008-0000-1700-00000D000000}"/>
            </a:ext>
          </a:extLst>
        </xdr:cNvPr>
        <xdr:cNvSpPr/>
      </xdr:nvSpPr>
      <xdr:spPr>
        <a:xfrm>
          <a:off x="13845540" y="5471160"/>
          <a:ext cx="2263140" cy="792480"/>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必要に応じて公社から通知される</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助成金返還請求通知書</a:t>
          </a:r>
          <a:r>
            <a:rPr kumimoji="1" lang="en-US" altLang="ja-JP" sz="1100">
              <a:solidFill>
                <a:sysClr val="windowText" lastClr="000000"/>
              </a:solidFill>
              <a:latin typeface="+mn-ea"/>
              <a:ea typeface="+mn-ea"/>
            </a:rPr>
            <a:t>】</a:t>
          </a:r>
          <a:r>
            <a:rPr kumimoji="1" lang="ja-JP" altLang="en-US" sz="1100">
              <a:solidFill>
                <a:sysClr val="windowText" lastClr="000000"/>
              </a:solidFill>
              <a:latin typeface="+mn-ea"/>
              <a:ea typeface="+mn-ea"/>
            </a:rPr>
            <a:t>に基づき、作成をしてください。</a:t>
          </a:r>
        </a:p>
      </xdr:txBody>
    </xdr:sp>
    <xdr:clientData/>
  </xdr:twoCellAnchor>
  <mc:AlternateContent xmlns:mc="http://schemas.openxmlformats.org/markup-compatibility/2006">
    <mc:Choice xmlns:a14="http://schemas.microsoft.com/office/drawing/2010/main" Requires="a14">
      <xdr:twoCellAnchor editAs="oneCell">
        <xdr:from>
          <xdr:col>55</xdr:col>
          <xdr:colOff>121920</xdr:colOff>
          <xdr:row>50</xdr:row>
          <xdr:rowOff>144780</xdr:rowOff>
        </xdr:from>
        <xdr:to>
          <xdr:col>56</xdr:col>
          <xdr:colOff>60960</xdr:colOff>
          <xdr:row>50</xdr:row>
          <xdr:rowOff>373380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17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51</xdr:col>
      <xdr:colOff>175260</xdr:colOff>
      <xdr:row>0</xdr:row>
      <xdr:rowOff>76200</xdr:rowOff>
    </xdr:from>
    <xdr:to>
      <xdr:col>52</xdr:col>
      <xdr:colOff>83820</xdr:colOff>
      <xdr:row>2</xdr:row>
      <xdr:rowOff>91102</xdr:rowOff>
    </xdr:to>
    <xdr:sp macro="" textlink="">
      <xdr:nvSpPr>
        <xdr:cNvPr id="3" name="Text Box 334">
          <a:extLst>
            <a:ext uri="{FF2B5EF4-FFF2-40B4-BE49-F238E27FC236}">
              <a16:creationId xmlns:a16="http://schemas.microsoft.com/office/drawing/2014/main" id="{00000000-0008-0000-1800-000003000000}"/>
            </a:ext>
          </a:extLst>
        </xdr:cNvPr>
        <xdr:cNvSpPr txBox="1">
          <a:spLocks noChangeArrowheads="1"/>
        </xdr:cNvSpPr>
      </xdr:nvSpPr>
      <xdr:spPr bwMode="auto">
        <a:xfrm>
          <a:off x="6400800" y="76200"/>
          <a:ext cx="899160" cy="37304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79</xdr:col>
      <xdr:colOff>0</xdr:colOff>
      <xdr:row>27</xdr:row>
      <xdr:rowOff>160020</xdr:rowOff>
    </xdr:from>
    <xdr:to>
      <xdr:col>82</xdr:col>
      <xdr:colOff>441960</xdr:colOff>
      <xdr:row>31</xdr:row>
      <xdr:rowOff>15240</xdr:rowOff>
    </xdr:to>
    <xdr:sp macro="" textlink="">
      <xdr:nvSpPr>
        <xdr:cNvPr id="4" name="吹き出し: 四角形 4">
          <a:extLst>
            <a:ext uri="{FF2B5EF4-FFF2-40B4-BE49-F238E27FC236}">
              <a16:creationId xmlns:a16="http://schemas.microsoft.com/office/drawing/2014/main" id="{00000000-0008-0000-1800-000004000000}"/>
            </a:ext>
          </a:extLst>
        </xdr:cNvPr>
        <xdr:cNvSpPr/>
      </xdr:nvSpPr>
      <xdr:spPr>
        <a:xfrm>
          <a:off x="11993880" y="4038600"/>
          <a:ext cx="1973580" cy="678180"/>
        </a:xfrm>
        <a:prstGeom prst="wedgeRectCallout">
          <a:avLst>
            <a:gd name="adj1" fmla="val -98439"/>
            <a:gd name="adj2" fmla="val 5513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交付額確定通知書右上の日付・番号を記入してください。</a:t>
          </a:r>
        </a:p>
      </xdr:txBody>
    </xdr:sp>
    <xdr:clientData/>
  </xdr:twoCellAnchor>
  <xdr:twoCellAnchor>
    <xdr:from>
      <xdr:col>79</xdr:col>
      <xdr:colOff>22860</xdr:colOff>
      <xdr:row>3</xdr:row>
      <xdr:rowOff>76200</xdr:rowOff>
    </xdr:from>
    <xdr:to>
      <xdr:col>82</xdr:col>
      <xdr:colOff>160020</xdr:colOff>
      <xdr:row>5</xdr:row>
      <xdr:rowOff>57150</xdr:rowOff>
    </xdr:to>
    <xdr:sp macro="" textlink="">
      <xdr:nvSpPr>
        <xdr:cNvPr id="6" name="吹き出し: 四角形 1">
          <a:extLst>
            <a:ext uri="{FF2B5EF4-FFF2-40B4-BE49-F238E27FC236}">
              <a16:creationId xmlns:a16="http://schemas.microsoft.com/office/drawing/2014/main" id="{00000000-0008-0000-1800-000006000000}"/>
            </a:ext>
          </a:extLst>
        </xdr:cNvPr>
        <xdr:cNvSpPr/>
      </xdr:nvSpPr>
      <xdr:spPr>
        <a:xfrm>
          <a:off x="12641580" y="632460"/>
          <a:ext cx="1043940" cy="339090"/>
        </a:xfrm>
        <a:prstGeom prst="wedgeRectCallout">
          <a:avLst>
            <a:gd name="adj1" fmla="val -77449"/>
            <a:gd name="adj2" fmla="val -5481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77</xdr:col>
      <xdr:colOff>30480</xdr:colOff>
      <xdr:row>36</xdr:row>
      <xdr:rowOff>114300</xdr:rowOff>
    </xdr:from>
    <xdr:to>
      <xdr:col>83</xdr:col>
      <xdr:colOff>441960</xdr:colOff>
      <xdr:row>38</xdr:row>
      <xdr:rowOff>243840</xdr:rowOff>
    </xdr:to>
    <xdr:sp macro="" textlink="">
      <xdr:nvSpPr>
        <xdr:cNvPr id="7" name="吹き出し: 四角形 4">
          <a:extLst>
            <a:ext uri="{FF2B5EF4-FFF2-40B4-BE49-F238E27FC236}">
              <a16:creationId xmlns:a16="http://schemas.microsoft.com/office/drawing/2014/main" id="{00000000-0008-0000-1800-000007000000}"/>
            </a:ext>
          </a:extLst>
        </xdr:cNvPr>
        <xdr:cNvSpPr/>
      </xdr:nvSpPr>
      <xdr:spPr>
        <a:xfrm>
          <a:off x="13182600" y="630174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内容が妥当であると公社が判断した場合に、処分が可能となります。</a:t>
          </a:r>
        </a:p>
      </xdr:txBody>
    </xdr:sp>
    <xdr:clientData/>
  </xdr:twoCellAnchor>
  <xdr:twoCellAnchor>
    <xdr:from>
      <xdr:col>78</xdr:col>
      <xdr:colOff>38100</xdr:colOff>
      <xdr:row>42</xdr:row>
      <xdr:rowOff>312420</xdr:rowOff>
    </xdr:from>
    <xdr:to>
      <xdr:col>83</xdr:col>
      <xdr:colOff>594360</xdr:colOff>
      <xdr:row>44</xdr:row>
      <xdr:rowOff>289560</xdr:rowOff>
    </xdr:to>
    <xdr:sp macro="" textlink="">
      <xdr:nvSpPr>
        <xdr:cNvPr id="8" name="吹き出し: 四角形 4">
          <a:extLst>
            <a:ext uri="{FF2B5EF4-FFF2-40B4-BE49-F238E27FC236}">
              <a16:creationId xmlns:a16="http://schemas.microsoft.com/office/drawing/2014/main" id="{00000000-0008-0000-1800-000008000000}"/>
            </a:ext>
          </a:extLst>
        </xdr:cNvPr>
        <xdr:cNvSpPr/>
      </xdr:nvSpPr>
      <xdr:spPr>
        <a:xfrm>
          <a:off x="13335000" y="8633460"/>
          <a:ext cx="2217420" cy="739140"/>
        </a:xfrm>
        <a:prstGeom prst="wedgeRectCallout">
          <a:avLst>
            <a:gd name="adj1" fmla="val -75659"/>
            <a:gd name="adj2" fmla="val 3603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本申請の申請日よりも過去の日付の場合、申請できません。</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448239</xdr:colOff>
      <xdr:row>11</xdr:row>
      <xdr:rowOff>735104</xdr:rowOff>
    </xdr:from>
    <xdr:to>
      <xdr:col>10</xdr:col>
      <xdr:colOff>406118</xdr:colOff>
      <xdr:row>12</xdr:row>
      <xdr:rowOff>430304</xdr:rowOff>
    </xdr:to>
    <xdr:pic>
      <xdr:nvPicPr>
        <xdr:cNvPr id="2" name="図 1">
          <a:extLst>
            <a:ext uri="{FF2B5EF4-FFF2-40B4-BE49-F238E27FC236}">
              <a16:creationId xmlns:a16="http://schemas.microsoft.com/office/drawing/2014/main" id="{00000000-0008-0000-1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57" t="53911" r="10135" b="17291"/>
        <a:stretch/>
      </xdr:blipFill>
      <xdr:spPr>
        <a:xfrm>
          <a:off x="448239" y="13201424"/>
          <a:ext cx="4987079" cy="2537460"/>
        </a:xfrm>
        <a:prstGeom prst="rect">
          <a:avLst/>
        </a:prstGeom>
      </xdr:spPr>
    </xdr:pic>
    <xdr:clientData/>
  </xdr:twoCellAnchor>
  <xdr:twoCellAnchor editAs="oneCell">
    <xdr:from>
      <xdr:col>2</xdr:col>
      <xdr:colOff>71718</xdr:colOff>
      <xdr:row>2</xdr:row>
      <xdr:rowOff>71718</xdr:rowOff>
    </xdr:from>
    <xdr:to>
      <xdr:col>10</xdr:col>
      <xdr:colOff>71718</xdr:colOff>
      <xdr:row>8</xdr:row>
      <xdr:rowOff>17929</xdr:rowOff>
    </xdr:to>
    <xdr:pic>
      <xdr:nvPicPr>
        <xdr:cNvPr id="3" name="図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001" t="5882" r="19533" b="61759"/>
        <a:stretch/>
      </xdr:blipFill>
      <xdr:spPr>
        <a:xfrm>
          <a:off x="1077558" y="8217498"/>
          <a:ext cx="4023360" cy="2826571"/>
        </a:xfrm>
        <a:prstGeom prst="rect">
          <a:avLst/>
        </a:prstGeom>
      </xdr:spPr>
    </xdr:pic>
    <xdr:clientData/>
  </xdr:twoCellAnchor>
  <xdr:twoCellAnchor editAs="oneCell">
    <xdr:from>
      <xdr:col>3</xdr:col>
      <xdr:colOff>71717</xdr:colOff>
      <xdr:row>15</xdr:row>
      <xdr:rowOff>170330</xdr:rowOff>
    </xdr:from>
    <xdr:to>
      <xdr:col>10</xdr:col>
      <xdr:colOff>197224</xdr:colOff>
      <xdr:row>18</xdr:row>
      <xdr:rowOff>89648</xdr:rowOff>
    </xdr:to>
    <xdr:pic>
      <xdr:nvPicPr>
        <xdr:cNvPr id="4" name="図 3">
          <a:extLst>
            <a:ext uri="{FF2B5EF4-FFF2-40B4-BE49-F238E27FC236}">
              <a16:creationId xmlns:a16="http://schemas.microsoft.com/office/drawing/2014/main" id="{00000000-0008-0000-1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703" t="16488" r="24125" b="67201"/>
        <a:stretch/>
      </xdr:blipFill>
      <xdr:spPr>
        <a:xfrm>
          <a:off x="1580477" y="18725030"/>
          <a:ext cx="3645947" cy="16338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50</xdr:col>
      <xdr:colOff>440871</xdr:colOff>
      <xdr:row>0</xdr:row>
      <xdr:rowOff>23949</xdr:rowOff>
    </xdr:from>
    <xdr:to>
      <xdr:col>51</xdr:col>
      <xdr:colOff>599084</xdr:colOff>
      <xdr:row>1</xdr:row>
      <xdr:rowOff>193156</xdr:rowOff>
    </xdr:to>
    <xdr:sp macro="" textlink="">
      <xdr:nvSpPr>
        <xdr:cNvPr id="2" name="Text Box 334">
          <a:extLst>
            <a:ext uri="{FF2B5EF4-FFF2-40B4-BE49-F238E27FC236}">
              <a16:creationId xmlns:a16="http://schemas.microsoft.com/office/drawing/2014/main" id="{00000000-0008-0000-0500-000002000000}"/>
            </a:ext>
          </a:extLst>
        </xdr:cNvPr>
        <xdr:cNvSpPr txBox="1">
          <a:spLocks noChangeArrowheads="1"/>
        </xdr:cNvSpPr>
      </xdr:nvSpPr>
      <xdr:spPr bwMode="auto">
        <a:xfrm>
          <a:off x="37299900" y="23949"/>
          <a:ext cx="778698" cy="484893"/>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59</xdr:col>
      <xdr:colOff>97971</xdr:colOff>
      <xdr:row>1</xdr:row>
      <xdr:rowOff>43000</xdr:rowOff>
    </xdr:from>
    <xdr:to>
      <xdr:col>61</xdr:col>
      <xdr:colOff>5170</xdr:colOff>
      <xdr:row>1</xdr:row>
      <xdr:rowOff>326573</xdr:rowOff>
    </xdr:to>
    <xdr:sp macro="" textlink="">
      <xdr:nvSpPr>
        <xdr:cNvPr id="3" name="吹き出し: 四角形 1">
          <a:extLst>
            <a:ext uri="{FF2B5EF4-FFF2-40B4-BE49-F238E27FC236}">
              <a16:creationId xmlns:a16="http://schemas.microsoft.com/office/drawing/2014/main" id="{00000000-0008-0000-0500-000003000000}"/>
            </a:ext>
          </a:extLst>
        </xdr:cNvPr>
        <xdr:cNvSpPr/>
      </xdr:nvSpPr>
      <xdr:spPr>
        <a:xfrm>
          <a:off x="43042114" y="358686"/>
          <a:ext cx="745399" cy="283573"/>
        </a:xfrm>
        <a:prstGeom prst="wedgeRectCallout">
          <a:avLst>
            <a:gd name="adj1" fmla="val -97959"/>
            <a:gd name="adj2" fmla="val -5752"/>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54</xdr:col>
      <xdr:colOff>212271</xdr:colOff>
      <xdr:row>3</xdr:row>
      <xdr:rowOff>373381</xdr:rowOff>
    </xdr:from>
    <xdr:to>
      <xdr:col>54</xdr:col>
      <xdr:colOff>954677</xdr:colOff>
      <xdr:row>5</xdr:row>
      <xdr:rowOff>91441</xdr:rowOff>
    </xdr:to>
    <xdr:sp macro="" textlink="">
      <xdr:nvSpPr>
        <xdr:cNvPr id="5" name="吹き出し: 四角形 3">
          <a:extLst>
            <a:ext uri="{FF2B5EF4-FFF2-40B4-BE49-F238E27FC236}">
              <a16:creationId xmlns:a16="http://schemas.microsoft.com/office/drawing/2014/main" id="{00000000-0008-0000-0500-000005000000}"/>
            </a:ext>
          </a:extLst>
        </xdr:cNvPr>
        <xdr:cNvSpPr/>
      </xdr:nvSpPr>
      <xdr:spPr>
        <a:xfrm>
          <a:off x="7870371" y="1310641"/>
          <a:ext cx="742406" cy="213360"/>
        </a:xfrm>
        <a:prstGeom prst="wedgeRectCallout">
          <a:avLst>
            <a:gd name="adj1" fmla="val 75275"/>
            <a:gd name="adj2" fmla="val 7184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選択式</a:t>
          </a:r>
        </a:p>
      </xdr:txBody>
    </xdr:sp>
    <xdr:clientData/>
  </xdr:twoCellAnchor>
  <xdr:twoCellAnchor>
    <xdr:from>
      <xdr:col>59</xdr:col>
      <xdr:colOff>71300</xdr:colOff>
      <xdr:row>3</xdr:row>
      <xdr:rowOff>140155</xdr:rowOff>
    </xdr:from>
    <xdr:to>
      <xdr:col>62</xdr:col>
      <xdr:colOff>268060</xdr:colOff>
      <xdr:row>3</xdr:row>
      <xdr:rowOff>478972</xdr:rowOff>
    </xdr:to>
    <xdr:sp macro="" textlink="">
      <xdr:nvSpPr>
        <xdr:cNvPr id="8" name="吹き出し: 四角形 8">
          <a:extLst>
            <a:ext uri="{FF2B5EF4-FFF2-40B4-BE49-F238E27FC236}">
              <a16:creationId xmlns:a16="http://schemas.microsoft.com/office/drawing/2014/main" id="{00000000-0008-0000-0500-000008000000}"/>
            </a:ext>
          </a:extLst>
        </xdr:cNvPr>
        <xdr:cNvSpPr/>
      </xdr:nvSpPr>
      <xdr:spPr>
        <a:xfrm>
          <a:off x="43015443" y="1076326"/>
          <a:ext cx="1655446" cy="338817"/>
        </a:xfrm>
        <a:prstGeom prst="wedgeRectCallout">
          <a:avLst>
            <a:gd name="adj1" fmla="val -166841"/>
            <a:gd name="adj2" fmla="val 16261"/>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「申請者名、設置場所」を入力してください</a:t>
          </a:r>
        </a:p>
      </xdr:txBody>
    </xdr:sp>
    <xdr:clientData/>
  </xdr:twoCellAnchor>
  <xdr:twoCellAnchor>
    <xdr:from>
      <xdr:col>59</xdr:col>
      <xdr:colOff>67490</xdr:colOff>
      <xdr:row>66</xdr:row>
      <xdr:rowOff>23949</xdr:rowOff>
    </xdr:from>
    <xdr:to>
      <xdr:col>63</xdr:col>
      <xdr:colOff>195672</xdr:colOff>
      <xdr:row>67</xdr:row>
      <xdr:rowOff>231594</xdr:rowOff>
    </xdr:to>
    <xdr:sp macro="" textlink="">
      <xdr:nvSpPr>
        <xdr:cNvPr id="9" name="吹き出し: 四角形 12">
          <a:extLst>
            <a:ext uri="{FF2B5EF4-FFF2-40B4-BE49-F238E27FC236}">
              <a16:creationId xmlns:a16="http://schemas.microsoft.com/office/drawing/2014/main" id="{00000000-0008-0000-0500-000009000000}"/>
            </a:ext>
          </a:extLst>
        </xdr:cNvPr>
        <xdr:cNvSpPr/>
      </xdr:nvSpPr>
      <xdr:spPr>
        <a:xfrm>
          <a:off x="43011633" y="13739949"/>
          <a:ext cx="2207353" cy="479788"/>
        </a:xfrm>
        <a:prstGeom prst="wedgeRectCallout">
          <a:avLst>
            <a:gd name="adj1" fmla="val -67538"/>
            <a:gd name="adj2" fmla="val -1456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不動産登記の情報と一致させてください。</a:t>
          </a:r>
        </a:p>
      </xdr:txBody>
    </xdr:sp>
    <xdr:clientData/>
  </xdr:twoCellAnchor>
  <xdr:twoCellAnchor>
    <xdr:from>
      <xdr:col>59</xdr:col>
      <xdr:colOff>82729</xdr:colOff>
      <xdr:row>10</xdr:row>
      <xdr:rowOff>123009</xdr:rowOff>
    </xdr:from>
    <xdr:to>
      <xdr:col>66</xdr:col>
      <xdr:colOff>114299</xdr:colOff>
      <xdr:row>11</xdr:row>
      <xdr:rowOff>250371</xdr:rowOff>
    </xdr:to>
    <xdr:sp macro="" textlink="">
      <xdr:nvSpPr>
        <xdr:cNvPr id="13" name="吹き出し: 四角形 7">
          <a:extLst>
            <a:ext uri="{FF2B5EF4-FFF2-40B4-BE49-F238E27FC236}">
              <a16:creationId xmlns:a16="http://schemas.microsoft.com/office/drawing/2014/main" id="{00000000-0008-0000-0500-00000D000000}"/>
            </a:ext>
          </a:extLst>
        </xdr:cNvPr>
        <xdr:cNvSpPr/>
      </xdr:nvSpPr>
      <xdr:spPr>
        <a:xfrm>
          <a:off x="43026872" y="2648495"/>
          <a:ext cx="3972198" cy="399505"/>
        </a:xfrm>
        <a:prstGeom prst="wedgeRectCallout">
          <a:avLst>
            <a:gd name="adj1" fmla="val -70345"/>
            <a:gd name="adj2" fmla="val 1265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公社から照会や指示等の連絡をする際に、窓口となる担当者を記入してください。</a:t>
          </a:r>
        </a:p>
      </xdr:txBody>
    </xdr:sp>
    <xdr:clientData/>
  </xdr:twoCellAnchor>
  <xdr:twoCellAnchor>
    <xdr:from>
      <xdr:col>60</xdr:col>
      <xdr:colOff>48440</xdr:colOff>
      <xdr:row>59</xdr:row>
      <xdr:rowOff>44632</xdr:rowOff>
    </xdr:from>
    <xdr:to>
      <xdr:col>63</xdr:col>
      <xdr:colOff>389982</xdr:colOff>
      <xdr:row>62</xdr:row>
      <xdr:rowOff>136344</xdr:rowOff>
    </xdr:to>
    <xdr:sp macro="" textlink="">
      <xdr:nvSpPr>
        <xdr:cNvPr id="21" name="吹き出し: 四角形 11">
          <a:extLst>
            <a:ext uri="{FF2B5EF4-FFF2-40B4-BE49-F238E27FC236}">
              <a16:creationId xmlns:a16="http://schemas.microsoft.com/office/drawing/2014/main" id="{00000000-0008-0000-0500-000015000000}"/>
            </a:ext>
          </a:extLst>
        </xdr:cNvPr>
        <xdr:cNvSpPr/>
      </xdr:nvSpPr>
      <xdr:spPr>
        <a:xfrm>
          <a:off x="12171860" y="11878492"/>
          <a:ext cx="2193202" cy="937532"/>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法人でなく個人で所有の場合は代表者名の氏名欄のみ記載お願いします。</a:t>
          </a:r>
          <a:endParaRPr kumimoji="1" lang="en-US" altLang="ja-JP" sz="1100">
            <a:solidFill>
              <a:sysClr val="windowText" lastClr="000000"/>
            </a:solidFill>
            <a:latin typeface="+mn-ea"/>
            <a:ea typeface="+mn-ea"/>
          </a:endParaRPr>
        </a:p>
      </xdr:txBody>
    </xdr:sp>
    <xdr:clientData/>
  </xdr:twoCellAnchor>
  <xdr:twoCellAnchor>
    <xdr:from>
      <xdr:col>32</xdr:col>
      <xdr:colOff>125728</xdr:colOff>
      <xdr:row>65</xdr:row>
      <xdr:rowOff>7620</xdr:rowOff>
    </xdr:from>
    <xdr:to>
      <xdr:col>36</xdr:col>
      <xdr:colOff>883920</xdr:colOff>
      <xdr:row>65</xdr:row>
      <xdr:rowOff>236220</xdr:rowOff>
    </xdr:to>
    <xdr:sp macro="" textlink="">
      <xdr:nvSpPr>
        <xdr:cNvPr id="22" name="吹き出し: 四角形 25">
          <a:extLst>
            <a:ext uri="{FF2B5EF4-FFF2-40B4-BE49-F238E27FC236}">
              <a16:creationId xmlns:a16="http://schemas.microsoft.com/office/drawing/2014/main" id="{00000000-0008-0000-0500-000016000000}"/>
            </a:ext>
          </a:extLst>
        </xdr:cNvPr>
        <xdr:cNvSpPr/>
      </xdr:nvSpPr>
      <xdr:spPr>
        <a:xfrm>
          <a:off x="14893288" y="14241780"/>
          <a:ext cx="3737612" cy="228600"/>
        </a:xfrm>
        <a:prstGeom prst="wedgeRectCallout">
          <a:avLst>
            <a:gd name="adj1" fmla="val -59372"/>
            <a:gd name="adj2" fmla="val 2417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データ貼り付けを行うとﾌﾘｶﾞﾅが上手く表示されません</a:t>
          </a:r>
        </a:p>
      </xdr:txBody>
    </xdr:sp>
    <xdr:clientData/>
  </xdr:twoCellAnchor>
  <xdr:twoCellAnchor>
    <xdr:from>
      <xdr:col>59</xdr:col>
      <xdr:colOff>52249</xdr:colOff>
      <xdr:row>23</xdr:row>
      <xdr:rowOff>31569</xdr:rowOff>
    </xdr:from>
    <xdr:to>
      <xdr:col>66</xdr:col>
      <xdr:colOff>617220</xdr:colOff>
      <xdr:row>24</xdr:row>
      <xdr:rowOff>107769</xdr:rowOff>
    </xdr:to>
    <xdr:sp macro="" textlink="">
      <xdr:nvSpPr>
        <xdr:cNvPr id="25" name="吹き出し: 四角形 4">
          <a:extLst>
            <a:ext uri="{FF2B5EF4-FFF2-40B4-BE49-F238E27FC236}">
              <a16:creationId xmlns:a16="http://schemas.microsoft.com/office/drawing/2014/main" id="{00000000-0008-0000-0500-000019000000}"/>
            </a:ext>
          </a:extLst>
        </xdr:cNvPr>
        <xdr:cNvSpPr/>
      </xdr:nvSpPr>
      <xdr:spPr>
        <a:xfrm>
          <a:off x="42996392" y="4462055"/>
          <a:ext cx="4505599" cy="348343"/>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共同申請者とはリース、発電事業者、第三者所有モデルにおける需要家</a:t>
          </a:r>
        </a:p>
      </xdr:txBody>
    </xdr:sp>
    <xdr:clientData/>
  </xdr:twoCellAnchor>
  <xdr:twoCellAnchor>
    <xdr:from>
      <xdr:col>33</xdr:col>
      <xdr:colOff>15239</xdr:colOff>
      <xdr:row>19</xdr:row>
      <xdr:rowOff>125730</xdr:rowOff>
    </xdr:from>
    <xdr:to>
      <xdr:col>39</xdr:col>
      <xdr:colOff>266699</xdr:colOff>
      <xdr:row>21</xdr:row>
      <xdr:rowOff>160020</xdr:rowOff>
    </xdr:to>
    <xdr:sp macro="" textlink="">
      <xdr:nvSpPr>
        <xdr:cNvPr id="26" name="吹き出し: 四角形 4">
          <a:extLst>
            <a:ext uri="{FF2B5EF4-FFF2-40B4-BE49-F238E27FC236}">
              <a16:creationId xmlns:a16="http://schemas.microsoft.com/office/drawing/2014/main" id="{00000000-0008-0000-0500-00001A000000}"/>
            </a:ext>
          </a:extLst>
        </xdr:cNvPr>
        <xdr:cNvSpPr/>
      </xdr:nvSpPr>
      <xdr:spPr>
        <a:xfrm flipH="1">
          <a:off x="11245214" y="5564505"/>
          <a:ext cx="5490210" cy="567690"/>
        </a:xfrm>
        <a:prstGeom prst="wedgeRectCallout">
          <a:avLst>
            <a:gd name="adj1" fmla="val 90697"/>
            <a:gd name="adj2" fmla="val -1040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全部事項証明書又は現在事項全部証明書の写しに記載されている資本金だけで、中小企業と判断できない場合は、従業員数が証明できる書類の提出を求めます。</a:t>
          </a:r>
        </a:p>
      </xdr:txBody>
    </xdr:sp>
    <xdr:clientData/>
  </xdr:twoCellAnchor>
  <xdr:twoCellAnchor>
    <xdr:from>
      <xdr:col>60</xdr:col>
      <xdr:colOff>605246</xdr:colOff>
      <xdr:row>70</xdr:row>
      <xdr:rowOff>18234</xdr:rowOff>
    </xdr:from>
    <xdr:to>
      <xdr:col>66</xdr:col>
      <xdr:colOff>413384</xdr:colOff>
      <xdr:row>71</xdr:row>
      <xdr:rowOff>180159</xdr:rowOff>
    </xdr:to>
    <xdr:sp macro="" textlink="">
      <xdr:nvSpPr>
        <xdr:cNvPr id="27" name="吹き出し: 四角形 4">
          <a:extLst>
            <a:ext uri="{FF2B5EF4-FFF2-40B4-BE49-F238E27FC236}">
              <a16:creationId xmlns:a16="http://schemas.microsoft.com/office/drawing/2014/main" id="{00000000-0008-0000-0500-00001B000000}"/>
            </a:ext>
          </a:extLst>
        </xdr:cNvPr>
        <xdr:cNvSpPr/>
      </xdr:nvSpPr>
      <xdr:spPr>
        <a:xfrm>
          <a:off x="12728666" y="14298114"/>
          <a:ext cx="3511458" cy="428625"/>
        </a:xfrm>
        <a:prstGeom prst="wedgeRectCallout">
          <a:avLst>
            <a:gd name="adj1" fmla="val -44334"/>
            <a:gd name="adj2" fmla="val -122205"/>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第</a:t>
          </a:r>
          <a:r>
            <a:rPr kumimoji="1" lang="en-US" altLang="ja-JP" sz="1100">
              <a:solidFill>
                <a:sysClr val="windowText" lastClr="000000"/>
              </a:solidFill>
              <a:latin typeface="+mn-ea"/>
              <a:ea typeface="+mn-ea"/>
            </a:rPr>
            <a:t>3</a:t>
          </a:r>
          <a:r>
            <a:rPr kumimoji="1" lang="ja-JP" altLang="en-US" sz="1100">
              <a:solidFill>
                <a:sysClr val="windowText" lastClr="000000"/>
              </a:solidFill>
              <a:latin typeface="+mn-ea"/>
              <a:ea typeface="+mn-ea"/>
            </a:rPr>
            <a:t>号様式に押印もしくは印鑑証明をご提出ください。</a:t>
          </a:r>
        </a:p>
      </xdr:txBody>
    </xdr:sp>
    <xdr:clientData/>
  </xdr:twoCellAnchor>
  <xdr:twoCellAnchor>
    <xdr:from>
      <xdr:col>60</xdr:col>
      <xdr:colOff>303710</xdr:colOff>
      <xdr:row>25</xdr:row>
      <xdr:rowOff>115389</xdr:rowOff>
    </xdr:from>
    <xdr:to>
      <xdr:col>66</xdr:col>
      <xdr:colOff>308066</xdr:colOff>
      <xdr:row>27</xdr:row>
      <xdr:rowOff>181792</xdr:rowOff>
    </xdr:to>
    <xdr:sp macro="" textlink="">
      <xdr:nvSpPr>
        <xdr:cNvPr id="28" name="吹き出し: 四角形 4">
          <a:extLst>
            <a:ext uri="{FF2B5EF4-FFF2-40B4-BE49-F238E27FC236}">
              <a16:creationId xmlns:a16="http://schemas.microsoft.com/office/drawing/2014/main" id="{00000000-0008-0000-0500-00001C000000}"/>
            </a:ext>
          </a:extLst>
        </xdr:cNvPr>
        <xdr:cNvSpPr/>
      </xdr:nvSpPr>
      <xdr:spPr>
        <a:xfrm>
          <a:off x="12427130" y="5015049"/>
          <a:ext cx="3707676" cy="333103"/>
        </a:xfrm>
        <a:prstGeom prst="wedgeRectCallout">
          <a:avLst>
            <a:gd name="adj1" fmla="val -52115"/>
            <a:gd name="adj2" fmla="val -149003"/>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リース契約書。</a:t>
          </a:r>
          <a:r>
            <a:rPr kumimoji="1" lang="en-US" altLang="ja-JP" sz="1100">
              <a:solidFill>
                <a:sysClr val="windowText" lastClr="000000"/>
              </a:solidFill>
              <a:latin typeface="+mn-ea"/>
              <a:ea typeface="+mn-ea"/>
            </a:rPr>
            <a:t>PPA</a:t>
          </a:r>
          <a:r>
            <a:rPr kumimoji="1" lang="ja-JP" altLang="en-US" sz="1100">
              <a:solidFill>
                <a:sysClr val="windowText" lastClr="000000"/>
              </a:solidFill>
              <a:latin typeface="+mn-ea"/>
              <a:ea typeface="+mn-ea"/>
            </a:rPr>
            <a:t>契約等の契約書（案）を提出してください。</a:t>
          </a:r>
        </a:p>
      </xdr:txBody>
    </xdr:sp>
    <xdr:clientData/>
  </xdr:twoCellAnchor>
  <xdr:twoCellAnchor>
    <xdr:from>
      <xdr:col>59</xdr:col>
      <xdr:colOff>52249</xdr:colOff>
      <xdr:row>36</xdr:row>
      <xdr:rowOff>31569</xdr:rowOff>
    </xdr:from>
    <xdr:to>
      <xdr:col>66</xdr:col>
      <xdr:colOff>617220</xdr:colOff>
      <xdr:row>37</xdr:row>
      <xdr:rowOff>107769</xdr:rowOff>
    </xdr:to>
    <xdr:sp macro="" textlink="">
      <xdr:nvSpPr>
        <xdr:cNvPr id="32" name="吹き出し: 四角形 4">
          <a:extLst>
            <a:ext uri="{FF2B5EF4-FFF2-40B4-BE49-F238E27FC236}">
              <a16:creationId xmlns:a16="http://schemas.microsoft.com/office/drawing/2014/main" id="{00000000-0008-0000-0500-000020000000}"/>
            </a:ext>
          </a:extLst>
        </xdr:cNvPr>
        <xdr:cNvSpPr/>
      </xdr:nvSpPr>
      <xdr:spPr>
        <a:xfrm>
          <a:off x="42996392" y="7183483"/>
          <a:ext cx="4505599" cy="348343"/>
        </a:xfrm>
        <a:prstGeom prst="wedgeRectCallout">
          <a:avLst>
            <a:gd name="adj1" fmla="val -63213"/>
            <a:gd name="adj2" fmla="val 11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共同申請者とはリース、発電事業者、第三者所有モデルにおける需要家</a:t>
          </a:r>
        </a:p>
      </xdr:txBody>
    </xdr:sp>
    <xdr:clientData/>
  </xdr:twoCellAnchor>
  <xdr:twoCellAnchor>
    <xdr:from>
      <xdr:col>60</xdr:col>
      <xdr:colOff>532310</xdr:colOff>
      <xdr:row>38</xdr:row>
      <xdr:rowOff>237309</xdr:rowOff>
    </xdr:from>
    <xdr:to>
      <xdr:col>66</xdr:col>
      <xdr:colOff>536666</xdr:colOff>
      <xdr:row>41</xdr:row>
      <xdr:rowOff>37012</xdr:rowOff>
    </xdr:to>
    <xdr:sp macro="" textlink="">
      <xdr:nvSpPr>
        <xdr:cNvPr id="33" name="吹き出し: 四角形 4">
          <a:extLst>
            <a:ext uri="{FF2B5EF4-FFF2-40B4-BE49-F238E27FC236}">
              <a16:creationId xmlns:a16="http://schemas.microsoft.com/office/drawing/2014/main" id="{00000000-0008-0000-0500-000021000000}"/>
            </a:ext>
          </a:extLst>
        </xdr:cNvPr>
        <xdr:cNvSpPr/>
      </xdr:nvSpPr>
      <xdr:spPr>
        <a:xfrm>
          <a:off x="12655730" y="7803969"/>
          <a:ext cx="3707676" cy="333103"/>
        </a:xfrm>
        <a:prstGeom prst="wedgeRectCallout">
          <a:avLst>
            <a:gd name="adj1" fmla="val -41222"/>
            <a:gd name="adj2" fmla="val -174166"/>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リース契約書。</a:t>
          </a:r>
          <a:r>
            <a:rPr kumimoji="1" lang="en-US" altLang="ja-JP" sz="1100">
              <a:solidFill>
                <a:sysClr val="windowText" lastClr="000000"/>
              </a:solidFill>
              <a:latin typeface="+mn-ea"/>
              <a:ea typeface="+mn-ea"/>
            </a:rPr>
            <a:t>PPA</a:t>
          </a:r>
          <a:r>
            <a:rPr kumimoji="1" lang="ja-JP" altLang="en-US" sz="1100">
              <a:solidFill>
                <a:sysClr val="windowText" lastClr="000000"/>
              </a:solidFill>
              <a:latin typeface="+mn-ea"/>
              <a:ea typeface="+mn-ea"/>
            </a:rPr>
            <a:t>契約等の契約書（案）を提出してください。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350520</xdr:colOff>
      <xdr:row>0</xdr:row>
      <xdr:rowOff>175260</xdr:rowOff>
    </xdr:from>
    <xdr:to>
      <xdr:col>51</xdr:col>
      <xdr:colOff>457200</xdr:colOff>
      <xdr:row>4</xdr:row>
      <xdr:rowOff>9187</xdr:rowOff>
    </xdr:to>
    <xdr:sp macro="" textlink="">
      <xdr:nvSpPr>
        <xdr:cNvPr id="2" name="Text Box 334">
          <a:extLst>
            <a:ext uri="{FF2B5EF4-FFF2-40B4-BE49-F238E27FC236}">
              <a16:creationId xmlns:a16="http://schemas.microsoft.com/office/drawing/2014/main" id="{00000000-0008-0000-0600-000002000000}"/>
            </a:ext>
          </a:extLst>
        </xdr:cNvPr>
        <xdr:cNvSpPr txBox="1">
          <a:spLocks noChangeArrowheads="1"/>
        </xdr:cNvSpPr>
      </xdr:nvSpPr>
      <xdr:spPr bwMode="auto">
        <a:xfrm>
          <a:off x="6827520" y="175260"/>
          <a:ext cx="83820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70</xdr:col>
      <xdr:colOff>38100</xdr:colOff>
      <xdr:row>2</xdr:row>
      <xdr:rowOff>76200</xdr:rowOff>
    </xdr:from>
    <xdr:to>
      <xdr:col>71</xdr:col>
      <xdr:colOff>440054</xdr:colOff>
      <xdr:row>4</xdr:row>
      <xdr:rowOff>129540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a:xfrm>
          <a:off x="14150340" y="358140"/>
          <a:ext cx="1019174" cy="335280"/>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70</xdr:col>
      <xdr:colOff>251460</xdr:colOff>
      <xdr:row>37</xdr:row>
      <xdr:rowOff>160020</xdr:rowOff>
    </xdr:from>
    <xdr:to>
      <xdr:col>72</xdr:col>
      <xdr:colOff>556260</xdr:colOff>
      <xdr:row>41</xdr:row>
      <xdr:rowOff>123825</xdr:rowOff>
    </xdr:to>
    <xdr:sp macro="" textlink="">
      <xdr:nvSpPr>
        <xdr:cNvPr id="4" name="吹き出し: 四角形 4">
          <a:extLst>
            <a:ext uri="{FF2B5EF4-FFF2-40B4-BE49-F238E27FC236}">
              <a16:creationId xmlns:a16="http://schemas.microsoft.com/office/drawing/2014/main" id="{00000000-0008-0000-0600-000004000000}"/>
            </a:ext>
          </a:extLst>
        </xdr:cNvPr>
        <xdr:cNvSpPr/>
      </xdr:nvSpPr>
      <xdr:spPr>
        <a:xfrm>
          <a:off x="14363700" y="8717280"/>
          <a:ext cx="1539240" cy="573405"/>
        </a:xfrm>
        <a:prstGeom prst="wedgeRectCallout">
          <a:avLst>
            <a:gd name="adj1" fmla="val -84730"/>
            <a:gd name="adj2" fmla="val 38560"/>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共通様式の金額を転記してください。</a:t>
          </a:r>
        </a:p>
      </xdr:txBody>
    </xdr:sp>
    <xdr:clientData/>
  </xdr:twoCellAnchor>
  <xdr:twoCellAnchor>
    <xdr:from>
      <xdr:col>69</xdr:col>
      <xdr:colOff>45720</xdr:colOff>
      <xdr:row>10</xdr:row>
      <xdr:rowOff>182880</xdr:rowOff>
    </xdr:from>
    <xdr:to>
      <xdr:col>72</xdr:col>
      <xdr:colOff>510540</xdr:colOff>
      <xdr:row>13</xdr:row>
      <xdr:rowOff>91440</xdr:rowOff>
    </xdr:to>
    <xdr:sp macro="" textlink="">
      <xdr:nvSpPr>
        <xdr:cNvPr id="5" name="吹き出し: 四角形 1">
          <a:extLst>
            <a:ext uri="{FF2B5EF4-FFF2-40B4-BE49-F238E27FC236}">
              <a16:creationId xmlns:a16="http://schemas.microsoft.com/office/drawing/2014/main" id="{00000000-0008-0000-0600-000005000000}"/>
            </a:ext>
          </a:extLst>
        </xdr:cNvPr>
        <xdr:cNvSpPr/>
      </xdr:nvSpPr>
      <xdr:spPr>
        <a:xfrm>
          <a:off x="14066520" y="19507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69</xdr:col>
      <xdr:colOff>45720</xdr:colOff>
      <xdr:row>16</xdr:row>
      <xdr:rowOff>205740</xdr:rowOff>
    </xdr:from>
    <xdr:to>
      <xdr:col>72</xdr:col>
      <xdr:colOff>510540</xdr:colOff>
      <xdr:row>19</xdr:row>
      <xdr:rowOff>114300</xdr:rowOff>
    </xdr:to>
    <xdr:sp macro="" textlink="">
      <xdr:nvSpPr>
        <xdr:cNvPr id="6" name="吹き出し: 四角形 1">
          <a:extLst>
            <a:ext uri="{FF2B5EF4-FFF2-40B4-BE49-F238E27FC236}">
              <a16:creationId xmlns:a16="http://schemas.microsoft.com/office/drawing/2014/main" id="{00000000-0008-0000-0600-000006000000}"/>
            </a:ext>
          </a:extLst>
        </xdr:cNvPr>
        <xdr:cNvSpPr/>
      </xdr:nvSpPr>
      <xdr:spPr>
        <a:xfrm>
          <a:off x="14066520" y="33756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69</xdr:col>
      <xdr:colOff>45720</xdr:colOff>
      <xdr:row>23</xdr:row>
      <xdr:rowOff>160020</xdr:rowOff>
    </xdr:from>
    <xdr:to>
      <xdr:col>72</xdr:col>
      <xdr:colOff>510540</xdr:colOff>
      <xdr:row>26</xdr:row>
      <xdr:rowOff>83820</xdr:rowOff>
    </xdr:to>
    <xdr:sp macro="" textlink="">
      <xdr:nvSpPr>
        <xdr:cNvPr id="7" name="吹き出し: 四角形 1">
          <a:extLst>
            <a:ext uri="{FF2B5EF4-FFF2-40B4-BE49-F238E27FC236}">
              <a16:creationId xmlns:a16="http://schemas.microsoft.com/office/drawing/2014/main" id="{00000000-0008-0000-0600-000007000000}"/>
            </a:ext>
          </a:extLst>
        </xdr:cNvPr>
        <xdr:cNvSpPr/>
      </xdr:nvSpPr>
      <xdr:spPr>
        <a:xfrm>
          <a:off x="14066520" y="49987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69</xdr:col>
      <xdr:colOff>45720</xdr:colOff>
      <xdr:row>29</xdr:row>
      <xdr:rowOff>7620</xdr:rowOff>
    </xdr:from>
    <xdr:to>
      <xdr:col>72</xdr:col>
      <xdr:colOff>510540</xdr:colOff>
      <xdr:row>31</xdr:row>
      <xdr:rowOff>182880</xdr:rowOff>
    </xdr:to>
    <xdr:sp macro="" textlink="">
      <xdr:nvSpPr>
        <xdr:cNvPr id="8" name="吹き出し: 四角形 1">
          <a:extLst>
            <a:ext uri="{FF2B5EF4-FFF2-40B4-BE49-F238E27FC236}">
              <a16:creationId xmlns:a16="http://schemas.microsoft.com/office/drawing/2014/main" id="{00000000-0008-0000-0600-000008000000}"/>
            </a:ext>
          </a:extLst>
        </xdr:cNvPr>
        <xdr:cNvSpPr/>
      </xdr:nvSpPr>
      <xdr:spPr>
        <a:xfrm>
          <a:off x="14066520" y="62484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137160</xdr:colOff>
      <xdr:row>0</xdr:row>
      <xdr:rowOff>76200</xdr:rowOff>
    </xdr:from>
    <xdr:to>
      <xdr:col>51</xdr:col>
      <xdr:colOff>7620</xdr:colOff>
      <xdr:row>2</xdr:row>
      <xdr:rowOff>245407</xdr:rowOff>
    </xdr:to>
    <xdr:sp macro="" textlink="">
      <xdr:nvSpPr>
        <xdr:cNvPr id="3" name="Text Box 334">
          <a:extLst>
            <a:ext uri="{FF2B5EF4-FFF2-40B4-BE49-F238E27FC236}">
              <a16:creationId xmlns:a16="http://schemas.microsoft.com/office/drawing/2014/main" id="{00000000-0008-0000-0700-000003000000}"/>
            </a:ext>
          </a:extLst>
        </xdr:cNvPr>
        <xdr:cNvSpPr txBox="1">
          <a:spLocks noChangeArrowheads="1"/>
        </xdr:cNvSpPr>
      </xdr:nvSpPr>
      <xdr:spPr bwMode="auto">
        <a:xfrm>
          <a:off x="6355080" y="76200"/>
          <a:ext cx="838200" cy="397807"/>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66</xdr:col>
      <xdr:colOff>99060</xdr:colOff>
      <xdr:row>34</xdr:row>
      <xdr:rowOff>182880</xdr:rowOff>
    </xdr:from>
    <xdr:to>
      <xdr:col>69</xdr:col>
      <xdr:colOff>502920</xdr:colOff>
      <xdr:row>37</xdr:row>
      <xdr:rowOff>68580</xdr:rowOff>
    </xdr:to>
    <xdr:sp macro="" textlink="">
      <xdr:nvSpPr>
        <xdr:cNvPr id="4" name="吹き出し: 四角形 1">
          <a:extLst>
            <a:ext uri="{FF2B5EF4-FFF2-40B4-BE49-F238E27FC236}">
              <a16:creationId xmlns:a16="http://schemas.microsoft.com/office/drawing/2014/main" id="{00000000-0008-0000-0700-000004000000}"/>
            </a:ext>
          </a:extLst>
        </xdr:cNvPr>
        <xdr:cNvSpPr/>
      </xdr:nvSpPr>
      <xdr:spPr>
        <a:xfrm>
          <a:off x="12489180" y="77190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87856</xdr:colOff>
      <xdr:row>0</xdr:row>
      <xdr:rowOff>107129</xdr:rowOff>
    </xdr:from>
    <xdr:to>
      <xdr:col>24</xdr:col>
      <xdr:colOff>1038116</xdr:colOff>
      <xdr:row>2</xdr:row>
      <xdr:rowOff>164277</xdr:rowOff>
    </xdr:to>
    <xdr:sp macro="" textlink="">
      <xdr:nvSpPr>
        <xdr:cNvPr id="3" name="Text Box 334">
          <a:extLst>
            <a:ext uri="{FF2B5EF4-FFF2-40B4-BE49-F238E27FC236}">
              <a16:creationId xmlns:a16="http://schemas.microsoft.com/office/drawing/2014/main" id="{00000000-0008-0000-0800-000003000000}"/>
            </a:ext>
          </a:extLst>
        </xdr:cNvPr>
        <xdr:cNvSpPr txBox="1">
          <a:spLocks noChangeArrowheads="1"/>
        </xdr:cNvSpPr>
      </xdr:nvSpPr>
      <xdr:spPr bwMode="auto">
        <a:xfrm>
          <a:off x="6214336" y="107129"/>
          <a:ext cx="950260" cy="3924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65</xdr:col>
      <xdr:colOff>251460</xdr:colOff>
      <xdr:row>29</xdr:row>
      <xdr:rowOff>68580</xdr:rowOff>
    </xdr:from>
    <xdr:to>
      <xdr:col>69</xdr:col>
      <xdr:colOff>45720</xdr:colOff>
      <xdr:row>31</xdr:row>
      <xdr:rowOff>167640</xdr:rowOff>
    </xdr:to>
    <xdr:sp macro="" textlink="">
      <xdr:nvSpPr>
        <xdr:cNvPr id="4" name="吹き出し: 四角形 1">
          <a:extLst>
            <a:ext uri="{FF2B5EF4-FFF2-40B4-BE49-F238E27FC236}">
              <a16:creationId xmlns:a16="http://schemas.microsoft.com/office/drawing/2014/main" id="{00000000-0008-0000-0800-000004000000}"/>
            </a:ext>
          </a:extLst>
        </xdr:cNvPr>
        <xdr:cNvSpPr/>
      </xdr:nvSpPr>
      <xdr:spPr>
        <a:xfrm>
          <a:off x="11536680" y="858774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179296</xdr:colOff>
      <xdr:row>0</xdr:row>
      <xdr:rowOff>53789</xdr:rowOff>
    </xdr:from>
    <xdr:to>
      <xdr:col>24</xdr:col>
      <xdr:colOff>1129556</xdr:colOff>
      <xdr:row>2</xdr:row>
      <xdr:rowOff>110937</xdr:rowOff>
    </xdr:to>
    <xdr:sp macro="" textlink="">
      <xdr:nvSpPr>
        <xdr:cNvPr id="3" name="Text Box 334">
          <a:extLst>
            <a:ext uri="{FF2B5EF4-FFF2-40B4-BE49-F238E27FC236}">
              <a16:creationId xmlns:a16="http://schemas.microsoft.com/office/drawing/2014/main" id="{00000000-0008-0000-0900-000003000000}"/>
            </a:ext>
          </a:extLst>
        </xdr:cNvPr>
        <xdr:cNvSpPr txBox="1">
          <a:spLocks noChangeArrowheads="1"/>
        </xdr:cNvSpPr>
      </xdr:nvSpPr>
      <xdr:spPr bwMode="auto">
        <a:xfrm>
          <a:off x="6305776" y="53789"/>
          <a:ext cx="950260" cy="392428"/>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65</xdr:col>
      <xdr:colOff>60960</xdr:colOff>
      <xdr:row>29</xdr:row>
      <xdr:rowOff>137160</xdr:rowOff>
    </xdr:from>
    <xdr:to>
      <xdr:col>68</xdr:col>
      <xdr:colOff>60960</xdr:colOff>
      <xdr:row>32</xdr:row>
      <xdr:rowOff>22860</xdr:rowOff>
    </xdr:to>
    <xdr:sp macro="" textlink="">
      <xdr:nvSpPr>
        <xdr:cNvPr id="4" name="吹き出し: 四角形 1">
          <a:extLst>
            <a:ext uri="{FF2B5EF4-FFF2-40B4-BE49-F238E27FC236}">
              <a16:creationId xmlns:a16="http://schemas.microsoft.com/office/drawing/2014/main" id="{00000000-0008-0000-0900-000004000000}"/>
            </a:ext>
          </a:extLst>
        </xdr:cNvPr>
        <xdr:cNvSpPr/>
      </xdr:nvSpPr>
      <xdr:spPr>
        <a:xfrm>
          <a:off x="11955780" y="865632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637166</xdr:colOff>
      <xdr:row>0</xdr:row>
      <xdr:rowOff>99060</xdr:rowOff>
    </xdr:from>
    <xdr:to>
      <xdr:col>51</xdr:col>
      <xdr:colOff>441960</xdr:colOff>
      <xdr:row>2</xdr:row>
      <xdr:rowOff>129540</xdr:rowOff>
    </xdr:to>
    <xdr:sp macro="" textlink="">
      <xdr:nvSpPr>
        <xdr:cNvPr id="3" name="Text Box 334">
          <a:extLst>
            <a:ext uri="{FF2B5EF4-FFF2-40B4-BE49-F238E27FC236}">
              <a16:creationId xmlns:a16="http://schemas.microsoft.com/office/drawing/2014/main" id="{00000000-0008-0000-0A00-000003000000}"/>
            </a:ext>
          </a:extLst>
        </xdr:cNvPr>
        <xdr:cNvSpPr txBox="1">
          <a:spLocks noChangeArrowheads="1"/>
        </xdr:cNvSpPr>
      </xdr:nvSpPr>
      <xdr:spPr bwMode="auto">
        <a:xfrm>
          <a:off x="6763646" y="99060"/>
          <a:ext cx="795394" cy="350520"/>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ctr"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64</xdr:col>
      <xdr:colOff>495300</xdr:colOff>
      <xdr:row>25</xdr:row>
      <xdr:rowOff>45720</xdr:rowOff>
    </xdr:from>
    <xdr:to>
      <xdr:col>67</xdr:col>
      <xdr:colOff>121920</xdr:colOff>
      <xdr:row>27</xdr:row>
      <xdr:rowOff>144780</xdr:rowOff>
    </xdr:to>
    <xdr:sp macro="" textlink="">
      <xdr:nvSpPr>
        <xdr:cNvPr id="4" name="吹き出し: 四角形 1">
          <a:extLst>
            <a:ext uri="{FF2B5EF4-FFF2-40B4-BE49-F238E27FC236}">
              <a16:creationId xmlns:a16="http://schemas.microsoft.com/office/drawing/2014/main" id="{00000000-0008-0000-0A00-000004000000}"/>
            </a:ext>
          </a:extLst>
        </xdr:cNvPr>
        <xdr:cNvSpPr/>
      </xdr:nvSpPr>
      <xdr:spPr>
        <a:xfrm>
          <a:off x="11597640" y="81153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78921</xdr:colOff>
      <xdr:row>3</xdr:row>
      <xdr:rowOff>164646</xdr:rowOff>
    </xdr:from>
    <xdr:to>
      <xdr:col>52</xdr:col>
      <xdr:colOff>99060</xdr:colOff>
      <xdr:row>10</xdr:row>
      <xdr:rowOff>144780</xdr:rowOff>
    </xdr:to>
    <xdr:sp macro="" textlink="">
      <xdr:nvSpPr>
        <xdr:cNvPr id="2" name="フローチャート : 代替処理 1">
          <a:extLst>
            <a:ext uri="{FF2B5EF4-FFF2-40B4-BE49-F238E27FC236}">
              <a16:creationId xmlns:a16="http://schemas.microsoft.com/office/drawing/2014/main" id="{00000000-0008-0000-0B00-000002000000}"/>
            </a:ext>
          </a:extLst>
        </xdr:cNvPr>
        <xdr:cNvSpPr/>
      </xdr:nvSpPr>
      <xdr:spPr>
        <a:xfrm>
          <a:off x="5885361" y="659946"/>
          <a:ext cx="1742259" cy="1687014"/>
        </a:xfrm>
        <a:prstGeom prst="flowChartAlternateProcess">
          <a:avLst/>
        </a:prstGeom>
        <a:solidFill>
          <a:srgbClr val="FFFF66"/>
        </a:solidFill>
        <a:ln cmpd="sng">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800"/>
            </a:lnSpc>
          </a:pPr>
          <a:r>
            <a:rPr kumimoji="1" lang="ja-JP" altLang="en-US" sz="1600" b="1">
              <a:solidFill>
                <a:srgbClr val="FF0000"/>
              </a:solidFill>
            </a:rPr>
            <a:t>助成対象事業者又は共同申請者と導入施設の所有者が異なる場合に提出してください。</a:t>
          </a:r>
        </a:p>
      </xdr:txBody>
    </xdr:sp>
    <xdr:clientData/>
  </xdr:twoCellAnchor>
  <xdr:twoCellAnchor>
    <xdr:from>
      <xdr:col>72</xdr:col>
      <xdr:colOff>289560</xdr:colOff>
      <xdr:row>2</xdr:row>
      <xdr:rowOff>22860</xdr:rowOff>
    </xdr:from>
    <xdr:to>
      <xdr:col>74</xdr:col>
      <xdr:colOff>74294</xdr:colOff>
      <xdr:row>4</xdr:row>
      <xdr:rowOff>22860</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a:xfrm>
          <a:off x="13403580" y="350520"/>
          <a:ext cx="1019174" cy="335280"/>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n-ea"/>
              <a:ea typeface="+mn-ea"/>
            </a:rPr>
            <a:t>申請日を入力</a:t>
          </a:r>
        </a:p>
      </xdr:txBody>
    </xdr:sp>
    <xdr:clientData/>
  </xdr:twoCellAnchor>
  <xdr:twoCellAnchor>
    <xdr:from>
      <xdr:col>22</xdr:col>
      <xdr:colOff>251460</xdr:colOff>
      <xdr:row>0</xdr:row>
      <xdr:rowOff>83820</xdr:rowOff>
    </xdr:from>
    <xdr:to>
      <xdr:col>51</xdr:col>
      <xdr:colOff>556260</xdr:colOff>
      <xdr:row>2</xdr:row>
      <xdr:rowOff>163492</xdr:rowOff>
    </xdr:to>
    <xdr:sp macro="" textlink="">
      <xdr:nvSpPr>
        <xdr:cNvPr id="4" name="Text Box 334">
          <a:extLst>
            <a:ext uri="{FF2B5EF4-FFF2-40B4-BE49-F238E27FC236}">
              <a16:creationId xmlns:a16="http://schemas.microsoft.com/office/drawing/2014/main" id="{00000000-0008-0000-0B00-000004000000}"/>
            </a:ext>
          </a:extLst>
        </xdr:cNvPr>
        <xdr:cNvSpPr txBox="1">
          <a:spLocks noChangeArrowheads="1"/>
        </xdr:cNvSpPr>
      </xdr:nvSpPr>
      <xdr:spPr bwMode="auto">
        <a:xfrm>
          <a:off x="6324600" y="83820"/>
          <a:ext cx="922020" cy="407332"/>
        </a:xfrm>
        <a:prstGeom prst="rect">
          <a:avLst/>
        </a:prstGeom>
        <a:ln>
          <a:solidFill>
            <a:srgbClr val="FF0000"/>
          </a:solidFill>
          <a:headEnd/>
          <a:tailEnd/>
        </a:ln>
      </xdr:spPr>
      <xdr:style>
        <a:lnRef idx="2">
          <a:schemeClr val="accent1"/>
        </a:lnRef>
        <a:fillRef idx="1">
          <a:schemeClr val="lt1"/>
        </a:fillRef>
        <a:effectRef idx="0">
          <a:schemeClr val="accent1"/>
        </a:effectRef>
        <a:fontRef idx="minor">
          <a:schemeClr val="dk1"/>
        </a:fontRef>
      </xdr:style>
      <xdr:txBody>
        <a:bodyPr vertOverflow="clip" wrap="square" lIns="72000" tIns="72000" rIns="72000" bIns="72000" anchor="b" upright="1"/>
        <a:lstStyle/>
        <a:p>
          <a:pPr algn="ctr" rtl="0">
            <a:lnSpc>
              <a:spcPts val="1300"/>
            </a:lnSpc>
            <a:defRPr sz="1000"/>
          </a:pPr>
          <a:r>
            <a:rPr lang="ja-JP" altLang="en-US" sz="1500" b="1" i="0" u="none" strike="noStrike" baseline="0">
              <a:solidFill>
                <a:srgbClr val="FF0000"/>
              </a:solidFill>
              <a:latin typeface="ＭＳ ゴシック" pitchFamily="49" charset="-128"/>
              <a:ea typeface="ＭＳ ゴシック" pitchFamily="49" charset="-128"/>
              <a:cs typeface="+mn-cs"/>
            </a:rPr>
            <a:t>記入例</a:t>
          </a:r>
          <a:endParaRPr lang="ja-JP" altLang="en-US" sz="1500" b="1" i="0" u="none" strike="noStrike" baseline="0">
            <a:solidFill>
              <a:srgbClr val="FF0000"/>
            </a:solidFill>
            <a:latin typeface="ＭＳ ゴシック" pitchFamily="49" charset="-128"/>
            <a:ea typeface="ＭＳ ゴシック" pitchFamily="49" charset="-128"/>
          </a:endParaRPr>
        </a:p>
      </xdr:txBody>
    </xdr:sp>
    <xdr:clientData/>
  </xdr:twoCellAnchor>
  <xdr:twoCellAnchor>
    <xdr:from>
      <xdr:col>25</xdr:col>
      <xdr:colOff>0</xdr:colOff>
      <xdr:row>34</xdr:row>
      <xdr:rowOff>152400</xdr:rowOff>
    </xdr:from>
    <xdr:to>
      <xdr:col>27</xdr:col>
      <xdr:colOff>314324</xdr:colOff>
      <xdr:row>36</xdr:row>
      <xdr:rowOff>0</xdr:rowOff>
    </xdr:to>
    <xdr:sp macro="" textlink="">
      <xdr:nvSpPr>
        <xdr:cNvPr id="5" name="吹き出し: 四角形 3">
          <a:extLst>
            <a:ext uri="{FF2B5EF4-FFF2-40B4-BE49-F238E27FC236}">
              <a16:creationId xmlns:a16="http://schemas.microsoft.com/office/drawing/2014/main" id="{00000000-0008-0000-0B00-000005000000}"/>
            </a:ext>
          </a:extLst>
        </xdr:cNvPr>
        <xdr:cNvSpPr/>
      </xdr:nvSpPr>
      <xdr:spPr>
        <a:xfrm>
          <a:off x="13129260" y="8351520"/>
          <a:ext cx="2150744" cy="607696"/>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300">
              <a:solidFill>
                <a:srgbClr val="FF0000"/>
              </a:solidFill>
              <a:latin typeface="+mn-ea"/>
              <a:ea typeface="+mn-ea"/>
            </a:rPr>
            <a:t>押印または印鑑証明書の提出をお願いいたします。</a:t>
          </a:r>
          <a:endParaRPr kumimoji="1" lang="en-US" altLang="ja-JP" sz="1300">
            <a:solidFill>
              <a:srgbClr val="FF0000"/>
            </a:solidFill>
            <a:latin typeface="+mn-ea"/>
            <a:ea typeface="+mn-ea"/>
          </a:endParaRPr>
        </a:p>
      </xdr:txBody>
    </xdr:sp>
    <xdr:clientData/>
  </xdr:twoCellAnchor>
  <xdr:twoCellAnchor>
    <xdr:from>
      <xdr:col>69</xdr:col>
      <xdr:colOff>220980</xdr:colOff>
      <xdr:row>34</xdr:row>
      <xdr:rowOff>68580</xdr:rowOff>
    </xdr:from>
    <xdr:to>
      <xdr:col>74</xdr:col>
      <xdr:colOff>489584</xdr:colOff>
      <xdr:row>36</xdr:row>
      <xdr:rowOff>43816</xdr:rowOff>
    </xdr:to>
    <xdr:sp macro="" textlink="">
      <xdr:nvSpPr>
        <xdr:cNvPr id="6" name="吹き出し: 四角形 3">
          <a:extLst>
            <a:ext uri="{FF2B5EF4-FFF2-40B4-BE49-F238E27FC236}">
              <a16:creationId xmlns:a16="http://schemas.microsoft.com/office/drawing/2014/main" id="{00000000-0008-0000-0B00-000006000000}"/>
            </a:ext>
          </a:extLst>
        </xdr:cNvPr>
        <xdr:cNvSpPr/>
      </xdr:nvSpPr>
      <xdr:spPr>
        <a:xfrm>
          <a:off x="12908280" y="8618220"/>
          <a:ext cx="2150744" cy="607696"/>
        </a:xfrm>
        <a:prstGeom prst="wedgeRectCallout">
          <a:avLst>
            <a:gd name="adj1" fmla="val -65459"/>
            <a:gd name="adj2" fmla="val -27128"/>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300">
              <a:solidFill>
                <a:srgbClr val="FF0000"/>
              </a:solidFill>
              <a:latin typeface="+mn-ea"/>
              <a:ea typeface="+mn-ea"/>
            </a:rPr>
            <a:t>押印または印鑑証明書の提出をお願いいたします。</a:t>
          </a:r>
          <a:endParaRPr kumimoji="1" lang="en-US" altLang="ja-JP" sz="1300">
            <a:solidFill>
              <a:srgbClr val="FF0000"/>
            </a:solidFill>
            <a:latin typeface="+mn-ea"/>
            <a:ea typeface="+mn-ea"/>
          </a:endParaRPr>
        </a:p>
      </xdr:txBody>
    </xdr:sp>
    <xdr:clientData/>
  </xdr:twoCellAnchor>
  <xdr:twoCellAnchor>
    <xdr:from>
      <xdr:col>63</xdr:col>
      <xdr:colOff>45720</xdr:colOff>
      <xdr:row>27</xdr:row>
      <xdr:rowOff>45720</xdr:rowOff>
    </xdr:from>
    <xdr:to>
      <xdr:col>69</xdr:col>
      <xdr:colOff>190500</xdr:colOff>
      <xdr:row>28</xdr:row>
      <xdr:rowOff>228600</xdr:rowOff>
    </xdr:to>
    <xdr:sp macro="" textlink="">
      <xdr:nvSpPr>
        <xdr:cNvPr id="8" name="吹き出し: 四角形 1">
          <a:extLst>
            <a:ext uri="{FF2B5EF4-FFF2-40B4-BE49-F238E27FC236}">
              <a16:creationId xmlns:a16="http://schemas.microsoft.com/office/drawing/2014/main" id="{00000000-0008-0000-0B00-000008000000}"/>
            </a:ext>
          </a:extLst>
        </xdr:cNvPr>
        <xdr:cNvSpPr/>
      </xdr:nvSpPr>
      <xdr:spPr>
        <a:xfrm>
          <a:off x="11087100" y="67360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66</xdr:col>
      <xdr:colOff>144780</xdr:colOff>
      <xdr:row>30</xdr:row>
      <xdr:rowOff>0</xdr:rowOff>
    </xdr:from>
    <xdr:to>
      <xdr:col>72</xdr:col>
      <xdr:colOff>533400</xdr:colOff>
      <xdr:row>32</xdr:row>
      <xdr:rowOff>7620</xdr:rowOff>
    </xdr:to>
    <xdr:sp macro="" textlink="">
      <xdr:nvSpPr>
        <xdr:cNvPr id="9" name="吹き出し: 四角形 1">
          <a:extLst>
            <a:ext uri="{FF2B5EF4-FFF2-40B4-BE49-F238E27FC236}">
              <a16:creationId xmlns:a16="http://schemas.microsoft.com/office/drawing/2014/main" id="{00000000-0008-0000-0B00-000009000000}"/>
            </a:ext>
          </a:extLst>
        </xdr:cNvPr>
        <xdr:cNvSpPr/>
      </xdr:nvSpPr>
      <xdr:spPr>
        <a:xfrm>
          <a:off x="12077700" y="7665720"/>
          <a:ext cx="1790700" cy="525780"/>
        </a:xfrm>
        <a:prstGeom prst="wedgeRectCallout">
          <a:avLst>
            <a:gd name="adj1" fmla="val -71156"/>
            <a:gd name="adj2" fmla="val 112864"/>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335280</xdr:colOff>
      <xdr:row>9</xdr:row>
      <xdr:rowOff>0</xdr:rowOff>
    </xdr:from>
    <xdr:to>
      <xdr:col>69</xdr:col>
      <xdr:colOff>60960</xdr:colOff>
      <xdr:row>11</xdr:row>
      <xdr:rowOff>83820</xdr:rowOff>
    </xdr:to>
    <xdr:sp macro="" textlink="">
      <xdr:nvSpPr>
        <xdr:cNvPr id="10" name="吹き出し: 四角形 1">
          <a:extLst>
            <a:ext uri="{FF2B5EF4-FFF2-40B4-BE49-F238E27FC236}">
              <a16:creationId xmlns:a16="http://schemas.microsoft.com/office/drawing/2014/main" id="{00000000-0008-0000-0B00-00000A000000}"/>
            </a:ext>
          </a:extLst>
        </xdr:cNvPr>
        <xdr:cNvSpPr/>
      </xdr:nvSpPr>
      <xdr:spPr>
        <a:xfrm>
          <a:off x="10957560" y="192786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335280</xdr:colOff>
      <xdr:row>13</xdr:row>
      <xdr:rowOff>45720</xdr:rowOff>
    </xdr:from>
    <xdr:to>
      <xdr:col>69</xdr:col>
      <xdr:colOff>60960</xdr:colOff>
      <xdr:row>15</xdr:row>
      <xdr:rowOff>129540</xdr:rowOff>
    </xdr:to>
    <xdr:sp macro="" textlink="">
      <xdr:nvSpPr>
        <xdr:cNvPr id="11" name="吹き出し: 四角形 1">
          <a:extLst>
            <a:ext uri="{FF2B5EF4-FFF2-40B4-BE49-F238E27FC236}">
              <a16:creationId xmlns:a16="http://schemas.microsoft.com/office/drawing/2014/main" id="{00000000-0008-0000-0B00-00000B000000}"/>
            </a:ext>
          </a:extLst>
        </xdr:cNvPr>
        <xdr:cNvSpPr/>
      </xdr:nvSpPr>
      <xdr:spPr>
        <a:xfrm>
          <a:off x="10957560" y="292608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twoCellAnchor>
    <xdr:from>
      <xdr:col>62</xdr:col>
      <xdr:colOff>335280</xdr:colOff>
      <xdr:row>16</xdr:row>
      <xdr:rowOff>213360</xdr:rowOff>
    </xdr:from>
    <xdr:to>
      <xdr:col>69</xdr:col>
      <xdr:colOff>60960</xdr:colOff>
      <xdr:row>19</xdr:row>
      <xdr:rowOff>22860</xdr:rowOff>
    </xdr:to>
    <xdr:sp macro="" textlink="">
      <xdr:nvSpPr>
        <xdr:cNvPr id="12" name="吹き出し: 四角形 1">
          <a:extLst>
            <a:ext uri="{FF2B5EF4-FFF2-40B4-BE49-F238E27FC236}">
              <a16:creationId xmlns:a16="http://schemas.microsoft.com/office/drawing/2014/main" id="{00000000-0008-0000-0B00-00000C000000}"/>
            </a:ext>
          </a:extLst>
        </xdr:cNvPr>
        <xdr:cNvSpPr/>
      </xdr:nvSpPr>
      <xdr:spPr>
        <a:xfrm>
          <a:off x="10957560" y="3771900"/>
          <a:ext cx="1790700" cy="525780"/>
        </a:xfrm>
        <a:prstGeom prst="wedgeRectCallout">
          <a:avLst>
            <a:gd name="adj1" fmla="val -73284"/>
            <a:gd name="adj2" fmla="val -42209"/>
          </a:avLst>
        </a:prstGeom>
        <a:solidFill>
          <a:schemeClr val="accent5">
            <a:lumMod val="40000"/>
            <a:lumOff val="6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n-ea"/>
              <a:ea typeface="+mn-ea"/>
            </a:rPr>
            <a:t>基本情報入力シートから転記されます。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00002\&#32207;&#21209;&#37096;\&#26481;&#20140;&#37117;&#22320;&#29699;&#28201;&#26262;&#21270;&#38450;&#27490;&#27963;&#21205;&#25512;&#36914;&#12475;&#12531;&#12479;&#12540;\&#21109;&#12456;&#12493;&#25903;&#25588;&#12481;&#12540;&#12512;\&#65320;&#65298;&#65304;\&#22320;&#29987;&#22320;&#28040;&#22411;&#20877;&#29983;&#21487;&#33021;&#12456;&#12493;&#12523;&#12462;&#12540;&#23566;&#20837;&#25313;&#22823;&#20107;&#26989;\SII_&#20877;&#29983;&#21487;&#33021;&#12456;&#12493;&#12523;&#12462;&#12540;&#20107;&#26989;&#32773;&#25903;&#25588;&#20107;&#26989;&#36027;&#35036;&#21161;&#37329;\SII_H28&#23455;&#26045;&#35336;&#30011;&#26360;&#31561;&#65288;&#30330;&#38651;&#35373;&#20633;&#21450;&#12403;&#33988;&#38651;&#27744;&#21033;&#29992;&#65289;28ts_d_koufu0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0001\&#32207;&#21209;&#37096;\&#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3_&#20108;&#23450;&#35036;&#27491;&#65288;&#37117;&#20869;&#65289;\&#12304;HP&#12450;&#12483;&#12503;&#29992;&#12305;_&#37117;&#20869;_&#20108;&#23450;&#35036;&#274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00001\&#32207;&#21209;&#37096;\Users\sakurai-k\Desktop\&#27096;&#24335;1&#65374;4_&#20132;&#20184;&#30003;&#35531;&#26360;&#39006;&#19968;&#243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8_&#22235;&#23450;&#35036;&#27491;&#65288;&#33988;&#38651;&#27744;&#21336;&#29420;&#65289;/chisan_project_lib_yoshiki_isshiki_23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81;&#20140;&#37117;&#22320;&#29699;&#28201;&#26262;&#21270;&#38450;&#27490;&#27963;&#21205;&#25512;&#36914;&#12475;&#12531;&#12479;&#12540;/&#21109;&#12456;&#12493;&#25903;&#25588;&#12481;&#12540;&#12512;/&#65330;&#65300;/&#22320;&#29987;&#22320;&#28040;&#20877;&#12456;&#12493;&#22679;&#24375;&#12503;&#12525;&#12472;&#12455;&#12463;&#12488;R4/02_&#20132;&#20184;&#35201;&#32177;&#12539;&#27096;&#24335;FMT/03_&#27096;&#24335;&#12539;FMT/02_&#33988;&#38651;&#27744;&#21336;&#29420;&#35373;&#32622;&#27096;&#24335;_&#12304;HP&#25522;&#36617;&#20013;&#12305;/01&#30906;&#23450;&#27096;&#24335;/&#12304;&#24120;&#12395;&#26368;&#26032;&#12305;__&#27096;&#24335;&#19968;&#24335;&#65288;&#30446;&#27425;&#36861;&#21152;&#65289;0406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5sv3\&#12463;&#12540;&#12523;&#12493;&#12483;&#12488;&#20849;&#26377;\Users\center-96-pc\Documents\&#12467;&#12472;&#12455;&#12493;&#38306;&#20418;\&#35201;&#32177;\&#31532;16&#21495;&#27096;&#24335;%20&#21161;&#25104;&#20107;&#26989;&#23455;&#26045;&#35336;&#30011;&#26360;(&#21407;&#32025;)H2504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26481;&#20140;&#37117;&#22320;&#29699;&#28201;&#26262;&#21270;&#38450;&#27490;&#27963;&#21205;&#25512;&#36914;&#12475;&#12531;&#12479;&#12540;\&#21109;&#12456;&#12493;&#25903;&#25588;&#12481;&#12540;&#12512;\&#65330;&#65300;\&#22320;&#29987;&#22320;&#28040;&#20877;&#12456;&#12493;&#22679;&#24375;&#12503;&#12525;&#12472;&#12455;&#12463;&#12488;R4\99_R5&#24180;&#24230;&#12501;&#12457;&#12523;&#12480;\03_&#27096;&#24335;\01_&#37117;&#20869;\HP&#12450;&#12483;&#12503;&#29992;_R5&#24180;&#24230;&#21521;&#12369;_&#37117;&#20869;&#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成手順"/>
      <sheetName val="汎用入力規則リスト"/>
      <sheetName val="データ参照シート"/>
      <sheetName val="チェックリスト"/>
      <sheetName val="（別紙3）役員名簿"/>
      <sheetName val="3-1実施計画概要（発電）"/>
      <sheetName val="3-2　設備導入事業経費の配分（当年度）（発電）"/>
      <sheetName val="3-2　設備導入事業経費の配分（他年度１）（発電）"/>
      <sheetName val="3-2　設備導入事業経費の配分（他年度２）（発電）"/>
      <sheetName val="3-2　設備導入事業経費の配分（他年度３）（発電）"/>
      <sheetName val="3-2　設備導入事業経費の配分（総計）（発電）"/>
      <sheetName val="3-4　補助事業に要する経費及びその調達方法"/>
      <sheetName val="3-6　発電単価の算定について"/>
      <sheetName val="3-7　設備及び導入効果（太陽光発電）"/>
      <sheetName val="3-7　設備及び導入効果（風力発電）"/>
      <sheetName val="3-7　設備及び導入効果（バイオマス発電）"/>
      <sheetName val="3-7　設備及び導入効果（水力発電）"/>
      <sheetName val="3-7　設備及び導入効果（地熱発電）"/>
      <sheetName val="3-8　補助対象設備の機器リスト"/>
      <sheetName val="3-18　バイオマス依存率(熱利用)"/>
      <sheetName val="3-24　事業実施に関連する事項（発電）"/>
      <sheetName val="3-25　事業実施体制"/>
      <sheetName val="3-26　事業実施予定スケジュール"/>
      <sheetName val="【参考】日本標準産業中分類"/>
    </sheetNames>
    <sheetDataSet>
      <sheetData sheetId="0"/>
      <sheetData sheetId="1"/>
      <sheetData sheetId="2">
        <row r="2">
          <cell r="B2">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交付申請に必要な提出書類"/>
      <sheetName val="事業開始時に必要な提出書類"/>
      <sheetName val="実績報告時に必要な提出書類"/>
      <sheetName val="提出方法"/>
      <sheetName val="記載要領"/>
      <sheetName val="日本標準産業中分類"/>
      <sheetName val="会社規模判断資料"/>
      <sheetName val="基本情報"/>
      <sheetName val="第1号"/>
      <sheetName val="第1号 第二面"/>
      <sheetName val="第2号 (助成対象事業者用)"/>
      <sheetName val="第2号 (共同申請者用) "/>
      <sheetName val="第2号 (手続き代行者用)"/>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別紙1"/>
      <sheetName val="別紙2"/>
      <sheetName val="別紙3"/>
      <sheetName val="別紙3 (2)"/>
      <sheetName val="共通様式_全体"/>
      <sheetName val="共通様式_太陽光発電"/>
      <sheetName val="共通様式_太陽光を除く発電設備"/>
      <sheetName val="共通様式_蓄電池"/>
      <sheetName val="共通様式_熱利用設備"/>
      <sheetName val="補助資料（機器按分）"/>
      <sheetName val="第7号様式"/>
      <sheetName val="第8号様式"/>
      <sheetName val="第9号様式"/>
      <sheetName val="第11号様式"/>
      <sheetName val="第13号様式"/>
      <sheetName val="第14号様式"/>
      <sheetName val="第15号様式"/>
      <sheetName val="第17の１号様式"/>
      <sheetName val="第17の２号様式"/>
      <sheetName val="第17の３号様式"/>
      <sheetName val="第21号様式"/>
      <sheetName val="第22号様式"/>
      <sheetName val="第24号様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30">
          <cell r="U30" t="str">
            <v>1</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要領"/>
      <sheetName val="日本標準産業中分類"/>
      <sheetName val="基本情報"/>
      <sheetName val="表紙（参考）"/>
      <sheetName val="第1号"/>
      <sheetName val="第2号"/>
      <sheetName val="第3号"/>
      <sheetName val="第4（太陽光）"/>
      <sheetName val="第4（風力)"/>
      <sheetName val="第4（水力)"/>
      <sheetName val="第4（地熱)"/>
      <sheetName val="第4（ﾊﾞｲｵﾏｽ発電)"/>
      <sheetName val="第4（太陽熱)"/>
      <sheetName val="第4（温度差熱)"/>
      <sheetName val="第4（地中熱)"/>
      <sheetName val="第4（ﾊﾞｲｵﾏｽ熱)"/>
      <sheetName val="第4（ﾊﾞｲｵﾏｽ燃料)"/>
      <sheetName val="別紙1"/>
      <sheetName val="別紙2"/>
      <sheetName val="別紙3"/>
      <sheetName val="別紙4"/>
      <sheetName val="別紙4 (2)"/>
      <sheetName val="別紙5"/>
      <sheetName val="別紙6"/>
      <sheetName val="別紙7"/>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提出方法"/>
      <sheetName val="記載要領"/>
      <sheetName val="日本標準産業中分類"/>
      <sheetName val="会社規模判断資料"/>
      <sheetName val="基本情報入力シート"/>
      <sheetName val="第１号様式"/>
      <sheetName val="第１号様式_第二面"/>
      <sheetName val="第２号様式 (助成対象事業者用)"/>
      <sheetName val="第２号様式 (共同申請者用) "/>
      <sheetName val="第２号様式 (手続き代行者用)"/>
      <sheetName val="第３号様式"/>
      <sheetName val="第４号様式"/>
      <sheetName val="第４号様式_別紙1"/>
      <sheetName val="第４号様式_別紙2"/>
      <sheetName val="共通様式_蓄電池"/>
      <sheetName val="補助資料（機器按分）"/>
      <sheetName val="第７号様式"/>
      <sheetName val="第８号様式"/>
      <sheetName val="第９号様式"/>
      <sheetName val="第11号様式"/>
      <sheetName val="第13号様式"/>
      <sheetName val="第14号様式"/>
      <sheetName val="第15号様式"/>
      <sheetName val="第17号様式"/>
      <sheetName val="第21号様式"/>
      <sheetName val="第22号様式"/>
      <sheetName val="第24号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記載要領"/>
      <sheetName val="日本標準産業中分類"/>
      <sheetName val="会社規模判断資料"/>
      <sheetName val="基本情報入力シート"/>
      <sheetName val="第1号様式"/>
      <sheetName val="第1号様式 第二面"/>
      <sheetName val="第2号様式 (助成対象事業者用)"/>
      <sheetName val="第2号様式 (共同申請者用) "/>
      <sheetName val="第2号様式 (手続き代行者用)"/>
      <sheetName val="第3号様式"/>
      <sheetName val="第4様式"/>
      <sheetName val="第4様式_別紙1"/>
      <sheetName val="第4様式_別紙2"/>
      <sheetName val="共通様式1 "/>
      <sheetName val="按分補助資料（機器按分参考資料）"/>
      <sheetName val="第7号様式"/>
      <sheetName val="第8号様式"/>
      <sheetName val="第9号様式"/>
      <sheetName val="第11号様式"/>
      <sheetName val="第13号様式"/>
      <sheetName val="第14号様式"/>
      <sheetName val="第15号様式"/>
      <sheetName val="第17号様式"/>
      <sheetName val="第21号様式"/>
      <sheetName val="第22号様式"/>
      <sheetName val="第24号様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印刷要領"/>
      <sheetName val="基本情報"/>
      <sheetName val="横変換"/>
      <sheetName val="業種リスト"/>
      <sheetName val="建物分類"/>
      <sheetName val="対策"/>
      <sheetName val="１"/>
      <sheetName val="17-1"/>
      <sheetName val="17-2"/>
      <sheetName val="17-3"/>
      <sheetName val="17-4"/>
      <sheetName val="17-5-1"/>
      <sheetName val="15-5-2"/>
      <sheetName val="15-6"/>
      <sheetName val="15-7"/>
      <sheetName val="15-8"/>
      <sheetName val="15-9"/>
      <sheetName val="15別1-1"/>
      <sheetName val="15別1-2"/>
      <sheetName val="15別1-3"/>
      <sheetName val="15別1-4"/>
      <sheetName val="15別1-5"/>
      <sheetName val="15別1-6"/>
      <sheetName val="15別2"/>
      <sheetName val="15別3-1"/>
      <sheetName val="15別3-2"/>
      <sheetName val="15別3-3"/>
      <sheetName val="15別4-1"/>
      <sheetName val="15別4-2"/>
      <sheetName val="15別5"/>
    </sheetNames>
    <sheetDataSet>
      <sheetData sheetId="0"/>
      <sheetData sheetId="1"/>
      <sheetData sheetId="2"/>
      <sheetData sheetId="3"/>
      <sheetData sheetId="4"/>
      <sheetData sheetId="5">
        <row r="2">
          <cell r="K2" t="str">
            <v>①製造業</v>
          </cell>
        </row>
        <row r="3">
          <cell r="K3" t="str">
            <v>①建設業</v>
          </cell>
        </row>
        <row r="4">
          <cell r="K4" t="str">
            <v>①運輸業</v>
          </cell>
        </row>
        <row r="5">
          <cell r="K5" t="str">
            <v>①その他</v>
          </cell>
        </row>
        <row r="6">
          <cell r="K6" t="str">
            <v>②卸売業</v>
          </cell>
        </row>
        <row r="7">
          <cell r="K7" t="str">
            <v>③サービス業</v>
          </cell>
        </row>
        <row r="8">
          <cell r="K8" t="str">
            <v>④小売業</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入力シート"/>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4.vml"/><Relationship Id="rId7" Type="http://schemas.openxmlformats.org/officeDocument/2006/relationships/ctrlProp" Target="../ctrlProps/ctrlProp8.xml"/><Relationship Id="rId2" Type="http://schemas.openxmlformats.org/officeDocument/2006/relationships/drawing" Target="../drawings/drawing19.xml"/><Relationship Id="rId1" Type="http://schemas.openxmlformats.org/officeDocument/2006/relationships/printerSettings" Target="../printerSettings/printerSettings21.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A28"/>
  <sheetViews>
    <sheetView showGridLines="0" tabSelected="1" view="pageBreakPreview" zoomScale="115" zoomScaleNormal="100" zoomScaleSheetLayoutView="115" workbookViewId="0">
      <selection activeCell="A28" sqref="A28"/>
    </sheetView>
  </sheetViews>
  <sheetFormatPr defaultColWidth="8.88671875" defaultRowHeight="13.2"/>
  <cols>
    <col min="1" max="1" width="80.21875" style="26" customWidth="1"/>
    <col min="2" max="16384" width="8.88671875" style="26"/>
  </cols>
  <sheetData>
    <row r="1" spans="1:1" ht="24.6" customHeight="1">
      <c r="A1" s="396" t="s">
        <v>2712</v>
      </c>
    </row>
    <row r="2" spans="1:1" ht="24.6" customHeight="1">
      <c r="A2" s="396" t="s">
        <v>2373</v>
      </c>
    </row>
    <row r="3" spans="1:1" ht="21" customHeight="1">
      <c r="A3" s="397" t="s">
        <v>2374</v>
      </c>
    </row>
    <row r="4" spans="1:1" ht="21.6" customHeight="1">
      <c r="A4" s="613" t="s">
        <v>2375</v>
      </c>
    </row>
    <row r="5" spans="1:1" ht="21" customHeight="1">
      <c r="A5" s="614" t="s">
        <v>2377</v>
      </c>
    </row>
    <row r="6" spans="1:1" ht="21" customHeight="1">
      <c r="A6" s="614" t="s">
        <v>2378</v>
      </c>
    </row>
    <row r="7" spans="1:1" ht="21" customHeight="1">
      <c r="A7" s="614" t="s">
        <v>2379</v>
      </c>
    </row>
    <row r="8" spans="1:1" ht="21" customHeight="1">
      <c r="A8" s="614" t="s">
        <v>2380</v>
      </c>
    </row>
    <row r="9" spans="1:1" ht="21" customHeight="1">
      <c r="A9" s="614" t="s">
        <v>2652</v>
      </c>
    </row>
    <row r="10" spans="1:1" ht="21" customHeight="1">
      <c r="A10" s="614" t="s">
        <v>2381</v>
      </c>
    </row>
    <row r="11" spans="1:1" ht="21" customHeight="1">
      <c r="A11" s="614" t="s">
        <v>2382</v>
      </c>
    </row>
    <row r="12" spans="1:1" ht="21" customHeight="1">
      <c r="A12" s="614" t="s">
        <v>2651</v>
      </c>
    </row>
    <row r="13" spans="1:1" ht="21" customHeight="1">
      <c r="A13" s="614" t="s">
        <v>2653</v>
      </c>
    </row>
    <row r="14" spans="1:1" ht="21" customHeight="1">
      <c r="A14" s="614" t="s">
        <v>2383</v>
      </c>
    </row>
    <row r="15" spans="1:1" ht="21" customHeight="1">
      <c r="A15" s="614" t="s">
        <v>2640</v>
      </c>
    </row>
    <row r="16" spans="1:1" ht="21" customHeight="1">
      <c r="A16" s="614" t="s">
        <v>2650</v>
      </c>
    </row>
    <row r="17" spans="1:1" ht="21" customHeight="1">
      <c r="A17" s="614" t="s">
        <v>2384</v>
      </c>
    </row>
    <row r="18" spans="1:1" ht="21" customHeight="1">
      <c r="A18" s="614" t="s">
        <v>2641</v>
      </c>
    </row>
    <row r="19" spans="1:1" ht="21" customHeight="1">
      <c r="A19" s="614" t="s">
        <v>2642</v>
      </c>
    </row>
    <row r="20" spans="1:1" ht="21" customHeight="1">
      <c r="A20" s="614" t="s">
        <v>2643</v>
      </c>
    </row>
    <row r="21" spans="1:1" ht="21" customHeight="1">
      <c r="A21" s="614" t="s">
        <v>2644</v>
      </c>
    </row>
    <row r="22" spans="1:1" ht="21" customHeight="1">
      <c r="A22" s="614" t="s">
        <v>2645</v>
      </c>
    </row>
    <row r="23" spans="1:1" ht="21" customHeight="1">
      <c r="A23" s="614" t="s">
        <v>2646</v>
      </c>
    </row>
    <row r="24" spans="1:1" ht="21" customHeight="1">
      <c r="A24" s="614" t="s">
        <v>2711</v>
      </c>
    </row>
    <row r="25" spans="1:1" ht="21" customHeight="1">
      <c r="A25" s="614" t="s">
        <v>2647</v>
      </c>
    </row>
    <row r="26" spans="1:1" ht="21" customHeight="1">
      <c r="A26" s="614" t="s">
        <v>2648</v>
      </c>
    </row>
    <row r="27" spans="1:1" ht="21" customHeight="1">
      <c r="A27" s="614" t="s">
        <v>2649</v>
      </c>
    </row>
    <row r="28" spans="1:1" ht="21.6" customHeight="1">
      <c r="A28" s="614" t="s">
        <v>2376</v>
      </c>
    </row>
  </sheetData>
  <phoneticPr fontId="58"/>
  <hyperlinks>
    <hyperlink ref="A28" location="提出方法!A1" display="提出方法" xr:uid="{00000000-0004-0000-0000-000000000000}"/>
    <hyperlink ref="A5" location="記載要領!A1" display="記載要領" xr:uid="{00000000-0004-0000-0000-000001000000}"/>
    <hyperlink ref="A6" location="日本標準産業中分類!A1" display="日本標準産業中分類" xr:uid="{00000000-0004-0000-0000-000002000000}"/>
    <hyperlink ref="A7" location="会社規模判断資料!A1" display="会社規模判断材料" xr:uid="{00000000-0004-0000-0000-000003000000}"/>
    <hyperlink ref="A8" location="基本情報!A1" display="基本情報入力シート" xr:uid="{00000000-0004-0000-0000-000004000000}"/>
    <hyperlink ref="A9" location="第1号!A1" display="【第１号様式】助成金交付申請書　第一面" xr:uid="{00000000-0004-0000-0000-000005000000}"/>
    <hyperlink ref="A10" location="'第2号 (助成対象事業者用)'!A1" display="【第２号様式】誓約書（助成対象事業者用）" xr:uid="{00000000-0004-0000-0000-000006000000}"/>
    <hyperlink ref="A11" location="'第2号 (共同申請者用) '!A1" display="【第２号様式】誓約書（共同申請者用）" xr:uid="{00000000-0004-0000-0000-000007000000}"/>
    <hyperlink ref="A13" location="'第2号 (手続き代行者用)'!A1" display="【第２号様式】誓約書（手続き代行者用）" xr:uid="{00000000-0004-0000-0000-000008000000}"/>
    <hyperlink ref="A14" location="第3号!A1" display="【第３号様式】助成対象事業の実施に係る同意書" xr:uid="{00000000-0004-0000-0000-000009000000}"/>
    <hyperlink ref="A15" location="第４号様式!A1" display="【第４号様式】事業実施計画書" xr:uid="{00000000-0004-0000-0000-00000A000000}"/>
    <hyperlink ref="A16" location="別紙!A1" display="【第４号様式：別紙】発災時の蓄電池活用計画書" xr:uid="{00000000-0004-0000-0000-00000B000000}"/>
    <hyperlink ref="A17" location="共通様式_蓄電池!Print_Area" display="【共通様式】助成対象事業経費内訳（蓄電池）" xr:uid="{00000000-0004-0000-0000-00000C000000}"/>
    <hyperlink ref="A18" location="第７号様式!A1" display="【第７号様式】助成金交付申請撤回届出書" xr:uid="{00000000-0004-0000-0000-00000D000000}"/>
    <hyperlink ref="A19" location="第８号様式!Print_Area" display="【第８号様式】助成事業承継承認申請書" xr:uid="{00000000-0004-0000-0000-00000E000000}"/>
    <hyperlink ref="A20" location="第10号様式!Print_Area" display="【第10号様式】助成事業計画変更申請書" xr:uid="{00000000-0004-0000-0000-00000F000000}"/>
    <hyperlink ref="A21" location="第12号様式!Print_Area" display="【第12号様式】事業者情報の変更届出書" xr:uid="{00000000-0004-0000-0000-000010000000}"/>
    <hyperlink ref="A22" location="第13号様式!Print_Area" display="【第13号様式】工事遅延等報告書" xr:uid="{00000000-0004-0000-0000-000011000000}"/>
    <hyperlink ref="A23" location="第14号様式!Print_Area" display="【第14号様式】助成事業中止（廃止）申請書" xr:uid="{00000000-0004-0000-0000-000012000000}"/>
    <hyperlink ref="A24" location="第16号様式!Print_Area" display="【第16号様式】実績報告書兼助成金交付請求書" xr:uid="{00000000-0004-0000-0000-000013000000}"/>
    <hyperlink ref="A25" location="第20号様式!Print_Area" display="【第20号様式】助成金返還報告書" xr:uid="{00000000-0004-0000-0000-000014000000}"/>
    <hyperlink ref="A26" location="第21号様式!Print_Area" display="【第21号様式】所有者変更承認申請書" xr:uid="{00000000-0004-0000-0000-000015000000}"/>
    <hyperlink ref="A27" location="第23号様式!A1" display="【第23号様式】取得財産等処分承認申請書" xr:uid="{00000000-0004-0000-0000-000016000000}"/>
    <hyperlink ref="A12" location="'第2号 (共同申請者用) '!A1" display="【第２号様式】誓約書（共同申請者用）" xr:uid="{00000000-0004-0000-0000-000017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tabColor theme="0" tint="-0.249977111117893"/>
  </sheetPr>
  <dimension ref="A1:BQ40"/>
  <sheetViews>
    <sheetView showGridLines="0" showZeros="0" view="pageBreakPreview" topLeftCell="A19" zoomScaleNormal="100" zoomScaleSheetLayoutView="100" workbookViewId="0">
      <selection activeCell="BS41" sqref="BS41"/>
    </sheetView>
  </sheetViews>
  <sheetFormatPr defaultColWidth="8.88671875"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18" width="2.109375" customWidth="1"/>
    <col min="19" max="24" width="0" hidden="1" customWidth="1"/>
    <col min="25" max="25" width="17.109375" customWidth="1"/>
    <col min="26" max="51" width="0" hidden="1" customWidth="1"/>
    <col min="53" max="53" width="1.6640625" customWidth="1"/>
    <col min="54" max="56" width="2.77734375" customWidth="1"/>
    <col min="57" max="60" width="4.33203125" customWidth="1"/>
    <col min="61" max="62" width="4.77734375" customWidth="1"/>
    <col min="63" max="63" width="3.44140625" customWidth="1"/>
    <col min="67" max="67" width="13.77734375" customWidth="1"/>
    <col min="68" max="68" width="3.44140625" customWidth="1"/>
    <col min="69" max="69" width="3" customWidth="1"/>
  </cols>
  <sheetData>
    <row r="1" spans="1:69">
      <c r="A1" s="2"/>
      <c r="B1" s="2" t="s">
        <v>249</v>
      </c>
      <c r="C1" s="2"/>
      <c r="D1" s="2"/>
      <c r="E1" s="2"/>
      <c r="F1" s="2"/>
      <c r="G1" s="2"/>
      <c r="H1" s="2"/>
      <c r="I1" s="2"/>
      <c r="J1" s="2"/>
      <c r="K1" s="2"/>
      <c r="L1" s="2"/>
      <c r="M1" s="2"/>
      <c r="N1" s="2"/>
      <c r="O1" s="2"/>
      <c r="P1" s="2"/>
      <c r="Q1" s="2"/>
      <c r="BA1" s="2"/>
      <c r="BB1" s="2" t="s">
        <v>249</v>
      </c>
      <c r="BC1" s="2"/>
      <c r="BD1" s="2"/>
      <c r="BE1" s="2"/>
      <c r="BF1" s="2"/>
      <c r="BG1" s="2"/>
      <c r="BH1" s="2"/>
      <c r="BI1" s="2"/>
      <c r="BJ1" s="2"/>
      <c r="BK1" s="2"/>
      <c r="BL1" s="2"/>
      <c r="BM1" s="2"/>
      <c r="BN1" s="2"/>
      <c r="BO1" s="2"/>
      <c r="BP1" s="2"/>
      <c r="BQ1" s="2"/>
    </row>
    <row r="2" spans="1:69">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8">
      <c r="A3" s="2"/>
      <c r="B3" s="814" t="s">
        <v>11</v>
      </c>
      <c r="C3" s="814"/>
      <c r="D3" s="814"/>
      <c r="E3" s="814"/>
      <c r="F3" s="814"/>
      <c r="G3" s="814"/>
      <c r="H3" s="814"/>
      <c r="I3" s="814"/>
      <c r="J3" s="814"/>
      <c r="K3" s="814"/>
      <c r="L3" s="814"/>
      <c r="M3" s="814"/>
      <c r="N3" s="814"/>
      <c r="O3" s="814"/>
      <c r="P3" s="2"/>
      <c r="Q3" s="2"/>
      <c r="BA3" s="2"/>
      <c r="BB3" s="814" t="s">
        <v>11</v>
      </c>
      <c r="BC3" s="814"/>
      <c r="BD3" s="814"/>
      <c r="BE3" s="814"/>
      <c r="BF3" s="814"/>
      <c r="BG3" s="814"/>
      <c r="BH3" s="814"/>
      <c r="BI3" s="814"/>
      <c r="BJ3" s="814"/>
      <c r="BK3" s="814"/>
      <c r="BL3" s="814"/>
      <c r="BM3" s="814"/>
      <c r="BN3" s="814"/>
      <c r="BO3" s="814"/>
      <c r="BP3" s="2"/>
      <c r="BQ3" s="2"/>
    </row>
    <row r="4" spans="1:69" ht="30" customHeight="1">
      <c r="A4" s="2"/>
      <c r="B4" s="814" t="s">
        <v>2451</v>
      </c>
      <c r="C4" s="814"/>
      <c r="D4" s="814"/>
      <c r="E4" s="814"/>
      <c r="F4" s="814"/>
      <c r="G4" s="814"/>
      <c r="H4" s="814"/>
      <c r="I4" s="814"/>
      <c r="J4" s="814"/>
      <c r="K4" s="814"/>
      <c r="L4" s="814"/>
      <c r="M4" s="814"/>
      <c r="N4" s="814"/>
      <c r="O4" s="814"/>
      <c r="P4" s="2"/>
      <c r="Q4" s="2"/>
      <c r="BA4" s="2"/>
      <c r="BB4" s="814" t="s">
        <v>2451</v>
      </c>
      <c r="BC4" s="814"/>
      <c r="BD4" s="814"/>
      <c r="BE4" s="814"/>
      <c r="BF4" s="814"/>
      <c r="BG4" s="814"/>
      <c r="BH4" s="814"/>
      <c r="BI4" s="814"/>
      <c r="BJ4" s="814"/>
      <c r="BK4" s="814"/>
      <c r="BL4" s="814"/>
      <c r="BM4" s="814"/>
      <c r="BN4" s="814"/>
      <c r="BO4" s="814"/>
      <c r="BP4" s="2"/>
      <c r="BQ4" s="2"/>
    </row>
    <row r="5" spans="1:69" ht="16.5"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17" t="s">
        <v>12</v>
      </c>
      <c r="C6" s="2"/>
      <c r="D6" s="2"/>
      <c r="E6" s="2"/>
      <c r="F6" s="2"/>
      <c r="G6" s="2"/>
      <c r="H6" s="2"/>
      <c r="I6" s="2"/>
      <c r="J6" s="2"/>
      <c r="K6" s="2"/>
      <c r="L6" s="2"/>
      <c r="M6" s="2"/>
      <c r="N6" s="2"/>
      <c r="O6" s="2"/>
      <c r="P6" s="2"/>
      <c r="Q6" s="2"/>
      <c r="BA6" s="2"/>
      <c r="BB6" s="17" t="s">
        <v>12</v>
      </c>
      <c r="BC6" s="2"/>
      <c r="BD6" s="2"/>
      <c r="BE6" s="2"/>
      <c r="BF6" s="2"/>
      <c r="BG6" s="2"/>
      <c r="BH6" s="2"/>
      <c r="BI6" s="2"/>
      <c r="BJ6" s="2"/>
      <c r="BK6" s="2"/>
      <c r="BL6" s="2"/>
      <c r="BM6" s="2"/>
      <c r="BN6" s="2"/>
      <c r="BO6" s="2"/>
      <c r="BP6" s="2"/>
      <c r="BQ6" s="2"/>
    </row>
    <row r="7" spans="1:69" ht="16.5" customHeight="1">
      <c r="A7" s="2"/>
      <c r="B7" s="17" t="s">
        <v>13</v>
      </c>
      <c r="C7" s="2"/>
      <c r="D7" s="2"/>
      <c r="E7" s="2"/>
      <c r="F7" s="2"/>
      <c r="G7" s="2"/>
      <c r="H7" s="2"/>
      <c r="I7" s="2"/>
      <c r="J7" s="2"/>
      <c r="K7" s="2"/>
      <c r="L7" s="2"/>
      <c r="M7" s="2"/>
      <c r="N7" s="2"/>
      <c r="O7" s="2"/>
      <c r="P7" s="2"/>
      <c r="Q7" s="2"/>
      <c r="BA7" s="2"/>
      <c r="BB7" s="17" t="s">
        <v>13</v>
      </c>
      <c r="BC7" s="2"/>
      <c r="BD7" s="2"/>
      <c r="BE7" s="2"/>
      <c r="BF7" s="2"/>
      <c r="BG7" s="2"/>
      <c r="BH7" s="2"/>
      <c r="BI7" s="2"/>
      <c r="BJ7" s="2"/>
      <c r="BK7" s="2"/>
      <c r="BL7" s="2"/>
      <c r="BM7" s="2"/>
      <c r="BN7" s="2"/>
      <c r="BO7" s="2"/>
      <c r="BP7" s="2"/>
      <c r="BQ7" s="2"/>
    </row>
    <row r="8" spans="1:69" ht="16.5"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101.25" customHeight="1">
      <c r="A9" s="2"/>
      <c r="B9" s="815" t="s">
        <v>2557</v>
      </c>
      <c r="C9" s="815"/>
      <c r="D9" s="815"/>
      <c r="E9" s="815"/>
      <c r="F9" s="815"/>
      <c r="G9" s="815"/>
      <c r="H9" s="815"/>
      <c r="I9" s="815"/>
      <c r="J9" s="815"/>
      <c r="K9" s="815"/>
      <c r="L9" s="815"/>
      <c r="M9" s="815"/>
      <c r="N9" s="815"/>
      <c r="O9" s="815"/>
      <c r="P9" s="2"/>
      <c r="Q9" s="2"/>
      <c r="BA9" s="2"/>
      <c r="BB9" s="815" t="s">
        <v>2557</v>
      </c>
      <c r="BC9" s="815"/>
      <c r="BD9" s="815"/>
      <c r="BE9" s="815"/>
      <c r="BF9" s="815"/>
      <c r="BG9" s="815"/>
      <c r="BH9" s="815"/>
      <c r="BI9" s="815"/>
      <c r="BJ9" s="815"/>
      <c r="BK9" s="815"/>
      <c r="BL9" s="815"/>
      <c r="BM9" s="815"/>
      <c r="BN9" s="815"/>
      <c r="BO9" s="815"/>
      <c r="BP9" s="2"/>
      <c r="BQ9" s="2"/>
    </row>
    <row r="10" spans="1:69" ht="60.75" customHeight="1">
      <c r="A10" s="2"/>
      <c r="B10" s="815"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C10" s="815"/>
      <c r="D10" s="815"/>
      <c r="E10" s="815"/>
      <c r="F10" s="815"/>
      <c r="G10" s="815"/>
      <c r="H10" s="815"/>
      <c r="I10" s="815"/>
      <c r="J10" s="815"/>
      <c r="K10" s="815"/>
      <c r="L10" s="815"/>
      <c r="M10" s="815"/>
      <c r="N10" s="815"/>
      <c r="O10" s="815"/>
      <c r="P10" s="2"/>
      <c r="Q10" s="2"/>
      <c r="BA10" s="2"/>
      <c r="BB10" s="815" t="s">
        <v>2689</v>
      </c>
      <c r="BC10" s="815"/>
      <c r="BD10" s="815"/>
      <c r="BE10" s="815"/>
      <c r="BF10" s="815"/>
      <c r="BG10" s="815"/>
      <c r="BH10" s="815"/>
      <c r="BI10" s="815"/>
      <c r="BJ10" s="815"/>
      <c r="BK10" s="815"/>
      <c r="BL10" s="815"/>
      <c r="BM10" s="815"/>
      <c r="BN10" s="815"/>
      <c r="BO10" s="815"/>
      <c r="BP10" s="2"/>
      <c r="BQ10" s="2"/>
    </row>
    <row r="11" spans="1:69" ht="31.8" customHeight="1">
      <c r="A11" s="2"/>
      <c r="B11" s="816" t="s">
        <v>2131</v>
      </c>
      <c r="C11" s="816"/>
      <c r="D11" s="816"/>
      <c r="E11" s="816"/>
      <c r="F11" s="816"/>
      <c r="G11" s="816"/>
      <c r="H11" s="816"/>
      <c r="I11" s="816"/>
      <c r="J11" s="816"/>
      <c r="K11" s="816"/>
      <c r="L11" s="816"/>
      <c r="M11" s="816"/>
      <c r="N11" s="816"/>
      <c r="O11" s="816"/>
      <c r="P11" s="2"/>
      <c r="Q11" s="2"/>
      <c r="BA11" s="2"/>
      <c r="BB11" s="816" t="s">
        <v>2131</v>
      </c>
      <c r="BC11" s="816"/>
      <c r="BD11" s="816"/>
      <c r="BE11" s="816"/>
      <c r="BF11" s="816"/>
      <c r="BG11" s="816"/>
      <c r="BH11" s="816"/>
      <c r="BI11" s="816"/>
      <c r="BJ11" s="816"/>
      <c r="BK11" s="816"/>
      <c r="BL11" s="816"/>
      <c r="BM11" s="816"/>
      <c r="BN11" s="816"/>
      <c r="BO11" s="816"/>
      <c r="BP11" s="2"/>
      <c r="BQ11" s="2"/>
    </row>
    <row r="12" spans="1:69" ht="16.5" customHeight="1">
      <c r="A12" s="2"/>
      <c r="C12" s="615" t="s">
        <v>18</v>
      </c>
      <c r="D12" s="615"/>
      <c r="E12" s="615"/>
      <c r="F12" s="615"/>
      <c r="G12" s="615"/>
      <c r="H12" s="615"/>
      <c r="I12" s="615"/>
      <c r="J12" s="615"/>
      <c r="K12" s="615"/>
      <c r="L12" s="615"/>
      <c r="M12" s="615"/>
      <c r="N12" s="615"/>
      <c r="O12" s="615"/>
      <c r="P12" s="2"/>
      <c r="BA12" s="2"/>
      <c r="BC12" s="615" t="s">
        <v>18</v>
      </c>
      <c r="BD12" s="615"/>
      <c r="BE12" s="615"/>
      <c r="BF12" s="615"/>
      <c r="BG12" s="615"/>
      <c r="BH12" s="615"/>
      <c r="BI12" s="615"/>
      <c r="BJ12" s="615"/>
      <c r="BK12" s="615"/>
      <c r="BL12" s="615"/>
      <c r="BM12" s="615"/>
      <c r="BN12" s="615"/>
      <c r="BO12" s="615"/>
      <c r="BP12" s="2"/>
    </row>
    <row r="13" spans="1:69" ht="16.5" customHeight="1">
      <c r="A13" s="2"/>
      <c r="C13" s="2"/>
      <c r="D13" s="2" t="s">
        <v>19</v>
      </c>
      <c r="E13" s="2"/>
      <c r="F13" s="2"/>
      <c r="G13" s="2"/>
      <c r="H13" s="2"/>
      <c r="I13" s="2"/>
      <c r="J13" s="2"/>
      <c r="K13" s="2"/>
      <c r="L13" s="2"/>
      <c r="M13" s="2"/>
      <c r="N13" s="2"/>
      <c r="O13" s="2"/>
      <c r="P13" s="2"/>
      <c r="BA13" s="2"/>
      <c r="BC13" s="2"/>
      <c r="BD13" s="2" t="s">
        <v>19</v>
      </c>
      <c r="BE13" s="2"/>
      <c r="BF13" s="2"/>
      <c r="BG13" s="2"/>
      <c r="BH13" s="2"/>
      <c r="BI13" s="2"/>
      <c r="BJ13" s="2"/>
      <c r="BK13" s="2"/>
      <c r="BL13" s="2"/>
      <c r="BM13" s="2"/>
      <c r="BN13" s="2"/>
      <c r="BO13" s="2"/>
      <c r="BP13" s="2"/>
    </row>
    <row r="14" spans="1:69" ht="16.5" customHeight="1">
      <c r="A14" s="2"/>
      <c r="C14" s="2"/>
      <c r="D14" s="2" t="s">
        <v>2634</v>
      </c>
      <c r="E14" s="2"/>
      <c r="F14" s="2"/>
      <c r="G14" s="2"/>
      <c r="H14" s="2"/>
      <c r="I14" s="2"/>
      <c r="J14" s="2"/>
      <c r="K14" s="2"/>
      <c r="L14" s="2"/>
      <c r="M14" s="2"/>
      <c r="N14" s="2"/>
      <c r="O14" s="2"/>
      <c r="P14" s="2"/>
      <c r="BA14" s="2"/>
      <c r="BC14" s="2"/>
      <c r="BD14" s="2" t="s">
        <v>2634</v>
      </c>
      <c r="BE14" s="2"/>
      <c r="BF14" s="2"/>
      <c r="BG14" s="2"/>
      <c r="BH14" s="2"/>
      <c r="BI14" s="2"/>
      <c r="BJ14" s="2"/>
      <c r="BK14" s="2"/>
      <c r="BL14" s="2"/>
      <c r="BM14" s="2"/>
      <c r="BN14" s="2"/>
      <c r="BO14" s="2"/>
      <c r="BP14" s="2"/>
    </row>
    <row r="15" spans="1:69" ht="16.5" customHeight="1">
      <c r="A15" s="2"/>
      <c r="C15" s="2"/>
      <c r="D15" s="2" t="s">
        <v>20</v>
      </c>
      <c r="E15" s="2"/>
      <c r="F15" s="2"/>
      <c r="G15" s="2"/>
      <c r="H15" s="2"/>
      <c r="I15" s="2"/>
      <c r="J15" s="2"/>
      <c r="K15" s="2"/>
      <c r="L15" s="2"/>
      <c r="M15" s="2"/>
      <c r="N15" s="2"/>
      <c r="O15" s="2"/>
      <c r="P15" s="2"/>
      <c r="BA15" s="2"/>
      <c r="BC15" s="2"/>
      <c r="BD15" s="2" t="s">
        <v>20</v>
      </c>
      <c r="BE15" s="2"/>
      <c r="BF15" s="2"/>
      <c r="BG15" s="2"/>
      <c r="BH15" s="2"/>
      <c r="BI15" s="2"/>
      <c r="BJ15" s="2"/>
      <c r="BK15" s="2"/>
      <c r="BL15" s="2"/>
      <c r="BM15" s="2"/>
      <c r="BN15" s="2"/>
      <c r="BO15" s="2"/>
      <c r="BP15" s="2"/>
    </row>
    <row r="16" spans="1:69" ht="16.5" customHeight="1">
      <c r="A16" s="2"/>
      <c r="C16" s="2"/>
      <c r="D16" s="2" t="s">
        <v>21</v>
      </c>
      <c r="E16" s="2"/>
      <c r="F16" s="2"/>
      <c r="G16" s="2"/>
      <c r="H16" s="2"/>
      <c r="I16" s="2"/>
      <c r="J16" s="2"/>
      <c r="K16" s="2"/>
      <c r="L16" s="2"/>
      <c r="M16" s="2"/>
      <c r="N16" s="2"/>
      <c r="O16" s="2"/>
      <c r="P16" s="2"/>
      <c r="BA16" s="2"/>
      <c r="BC16" s="2"/>
      <c r="BD16" s="2" t="s">
        <v>21</v>
      </c>
      <c r="BE16" s="2"/>
      <c r="BF16" s="2"/>
      <c r="BG16" s="2"/>
      <c r="BH16" s="2"/>
      <c r="BI16" s="2"/>
      <c r="BJ16" s="2"/>
      <c r="BK16" s="2"/>
      <c r="BL16" s="2"/>
      <c r="BM16" s="2"/>
      <c r="BN16" s="2"/>
      <c r="BO16" s="2"/>
      <c r="BP16" s="2"/>
    </row>
    <row r="17" spans="1:69" ht="16.5" customHeight="1">
      <c r="A17" s="2"/>
      <c r="C17" s="2"/>
      <c r="D17" s="2" t="s">
        <v>22</v>
      </c>
      <c r="E17" s="2"/>
      <c r="F17" s="2"/>
      <c r="G17" s="2"/>
      <c r="H17" s="2"/>
      <c r="I17" s="2"/>
      <c r="J17" s="2"/>
      <c r="K17" s="2"/>
      <c r="L17" s="2"/>
      <c r="M17" s="2"/>
      <c r="N17" s="2"/>
      <c r="O17" s="2"/>
      <c r="P17" s="2"/>
      <c r="BA17" s="2"/>
      <c r="BC17" s="2"/>
      <c r="BD17" s="2" t="s">
        <v>22</v>
      </c>
      <c r="BE17" s="2"/>
      <c r="BF17" s="2"/>
      <c r="BG17" s="2"/>
      <c r="BH17" s="2"/>
      <c r="BI17" s="2"/>
      <c r="BJ17" s="2"/>
      <c r="BK17" s="2"/>
      <c r="BL17" s="2"/>
      <c r="BM17" s="2"/>
      <c r="BN17" s="2"/>
      <c r="BO17" s="2"/>
      <c r="BP17" s="2"/>
    </row>
    <row r="18" spans="1:69" ht="10.050000000000001"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69" ht="45" customHeight="1">
      <c r="A19" s="2"/>
      <c r="B19" s="755" t="s">
        <v>2159</v>
      </c>
      <c r="C19" s="755"/>
      <c r="D19" s="755"/>
      <c r="E19" s="755"/>
      <c r="F19" s="755"/>
      <c r="G19" s="755"/>
      <c r="H19" s="755"/>
      <c r="I19" s="755"/>
      <c r="J19" s="755"/>
      <c r="K19" s="755"/>
      <c r="L19" s="755"/>
      <c r="M19" s="755"/>
      <c r="N19" s="755"/>
      <c r="O19" s="755"/>
      <c r="P19" s="755"/>
      <c r="Q19" s="2"/>
      <c r="BA19" s="2"/>
      <c r="BB19" s="755" t="s">
        <v>2159</v>
      </c>
      <c r="BC19" s="755"/>
      <c r="BD19" s="755"/>
      <c r="BE19" s="755"/>
      <c r="BF19" s="755"/>
      <c r="BG19" s="755"/>
      <c r="BH19" s="755"/>
      <c r="BI19" s="755"/>
      <c r="BJ19" s="755"/>
      <c r="BK19" s="755"/>
      <c r="BL19" s="755"/>
      <c r="BM19" s="755"/>
      <c r="BN19" s="755"/>
      <c r="BO19" s="755"/>
      <c r="BP19" s="755"/>
      <c r="BQ19" s="2"/>
    </row>
    <row r="20" spans="1:69" ht="10.050000000000001" customHeight="1">
      <c r="A20" s="2"/>
      <c r="B20" s="86"/>
      <c r="C20" s="86"/>
      <c r="D20" s="86"/>
      <c r="E20" s="86"/>
      <c r="F20" s="86"/>
      <c r="G20" s="86"/>
      <c r="H20" s="86"/>
      <c r="I20" s="86"/>
      <c r="J20" s="86"/>
      <c r="K20" s="86"/>
      <c r="L20" s="86"/>
      <c r="M20" s="86"/>
      <c r="N20" s="86"/>
      <c r="O20" s="86"/>
      <c r="P20" s="86"/>
      <c r="Q20" s="75"/>
      <c r="S20" s="57"/>
      <c r="BA20" s="2"/>
      <c r="BB20" s="86"/>
      <c r="BC20" s="86"/>
      <c r="BD20" s="86"/>
      <c r="BE20" s="86"/>
      <c r="BF20" s="86"/>
      <c r="BG20" s="86"/>
      <c r="BH20" s="86"/>
      <c r="BI20" s="86"/>
      <c r="BJ20" s="86"/>
      <c r="BK20" s="86"/>
      <c r="BL20" s="86"/>
      <c r="BM20" s="86"/>
      <c r="BN20" s="86"/>
      <c r="BO20" s="86"/>
      <c r="BP20" s="86"/>
      <c r="BQ20" s="75"/>
    </row>
    <row r="21" spans="1:69" ht="33" customHeight="1">
      <c r="A21" s="2"/>
      <c r="B21" s="755" t="s">
        <v>2137</v>
      </c>
      <c r="C21" s="755"/>
      <c r="D21" s="755"/>
      <c r="E21" s="755"/>
      <c r="F21" s="755"/>
      <c r="G21" s="755"/>
      <c r="H21" s="755"/>
      <c r="I21" s="755"/>
      <c r="J21" s="755"/>
      <c r="K21" s="755"/>
      <c r="L21" s="755"/>
      <c r="M21" s="755"/>
      <c r="N21" s="755"/>
      <c r="O21" s="755"/>
      <c r="P21" s="755"/>
      <c r="Q21" s="2"/>
      <c r="BA21" s="2"/>
      <c r="BB21" s="755" t="s">
        <v>2137</v>
      </c>
      <c r="BC21" s="755"/>
      <c r="BD21" s="755"/>
      <c r="BE21" s="755"/>
      <c r="BF21" s="755"/>
      <c r="BG21" s="755"/>
      <c r="BH21" s="755"/>
      <c r="BI21" s="755"/>
      <c r="BJ21" s="755"/>
      <c r="BK21" s="755"/>
      <c r="BL21" s="755"/>
      <c r="BM21" s="755"/>
      <c r="BN21" s="755"/>
      <c r="BO21" s="755"/>
      <c r="BP21" s="755"/>
      <c r="BQ21" s="2"/>
    </row>
    <row r="22" spans="1:69" ht="10.050000000000001" customHeight="1">
      <c r="A22" s="2"/>
      <c r="B22" s="2"/>
      <c r="C22" s="2"/>
      <c r="D22" s="2"/>
      <c r="E22" s="2"/>
      <c r="F22" s="2"/>
      <c r="G22" s="2"/>
      <c r="H22" s="2"/>
      <c r="I22" s="2"/>
      <c r="J22" s="2"/>
      <c r="K22" s="2"/>
      <c r="L22" s="2"/>
      <c r="M22" s="2"/>
      <c r="N22" s="2"/>
      <c r="O22" s="2"/>
      <c r="P22" s="2"/>
      <c r="Q22" s="2"/>
      <c r="BA22" s="2"/>
      <c r="BB22" s="2"/>
      <c r="BC22" s="2"/>
      <c r="BD22" s="2"/>
      <c r="BE22" s="2"/>
      <c r="BF22" s="2"/>
      <c r="BG22" s="2"/>
      <c r="BH22" s="2"/>
      <c r="BI22" s="2"/>
      <c r="BJ22" s="2"/>
      <c r="BK22" s="2"/>
      <c r="BL22" s="2"/>
      <c r="BM22" s="2"/>
      <c r="BN22" s="2"/>
      <c r="BO22" s="2"/>
      <c r="BP22" s="2"/>
      <c r="BQ22" s="2"/>
    </row>
    <row r="23" spans="1:69" ht="33" customHeight="1">
      <c r="A23" s="2"/>
      <c r="B23" s="755" t="s">
        <v>2138</v>
      </c>
      <c r="C23" s="755"/>
      <c r="D23" s="755"/>
      <c r="E23" s="755"/>
      <c r="F23" s="755"/>
      <c r="G23" s="755"/>
      <c r="H23" s="755"/>
      <c r="I23" s="755"/>
      <c r="J23" s="755"/>
      <c r="K23" s="755"/>
      <c r="L23" s="755"/>
      <c r="M23" s="755"/>
      <c r="N23" s="755"/>
      <c r="O23" s="755"/>
      <c r="P23" s="755"/>
      <c r="Q23" s="75"/>
      <c r="S23" s="57"/>
      <c r="BA23" s="2"/>
      <c r="BB23" s="755" t="s">
        <v>2138</v>
      </c>
      <c r="BC23" s="755"/>
      <c r="BD23" s="755"/>
      <c r="BE23" s="755"/>
      <c r="BF23" s="755"/>
      <c r="BG23" s="755"/>
      <c r="BH23" s="755"/>
      <c r="BI23" s="755"/>
      <c r="BJ23" s="755"/>
      <c r="BK23" s="755"/>
      <c r="BL23" s="755"/>
      <c r="BM23" s="755"/>
      <c r="BN23" s="755"/>
      <c r="BO23" s="755"/>
      <c r="BP23" s="755"/>
      <c r="BQ23" s="75"/>
    </row>
    <row r="24" spans="1:69" s="106" customFormat="1" ht="10.8" customHeight="1">
      <c r="A24" s="17"/>
      <c r="B24" s="108"/>
      <c r="C24" s="108"/>
      <c r="D24" s="108"/>
      <c r="E24" s="108"/>
      <c r="F24" s="108"/>
      <c r="G24" s="108"/>
      <c r="H24" s="108"/>
      <c r="I24" s="108"/>
      <c r="J24" s="108"/>
      <c r="K24" s="108"/>
      <c r="L24" s="108"/>
      <c r="M24" s="108"/>
      <c r="N24" s="108"/>
      <c r="O24" s="108"/>
      <c r="P24" s="108"/>
      <c r="Q24" s="17"/>
      <c r="BA24" s="17"/>
      <c r="BB24" s="108"/>
      <c r="BC24" s="108"/>
      <c r="BD24" s="108"/>
      <c r="BE24" s="108"/>
      <c r="BF24" s="108"/>
      <c r="BG24" s="108"/>
      <c r="BH24" s="108"/>
      <c r="BI24" s="108"/>
      <c r="BJ24" s="108"/>
      <c r="BK24" s="108"/>
      <c r="BL24" s="108"/>
      <c r="BM24" s="108"/>
      <c r="BN24" s="108"/>
      <c r="BO24" s="108"/>
      <c r="BP24" s="108"/>
      <c r="BQ24" s="17"/>
    </row>
    <row r="25" spans="1:69" s="106" customFormat="1" ht="19.2" customHeight="1">
      <c r="A25" s="107"/>
      <c r="B25" s="813" t="s">
        <v>2132</v>
      </c>
      <c r="C25" s="813"/>
      <c r="D25" s="813"/>
      <c r="E25" s="813"/>
      <c r="F25" s="813"/>
      <c r="G25" s="813"/>
      <c r="H25" s="813"/>
      <c r="I25" s="813"/>
      <c r="J25" s="813"/>
      <c r="K25" s="813"/>
      <c r="L25" s="813"/>
      <c r="M25" s="813"/>
      <c r="N25" s="813"/>
      <c r="O25" s="813"/>
      <c r="P25" s="813"/>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813" t="s">
        <v>2132</v>
      </c>
      <c r="BC25" s="813"/>
      <c r="BD25" s="813"/>
      <c r="BE25" s="813"/>
      <c r="BF25" s="813"/>
      <c r="BG25" s="813"/>
      <c r="BH25" s="813"/>
      <c r="BI25" s="813"/>
      <c r="BJ25" s="813"/>
      <c r="BK25" s="813"/>
      <c r="BL25" s="813"/>
      <c r="BM25" s="813"/>
      <c r="BN25" s="813"/>
      <c r="BO25" s="813"/>
      <c r="BP25" s="813"/>
      <c r="BQ25" s="107"/>
    </row>
    <row r="26" spans="1:69" ht="13.2" customHeight="1">
      <c r="A26" s="2"/>
      <c r="B26" s="17"/>
      <c r="C26" s="17"/>
      <c r="D26" s="17"/>
      <c r="E26" s="17"/>
      <c r="F26" s="17"/>
      <c r="G26" s="17"/>
      <c r="H26" s="17"/>
      <c r="I26" s="17"/>
      <c r="J26" s="17"/>
      <c r="K26" s="17"/>
      <c r="L26" s="17"/>
      <c r="M26" s="17"/>
      <c r="N26" s="17"/>
      <c r="O26" s="2"/>
      <c r="P26" s="2"/>
      <c r="Q26" s="2"/>
      <c r="BA26" s="2"/>
      <c r="BB26" s="17"/>
      <c r="BC26" s="17"/>
      <c r="BD26" s="17"/>
      <c r="BE26" s="17"/>
      <c r="BF26" s="17"/>
      <c r="BG26" s="17"/>
      <c r="BH26" s="17"/>
      <c r="BI26" s="17"/>
      <c r="BJ26" s="17"/>
      <c r="BK26" s="17"/>
      <c r="BL26" s="17"/>
      <c r="BM26" s="17"/>
      <c r="BN26" s="17"/>
      <c r="BO26" s="2"/>
      <c r="BP26" s="2"/>
      <c r="BQ26" s="2"/>
    </row>
    <row r="27" spans="1:69" ht="17.25" customHeight="1">
      <c r="A27" s="2"/>
      <c r="B27" s="17"/>
      <c r="C27" s="12"/>
      <c r="D27" s="809">
        <f>第1号!K3</f>
        <v>0</v>
      </c>
      <c r="E27" s="810"/>
      <c r="F27" s="17" t="s">
        <v>0</v>
      </c>
      <c r="G27" s="69">
        <f>第1号!N3</f>
        <v>0</v>
      </c>
      <c r="H27" s="17" t="s">
        <v>14</v>
      </c>
      <c r="I27" s="69">
        <f>第1号!P3</f>
        <v>0</v>
      </c>
      <c r="J27" s="17" t="s">
        <v>15</v>
      </c>
      <c r="K27" s="17"/>
      <c r="L27" s="17"/>
      <c r="M27" s="17"/>
      <c r="N27" s="17"/>
      <c r="O27" s="2"/>
      <c r="P27" s="2"/>
      <c r="Q27" s="2"/>
      <c r="BA27" s="2"/>
      <c r="BB27" s="17"/>
      <c r="BC27" s="12"/>
      <c r="BD27" s="809" t="s">
        <v>2688</v>
      </c>
      <c r="BE27" s="809"/>
      <c r="BF27" s="17" t="s">
        <v>0</v>
      </c>
      <c r="BG27" s="69">
        <v>3</v>
      </c>
      <c r="BH27" s="17" t="s">
        <v>14</v>
      </c>
      <c r="BI27" s="69">
        <v>1</v>
      </c>
      <c r="BJ27" s="17" t="s">
        <v>15</v>
      </c>
      <c r="BK27" s="17"/>
      <c r="BL27" s="17"/>
      <c r="BM27" s="17"/>
      <c r="BN27" s="17"/>
      <c r="BO27" s="2"/>
      <c r="BP27" s="2"/>
      <c r="BQ27" s="2"/>
    </row>
    <row r="28" spans="1:69" ht="17.25" customHeight="1">
      <c r="A28" s="2"/>
      <c r="B28" s="17"/>
      <c r="C28" s="17"/>
      <c r="D28" s="17"/>
      <c r="E28" s="17"/>
      <c r="F28" s="17"/>
      <c r="G28" s="17"/>
      <c r="H28" s="17"/>
      <c r="I28" s="17"/>
      <c r="J28" s="17"/>
      <c r="K28" s="17"/>
      <c r="L28" s="17"/>
      <c r="M28" s="17"/>
      <c r="N28" s="17"/>
      <c r="O28" s="2"/>
      <c r="P28" s="2"/>
      <c r="Q28" s="2"/>
      <c r="BA28" s="2"/>
      <c r="BB28" s="17"/>
      <c r="BC28" s="17"/>
      <c r="BD28" s="17"/>
      <c r="BE28" s="17"/>
      <c r="BF28" s="17"/>
      <c r="BG28" s="17"/>
      <c r="BH28" s="17"/>
      <c r="BI28" s="17"/>
      <c r="BJ28" s="17"/>
      <c r="BK28" s="17"/>
      <c r="BL28" s="17"/>
      <c r="BM28" s="17"/>
      <c r="BN28" s="17"/>
      <c r="BO28" s="2"/>
      <c r="BP28" s="2"/>
      <c r="BQ28" s="2"/>
    </row>
    <row r="29" spans="1:69" ht="17.25" customHeight="1">
      <c r="A29" s="2"/>
      <c r="B29" s="17"/>
      <c r="C29" s="2"/>
      <c r="D29" s="17" t="s">
        <v>16</v>
      </c>
      <c r="E29" s="17"/>
      <c r="F29" s="17"/>
      <c r="G29" s="17"/>
      <c r="H29" s="17"/>
      <c r="I29" s="17"/>
      <c r="J29" s="17"/>
      <c r="K29" s="17"/>
      <c r="L29" s="17"/>
      <c r="M29" s="17"/>
      <c r="N29" s="17"/>
      <c r="O29" s="2"/>
      <c r="P29" s="2"/>
      <c r="Q29" s="2"/>
      <c r="BA29" s="2"/>
      <c r="BB29" s="17"/>
      <c r="BC29" s="2"/>
      <c r="BD29" s="17" t="s">
        <v>16</v>
      </c>
      <c r="BE29" s="17"/>
      <c r="BF29" s="17"/>
      <c r="BG29" s="17"/>
      <c r="BH29" s="17"/>
      <c r="BI29" s="17"/>
      <c r="BJ29" s="17"/>
      <c r="BK29" s="17"/>
      <c r="BL29" s="17"/>
      <c r="BM29" s="17"/>
      <c r="BN29" s="17"/>
      <c r="BO29" s="2"/>
      <c r="BP29" s="2"/>
      <c r="BQ29" s="2"/>
    </row>
    <row r="30" spans="1:69" ht="17.25" customHeight="1">
      <c r="A30" s="2"/>
      <c r="B30" s="17"/>
      <c r="C30" s="17"/>
      <c r="D30" s="17"/>
      <c r="E30" s="811">
        <f>第1号!J21</f>
        <v>0</v>
      </c>
      <c r="F30" s="811"/>
      <c r="G30" s="811"/>
      <c r="H30" s="811"/>
      <c r="I30" s="811"/>
      <c r="J30" s="811"/>
      <c r="K30" s="811"/>
      <c r="L30" s="811"/>
      <c r="M30" s="811"/>
      <c r="N30" s="811"/>
      <c r="O30" s="754"/>
      <c r="P30" s="2"/>
      <c r="Q30" s="2"/>
      <c r="BA30" s="2"/>
      <c r="BB30" s="17"/>
      <c r="BC30" s="17"/>
      <c r="BD30" s="17"/>
      <c r="BE30" s="811" t="s">
        <v>2678</v>
      </c>
      <c r="BF30" s="811"/>
      <c r="BG30" s="811"/>
      <c r="BH30" s="811"/>
      <c r="BI30" s="811"/>
      <c r="BJ30" s="811"/>
      <c r="BK30" s="811"/>
      <c r="BL30" s="811"/>
      <c r="BM30" s="811"/>
      <c r="BN30" s="811"/>
      <c r="BO30" s="811"/>
      <c r="BP30" s="2"/>
      <c r="BQ30" s="2"/>
    </row>
    <row r="31" spans="1:69" ht="17.25" customHeight="1">
      <c r="A31" s="2"/>
      <c r="B31" s="17"/>
      <c r="C31" s="17"/>
      <c r="D31" s="17" t="s">
        <v>17</v>
      </c>
      <c r="E31" s="77"/>
      <c r="F31" s="77"/>
      <c r="G31" s="77"/>
      <c r="H31" s="77"/>
      <c r="I31" s="77"/>
      <c r="J31" s="77"/>
      <c r="K31" s="77"/>
      <c r="L31" s="77"/>
      <c r="M31" s="77"/>
      <c r="N31" s="77"/>
      <c r="O31" s="77"/>
      <c r="P31" s="2"/>
      <c r="Q31" s="2"/>
      <c r="BA31" s="2"/>
      <c r="BB31" s="17"/>
      <c r="BC31" s="17"/>
      <c r="BD31" s="17" t="s">
        <v>17</v>
      </c>
      <c r="BE31" s="77"/>
      <c r="BF31" s="77"/>
      <c r="BG31" s="77"/>
      <c r="BH31" s="77"/>
      <c r="BI31" s="77"/>
      <c r="BJ31" s="77"/>
      <c r="BK31" s="77"/>
      <c r="BL31" s="77"/>
      <c r="BM31" s="77"/>
      <c r="BN31" s="77"/>
      <c r="BO31" s="77"/>
      <c r="BP31" s="2"/>
      <c r="BQ31" s="2"/>
    </row>
    <row r="32" spans="1:69" ht="17.25" customHeight="1">
      <c r="A32" s="2"/>
      <c r="B32" s="17"/>
      <c r="C32" s="17"/>
      <c r="D32" s="17"/>
      <c r="E32" s="811">
        <f>第1号!J22</f>
        <v>0</v>
      </c>
      <c r="F32" s="811"/>
      <c r="G32" s="811"/>
      <c r="H32" s="811"/>
      <c r="I32" s="811"/>
      <c r="J32" s="811"/>
      <c r="K32" s="811"/>
      <c r="L32" s="811"/>
      <c r="M32" s="811"/>
      <c r="N32" s="811"/>
      <c r="O32" s="754"/>
      <c r="P32" s="2"/>
      <c r="Q32" s="2"/>
      <c r="BA32" s="2"/>
      <c r="BB32" s="17"/>
      <c r="BC32" s="17"/>
      <c r="BD32" s="17"/>
      <c r="BE32" s="811" t="s">
        <v>2679</v>
      </c>
      <c r="BF32" s="811"/>
      <c r="BG32" s="811"/>
      <c r="BH32" s="811"/>
      <c r="BI32" s="811"/>
      <c r="BJ32" s="811"/>
      <c r="BK32" s="811"/>
      <c r="BL32" s="811"/>
      <c r="BM32" s="811"/>
      <c r="BN32" s="811"/>
      <c r="BO32" s="811"/>
      <c r="BP32" s="2"/>
      <c r="BQ32" s="2"/>
    </row>
    <row r="33" spans="1:69" ht="14.4">
      <c r="A33" s="2"/>
      <c r="B33" s="17"/>
      <c r="C33" s="17"/>
      <c r="D33" s="17" t="s">
        <v>7</v>
      </c>
      <c r="E33" s="17"/>
      <c r="F33" s="17"/>
      <c r="G33" s="17"/>
      <c r="H33" s="17"/>
      <c r="I33" s="17"/>
      <c r="J33" s="17"/>
      <c r="K33" s="17"/>
      <c r="L33" s="17"/>
      <c r="M33" s="17"/>
      <c r="N33" s="17"/>
      <c r="O33" s="2"/>
      <c r="P33" s="2"/>
      <c r="Q33" s="2"/>
      <c r="BA33" s="2"/>
      <c r="BB33" s="17"/>
      <c r="BC33" s="17"/>
      <c r="BD33" s="17" t="s">
        <v>7</v>
      </c>
      <c r="BE33" s="17"/>
      <c r="BF33" s="17"/>
      <c r="BG33" s="17"/>
      <c r="BH33" s="17"/>
      <c r="BI33" s="17"/>
      <c r="BJ33" s="17"/>
      <c r="BK33" s="17"/>
      <c r="BL33" s="17"/>
      <c r="BM33" s="17"/>
      <c r="BN33" s="17"/>
      <c r="BO33" s="2"/>
      <c r="BP33" s="2"/>
      <c r="BQ33" s="2"/>
    </row>
    <row r="34" spans="1:69" ht="19.2" customHeight="1">
      <c r="A34" s="2"/>
      <c r="B34" s="17"/>
      <c r="C34" s="17"/>
      <c r="D34" s="17"/>
      <c r="E34" s="812">
        <f>第1号!J23</f>
        <v>0</v>
      </c>
      <c r="F34" s="812"/>
      <c r="G34" s="812"/>
      <c r="H34" s="812"/>
      <c r="I34" s="812"/>
      <c r="J34" s="119"/>
      <c r="K34" s="812">
        <f>第1号!M23</f>
        <v>0</v>
      </c>
      <c r="L34" s="812"/>
      <c r="M34" s="812"/>
      <c r="N34" s="812"/>
      <c r="O34" s="751"/>
      <c r="P34" s="2"/>
      <c r="Q34" s="2"/>
      <c r="BA34" s="2"/>
      <c r="BB34" s="17"/>
      <c r="BC34" s="17"/>
      <c r="BD34" s="17"/>
      <c r="BE34" s="812" t="s">
        <v>2670</v>
      </c>
      <c r="BF34" s="812"/>
      <c r="BG34" s="812"/>
      <c r="BH34" s="812"/>
      <c r="BI34" s="812"/>
      <c r="BJ34" s="119"/>
      <c r="BK34" s="812" t="s">
        <v>2680</v>
      </c>
      <c r="BL34" s="812"/>
      <c r="BM34" s="812"/>
      <c r="BN34" s="812"/>
      <c r="BO34" s="812"/>
      <c r="BP34" s="2"/>
      <c r="BQ34" s="2"/>
    </row>
    <row r="35" spans="1:69" ht="7.8" customHeight="1">
      <c r="A35" s="2"/>
      <c r="B35" s="17"/>
      <c r="C35" s="17"/>
      <c r="D35" s="17"/>
      <c r="E35" s="17"/>
      <c r="F35" s="17"/>
      <c r="G35" s="17"/>
      <c r="H35" s="17"/>
      <c r="I35" s="17"/>
      <c r="J35" s="17"/>
      <c r="K35" s="17"/>
      <c r="L35" s="17"/>
      <c r="M35" s="17"/>
      <c r="N35" s="17"/>
      <c r="O35" s="9"/>
      <c r="P35" s="2"/>
      <c r="Q35" s="2"/>
      <c r="BA35" s="2"/>
      <c r="BB35" s="17"/>
      <c r="BC35" s="17"/>
      <c r="BD35" s="17"/>
      <c r="BE35" s="17"/>
      <c r="BF35" s="17"/>
      <c r="BG35" s="17"/>
      <c r="BH35" s="17"/>
      <c r="BI35" s="17"/>
      <c r="BJ35" s="17"/>
      <c r="BK35" s="17"/>
      <c r="BL35" s="17"/>
      <c r="BM35" s="17"/>
      <c r="BN35" s="17"/>
      <c r="BO35" s="9"/>
      <c r="BP35" s="2"/>
      <c r="BQ35" s="2"/>
    </row>
    <row r="36" spans="1:69" ht="17.399999999999999" customHeight="1">
      <c r="B36" s="105" t="s">
        <v>2135</v>
      </c>
      <c r="C36" s="105"/>
      <c r="D36" s="105"/>
      <c r="E36" s="108"/>
      <c r="F36" s="108"/>
      <c r="G36" s="108"/>
      <c r="H36" s="108"/>
      <c r="I36" s="108"/>
      <c r="J36" s="108"/>
      <c r="K36" s="108"/>
      <c r="L36" s="108"/>
      <c r="M36" s="108"/>
      <c r="N36" s="108"/>
      <c r="O36" s="108"/>
      <c r="P36" s="108"/>
      <c r="Q36" s="108"/>
      <c r="R36" s="2"/>
      <c r="BB36" s="105" t="s">
        <v>2135</v>
      </c>
      <c r="BC36" s="105"/>
      <c r="BD36" s="105"/>
      <c r="BE36" s="108"/>
      <c r="BF36" s="108"/>
      <c r="BG36" s="108"/>
      <c r="BH36" s="108"/>
      <c r="BI36" s="108"/>
      <c r="BJ36" s="108"/>
      <c r="BK36" s="108"/>
      <c r="BL36" s="108"/>
      <c r="BM36" s="108"/>
      <c r="BN36" s="108"/>
      <c r="BO36" s="108"/>
      <c r="BP36" s="108"/>
      <c r="BQ36" s="108"/>
    </row>
    <row r="37" spans="1:69" ht="14.4">
      <c r="A37" s="2"/>
      <c r="B37" s="17"/>
      <c r="C37" s="17"/>
      <c r="D37" s="17"/>
      <c r="E37" s="17"/>
      <c r="F37" s="17"/>
      <c r="G37" s="17"/>
      <c r="H37" s="17"/>
      <c r="I37" s="17"/>
      <c r="J37" s="17"/>
      <c r="K37" s="17"/>
      <c r="L37" s="17"/>
      <c r="M37" s="17"/>
      <c r="N37" s="17"/>
      <c r="O37" s="9"/>
      <c r="P37" s="2"/>
      <c r="Q37" s="2"/>
      <c r="BA37" s="2"/>
      <c r="BB37" s="17"/>
      <c r="BC37" s="17"/>
      <c r="BD37" s="17"/>
      <c r="BE37" s="17"/>
      <c r="BF37" s="17"/>
      <c r="BG37" s="17"/>
      <c r="BH37" s="17"/>
      <c r="BI37" s="17"/>
      <c r="BJ37" s="17"/>
      <c r="BK37" s="17"/>
      <c r="BL37" s="17"/>
      <c r="BM37" s="17"/>
      <c r="BN37" s="17"/>
      <c r="BO37" s="9"/>
      <c r="BP37" s="2"/>
      <c r="BQ37" s="2"/>
    </row>
    <row r="38" spans="1:69" ht="14.4">
      <c r="E38" s="17"/>
      <c r="F38" s="17"/>
      <c r="G38" s="17"/>
      <c r="H38" s="17"/>
      <c r="I38" s="17"/>
      <c r="J38" s="17"/>
      <c r="K38" s="17"/>
      <c r="L38" s="17"/>
      <c r="M38" s="17"/>
      <c r="N38" s="17"/>
      <c r="O38" s="17"/>
      <c r="P38" s="17"/>
      <c r="Q38" s="2"/>
      <c r="R38" s="2"/>
      <c r="BE38" s="17"/>
      <c r="BF38" s="17"/>
      <c r="BG38" s="17"/>
      <c r="BH38" s="17"/>
      <c r="BI38" s="17"/>
      <c r="BJ38" s="17"/>
      <c r="BK38" s="17"/>
      <c r="BL38" s="17"/>
      <c r="BM38" s="17"/>
      <c r="BN38" s="17"/>
      <c r="BO38" s="17"/>
      <c r="BP38" s="17"/>
      <c r="BQ38" s="2"/>
    </row>
    <row r="39" spans="1:69" ht="14.4">
      <c r="E39" s="17"/>
      <c r="F39" s="17"/>
      <c r="G39" s="17"/>
      <c r="H39" s="17"/>
      <c r="I39" s="17"/>
      <c r="J39" s="17"/>
      <c r="K39" s="17"/>
      <c r="L39" s="17"/>
      <c r="M39" s="17"/>
      <c r="N39" s="17"/>
      <c r="O39" s="17"/>
      <c r="P39" s="17"/>
      <c r="Q39" s="2"/>
      <c r="R39" s="2"/>
      <c r="BE39" s="17"/>
      <c r="BF39" s="17"/>
      <c r="BG39" s="17"/>
      <c r="BH39" s="17"/>
      <c r="BI39" s="17"/>
      <c r="BJ39" s="17"/>
      <c r="BK39" s="17"/>
      <c r="BL39" s="17"/>
      <c r="BM39" s="17"/>
      <c r="BN39" s="17"/>
      <c r="BO39" s="17"/>
      <c r="BP39" s="17"/>
      <c r="BQ39" s="2"/>
    </row>
    <row r="40" spans="1:69" ht="14.4">
      <c r="E40" s="17"/>
      <c r="F40" s="17"/>
      <c r="G40" s="17"/>
      <c r="H40" s="17"/>
      <c r="I40" s="17"/>
      <c r="J40" s="17"/>
      <c r="K40" s="17"/>
      <c r="L40" s="17"/>
      <c r="M40" s="17"/>
      <c r="N40" s="17"/>
      <c r="O40" s="17"/>
      <c r="P40" s="17"/>
      <c r="Q40" s="2"/>
      <c r="R40" s="2"/>
      <c r="BE40" s="17"/>
      <c r="BF40" s="17"/>
      <c r="BG40" s="17"/>
      <c r="BH40" s="17"/>
      <c r="BI40" s="17"/>
      <c r="BJ40" s="17"/>
      <c r="BK40" s="17"/>
      <c r="BL40" s="17"/>
      <c r="BM40" s="17"/>
      <c r="BN40" s="17"/>
      <c r="BO40" s="17"/>
      <c r="BP40" s="17"/>
      <c r="BQ40" s="2"/>
    </row>
  </sheetData>
  <sheetProtection sheet="1" formatCells="0"/>
  <mergeCells count="30">
    <mergeCell ref="BD27:BE27"/>
    <mergeCell ref="BE30:BO30"/>
    <mergeCell ref="BE32:BO32"/>
    <mergeCell ref="BE34:BI34"/>
    <mergeCell ref="BK34:BO34"/>
    <mergeCell ref="BC12:BO12"/>
    <mergeCell ref="BB19:BP19"/>
    <mergeCell ref="BB21:BP21"/>
    <mergeCell ref="BB23:BP23"/>
    <mergeCell ref="BB25:BP25"/>
    <mergeCell ref="BB3:BO3"/>
    <mergeCell ref="BB4:BO4"/>
    <mergeCell ref="BB9:BO9"/>
    <mergeCell ref="BB10:BO10"/>
    <mergeCell ref="BB11:BO11"/>
    <mergeCell ref="B10:O10"/>
    <mergeCell ref="B3:O3"/>
    <mergeCell ref="B4:O4"/>
    <mergeCell ref="B9:O9"/>
    <mergeCell ref="B21:P21"/>
    <mergeCell ref="B23:P23"/>
    <mergeCell ref="B25:P25"/>
    <mergeCell ref="B11:O11"/>
    <mergeCell ref="C12:O12"/>
    <mergeCell ref="B19:P19"/>
    <mergeCell ref="E34:I34"/>
    <mergeCell ref="K34:O34"/>
    <mergeCell ref="D27:E27"/>
    <mergeCell ref="E30:O30"/>
    <mergeCell ref="E32:O32"/>
  </mergeCells>
  <phoneticPr fontId="58"/>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0" tint="-0.249977111117893"/>
  </sheetPr>
  <dimension ref="A1:DA37"/>
  <sheetViews>
    <sheetView showGridLines="0" showZeros="0" view="pageBreakPreview" zoomScaleNormal="100" zoomScaleSheetLayoutView="100" workbookViewId="0">
      <selection activeCell="BO27" sqref="BO27"/>
    </sheetView>
  </sheetViews>
  <sheetFormatPr defaultColWidth="8.88671875"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18" width="2.109375" customWidth="1"/>
    <col min="19" max="24" width="0" hidden="1" customWidth="1"/>
    <col min="25" max="25" width="14.44140625" customWidth="1"/>
    <col min="26" max="51" width="0" hidden="1" customWidth="1"/>
    <col min="53" max="53" width="1.6640625" customWidth="1"/>
    <col min="54" max="56" width="2.77734375" customWidth="1"/>
    <col min="57" max="60" width="4.33203125" customWidth="1"/>
    <col min="61" max="62" width="4.77734375" customWidth="1"/>
    <col min="63" max="63" width="3.44140625" customWidth="1"/>
    <col min="67" max="67" width="13.77734375" customWidth="1"/>
    <col min="68" max="68" width="3.44140625" customWidth="1"/>
    <col min="69" max="69" width="3" customWidth="1"/>
  </cols>
  <sheetData>
    <row r="1" spans="1:69" ht="12.6" customHeight="1">
      <c r="A1" s="2"/>
      <c r="B1" s="2" t="s">
        <v>2160</v>
      </c>
      <c r="C1" s="126"/>
      <c r="D1" s="126"/>
      <c r="E1" s="126"/>
      <c r="F1" s="126"/>
      <c r="G1" s="126"/>
      <c r="H1" s="126"/>
      <c r="I1" s="126"/>
      <c r="J1" s="126"/>
      <c r="K1" s="126"/>
      <c r="L1" s="126"/>
      <c r="M1" s="126"/>
      <c r="N1" s="126"/>
      <c r="O1" s="126"/>
      <c r="P1" s="2"/>
      <c r="Q1" s="2"/>
      <c r="BA1" s="2"/>
      <c r="BB1" s="2" t="s">
        <v>2160</v>
      </c>
      <c r="BC1" s="126"/>
      <c r="BD1" s="126"/>
      <c r="BE1" s="126"/>
      <c r="BF1" s="126"/>
      <c r="BG1" s="126"/>
      <c r="BH1" s="126"/>
      <c r="BI1" s="126"/>
      <c r="BJ1" s="126"/>
      <c r="BK1" s="126"/>
      <c r="BL1" s="126"/>
      <c r="BM1" s="126"/>
      <c r="BN1" s="126"/>
      <c r="BO1" s="126"/>
      <c r="BP1" s="2"/>
      <c r="BQ1" s="2"/>
    </row>
    <row r="2" spans="1:69" ht="12.6" customHeight="1">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8">
      <c r="A3" s="2"/>
      <c r="B3" s="814" t="s">
        <v>11</v>
      </c>
      <c r="C3" s="814"/>
      <c r="D3" s="814"/>
      <c r="E3" s="814"/>
      <c r="F3" s="814"/>
      <c r="G3" s="814"/>
      <c r="H3" s="814"/>
      <c r="I3" s="814"/>
      <c r="J3" s="814"/>
      <c r="K3" s="814"/>
      <c r="L3" s="814"/>
      <c r="M3" s="814"/>
      <c r="N3" s="814"/>
      <c r="O3" s="814"/>
      <c r="P3" s="810"/>
      <c r="Q3" s="2"/>
      <c r="BA3" s="2"/>
      <c r="BB3" s="814" t="s">
        <v>11</v>
      </c>
      <c r="BC3" s="814"/>
      <c r="BD3" s="814"/>
      <c r="BE3" s="814"/>
      <c r="BF3" s="814"/>
      <c r="BG3" s="814"/>
      <c r="BH3" s="814"/>
      <c r="BI3" s="814"/>
      <c r="BJ3" s="814"/>
      <c r="BK3" s="814"/>
      <c r="BL3" s="814"/>
      <c r="BM3" s="814"/>
      <c r="BN3" s="814"/>
      <c r="BO3" s="814"/>
      <c r="BP3" s="814"/>
      <c r="BQ3" s="2"/>
    </row>
    <row r="4" spans="1:69" ht="25.2" customHeight="1">
      <c r="A4" s="2"/>
      <c r="B4" s="818" t="s">
        <v>2452</v>
      </c>
      <c r="C4" s="819"/>
      <c r="D4" s="819"/>
      <c r="E4" s="819"/>
      <c r="F4" s="819"/>
      <c r="G4" s="819"/>
      <c r="H4" s="819"/>
      <c r="I4" s="819"/>
      <c r="J4" s="819"/>
      <c r="K4" s="819"/>
      <c r="L4" s="819"/>
      <c r="M4" s="819"/>
      <c r="N4" s="819"/>
      <c r="O4" s="819"/>
      <c r="P4" s="819"/>
      <c r="Q4" s="2"/>
      <c r="BA4" s="2"/>
      <c r="BB4" s="818" t="s">
        <v>2452</v>
      </c>
      <c r="BC4" s="818"/>
      <c r="BD4" s="818"/>
      <c r="BE4" s="818"/>
      <c r="BF4" s="818"/>
      <c r="BG4" s="818"/>
      <c r="BH4" s="818"/>
      <c r="BI4" s="818"/>
      <c r="BJ4" s="818"/>
      <c r="BK4" s="818"/>
      <c r="BL4" s="818"/>
      <c r="BM4" s="818"/>
      <c r="BN4" s="818"/>
      <c r="BO4" s="818"/>
      <c r="BP4" s="818"/>
      <c r="BQ4" s="2"/>
    </row>
    <row r="5" spans="1:69" ht="16.5" customHeight="1">
      <c r="A5" s="2"/>
      <c r="B5" s="17"/>
      <c r="C5" s="2"/>
      <c r="D5" s="2"/>
      <c r="E5" s="2"/>
      <c r="F5" s="2"/>
      <c r="G5" s="2"/>
      <c r="H5" s="2"/>
      <c r="I5" s="2"/>
      <c r="J5" s="2"/>
      <c r="K5" s="2"/>
      <c r="L5" s="2"/>
      <c r="M5" s="2"/>
      <c r="N5" s="2"/>
      <c r="O5" s="2"/>
      <c r="P5" s="2"/>
      <c r="Q5" s="2"/>
      <c r="BA5" s="2"/>
      <c r="BB5" s="17"/>
      <c r="BC5" s="2"/>
      <c r="BD5" s="2"/>
      <c r="BE5" s="2"/>
      <c r="BF5" s="2"/>
      <c r="BG5" s="2"/>
      <c r="BH5" s="2"/>
      <c r="BI5" s="2"/>
      <c r="BJ5" s="2"/>
      <c r="BK5" s="2"/>
      <c r="BL5" s="2"/>
      <c r="BM5" s="2"/>
      <c r="BN5" s="2"/>
      <c r="BO5" s="2"/>
      <c r="BP5" s="2"/>
      <c r="BQ5" s="2"/>
    </row>
    <row r="6" spans="1:69" ht="16.5" customHeight="1">
      <c r="A6" s="2"/>
      <c r="B6" s="17" t="s">
        <v>12</v>
      </c>
      <c r="C6" s="2"/>
      <c r="D6" s="2"/>
      <c r="E6" s="2"/>
      <c r="F6" s="2"/>
      <c r="G6" s="2"/>
      <c r="H6" s="2"/>
      <c r="I6" s="2"/>
      <c r="J6" s="2"/>
      <c r="K6" s="2"/>
      <c r="L6" s="2"/>
      <c r="M6" s="2"/>
      <c r="N6" s="2"/>
      <c r="O6" s="2"/>
      <c r="P6" s="2"/>
      <c r="Q6" s="2"/>
      <c r="BA6" s="2"/>
      <c r="BB6" s="17" t="s">
        <v>12</v>
      </c>
      <c r="BC6" s="2"/>
      <c r="BD6" s="2"/>
      <c r="BE6" s="2"/>
      <c r="BF6" s="2"/>
      <c r="BG6" s="2"/>
      <c r="BH6" s="2"/>
      <c r="BI6" s="2"/>
      <c r="BJ6" s="2"/>
      <c r="BK6" s="2"/>
      <c r="BL6" s="2"/>
      <c r="BM6" s="2"/>
      <c r="BN6" s="2"/>
      <c r="BO6" s="2"/>
      <c r="BP6" s="2"/>
      <c r="BQ6" s="2"/>
    </row>
    <row r="7" spans="1:69" ht="16.5" customHeight="1">
      <c r="A7" s="2"/>
      <c r="B7" s="17" t="s">
        <v>13</v>
      </c>
      <c r="C7" s="2"/>
      <c r="D7" s="2"/>
      <c r="E7" s="2"/>
      <c r="F7" s="2"/>
      <c r="G7" s="2"/>
      <c r="H7" s="2"/>
      <c r="I7" s="2"/>
      <c r="J7" s="2"/>
      <c r="K7" s="2"/>
      <c r="L7" s="2"/>
      <c r="M7" s="2"/>
      <c r="N7" s="2"/>
      <c r="O7" s="2"/>
      <c r="P7" s="2"/>
      <c r="Q7" s="2"/>
      <c r="BA7" s="2"/>
      <c r="BB7" s="17" t="s">
        <v>13</v>
      </c>
      <c r="BC7" s="2"/>
      <c r="BD7" s="2"/>
      <c r="BE7" s="2"/>
      <c r="BF7" s="2"/>
      <c r="BG7" s="2"/>
      <c r="BH7" s="2"/>
      <c r="BI7" s="2"/>
      <c r="BJ7" s="2"/>
      <c r="BK7" s="2"/>
      <c r="BL7" s="2"/>
      <c r="BM7" s="2"/>
      <c r="BN7" s="2"/>
      <c r="BO7" s="2"/>
      <c r="BP7" s="2"/>
      <c r="BQ7" s="2"/>
    </row>
    <row r="8" spans="1:69" ht="16.5"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73.8" customHeight="1">
      <c r="A9" s="2"/>
      <c r="B9" s="815" t="s">
        <v>2558</v>
      </c>
      <c r="C9" s="815"/>
      <c r="D9" s="815"/>
      <c r="E9" s="815"/>
      <c r="F9" s="815"/>
      <c r="G9" s="815"/>
      <c r="H9" s="815"/>
      <c r="I9" s="815"/>
      <c r="J9" s="815"/>
      <c r="K9" s="815"/>
      <c r="L9" s="815"/>
      <c r="M9" s="815"/>
      <c r="N9" s="815"/>
      <c r="O9" s="815"/>
      <c r="P9" s="2"/>
      <c r="Q9" s="2"/>
      <c r="BA9" s="2"/>
      <c r="BB9" s="815" t="s">
        <v>2558</v>
      </c>
      <c r="BC9" s="815"/>
      <c r="BD9" s="815"/>
      <c r="BE9" s="815"/>
      <c r="BF9" s="815"/>
      <c r="BG9" s="815"/>
      <c r="BH9" s="815"/>
      <c r="BI9" s="815"/>
      <c r="BJ9" s="815"/>
      <c r="BK9" s="815"/>
      <c r="BL9" s="815"/>
      <c r="BM9" s="815"/>
      <c r="BN9" s="815"/>
      <c r="BO9" s="815"/>
      <c r="BP9" s="2"/>
      <c r="BQ9" s="2"/>
    </row>
    <row r="10" spans="1:69" ht="37.5" customHeight="1">
      <c r="A10" s="2"/>
      <c r="B10" s="816" t="s">
        <v>2133</v>
      </c>
      <c r="C10" s="816"/>
      <c r="D10" s="816"/>
      <c r="E10" s="816"/>
      <c r="F10" s="816"/>
      <c r="G10" s="816"/>
      <c r="H10" s="816"/>
      <c r="I10" s="816"/>
      <c r="J10" s="816"/>
      <c r="K10" s="816"/>
      <c r="L10" s="816"/>
      <c r="M10" s="816"/>
      <c r="N10" s="816"/>
      <c r="O10" s="816"/>
      <c r="P10" s="2"/>
      <c r="Q10" s="2"/>
      <c r="BA10" s="2"/>
      <c r="BB10" s="816" t="s">
        <v>2133</v>
      </c>
      <c r="BC10" s="816"/>
      <c r="BD10" s="816"/>
      <c r="BE10" s="816"/>
      <c r="BF10" s="816"/>
      <c r="BG10" s="816"/>
      <c r="BH10" s="816"/>
      <c r="BI10" s="816"/>
      <c r="BJ10" s="816"/>
      <c r="BK10" s="816"/>
      <c r="BL10" s="816"/>
      <c r="BM10" s="816"/>
      <c r="BN10" s="816"/>
      <c r="BO10" s="816"/>
      <c r="BP10" s="2"/>
      <c r="BQ10" s="2"/>
    </row>
    <row r="11" spans="1:69" ht="14.4" customHeight="1">
      <c r="A11" s="2"/>
      <c r="C11" s="618"/>
      <c r="D11" s="618"/>
      <c r="E11" s="618"/>
      <c r="F11" s="618"/>
      <c r="G11" s="618"/>
      <c r="H11" s="618"/>
      <c r="I11" s="618"/>
      <c r="J11" s="618"/>
      <c r="K11" s="618"/>
      <c r="L11" s="618"/>
      <c r="M11" s="618"/>
      <c r="N11" s="618"/>
      <c r="O11" s="618"/>
      <c r="P11" s="2"/>
      <c r="BA11" s="2"/>
      <c r="BC11" s="618"/>
      <c r="BD11" s="618"/>
      <c r="BE11" s="618"/>
      <c r="BF11" s="618"/>
      <c r="BG11" s="618"/>
      <c r="BH11" s="618"/>
      <c r="BI11" s="618"/>
      <c r="BJ11" s="618"/>
      <c r="BK11" s="618"/>
      <c r="BL11" s="618"/>
      <c r="BM11" s="618"/>
      <c r="BN11" s="618"/>
      <c r="BO11" s="618"/>
      <c r="BP11" s="2"/>
    </row>
    <row r="12" spans="1:69" ht="15.75" customHeight="1">
      <c r="A12" s="2"/>
      <c r="C12" s="615" t="s">
        <v>18</v>
      </c>
      <c r="D12" s="615"/>
      <c r="E12" s="615"/>
      <c r="F12" s="615"/>
      <c r="G12" s="615"/>
      <c r="H12" s="615"/>
      <c r="I12" s="615"/>
      <c r="J12" s="615"/>
      <c r="K12" s="615"/>
      <c r="L12" s="615"/>
      <c r="M12" s="615"/>
      <c r="N12" s="615"/>
      <c r="O12" s="615"/>
      <c r="P12" s="2"/>
      <c r="BA12" s="2"/>
      <c r="BC12" s="615" t="s">
        <v>18</v>
      </c>
      <c r="BD12" s="615"/>
      <c r="BE12" s="615"/>
      <c r="BF12" s="615"/>
      <c r="BG12" s="615"/>
      <c r="BH12" s="615"/>
      <c r="BI12" s="615"/>
      <c r="BJ12" s="615"/>
      <c r="BK12" s="615"/>
      <c r="BL12" s="615"/>
      <c r="BM12" s="615"/>
      <c r="BN12" s="615"/>
      <c r="BO12" s="615"/>
      <c r="BP12" s="2"/>
    </row>
    <row r="13" spans="1:69" ht="29.25" customHeight="1">
      <c r="A13" s="2"/>
      <c r="C13" s="2"/>
      <c r="D13" s="2" t="s">
        <v>19</v>
      </c>
      <c r="E13" s="2"/>
      <c r="F13" s="2"/>
      <c r="G13" s="2"/>
      <c r="H13" s="2"/>
      <c r="I13" s="2"/>
      <c r="J13" s="2"/>
      <c r="K13" s="2"/>
      <c r="L13" s="2"/>
      <c r="M13" s="2"/>
      <c r="N13" s="2"/>
      <c r="O13" s="2"/>
      <c r="P13" s="2"/>
      <c r="BA13" s="2"/>
      <c r="BC13" s="2"/>
      <c r="BD13" s="2" t="s">
        <v>19</v>
      </c>
      <c r="BE13" s="2"/>
      <c r="BF13" s="2"/>
      <c r="BG13" s="2"/>
      <c r="BH13" s="2"/>
      <c r="BI13" s="2"/>
      <c r="BJ13" s="2"/>
      <c r="BK13" s="2"/>
      <c r="BL13" s="2"/>
      <c r="BM13" s="2"/>
      <c r="BN13" s="2"/>
      <c r="BO13" s="2"/>
      <c r="BP13" s="2"/>
    </row>
    <row r="14" spans="1:69" ht="29.25" customHeight="1">
      <c r="A14" s="2"/>
      <c r="C14" s="2"/>
      <c r="D14" s="2" t="s">
        <v>2634</v>
      </c>
      <c r="E14" s="2"/>
      <c r="F14" s="2"/>
      <c r="G14" s="2"/>
      <c r="H14" s="2"/>
      <c r="I14" s="2"/>
      <c r="J14" s="2"/>
      <c r="K14" s="2"/>
      <c r="L14" s="2"/>
      <c r="M14" s="2"/>
      <c r="N14" s="2"/>
      <c r="O14" s="2"/>
      <c r="P14" s="2"/>
      <c r="BA14" s="2"/>
      <c r="BC14" s="2"/>
      <c r="BD14" s="2" t="s">
        <v>2634</v>
      </c>
      <c r="BE14" s="2"/>
      <c r="BF14" s="2"/>
      <c r="BG14" s="2"/>
      <c r="BH14" s="2"/>
      <c r="BI14" s="2"/>
      <c r="BJ14" s="2"/>
      <c r="BK14" s="2"/>
      <c r="BL14" s="2"/>
      <c r="BM14" s="2"/>
      <c r="BN14" s="2"/>
      <c r="BO14" s="2"/>
      <c r="BP14" s="2"/>
    </row>
    <row r="15" spans="1:69" ht="29.25" customHeight="1">
      <c r="A15" s="2"/>
      <c r="C15" s="2"/>
      <c r="D15" s="2" t="s">
        <v>20</v>
      </c>
      <c r="E15" s="2"/>
      <c r="F15" s="2"/>
      <c r="G15" s="2"/>
      <c r="H15" s="2"/>
      <c r="I15" s="2"/>
      <c r="J15" s="2"/>
      <c r="K15" s="2"/>
      <c r="L15" s="2"/>
      <c r="M15" s="2"/>
      <c r="N15" s="2"/>
      <c r="O15" s="2"/>
      <c r="P15" s="2"/>
      <c r="BA15" s="2"/>
      <c r="BC15" s="2"/>
      <c r="BD15" s="2" t="s">
        <v>20</v>
      </c>
      <c r="BE15" s="2"/>
      <c r="BF15" s="2"/>
      <c r="BG15" s="2"/>
      <c r="BH15" s="2"/>
      <c r="BI15" s="2"/>
      <c r="BJ15" s="2"/>
      <c r="BK15" s="2"/>
      <c r="BL15" s="2"/>
      <c r="BM15" s="2"/>
      <c r="BN15" s="2"/>
      <c r="BO15" s="2"/>
      <c r="BP15" s="2"/>
    </row>
    <row r="16" spans="1:69" ht="29.25" customHeight="1">
      <c r="A16" s="2"/>
      <c r="C16" s="2"/>
      <c r="D16" s="2" t="s">
        <v>21</v>
      </c>
      <c r="E16" s="2"/>
      <c r="F16" s="2"/>
      <c r="G16" s="2"/>
      <c r="H16" s="2"/>
      <c r="I16" s="2"/>
      <c r="J16" s="2"/>
      <c r="K16" s="2"/>
      <c r="L16" s="2"/>
      <c r="M16" s="2"/>
      <c r="N16" s="2"/>
      <c r="O16" s="2"/>
      <c r="P16" s="2"/>
      <c r="BA16" s="2"/>
      <c r="BC16" s="2"/>
      <c r="BD16" s="2" t="s">
        <v>21</v>
      </c>
      <c r="BE16" s="2"/>
      <c r="BF16" s="2"/>
      <c r="BG16" s="2"/>
      <c r="BH16" s="2"/>
      <c r="BI16" s="2"/>
      <c r="BJ16" s="2"/>
      <c r="BK16" s="2"/>
      <c r="BL16" s="2"/>
      <c r="BM16" s="2"/>
      <c r="BN16" s="2"/>
      <c r="BO16" s="2"/>
      <c r="BP16" s="2"/>
    </row>
    <row r="17" spans="1:105" ht="29.25" customHeight="1">
      <c r="A17" s="2"/>
      <c r="C17" s="2"/>
      <c r="D17" s="2" t="s">
        <v>22</v>
      </c>
      <c r="E17" s="2"/>
      <c r="F17" s="2"/>
      <c r="G17" s="2"/>
      <c r="H17" s="2"/>
      <c r="I17" s="2"/>
      <c r="J17" s="2"/>
      <c r="K17" s="2"/>
      <c r="L17" s="2"/>
      <c r="M17" s="2"/>
      <c r="N17" s="2"/>
      <c r="O17" s="2"/>
      <c r="P17" s="2"/>
      <c r="BA17" s="2"/>
      <c r="BC17" s="2"/>
      <c r="BD17" s="2" t="s">
        <v>22</v>
      </c>
      <c r="BE17" s="2"/>
      <c r="BF17" s="2"/>
      <c r="BG17" s="2"/>
      <c r="BH17" s="2"/>
      <c r="BI17" s="2"/>
      <c r="BJ17" s="2"/>
      <c r="BK17" s="2"/>
      <c r="BL17" s="2"/>
      <c r="BM17" s="2"/>
      <c r="BN17" s="2"/>
      <c r="BO17" s="2"/>
      <c r="BP17" s="2"/>
    </row>
    <row r="18" spans="1:105" ht="12.6" customHeight="1">
      <c r="A18" s="2"/>
      <c r="BA18" s="2"/>
    </row>
    <row r="19" spans="1:105" s="111" customFormat="1" ht="54.6" customHeight="1">
      <c r="A19" s="109"/>
      <c r="B19" s="820" t="s">
        <v>2136</v>
      </c>
      <c r="C19" s="820"/>
      <c r="D19" s="820"/>
      <c r="E19" s="820"/>
      <c r="F19" s="820"/>
      <c r="G19" s="820"/>
      <c r="H19" s="820"/>
      <c r="I19" s="820"/>
      <c r="J19" s="820"/>
      <c r="K19" s="820"/>
      <c r="L19" s="820"/>
      <c r="M19" s="820"/>
      <c r="N19" s="820"/>
      <c r="O19" s="820"/>
      <c r="P19" s="82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09"/>
      <c r="BB19" s="820" t="s">
        <v>2136</v>
      </c>
      <c r="BC19" s="820"/>
      <c r="BD19" s="820"/>
      <c r="BE19" s="820"/>
      <c r="BF19" s="820"/>
      <c r="BG19" s="820"/>
      <c r="BH19" s="820"/>
      <c r="BI19" s="820"/>
      <c r="BJ19" s="820"/>
      <c r="BK19" s="820"/>
      <c r="BL19" s="820"/>
      <c r="BM19" s="820"/>
      <c r="BN19" s="820"/>
      <c r="BO19" s="820"/>
      <c r="BP19" s="82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row>
    <row r="20" spans="1:105" s="111" customFormat="1" ht="54.6" customHeight="1">
      <c r="A20" s="109"/>
      <c r="B20" s="820" t="s">
        <v>2134</v>
      </c>
      <c r="C20" s="820"/>
      <c r="D20" s="820"/>
      <c r="E20" s="820"/>
      <c r="F20" s="820"/>
      <c r="G20" s="820"/>
      <c r="H20" s="820"/>
      <c r="I20" s="820"/>
      <c r="J20" s="820"/>
      <c r="K20" s="820"/>
      <c r="L20" s="820"/>
      <c r="M20" s="820"/>
      <c r="N20" s="820"/>
      <c r="O20" s="820"/>
      <c r="P20" s="82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09"/>
      <c r="BB20" s="820" t="s">
        <v>2134</v>
      </c>
      <c r="BC20" s="820"/>
      <c r="BD20" s="820"/>
      <c r="BE20" s="820"/>
      <c r="BF20" s="820"/>
      <c r="BG20" s="820"/>
      <c r="BH20" s="820"/>
      <c r="BI20" s="820"/>
      <c r="BJ20" s="820"/>
      <c r="BK20" s="820"/>
      <c r="BL20" s="820"/>
      <c r="BM20" s="820"/>
      <c r="BN20" s="820"/>
      <c r="BO20" s="820"/>
      <c r="BP20" s="82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row>
    <row r="21" spans="1:105" s="106" customFormat="1" ht="19.2" customHeight="1">
      <c r="A21" s="17"/>
      <c r="B21" s="17"/>
      <c r="C21" s="17"/>
      <c r="D21" s="17"/>
      <c r="E21" s="17"/>
      <c r="F21" s="17"/>
      <c r="G21" s="17"/>
      <c r="H21" s="17"/>
      <c r="I21" s="17"/>
      <c r="J21" s="17"/>
      <c r="K21" s="17"/>
      <c r="L21" s="17"/>
      <c r="M21" s="17"/>
      <c r="N21" s="17"/>
      <c r="O21" s="17"/>
      <c r="P21" s="17"/>
      <c r="Q21" s="17"/>
      <c r="BA21" s="17"/>
      <c r="BB21" s="17"/>
      <c r="BC21" s="17"/>
      <c r="BD21" s="17"/>
      <c r="BE21" s="17"/>
      <c r="BF21" s="17"/>
      <c r="BG21" s="17"/>
      <c r="BH21" s="17"/>
      <c r="BI21" s="17"/>
      <c r="BJ21" s="17"/>
      <c r="BK21" s="17"/>
      <c r="BL21" s="17"/>
      <c r="BM21" s="17"/>
      <c r="BN21" s="17"/>
      <c r="BO21" s="17"/>
      <c r="BP21" s="17"/>
      <c r="BQ21" s="17"/>
    </row>
    <row r="22" spans="1:105" ht="18" customHeight="1">
      <c r="A22" s="2"/>
      <c r="B22" s="17"/>
      <c r="C22" s="17"/>
      <c r="D22" s="17"/>
      <c r="E22" s="17"/>
      <c r="F22" s="17"/>
      <c r="G22" s="17"/>
      <c r="H22" s="17"/>
      <c r="I22" s="17"/>
      <c r="J22" s="17"/>
      <c r="K22" s="17"/>
      <c r="L22" s="17"/>
      <c r="M22" s="17"/>
      <c r="N22" s="17"/>
      <c r="O22" s="2"/>
      <c r="P22" s="2"/>
      <c r="Q22" s="2"/>
      <c r="BA22" s="2"/>
      <c r="BB22" s="17"/>
      <c r="BC22" s="17"/>
      <c r="BD22" s="17"/>
      <c r="BE22" s="17"/>
      <c r="BF22" s="17"/>
      <c r="BG22" s="17"/>
      <c r="BH22" s="17"/>
      <c r="BI22" s="17"/>
      <c r="BJ22" s="17"/>
      <c r="BK22" s="17"/>
      <c r="BL22" s="17"/>
      <c r="BM22" s="17"/>
      <c r="BN22" s="17"/>
      <c r="BO22" s="2"/>
      <c r="BP22" s="2"/>
      <c r="BQ22" s="2"/>
    </row>
    <row r="23" spans="1:105" ht="17.25" customHeight="1">
      <c r="A23" s="2"/>
      <c r="B23" s="17"/>
      <c r="C23" s="12"/>
      <c r="D23" s="809">
        <f>第1号!K3</f>
        <v>0</v>
      </c>
      <c r="E23" s="810"/>
      <c r="F23" s="17" t="s">
        <v>0</v>
      </c>
      <c r="G23" s="69">
        <f>第1号!N3</f>
        <v>0</v>
      </c>
      <c r="H23" s="17" t="s">
        <v>14</v>
      </c>
      <c r="I23" s="69">
        <f>第1号!P3</f>
        <v>0</v>
      </c>
      <c r="J23" s="17" t="s">
        <v>15</v>
      </c>
      <c r="K23" s="17"/>
      <c r="L23" s="17"/>
      <c r="M23" s="17"/>
      <c r="N23" s="17"/>
      <c r="O23" s="2"/>
      <c r="P23" s="2"/>
      <c r="Q23" s="2"/>
      <c r="BA23" s="2"/>
      <c r="BB23" s="17"/>
      <c r="BC23" s="12"/>
      <c r="BD23" s="809" t="s">
        <v>2688</v>
      </c>
      <c r="BE23" s="809"/>
      <c r="BF23" s="17" t="s">
        <v>0</v>
      </c>
      <c r="BG23" s="69">
        <v>3</v>
      </c>
      <c r="BH23" s="17" t="s">
        <v>14</v>
      </c>
      <c r="BI23" s="69">
        <v>1</v>
      </c>
      <c r="BJ23" s="17" t="s">
        <v>15</v>
      </c>
      <c r="BK23" s="17"/>
      <c r="BL23" s="17"/>
      <c r="BM23" s="17"/>
      <c r="BN23" s="17"/>
      <c r="BO23" s="2"/>
      <c r="BP23" s="2"/>
      <c r="BQ23" s="2"/>
    </row>
    <row r="24" spans="1:105" ht="17.25" customHeight="1">
      <c r="A24" s="2"/>
      <c r="B24" s="17"/>
      <c r="C24" s="17"/>
      <c r="D24" s="17"/>
      <c r="E24" s="17"/>
      <c r="F24" s="17"/>
      <c r="G24" s="17"/>
      <c r="H24" s="17"/>
      <c r="I24" s="17"/>
      <c r="J24" s="17"/>
      <c r="K24" s="17"/>
      <c r="L24" s="17"/>
      <c r="M24" s="17"/>
      <c r="N24" s="17"/>
      <c r="O24" s="2"/>
      <c r="P24" s="2"/>
      <c r="Q24" s="2"/>
      <c r="BA24" s="2"/>
      <c r="BB24" s="17"/>
      <c r="BC24" s="17"/>
      <c r="BD24" s="17"/>
      <c r="BE24" s="17"/>
      <c r="BF24" s="17"/>
      <c r="BG24" s="17"/>
      <c r="BH24" s="17"/>
      <c r="BI24" s="17"/>
      <c r="BJ24" s="17"/>
      <c r="BK24" s="17"/>
      <c r="BL24" s="17"/>
      <c r="BM24" s="17"/>
      <c r="BN24" s="17"/>
      <c r="BO24" s="2"/>
      <c r="BP24" s="2"/>
      <c r="BQ24" s="2"/>
    </row>
    <row r="25" spans="1:105" ht="17.25" customHeight="1">
      <c r="A25" s="2"/>
      <c r="B25" s="17"/>
      <c r="C25" s="2"/>
      <c r="D25" s="17" t="s">
        <v>16</v>
      </c>
      <c r="E25" s="17"/>
      <c r="F25" s="17"/>
      <c r="G25" s="17"/>
      <c r="H25" s="17"/>
      <c r="I25" s="17"/>
      <c r="J25" s="17"/>
      <c r="K25" s="17"/>
      <c r="L25" s="17"/>
      <c r="M25" s="17"/>
      <c r="N25" s="17"/>
      <c r="O25" s="2"/>
      <c r="P25" s="2"/>
      <c r="Q25" s="2"/>
      <c r="BA25" s="2"/>
      <c r="BB25" s="17"/>
      <c r="BC25" s="2"/>
      <c r="BD25" s="17" t="s">
        <v>16</v>
      </c>
      <c r="BE25" s="17"/>
      <c r="BF25" s="17"/>
      <c r="BG25" s="17"/>
      <c r="BH25" s="17"/>
      <c r="BI25" s="17"/>
      <c r="BJ25" s="17"/>
      <c r="BK25" s="17"/>
      <c r="BL25" s="17"/>
      <c r="BM25" s="17"/>
      <c r="BN25" s="17"/>
      <c r="BO25" s="2"/>
      <c r="BP25" s="2"/>
      <c r="BQ25" s="2"/>
    </row>
    <row r="26" spans="1:105" ht="17.25" customHeight="1">
      <c r="A26" s="2"/>
      <c r="B26" s="17"/>
      <c r="C26" s="17"/>
      <c r="D26" s="17"/>
      <c r="E26" s="811">
        <f>第1号!J27</f>
        <v>0</v>
      </c>
      <c r="F26" s="811"/>
      <c r="G26" s="811"/>
      <c r="H26" s="811"/>
      <c r="I26" s="811"/>
      <c r="J26" s="811"/>
      <c r="K26" s="811"/>
      <c r="L26" s="811"/>
      <c r="M26" s="811"/>
      <c r="N26" s="811"/>
      <c r="O26" s="754"/>
      <c r="P26" s="2"/>
      <c r="Q26" s="2"/>
      <c r="BA26" s="2"/>
      <c r="BB26" s="17"/>
      <c r="BC26" s="17"/>
      <c r="BD26" s="17"/>
      <c r="BE26" s="811" t="s">
        <v>2674</v>
      </c>
      <c r="BF26" s="811"/>
      <c r="BG26" s="811"/>
      <c r="BH26" s="811"/>
      <c r="BI26" s="811"/>
      <c r="BJ26" s="811"/>
      <c r="BK26" s="811"/>
      <c r="BL26" s="811"/>
      <c r="BM26" s="811"/>
      <c r="BN26" s="811"/>
      <c r="BO26" s="811"/>
      <c r="BP26" s="2"/>
      <c r="BQ26" s="2"/>
    </row>
    <row r="27" spans="1:105" ht="17.25" customHeight="1">
      <c r="A27" s="2"/>
      <c r="B27" s="17"/>
      <c r="C27" s="17"/>
      <c r="D27" s="17" t="s">
        <v>17</v>
      </c>
      <c r="E27" s="77"/>
      <c r="F27" s="77"/>
      <c r="G27" s="77"/>
      <c r="H27" s="77"/>
      <c r="I27" s="77"/>
      <c r="J27" s="77"/>
      <c r="K27" s="77"/>
      <c r="L27" s="77"/>
      <c r="M27" s="77"/>
      <c r="N27" s="77"/>
      <c r="O27" s="77"/>
      <c r="P27" s="2"/>
      <c r="Q27" s="2"/>
      <c r="BA27" s="2"/>
      <c r="BB27" s="17"/>
      <c r="BC27" s="17"/>
      <c r="BD27" s="17" t="s">
        <v>17</v>
      </c>
      <c r="BE27" s="77"/>
      <c r="BF27" s="77"/>
      <c r="BG27" s="77"/>
      <c r="BH27" s="77"/>
      <c r="BI27" s="77"/>
      <c r="BJ27" s="77"/>
      <c r="BK27" s="77"/>
      <c r="BL27" s="77"/>
      <c r="BM27" s="77"/>
      <c r="BN27" s="77"/>
      <c r="BO27" s="77"/>
      <c r="BP27" s="2"/>
      <c r="BQ27" s="2"/>
    </row>
    <row r="28" spans="1:105" ht="17.25" customHeight="1">
      <c r="A28" s="2"/>
      <c r="B28" s="17"/>
      <c r="C28" s="17"/>
      <c r="D28" s="17"/>
      <c r="E28" s="811">
        <f>第1号!J28</f>
        <v>0</v>
      </c>
      <c r="F28" s="811"/>
      <c r="G28" s="811"/>
      <c r="H28" s="811"/>
      <c r="I28" s="811"/>
      <c r="J28" s="811"/>
      <c r="K28" s="811"/>
      <c r="L28" s="811"/>
      <c r="M28" s="811"/>
      <c r="N28" s="811"/>
      <c r="O28" s="754"/>
      <c r="P28" s="2"/>
      <c r="Q28" s="2"/>
      <c r="BA28" s="2"/>
      <c r="BB28" s="17"/>
      <c r="BC28" s="17"/>
      <c r="BD28" s="17"/>
      <c r="BE28" s="811" t="s">
        <v>2683</v>
      </c>
      <c r="BF28" s="811"/>
      <c r="BG28" s="811"/>
      <c r="BH28" s="811"/>
      <c r="BI28" s="811"/>
      <c r="BJ28" s="811"/>
      <c r="BK28" s="811"/>
      <c r="BL28" s="811"/>
      <c r="BM28" s="811"/>
      <c r="BN28" s="811"/>
      <c r="BO28" s="811"/>
      <c r="BP28" s="2"/>
      <c r="BQ28" s="2"/>
    </row>
    <row r="29" spans="1:105" ht="14.4">
      <c r="A29" s="2"/>
      <c r="B29" s="17"/>
      <c r="C29" s="17"/>
      <c r="D29" s="17" t="s">
        <v>7</v>
      </c>
      <c r="E29" s="17"/>
      <c r="F29" s="17"/>
      <c r="G29" s="17"/>
      <c r="H29" s="17"/>
      <c r="I29" s="17"/>
      <c r="J29" s="17"/>
      <c r="K29" s="17"/>
      <c r="L29" s="17"/>
      <c r="M29" s="17"/>
      <c r="N29" s="17"/>
      <c r="O29" s="2"/>
      <c r="P29" s="2"/>
      <c r="Q29" s="2"/>
      <c r="BA29" s="2"/>
      <c r="BB29" s="17"/>
      <c r="BC29" s="17"/>
      <c r="BD29" s="17" t="s">
        <v>7</v>
      </c>
      <c r="BE29" s="17"/>
      <c r="BF29" s="17"/>
      <c r="BG29" s="17"/>
      <c r="BH29" s="17"/>
      <c r="BI29" s="17"/>
      <c r="BJ29" s="17"/>
      <c r="BK29" s="17"/>
      <c r="BL29" s="17"/>
      <c r="BM29" s="17"/>
      <c r="BN29" s="17"/>
      <c r="BO29" s="2"/>
      <c r="BP29" s="2"/>
      <c r="BQ29" s="2"/>
    </row>
    <row r="30" spans="1:105" ht="19.2" customHeight="1">
      <c r="A30" s="2"/>
      <c r="B30" s="17"/>
      <c r="C30" s="17"/>
      <c r="D30" s="17"/>
      <c r="E30" s="812">
        <f>第1号!J29</f>
        <v>0</v>
      </c>
      <c r="F30" s="812"/>
      <c r="G30" s="812"/>
      <c r="H30" s="812"/>
      <c r="I30" s="812"/>
      <c r="J30" s="119"/>
      <c r="K30" s="812">
        <f>第1号!M29</f>
        <v>0</v>
      </c>
      <c r="L30" s="812"/>
      <c r="M30" s="812"/>
      <c r="N30" s="812"/>
      <c r="O30" s="751"/>
      <c r="P30" s="2"/>
      <c r="Q30" s="2"/>
      <c r="BA30" s="2"/>
      <c r="BB30" s="17"/>
      <c r="BC30" s="17"/>
      <c r="BD30" s="17"/>
      <c r="BE30" s="812" t="s">
        <v>2670</v>
      </c>
      <c r="BF30" s="812"/>
      <c r="BG30" s="812"/>
      <c r="BH30" s="812"/>
      <c r="BI30" s="812"/>
      <c r="BJ30" s="119"/>
      <c r="BK30" s="812" t="s">
        <v>2684</v>
      </c>
      <c r="BL30" s="812"/>
      <c r="BM30" s="812"/>
      <c r="BN30" s="812"/>
      <c r="BO30" s="812"/>
      <c r="BP30" s="2"/>
      <c r="BQ30" s="2"/>
    </row>
    <row r="31" spans="1:105" ht="14.4">
      <c r="A31" s="2"/>
      <c r="B31" s="17"/>
      <c r="C31" s="17"/>
      <c r="D31" s="17"/>
      <c r="E31" s="17"/>
      <c r="F31" s="17"/>
      <c r="G31" s="17"/>
      <c r="H31" s="17"/>
      <c r="I31" s="17"/>
      <c r="J31" s="17"/>
      <c r="K31" s="17"/>
      <c r="L31" s="17"/>
      <c r="M31" s="17"/>
      <c r="N31" s="17"/>
      <c r="O31" s="9"/>
      <c r="P31" s="2"/>
      <c r="Q31" s="2"/>
      <c r="BA31" s="2"/>
      <c r="BB31" s="17"/>
      <c r="BC31" s="17"/>
      <c r="BD31" s="17"/>
      <c r="BE31" s="17"/>
      <c r="BF31" s="17"/>
      <c r="BG31" s="17"/>
      <c r="BH31" s="17"/>
      <c r="BI31" s="17"/>
      <c r="BJ31" s="17"/>
      <c r="BK31" s="17"/>
      <c r="BL31" s="17"/>
      <c r="BM31" s="17"/>
      <c r="BN31" s="17"/>
      <c r="BO31" s="9"/>
      <c r="BP31" s="2"/>
      <c r="BQ31" s="2"/>
    </row>
    <row r="32" spans="1:105" ht="17.399999999999999" customHeight="1">
      <c r="B32" s="105" t="s">
        <v>2135</v>
      </c>
      <c r="C32" s="105"/>
      <c r="D32" s="105"/>
      <c r="E32" s="108"/>
      <c r="F32" s="108"/>
      <c r="G32" s="108"/>
      <c r="H32" s="108"/>
      <c r="I32" s="108"/>
      <c r="J32" s="108"/>
      <c r="K32" s="108"/>
      <c r="L32" s="108"/>
      <c r="M32" s="108"/>
      <c r="N32" s="108"/>
      <c r="O32" s="108"/>
      <c r="P32" s="108"/>
      <c r="Q32" s="108"/>
      <c r="R32" s="2"/>
      <c r="BB32" s="105" t="s">
        <v>2135</v>
      </c>
      <c r="BC32" s="105"/>
      <c r="BD32" s="105"/>
      <c r="BE32" s="108"/>
      <c r="BF32" s="108"/>
      <c r="BG32" s="108"/>
      <c r="BH32" s="108"/>
      <c r="BI32" s="108"/>
      <c r="BJ32" s="108"/>
      <c r="BK32" s="108"/>
      <c r="BL32" s="108"/>
      <c r="BM32" s="108"/>
      <c r="BN32" s="108"/>
      <c r="BO32" s="108"/>
      <c r="BP32" s="108"/>
      <c r="BQ32" s="108"/>
    </row>
    <row r="33" spans="1:69" ht="17.399999999999999" customHeight="1">
      <c r="B33" s="105"/>
      <c r="C33" s="105"/>
      <c r="D33" s="105"/>
      <c r="E33" s="108"/>
      <c r="F33" s="108"/>
      <c r="G33" s="108"/>
      <c r="H33" s="108"/>
      <c r="I33" s="108"/>
      <c r="J33" s="108"/>
      <c r="K33" s="108"/>
      <c r="L33" s="108"/>
      <c r="M33" s="108"/>
      <c r="N33" s="108"/>
      <c r="O33" s="108"/>
      <c r="P33" s="108"/>
      <c r="Q33" s="108"/>
      <c r="R33" s="2"/>
      <c r="BB33" s="105"/>
      <c r="BC33" s="105"/>
      <c r="BD33" s="105"/>
      <c r="BE33" s="108"/>
      <c r="BF33" s="108"/>
      <c r="BG33" s="108"/>
      <c r="BH33" s="108"/>
      <c r="BI33" s="108"/>
      <c r="BJ33" s="108"/>
      <c r="BK33" s="108"/>
      <c r="BL33" s="108"/>
      <c r="BM33" s="108"/>
      <c r="BN33" s="108"/>
      <c r="BO33" s="108"/>
      <c r="BP33" s="108"/>
      <c r="BQ33" s="108"/>
    </row>
    <row r="34" spans="1:69" ht="14.4">
      <c r="A34" s="2"/>
      <c r="B34" s="17"/>
      <c r="C34" s="17"/>
      <c r="D34" s="17"/>
      <c r="E34" s="17"/>
      <c r="F34" s="17"/>
      <c r="G34" s="17"/>
      <c r="H34" s="17"/>
      <c r="I34" s="17"/>
      <c r="J34" s="17"/>
      <c r="K34" s="17"/>
      <c r="L34" s="17"/>
      <c r="M34" s="17"/>
      <c r="N34" s="17"/>
      <c r="O34" s="9"/>
      <c r="P34" s="2"/>
      <c r="Q34" s="2"/>
      <c r="BA34" s="2"/>
      <c r="BB34" s="17"/>
      <c r="BC34" s="17"/>
      <c r="BD34" s="17"/>
      <c r="BE34" s="17"/>
      <c r="BF34" s="17"/>
      <c r="BG34" s="17"/>
      <c r="BH34" s="17"/>
      <c r="BI34" s="17"/>
      <c r="BJ34" s="17"/>
      <c r="BK34" s="17"/>
      <c r="BL34" s="17"/>
      <c r="BM34" s="17"/>
      <c r="BN34" s="17"/>
      <c r="BO34" s="9"/>
      <c r="BP34" s="2"/>
      <c r="BQ34" s="2"/>
    </row>
    <row r="35" spans="1:69" ht="14.4">
      <c r="E35" s="17"/>
      <c r="F35" s="17"/>
      <c r="G35" s="17"/>
      <c r="H35" s="17"/>
      <c r="I35" s="17"/>
      <c r="J35" s="17"/>
      <c r="K35" s="17"/>
      <c r="L35" s="17"/>
      <c r="M35" s="17"/>
      <c r="N35" s="17"/>
      <c r="O35" s="17"/>
      <c r="P35" s="17"/>
      <c r="Q35" s="2"/>
      <c r="R35" s="2"/>
      <c r="BE35" s="17"/>
      <c r="BF35" s="17"/>
      <c r="BG35" s="17"/>
      <c r="BH35" s="17"/>
      <c r="BI35" s="17"/>
      <c r="BJ35" s="17"/>
      <c r="BK35" s="17"/>
      <c r="BL35" s="17"/>
      <c r="BM35" s="17"/>
      <c r="BN35" s="17"/>
      <c r="BO35" s="17"/>
      <c r="BP35" s="17"/>
      <c r="BQ35" s="2"/>
    </row>
    <row r="36" spans="1:69" ht="14.4">
      <c r="E36" s="17"/>
      <c r="F36" s="17"/>
      <c r="G36" s="17"/>
      <c r="H36" s="17"/>
      <c r="I36" s="17"/>
      <c r="J36" s="17"/>
      <c r="K36" s="17"/>
      <c r="L36" s="17"/>
      <c r="M36" s="17"/>
      <c r="N36" s="17"/>
      <c r="O36" s="17"/>
      <c r="P36" s="17"/>
      <c r="Q36" s="2"/>
      <c r="R36" s="2"/>
      <c r="BE36" s="17"/>
      <c r="BF36" s="17"/>
      <c r="BG36" s="17"/>
      <c r="BH36" s="17"/>
      <c r="BI36" s="17"/>
      <c r="BJ36" s="17"/>
      <c r="BK36" s="17"/>
      <c r="BL36" s="17"/>
      <c r="BM36" s="17"/>
      <c r="BN36" s="17"/>
      <c r="BO36" s="17"/>
      <c r="BP36" s="17"/>
      <c r="BQ36" s="2"/>
    </row>
    <row r="37" spans="1:69" ht="14.4">
      <c r="E37" s="17"/>
      <c r="F37" s="17"/>
      <c r="G37" s="17"/>
      <c r="H37" s="17"/>
      <c r="I37" s="17"/>
      <c r="J37" s="17"/>
      <c r="K37" s="17"/>
      <c r="L37" s="17"/>
      <c r="M37" s="17"/>
      <c r="N37" s="17"/>
      <c r="O37" s="17"/>
      <c r="P37" s="17"/>
      <c r="Q37" s="2"/>
      <c r="R37" s="2"/>
      <c r="BE37" s="17"/>
      <c r="BF37" s="17"/>
      <c r="BG37" s="17"/>
      <c r="BH37" s="17"/>
      <c r="BI37" s="17"/>
      <c r="BJ37" s="17"/>
      <c r="BK37" s="17"/>
      <c r="BL37" s="17"/>
      <c r="BM37" s="17"/>
      <c r="BN37" s="17"/>
      <c r="BO37" s="17"/>
      <c r="BP37" s="17"/>
      <c r="BQ37" s="2"/>
    </row>
  </sheetData>
  <sheetProtection sheet="1" formatCells="0"/>
  <mergeCells count="26">
    <mergeCell ref="BE28:BO28"/>
    <mergeCell ref="BE30:BI30"/>
    <mergeCell ref="BK30:BO30"/>
    <mergeCell ref="BC12:BO12"/>
    <mergeCell ref="BB19:BP19"/>
    <mergeCell ref="BB20:BP20"/>
    <mergeCell ref="BD23:BE23"/>
    <mergeCell ref="BE26:BO26"/>
    <mergeCell ref="BB3:BP3"/>
    <mergeCell ref="BB4:BP4"/>
    <mergeCell ref="BB9:BO9"/>
    <mergeCell ref="BB10:BO10"/>
    <mergeCell ref="BC11:BO11"/>
    <mergeCell ref="C12:O12"/>
    <mergeCell ref="E30:I30"/>
    <mergeCell ref="B19:P19"/>
    <mergeCell ref="B20:P20"/>
    <mergeCell ref="D23:E23"/>
    <mergeCell ref="E26:O26"/>
    <mergeCell ref="E28:O28"/>
    <mergeCell ref="K30:O30"/>
    <mergeCell ref="B3:P3"/>
    <mergeCell ref="B4:P4"/>
    <mergeCell ref="B9:O9"/>
    <mergeCell ref="B10:O10"/>
    <mergeCell ref="C11:O11"/>
  </mergeCells>
  <phoneticPr fontId="58"/>
  <pageMargins left="0.70866141732283472" right="0.70866141732283472"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FF00"/>
  </sheetPr>
  <dimension ref="B1:BT38"/>
  <sheetViews>
    <sheetView showGridLines="0" showZeros="0" view="pageBreakPreview" zoomScaleNormal="100" zoomScaleSheetLayoutView="100" workbookViewId="0">
      <selection activeCell="S5" sqref="S5"/>
    </sheetView>
  </sheetViews>
  <sheetFormatPr defaultColWidth="9" defaultRowHeight="13.2"/>
  <cols>
    <col min="1" max="1" width="1.6640625" style="2" customWidth="1"/>
    <col min="2" max="2" width="2.21875" style="2" customWidth="1"/>
    <col min="3" max="3" width="1.109375" style="2" customWidth="1"/>
    <col min="4" max="4" width="3.6640625" style="2" customWidth="1"/>
    <col min="5" max="5" width="4.44140625" style="2" customWidth="1"/>
    <col min="6" max="7" width="5.21875" style="2" customWidth="1"/>
    <col min="8" max="8" width="8.44140625" style="2" customWidth="1"/>
    <col min="9" max="9" width="7" style="2" customWidth="1"/>
    <col min="10" max="11" width="6.109375" style="2" customWidth="1"/>
    <col min="12" max="12" width="3.6640625" style="3" customWidth="1"/>
    <col min="13" max="13" width="5.6640625" style="3" customWidth="1"/>
    <col min="14" max="19" width="3.6640625" style="3" customWidth="1"/>
    <col min="20" max="20" width="2.109375" style="3" customWidth="1"/>
    <col min="21" max="21" width="2.21875" style="3" customWidth="1"/>
    <col min="22" max="22" width="1.6640625" style="2" customWidth="1"/>
    <col min="23" max="23" width="9" style="2"/>
    <col min="24" max="51" width="0" style="2" hidden="1" customWidth="1"/>
    <col min="52" max="52" width="12.21875" style="2" customWidth="1"/>
    <col min="53" max="53" width="1.6640625" style="2" customWidth="1"/>
    <col min="54" max="54" width="2.21875" style="2" customWidth="1"/>
    <col min="55" max="55" width="1.109375" style="2" customWidth="1"/>
    <col min="56" max="56" width="3.6640625" style="2" customWidth="1"/>
    <col min="57" max="57" width="4.44140625" style="2" customWidth="1"/>
    <col min="58" max="59" width="5.21875" style="2" customWidth="1"/>
    <col min="60" max="60" width="8.44140625" style="2" customWidth="1"/>
    <col min="61" max="61" width="7" style="2" customWidth="1"/>
    <col min="62" max="63" width="6.109375" style="2" customWidth="1"/>
    <col min="64" max="64" width="3.6640625" style="3" customWidth="1"/>
    <col min="65" max="65" width="5.6640625" style="3" customWidth="1"/>
    <col min="66" max="71" width="3.6640625" style="3" customWidth="1"/>
    <col min="72" max="72" width="2.109375" style="3" customWidth="1"/>
    <col min="73" max="16384" width="9" style="2"/>
  </cols>
  <sheetData>
    <row r="1" spans="2:72" ht="15" customHeight="1">
      <c r="B1" s="64" t="s">
        <v>250</v>
      </c>
      <c r="BB1" s="64" t="s">
        <v>250</v>
      </c>
    </row>
    <row r="2" spans="2:72" ht="11.25" customHeight="1">
      <c r="J2" s="4"/>
      <c r="K2" s="4"/>
      <c r="L2" s="5"/>
      <c r="M2" s="5"/>
      <c r="N2" s="5"/>
      <c r="O2" s="5"/>
      <c r="P2" s="5"/>
      <c r="Q2" s="5"/>
      <c r="R2" s="5"/>
      <c r="S2" s="5"/>
      <c r="V2" s="3"/>
      <c r="BJ2" s="4"/>
      <c r="BK2" s="4"/>
      <c r="BL2" s="5"/>
      <c r="BM2" s="5"/>
      <c r="BN2" s="5"/>
      <c r="BO2" s="5"/>
      <c r="BP2" s="5"/>
      <c r="BQ2" s="5"/>
      <c r="BR2" s="5"/>
      <c r="BS2" s="5"/>
    </row>
    <row r="3" spans="2:72">
      <c r="J3" s="3"/>
      <c r="K3" s="3"/>
      <c r="M3" s="118"/>
      <c r="N3" s="798"/>
      <c r="O3" s="799"/>
      <c r="P3" s="3" t="s">
        <v>0</v>
      </c>
      <c r="Q3" s="414"/>
      <c r="R3" s="6" t="s">
        <v>1</v>
      </c>
      <c r="S3" s="414"/>
      <c r="T3" s="6" t="s">
        <v>2</v>
      </c>
      <c r="V3" s="3"/>
      <c r="W3" s="84"/>
      <c r="BJ3" s="3"/>
      <c r="BK3" s="3"/>
      <c r="BM3" s="118"/>
      <c r="BN3" s="798" t="s">
        <v>2500</v>
      </c>
      <c r="BO3" s="798"/>
      <c r="BP3" s="3" t="s">
        <v>0</v>
      </c>
      <c r="BQ3" s="414">
        <v>3</v>
      </c>
      <c r="BR3" s="6" t="s">
        <v>1</v>
      </c>
      <c r="BS3" s="414">
        <v>1</v>
      </c>
      <c r="BT3" s="6" t="s">
        <v>2</v>
      </c>
    </row>
    <row r="4" spans="2:72" ht="13.5" customHeight="1">
      <c r="I4" s="3"/>
      <c r="J4" s="3"/>
      <c r="L4" s="2"/>
      <c r="M4" s="2"/>
      <c r="N4" s="2"/>
      <c r="O4" s="2"/>
      <c r="P4" s="2"/>
      <c r="Q4" s="5"/>
      <c r="R4" s="2"/>
      <c r="S4" s="5"/>
      <c r="W4" s="7"/>
      <c r="BI4" s="3"/>
      <c r="BJ4" s="3"/>
      <c r="BL4" s="2"/>
      <c r="BM4" s="2"/>
      <c r="BN4" s="2"/>
      <c r="BO4" s="2"/>
      <c r="BP4" s="2"/>
      <c r="BQ4" s="5"/>
      <c r="BR4" s="2"/>
      <c r="BS4" s="5"/>
    </row>
    <row r="5" spans="2:72" ht="21.75" customHeight="1">
      <c r="D5" s="65" t="s">
        <v>12</v>
      </c>
      <c r="J5" s="9"/>
      <c r="K5" s="9"/>
      <c r="L5" s="2"/>
      <c r="M5" s="2"/>
      <c r="N5" s="2"/>
      <c r="O5" s="2"/>
      <c r="P5" s="2"/>
      <c r="Q5" s="2"/>
      <c r="R5" s="2"/>
      <c r="S5" s="9"/>
      <c r="BD5" s="65" t="s">
        <v>12</v>
      </c>
      <c r="BJ5" s="9"/>
      <c r="BK5" s="9"/>
      <c r="BL5" s="2"/>
      <c r="BM5" s="2"/>
      <c r="BN5" s="2"/>
      <c r="BO5" s="2"/>
      <c r="BP5" s="2"/>
      <c r="BQ5" s="2"/>
      <c r="BR5" s="2"/>
      <c r="BS5" s="9"/>
    </row>
    <row r="6" spans="2:72" ht="21.75" customHeight="1">
      <c r="C6" s="8"/>
      <c r="D6" s="2" t="s">
        <v>13</v>
      </c>
      <c r="J6" s="9"/>
      <c r="K6" s="9"/>
      <c r="L6" s="2"/>
      <c r="M6" s="2"/>
      <c r="N6" s="2"/>
      <c r="O6" s="2"/>
      <c r="P6" s="2"/>
      <c r="Q6" s="2"/>
      <c r="R6" s="2"/>
      <c r="S6" s="9"/>
      <c r="BC6" s="8"/>
      <c r="BD6" s="2" t="s">
        <v>13</v>
      </c>
      <c r="BJ6" s="9"/>
      <c r="BK6" s="9"/>
      <c r="BL6" s="2"/>
      <c r="BM6" s="2"/>
      <c r="BN6" s="2"/>
      <c r="BO6" s="2"/>
      <c r="BP6" s="2"/>
      <c r="BQ6" s="2"/>
      <c r="BR6" s="2"/>
      <c r="BS6" s="9"/>
    </row>
    <row r="7" spans="2:72" ht="13.5" customHeight="1">
      <c r="C7" s="8"/>
      <c r="D7" s="8"/>
      <c r="G7" s="615"/>
      <c r="H7" s="615"/>
      <c r="I7" s="615"/>
      <c r="J7" s="615"/>
      <c r="K7" s="615"/>
      <c r="L7" s="615"/>
      <c r="M7" s="615"/>
      <c r="N7" s="615"/>
      <c r="O7" s="615"/>
      <c r="P7" s="615"/>
      <c r="Q7" s="615"/>
      <c r="R7" s="615"/>
      <c r="S7" s="9"/>
      <c r="BC7" s="8"/>
      <c r="BD7" s="8"/>
      <c r="BG7" s="615"/>
      <c r="BH7" s="615"/>
      <c r="BI7" s="615"/>
      <c r="BJ7" s="615"/>
      <c r="BK7" s="615"/>
      <c r="BL7" s="615"/>
      <c r="BM7" s="615"/>
      <c r="BN7" s="615"/>
      <c r="BO7" s="615"/>
      <c r="BP7" s="615"/>
      <c r="BQ7" s="615"/>
      <c r="BR7" s="615"/>
      <c r="BS7" s="9"/>
    </row>
    <row r="8" spans="2:72" ht="21.75" customHeight="1">
      <c r="D8" s="8" t="s">
        <v>275</v>
      </c>
      <c r="L8" s="2"/>
      <c r="M8" s="2"/>
      <c r="N8" s="2"/>
      <c r="O8" s="2"/>
      <c r="P8" s="2"/>
      <c r="Q8" s="2"/>
      <c r="R8" s="2"/>
      <c r="S8" s="2"/>
      <c r="T8" s="2"/>
      <c r="BD8" s="8" t="s">
        <v>275</v>
      </c>
      <c r="BL8" s="2"/>
      <c r="BM8" s="2"/>
      <c r="BN8" s="2"/>
      <c r="BO8" s="2"/>
      <c r="BP8" s="2"/>
      <c r="BQ8" s="2"/>
      <c r="BR8" s="2"/>
      <c r="BS8" s="2"/>
      <c r="BT8" s="2"/>
    </row>
    <row r="9" spans="2:72" ht="21.75" customHeight="1">
      <c r="D9" s="821">
        <f>第1号!J10</f>
        <v>0</v>
      </c>
      <c r="E9" s="821"/>
      <c r="F9" s="821"/>
      <c r="G9" s="821"/>
      <c r="H9" s="821"/>
      <c r="I9" s="821"/>
      <c r="J9" s="821"/>
      <c r="K9" s="4"/>
      <c r="L9" s="4"/>
      <c r="M9" s="4"/>
      <c r="N9" s="4"/>
      <c r="O9" s="4"/>
      <c r="P9" s="4"/>
      <c r="Q9" s="4"/>
      <c r="R9" s="4"/>
      <c r="S9" s="4"/>
      <c r="T9" s="2"/>
      <c r="BD9" s="821" t="s">
        <v>2421</v>
      </c>
      <c r="BE9" s="821"/>
      <c r="BF9" s="821"/>
      <c r="BG9" s="821"/>
      <c r="BH9" s="821"/>
      <c r="BI9" s="821"/>
      <c r="BJ9" s="821"/>
      <c r="BK9" s="4"/>
      <c r="BL9" s="4"/>
      <c r="BM9" s="4"/>
      <c r="BN9" s="4"/>
      <c r="BO9" s="4"/>
      <c r="BP9" s="4"/>
      <c r="BQ9" s="4"/>
      <c r="BR9" s="4"/>
      <c r="BS9" s="4"/>
      <c r="BT9" s="2"/>
    </row>
    <row r="10" spans="2:72" ht="21.75" customHeight="1">
      <c r="D10" s="749">
        <f>第1号!J11</f>
        <v>0</v>
      </c>
      <c r="E10" s="749"/>
      <c r="F10" s="749"/>
      <c r="G10" s="822">
        <f>基本情報!E11</f>
        <v>0</v>
      </c>
      <c r="H10" s="823"/>
      <c r="I10" s="823"/>
      <c r="J10" s="120" t="str">
        <f>IF(ISTEXT(G10),"殿","")</f>
        <v/>
      </c>
      <c r="K10" s="66"/>
      <c r="L10" s="66"/>
      <c r="M10" s="66"/>
      <c r="N10" s="66"/>
      <c r="O10" s="66"/>
      <c r="P10" s="66"/>
      <c r="Q10" s="66"/>
      <c r="R10" s="66"/>
      <c r="S10" s="66"/>
      <c r="T10" s="2"/>
      <c r="BD10" s="749" t="s">
        <v>2670</v>
      </c>
      <c r="BE10" s="749"/>
      <c r="BF10" s="749"/>
      <c r="BG10" s="822" t="s">
        <v>2671</v>
      </c>
      <c r="BH10" s="822"/>
      <c r="BI10" s="822"/>
      <c r="BJ10" s="120" t="s">
        <v>2690</v>
      </c>
      <c r="BK10" s="66"/>
      <c r="BL10" s="66"/>
      <c r="BM10" s="66"/>
      <c r="BN10" s="66"/>
      <c r="BO10" s="66"/>
      <c r="BP10" s="66"/>
      <c r="BQ10" s="66"/>
      <c r="BR10" s="66"/>
      <c r="BS10" s="66"/>
      <c r="BT10" s="2"/>
    </row>
    <row r="11" spans="2:72" ht="13.5" customHeight="1">
      <c r="D11" s="8"/>
      <c r="L11" s="2"/>
      <c r="M11" s="2"/>
      <c r="N11" s="2"/>
      <c r="O11" s="2"/>
      <c r="P11" s="2"/>
      <c r="Q11" s="2"/>
      <c r="R11" s="2"/>
      <c r="S11" s="2"/>
      <c r="T11" s="2"/>
      <c r="BD11" s="8"/>
      <c r="BL11" s="2"/>
      <c r="BM11" s="2"/>
      <c r="BN11" s="2"/>
      <c r="BO11" s="2"/>
      <c r="BP11" s="2"/>
      <c r="BQ11" s="2"/>
      <c r="BR11" s="2"/>
      <c r="BS11" s="2"/>
      <c r="BT11" s="2"/>
    </row>
    <row r="12" spans="2:72" ht="18.75" customHeight="1">
      <c r="D12" s="2" t="s">
        <v>2139</v>
      </c>
      <c r="L12" s="2"/>
      <c r="M12" s="2"/>
      <c r="N12" s="2"/>
      <c r="O12" s="2"/>
      <c r="P12" s="2"/>
      <c r="Q12" s="2"/>
      <c r="R12" s="2"/>
      <c r="S12" s="2"/>
      <c r="T12" s="2"/>
      <c r="BD12" s="2" t="s">
        <v>2139</v>
      </c>
      <c r="BL12" s="2"/>
      <c r="BM12" s="2"/>
      <c r="BN12" s="2"/>
      <c r="BO12" s="2"/>
      <c r="BP12" s="2"/>
      <c r="BQ12" s="2"/>
      <c r="BR12" s="2"/>
      <c r="BS12" s="2"/>
      <c r="BT12" s="2"/>
    </row>
    <row r="13" spans="2:72" ht="21.75" customHeight="1">
      <c r="D13" s="821">
        <f>第1号!J16</f>
        <v>0</v>
      </c>
      <c r="E13" s="821"/>
      <c r="F13" s="821"/>
      <c r="G13" s="821"/>
      <c r="H13" s="821"/>
      <c r="I13" s="821"/>
      <c r="J13" s="821"/>
      <c r="K13" s="4"/>
      <c r="L13" s="4"/>
      <c r="M13" s="4"/>
      <c r="N13" s="4"/>
      <c r="O13" s="4"/>
      <c r="P13" s="4"/>
      <c r="Q13" s="4"/>
      <c r="R13" s="4"/>
      <c r="S13" s="4"/>
      <c r="T13" s="2"/>
      <c r="BD13" s="821" t="s">
        <v>2675</v>
      </c>
      <c r="BE13" s="821"/>
      <c r="BF13" s="821"/>
      <c r="BG13" s="821"/>
      <c r="BH13" s="821"/>
      <c r="BI13" s="821"/>
      <c r="BJ13" s="821"/>
      <c r="BK13" s="4"/>
      <c r="BL13" s="4"/>
      <c r="BM13" s="4"/>
      <c r="BN13" s="4"/>
      <c r="BO13" s="4"/>
      <c r="BP13" s="4"/>
      <c r="BQ13" s="4"/>
      <c r="BR13" s="4"/>
      <c r="BS13" s="4"/>
      <c r="BT13" s="2"/>
    </row>
    <row r="14" spans="2:72" ht="21.75" customHeight="1">
      <c r="D14" s="749">
        <f>第1号!J17</f>
        <v>0</v>
      </c>
      <c r="E14" s="749"/>
      <c r="F14" s="749"/>
      <c r="G14" s="822">
        <f>基本情報!E28</f>
        <v>0</v>
      </c>
      <c r="H14" s="823"/>
      <c r="I14" s="823"/>
      <c r="J14" s="120" t="str">
        <f>IF(ISTEXT(G14),"殿","")</f>
        <v/>
      </c>
      <c r="K14" s="66"/>
      <c r="L14" s="66"/>
      <c r="M14" s="66"/>
      <c r="N14" s="66"/>
      <c r="O14" s="66"/>
      <c r="P14" s="66"/>
      <c r="Q14" s="66"/>
      <c r="R14" s="66"/>
      <c r="S14" s="66"/>
      <c r="T14" s="2"/>
      <c r="BD14" s="749" t="s">
        <v>2670</v>
      </c>
      <c r="BE14" s="749"/>
      <c r="BF14" s="749"/>
      <c r="BG14" s="822" t="s">
        <v>2676</v>
      </c>
      <c r="BH14" s="822"/>
      <c r="BI14" s="822"/>
      <c r="BJ14" s="120" t="s">
        <v>2690</v>
      </c>
      <c r="BK14" s="66"/>
      <c r="BL14" s="66"/>
      <c r="BM14" s="66"/>
      <c r="BN14" s="66"/>
      <c r="BO14" s="66"/>
      <c r="BP14" s="66"/>
      <c r="BQ14" s="66"/>
      <c r="BR14" s="66"/>
      <c r="BS14" s="66"/>
      <c r="BT14" s="2"/>
    </row>
    <row r="15" spans="2:72" ht="13.5" customHeight="1"/>
    <row r="16" spans="2:72" ht="18.75" customHeight="1">
      <c r="D16" s="2" t="s">
        <v>2139</v>
      </c>
      <c r="L16" s="2"/>
      <c r="M16" s="2"/>
      <c r="N16" s="2"/>
      <c r="O16" s="2"/>
      <c r="P16" s="2"/>
      <c r="Q16" s="2"/>
      <c r="R16" s="2"/>
      <c r="S16" s="2"/>
      <c r="T16" s="2"/>
      <c r="BD16" s="2" t="s">
        <v>2139</v>
      </c>
      <c r="BL16" s="2"/>
      <c r="BM16" s="2"/>
      <c r="BN16" s="2"/>
      <c r="BO16" s="2"/>
      <c r="BP16" s="2"/>
      <c r="BQ16" s="2"/>
      <c r="BR16" s="2"/>
      <c r="BS16" s="2"/>
      <c r="BT16" s="2"/>
    </row>
    <row r="17" spans="3:72" ht="21.75" customHeight="1">
      <c r="D17" s="821">
        <f>第1号!J22</f>
        <v>0</v>
      </c>
      <c r="E17" s="821"/>
      <c r="F17" s="821"/>
      <c r="G17" s="821"/>
      <c r="H17" s="821"/>
      <c r="I17" s="821"/>
      <c r="J17" s="821"/>
      <c r="K17" s="4"/>
      <c r="L17" s="4"/>
      <c r="M17" s="4"/>
      <c r="N17" s="4"/>
      <c r="O17" s="4"/>
      <c r="P17" s="4"/>
      <c r="Q17" s="4"/>
      <c r="R17" s="4"/>
      <c r="S17" s="4"/>
      <c r="T17" s="2"/>
      <c r="BD17" s="821" t="s">
        <v>2678</v>
      </c>
      <c r="BE17" s="821"/>
      <c r="BF17" s="821"/>
      <c r="BG17" s="821"/>
      <c r="BH17" s="821"/>
      <c r="BI17" s="821"/>
      <c r="BJ17" s="821"/>
      <c r="BK17" s="4"/>
      <c r="BL17" s="4"/>
      <c r="BM17" s="4"/>
      <c r="BN17" s="4"/>
      <c r="BO17" s="4"/>
      <c r="BP17" s="4"/>
      <c r="BQ17" s="4"/>
      <c r="BR17" s="4"/>
      <c r="BS17" s="4"/>
      <c r="BT17" s="2"/>
    </row>
    <row r="18" spans="3:72" ht="21.75" customHeight="1">
      <c r="D18" s="749">
        <f>第1号!J23</f>
        <v>0</v>
      </c>
      <c r="E18" s="749"/>
      <c r="F18" s="749"/>
      <c r="G18" s="822">
        <f>第1号!M23</f>
        <v>0</v>
      </c>
      <c r="H18" s="823"/>
      <c r="I18" s="823"/>
      <c r="J18" s="120" t="str">
        <f>IF(ISTEXT(G18),"殿","")</f>
        <v/>
      </c>
      <c r="K18" s="66"/>
      <c r="L18" s="66"/>
      <c r="M18" s="66"/>
      <c r="N18" s="66"/>
      <c r="O18" s="66"/>
      <c r="P18" s="66"/>
      <c r="Q18" s="66"/>
      <c r="R18" s="66"/>
      <c r="S18" s="66"/>
      <c r="T18" s="2"/>
      <c r="BD18" s="749" t="s">
        <v>2670</v>
      </c>
      <c r="BE18" s="749"/>
      <c r="BF18" s="749"/>
      <c r="BG18" s="822" t="s">
        <v>2680</v>
      </c>
      <c r="BH18" s="822"/>
      <c r="BI18" s="822"/>
      <c r="BJ18" s="120" t="s">
        <v>2690</v>
      </c>
      <c r="BK18" s="66"/>
      <c r="BL18" s="66"/>
      <c r="BM18" s="66"/>
      <c r="BN18" s="66"/>
      <c r="BO18" s="66"/>
      <c r="BP18" s="66"/>
      <c r="BQ18" s="66"/>
      <c r="BR18" s="66"/>
      <c r="BS18" s="66"/>
      <c r="BT18" s="2"/>
    </row>
    <row r="19" spans="3:72" ht="13.5" customHeight="1"/>
    <row r="20" spans="3:72" ht="13.5" customHeight="1">
      <c r="S20" s="12"/>
      <c r="BS20" s="12"/>
    </row>
    <row r="21" spans="3:72" ht="25.8">
      <c r="C21" s="792" t="s">
        <v>276</v>
      </c>
      <c r="D21" s="792"/>
      <c r="E21" s="792"/>
      <c r="F21" s="792"/>
      <c r="G21" s="792"/>
      <c r="H21" s="792"/>
      <c r="I21" s="792"/>
      <c r="J21" s="792"/>
      <c r="K21" s="792"/>
      <c r="L21" s="792"/>
      <c r="M21" s="792"/>
      <c r="N21" s="792"/>
      <c r="O21" s="792"/>
      <c r="P21" s="792"/>
      <c r="Q21" s="792"/>
      <c r="R21" s="792"/>
      <c r="S21" s="792"/>
      <c r="BC21" s="792" t="s">
        <v>276</v>
      </c>
      <c r="BD21" s="792"/>
      <c r="BE21" s="792"/>
      <c r="BF21" s="792"/>
      <c r="BG21" s="792"/>
      <c r="BH21" s="792"/>
      <c r="BI21" s="792"/>
      <c r="BJ21" s="792"/>
      <c r="BK21" s="792"/>
      <c r="BL21" s="792"/>
      <c r="BM21" s="792"/>
      <c r="BN21" s="792"/>
      <c r="BO21" s="792"/>
      <c r="BP21" s="792"/>
      <c r="BQ21" s="792"/>
      <c r="BR21" s="792"/>
      <c r="BS21" s="792"/>
    </row>
    <row r="22" spans="3:72" ht="21" customHeight="1"/>
    <row r="23" spans="3:72" ht="69.599999999999994" customHeight="1">
      <c r="D23" s="618" t="s">
        <v>2570</v>
      </c>
      <c r="E23" s="618"/>
      <c r="F23" s="618"/>
      <c r="G23" s="618"/>
      <c r="H23" s="618"/>
      <c r="I23" s="618"/>
      <c r="J23" s="618"/>
      <c r="K23" s="618"/>
      <c r="L23" s="618"/>
      <c r="M23" s="618"/>
      <c r="N23" s="618"/>
      <c r="O23" s="618"/>
      <c r="P23" s="618"/>
      <c r="Q23" s="618"/>
      <c r="R23" s="618"/>
      <c r="S23" s="618"/>
      <c r="BD23" s="618" t="s">
        <v>2570</v>
      </c>
      <c r="BE23" s="618"/>
      <c r="BF23" s="618"/>
      <c r="BG23" s="618"/>
      <c r="BH23" s="618"/>
      <c r="BI23" s="618"/>
      <c r="BJ23" s="618"/>
      <c r="BK23" s="618"/>
      <c r="BL23" s="618"/>
      <c r="BM23" s="618"/>
      <c r="BN23" s="618"/>
      <c r="BO23" s="618"/>
      <c r="BP23" s="618"/>
      <c r="BQ23" s="618"/>
      <c r="BR23" s="618"/>
      <c r="BS23" s="618"/>
    </row>
    <row r="24" spans="3:72" ht="6" customHeight="1">
      <c r="F24" s="9"/>
      <c r="G24" s="9"/>
      <c r="H24" s="16"/>
      <c r="I24" s="16"/>
      <c r="J24" s="16"/>
      <c r="T24" s="4"/>
      <c r="V24" s="3"/>
      <c r="BF24" s="9"/>
      <c r="BG24" s="9"/>
      <c r="BH24" s="16"/>
      <c r="BI24" s="16"/>
      <c r="BJ24" s="16"/>
      <c r="BT24" s="4"/>
    </row>
    <row r="25" spans="3:72" ht="13.5" customHeight="1"/>
    <row r="26" spans="3:72" ht="26.25" customHeight="1">
      <c r="D26" s="2" t="s">
        <v>277</v>
      </c>
      <c r="BD26" s="2" t="s">
        <v>277</v>
      </c>
    </row>
    <row r="27" spans="3:72" ht="15.75" customHeight="1">
      <c r="E27" s="2" t="s">
        <v>23</v>
      </c>
      <c r="I27" s="3"/>
      <c r="J27" s="3"/>
      <c r="K27" s="3"/>
      <c r="Q27" s="2"/>
      <c r="R27" s="2"/>
      <c r="S27" s="2"/>
      <c r="BE27" s="2" t="s">
        <v>23</v>
      </c>
      <c r="BI27" s="3"/>
      <c r="BJ27" s="3"/>
      <c r="BK27" s="3"/>
      <c r="BQ27" s="2"/>
      <c r="BR27" s="2"/>
      <c r="BS27" s="2"/>
    </row>
    <row r="28" spans="3:72" ht="27" customHeight="1">
      <c r="F28" s="821">
        <f>基本情報!E77</f>
        <v>0</v>
      </c>
      <c r="G28" s="821"/>
      <c r="H28" s="821"/>
      <c r="I28" s="821"/>
      <c r="J28" s="821"/>
      <c r="K28" s="821"/>
      <c r="L28" s="821"/>
      <c r="M28" s="821"/>
      <c r="N28" s="821"/>
      <c r="O28" s="821"/>
      <c r="P28" s="821"/>
      <c r="Q28" s="821"/>
      <c r="R28" s="821"/>
      <c r="S28" s="821"/>
      <c r="T28" s="2"/>
      <c r="V28" s="3"/>
      <c r="BF28" s="821" t="s">
        <v>2674</v>
      </c>
      <c r="BG28" s="821"/>
      <c r="BH28" s="821"/>
      <c r="BI28" s="821"/>
      <c r="BJ28" s="821"/>
      <c r="BK28" s="821"/>
      <c r="BL28" s="821"/>
      <c r="BM28" s="821"/>
      <c r="BN28" s="821"/>
      <c r="BO28" s="821"/>
      <c r="BP28" s="821"/>
      <c r="BQ28" s="821"/>
      <c r="BR28" s="821"/>
      <c r="BS28" s="821"/>
      <c r="BT28" s="2"/>
    </row>
    <row r="29" spans="3:72" ht="26.25" customHeight="1">
      <c r="E29" s="752" t="s">
        <v>24</v>
      </c>
      <c r="F29" s="752"/>
      <c r="G29" s="821">
        <f>基本情報!E75</f>
        <v>0</v>
      </c>
      <c r="H29" s="821"/>
      <c r="I29" s="821"/>
      <c r="J29" s="821"/>
      <c r="K29" s="821"/>
      <c r="L29" s="821"/>
      <c r="M29" s="821"/>
      <c r="N29" s="821"/>
      <c r="O29" s="821"/>
      <c r="P29" s="821"/>
      <c r="Q29" s="821"/>
      <c r="R29" s="821"/>
      <c r="S29" s="821"/>
      <c r="U29" s="2"/>
      <c r="BE29" s="752" t="s">
        <v>24</v>
      </c>
      <c r="BF29" s="752"/>
      <c r="BG29" s="821" t="s">
        <v>2691</v>
      </c>
      <c r="BH29" s="821"/>
      <c r="BI29" s="821"/>
      <c r="BJ29" s="821"/>
      <c r="BK29" s="821"/>
      <c r="BL29" s="821"/>
      <c r="BM29" s="821"/>
      <c r="BN29" s="821"/>
      <c r="BO29" s="821"/>
      <c r="BP29" s="821"/>
      <c r="BQ29" s="821"/>
      <c r="BR29" s="821"/>
      <c r="BS29" s="821"/>
    </row>
    <row r="30" spans="3:72" ht="24" customHeight="1">
      <c r="L30" s="2"/>
      <c r="M30" s="2"/>
      <c r="N30" s="2"/>
      <c r="O30" s="2"/>
      <c r="P30" s="2"/>
      <c r="Q30" s="2"/>
      <c r="R30" s="2"/>
      <c r="S30" s="2"/>
      <c r="BL30" s="2"/>
      <c r="BM30" s="2"/>
      <c r="BN30" s="2"/>
      <c r="BO30" s="2"/>
      <c r="BP30" s="2"/>
      <c r="BQ30" s="2"/>
      <c r="BR30" s="2"/>
      <c r="BS30" s="2"/>
    </row>
    <row r="31" spans="3:72" ht="15" customHeight="1">
      <c r="L31" s="2"/>
      <c r="M31" s="2"/>
      <c r="N31" s="2"/>
      <c r="O31" s="2"/>
      <c r="P31" s="2"/>
      <c r="Q31" s="2"/>
      <c r="R31" s="2"/>
      <c r="S31" s="2"/>
      <c r="BL31" s="2"/>
      <c r="BM31" s="2"/>
      <c r="BN31" s="2"/>
      <c r="BO31" s="2"/>
      <c r="BP31" s="2"/>
      <c r="BQ31" s="2"/>
      <c r="BR31" s="2"/>
      <c r="BS31" s="2"/>
    </row>
    <row r="32" spans="3:72" ht="26.25" customHeight="1">
      <c r="D32" s="2" t="s">
        <v>2107</v>
      </c>
      <c r="G32" s="16"/>
      <c r="H32" s="16"/>
      <c r="I32" s="16"/>
      <c r="J32" s="16"/>
      <c r="K32" s="16"/>
      <c r="L32" s="16"/>
      <c r="M32" s="16"/>
      <c r="N32" s="16"/>
      <c r="O32" s="16"/>
      <c r="P32" s="16"/>
      <c r="Q32" s="16"/>
      <c r="R32" s="16"/>
      <c r="S32" s="16"/>
      <c r="BD32" s="2" t="s">
        <v>2107</v>
      </c>
      <c r="BG32" s="16"/>
      <c r="BH32" s="16"/>
      <c r="BI32" s="16"/>
      <c r="BJ32" s="16"/>
      <c r="BK32" s="16"/>
      <c r="BL32" s="16"/>
      <c r="BM32" s="16"/>
      <c r="BN32" s="16"/>
      <c r="BO32" s="16"/>
      <c r="BP32" s="16"/>
      <c r="BQ32" s="16"/>
      <c r="BR32" s="16"/>
      <c r="BS32" s="16"/>
    </row>
    <row r="33" spans="2:72" ht="26.25" customHeight="1">
      <c r="E33" s="752" t="s">
        <v>2108</v>
      </c>
      <c r="F33" s="752"/>
      <c r="G33" s="748">
        <f>基本情報!E62</f>
        <v>0</v>
      </c>
      <c r="H33" s="748"/>
      <c r="I33" s="748"/>
      <c r="J33" s="748"/>
      <c r="K33" s="748"/>
      <c r="L33" s="748"/>
      <c r="M33" s="748"/>
      <c r="N33" s="748"/>
      <c r="O33" s="748"/>
      <c r="P33" s="748"/>
      <c r="Q33" s="748"/>
      <c r="R33" s="748"/>
      <c r="S33" s="748"/>
      <c r="W33" s="18"/>
      <c r="BE33" s="752" t="s">
        <v>2108</v>
      </c>
      <c r="BF33" s="752"/>
      <c r="BG33" s="748" t="s">
        <v>2675</v>
      </c>
      <c r="BH33" s="748"/>
      <c r="BI33" s="748"/>
      <c r="BJ33" s="748"/>
      <c r="BK33" s="748"/>
      <c r="BL33" s="748"/>
      <c r="BM33" s="748"/>
      <c r="BN33" s="748"/>
      <c r="BO33" s="748"/>
      <c r="BP33" s="748"/>
      <c r="BQ33" s="748"/>
      <c r="BR33" s="748"/>
      <c r="BS33" s="748"/>
    </row>
    <row r="34" spans="2:72" ht="3" customHeight="1">
      <c r="L34" s="2"/>
      <c r="M34" s="2"/>
      <c r="N34" s="2"/>
      <c r="O34" s="2"/>
      <c r="P34" s="2"/>
      <c r="Q34" s="2"/>
      <c r="R34" s="2"/>
      <c r="S34" s="4"/>
      <c r="BL34" s="2"/>
      <c r="BM34" s="2"/>
      <c r="BN34" s="2"/>
      <c r="BO34" s="2"/>
      <c r="BP34" s="2"/>
      <c r="BQ34" s="2"/>
      <c r="BR34" s="2"/>
      <c r="BS34" s="4"/>
    </row>
    <row r="35" spans="2:72" ht="26.25" customHeight="1">
      <c r="F35" s="9" t="s">
        <v>2109</v>
      </c>
      <c r="G35" s="9"/>
      <c r="H35" s="748">
        <f>基本情報!E65</f>
        <v>0</v>
      </c>
      <c r="I35" s="748"/>
      <c r="J35" s="748"/>
      <c r="K35" s="2" t="s">
        <v>25</v>
      </c>
      <c r="L35" s="749">
        <f>基本情報!E67</f>
        <v>0</v>
      </c>
      <c r="M35" s="749"/>
      <c r="N35" s="749"/>
      <c r="O35" s="749"/>
      <c r="P35" s="749"/>
      <c r="Q35" s="749"/>
      <c r="R35" s="749"/>
      <c r="S35" s="819"/>
      <c r="T35" s="4"/>
      <c r="V35" s="3"/>
      <c r="W35" s="57"/>
      <c r="BF35" s="9" t="s">
        <v>2109</v>
      </c>
      <c r="BG35" s="9"/>
      <c r="BH35" s="748" t="s">
        <v>2670</v>
      </c>
      <c r="BI35" s="748"/>
      <c r="BJ35" s="748"/>
      <c r="BK35" s="2" t="s">
        <v>25</v>
      </c>
      <c r="BL35" s="749" t="s">
        <v>2676</v>
      </c>
      <c r="BM35" s="749"/>
      <c r="BN35" s="749"/>
      <c r="BO35" s="749"/>
      <c r="BP35" s="749"/>
      <c r="BQ35" s="749"/>
      <c r="BR35" s="749"/>
      <c r="BS35" s="749"/>
      <c r="BT35" s="4"/>
    </row>
    <row r="36" spans="2:72" ht="24" customHeight="1">
      <c r="F36" s="9"/>
      <c r="G36" s="9"/>
      <c r="H36" s="16"/>
      <c r="I36" s="16"/>
      <c r="J36" s="16"/>
      <c r="T36" s="4"/>
      <c r="V36" s="3"/>
      <c r="W36" s="95"/>
      <c r="X36" s="18"/>
      <c r="BF36" s="9"/>
      <c r="BG36" s="9"/>
      <c r="BH36" s="16"/>
      <c r="BI36" s="16"/>
      <c r="BJ36" s="16"/>
      <c r="BT36" s="4"/>
    </row>
    <row r="37" spans="2:72" ht="18" customHeight="1">
      <c r="B37" s="33"/>
      <c r="C37" s="36"/>
      <c r="D37" s="36"/>
      <c r="E37" s="36"/>
      <c r="F37" s="36"/>
      <c r="K37" s="4"/>
      <c r="BB37" s="33"/>
      <c r="BC37" s="36"/>
      <c r="BD37" s="36"/>
      <c r="BE37" s="36"/>
      <c r="BF37" s="36"/>
      <c r="BK37" s="4"/>
    </row>
    <row r="38" spans="2:72" ht="13.5" customHeight="1">
      <c r="S38" s="74"/>
      <c r="BS38" s="74"/>
    </row>
  </sheetData>
  <sheetProtection algorithmName="SHA-512" hashValue="u674OI3P7a+7DLHecXarlTTLNJ5O1L9d4AK5q8tpAY2VBJB81Xbt8c8y5nNVAI07tRJT2YxtvdnXZBAE79lFyw==" saltValue="MZdLLxx7D8IvtBUD86DjFQ==" spinCount="100000" sheet="1" formatCells="0"/>
  <mergeCells count="40">
    <mergeCell ref="BE33:BF33"/>
    <mergeCell ref="BG33:BS33"/>
    <mergeCell ref="BH35:BJ35"/>
    <mergeCell ref="BL35:BS35"/>
    <mergeCell ref="BC21:BS21"/>
    <mergeCell ref="BD23:BS23"/>
    <mergeCell ref="BF28:BS28"/>
    <mergeCell ref="BE29:BF29"/>
    <mergeCell ref="BG29:BS29"/>
    <mergeCell ref="BD13:BJ13"/>
    <mergeCell ref="BD14:BF14"/>
    <mergeCell ref="BG14:BI14"/>
    <mergeCell ref="BD17:BJ17"/>
    <mergeCell ref="BD18:BF18"/>
    <mergeCell ref="BG18:BI18"/>
    <mergeCell ref="BN3:BO3"/>
    <mergeCell ref="BG7:BR7"/>
    <mergeCell ref="BD9:BJ9"/>
    <mergeCell ref="BD10:BF10"/>
    <mergeCell ref="BG10:BI10"/>
    <mergeCell ref="C21:S21"/>
    <mergeCell ref="H35:J35"/>
    <mergeCell ref="D23:S23"/>
    <mergeCell ref="F28:S28"/>
    <mergeCell ref="E29:F29"/>
    <mergeCell ref="G29:S29"/>
    <mergeCell ref="E33:F33"/>
    <mergeCell ref="G33:S33"/>
    <mergeCell ref="L35:S35"/>
    <mergeCell ref="D17:J17"/>
    <mergeCell ref="D18:F18"/>
    <mergeCell ref="G18:I18"/>
    <mergeCell ref="N3:O3"/>
    <mergeCell ref="D14:F14"/>
    <mergeCell ref="G10:I10"/>
    <mergeCell ref="G14:I14"/>
    <mergeCell ref="G7:R7"/>
    <mergeCell ref="D9:J9"/>
    <mergeCell ref="D13:J13"/>
    <mergeCell ref="D10:F10"/>
  </mergeCells>
  <phoneticPr fontId="13"/>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0000000}">
          <x14:formula1>
            <xm:f>基本情報!$L$79:$L$109</xm:f>
          </x14:formula1>
          <xm:sqref>S3 BS3</xm:sqref>
        </x14:dataValidation>
        <x14:dataValidation type="list" allowBlank="1" showInputMessage="1" showErrorMessage="1" xr:uid="{00000000-0002-0000-0B00-000001000000}">
          <x14:formula1>
            <xm:f>基本情報!$K$79:$K$90</xm:f>
          </x14:formula1>
          <xm:sqref>Q3 BQ3</xm:sqref>
        </x14:dataValidation>
        <x14:dataValidation type="list" allowBlank="1" showInputMessage="1" showErrorMessage="1" xr:uid="{00000000-0002-0000-0B00-000002000000}">
          <x14:formula1>
            <xm:f>基本情報!$J$79:$J$81</xm:f>
          </x14:formula1>
          <xm:sqref>N3:O3 BN3:BO3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L310"/>
  <sheetViews>
    <sheetView showGridLines="0" showZeros="0" view="pageBreakPreview" topLeftCell="G292" zoomScaleNormal="100" zoomScaleSheetLayoutView="100" workbookViewId="0">
      <selection activeCell="BD303" sqref="BD303"/>
    </sheetView>
  </sheetViews>
  <sheetFormatPr defaultColWidth="9" defaultRowHeight="13.2"/>
  <cols>
    <col min="1" max="1" width="1.6640625" style="2" customWidth="1"/>
    <col min="2" max="2" width="2.6640625" style="2" customWidth="1"/>
    <col min="3" max="3" width="2.44140625" style="2" customWidth="1"/>
    <col min="4" max="10" width="10.6640625" style="2" customWidth="1"/>
    <col min="11" max="11" width="1.77734375" style="2" customWidth="1"/>
    <col min="12" max="12" width="3.109375" style="418" customWidth="1"/>
    <col min="13" max="13" width="18.88671875" style="418" customWidth="1"/>
    <col min="14" max="14" width="9" style="418"/>
    <col min="15" max="15" width="0" style="418" hidden="1" customWidth="1"/>
    <col min="16" max="16" width="9.77734375" style="418" hidden="1" customWidth="1"/>
    <col min="17" max="24" width="0" style="418" hidden="1" customWidth="1"/>
    <col min="25" max="27" width="0" style="18" hidden="1" customWidth="1"/>
    <col min="28" max="28" width="0" style="2" hidden="1" customWidth="1"/>
    <col min="29" max="36" width="9" style="2"/>
    <col min="37" max="52" width="0" style="2" hidden="1" customWidth="1"/>
    <col min="53" max="53" width="1.6640625" style="2" customWidth="1"/>
    <col min="54" max="54" width="2.6640625" style="2" customWidth="1"/>
    <col min="55" max="55" width="2.44140625" style="2" customWidth="1"/>
    <col min="56" max="62" width="10.6640625" style="2" customWidth="1"/>
    <col min="63" max="63" width="1.77734375" style="2" customWidth="1"/>
    <col min="64" max="64" width="3.109375" style="418" customWidth="1"/>
    <col min="65" max="16384" width="9" style="2"/>
  </cols>
  <sheetData>
    <row r="1" spans="1:63">
      <c r="B1" s="1" t="s">
        <v>2365</v>
      </c>
      <c r="E1" s="1"/>
      <c r="F1" s="1"/>
      <c r="BB1" s="1" t="s">
        <v>2365</v>
      </c>
      <c r="BE1" s="1"/>
      <c r="BF1" s="1"/>
    </row>
    <row r="3" spans="1:63" ht="21" customHeight="1">
      <c r="B3" s="840" t="s">
        <v>248</v>
      </c>
      <c r="C3" s="840"/>
      <c r="D3" s="840"/>
      <c r="E3" s="840"/>
      <c r="F3" s="840"/>
      <c r="G3" s="840"/>
      <c r="H3" s="840"/>
      <c r="I3" s="840"/>
      <c r="J3" s="840"/>
      <c r="BB3" s="840" t="s">
        <v>248</v>
      </c>
      <c r="BC3" s="840"/>
      <c r="BD3" s="840"/>
      <c r="BE3" s="840"/>
      <c r="BF3" s="840"/>
      <c r="BG3" s="840"/>
      <c r="BH3" s="840"/>
      <c r="BI3" s="840"/>
      <c r="BJ3" s="840"/>
    </row>
    <row r="5" spans="1:63" ht="18" customHeight="1">
      <c r="B5" s="2" t="s">
        <v>27</v>
      </c>
      <c r="BB5" s="2" t="s">
        <v>27</v>
      </c>
    </row>
    <row r="6" spans="1:63" s="418" customFormat="1" ht="21" customHeight="1">
      <c r="A6" s="2"/>
      <c r="B6" s="2" t="s">
        <v>2455</v>
      </c>
      <c r="C6" s="2"/>
      <c r="D6" s="2"/>
      <c r="E6" s="2"/>
      <c r="F6" s="2"/>
      <c r="G6" s="2"/>
      <c r="H6" s="2"/>
      <c r="I6" s="2"/>
      <c r="J6" s="2"/>
      <c r="K6" s="2"/>
      <c r="Y6" s="18"/>
      <c r="Z6" s="18"/>
      <c r="AA6" s="18"/>
      <c r="AB6" s="2"/>
      <c r="BA6" s="2"/>
      <c r="BB6" s="2" t="s">
        <v>2455</v>
      </c>
      <c r="BC6" s="2"/>
      <c r="BD6" s="2"/>
      <c r="BE6" s="2"/>
      <c r="BF6" s="2"/>
      <c r="BG6" s="2"/>
      <c r="BH6" s="2"/>
      <c r="BI6" s="2"/>
      <c r="BJ6" s="2"/>
      <c r="BK6" s="2"/>
    </row>
    <row r="7" spans="1:63" s="418" customFormat="1" ht="35.1" customHeight="1">
      <c r="A7" s="2"/>
      <c r="B7" s="828" t="s">
        <v>28</v>
      </c>
      <c r="C7" s="829"/>
      <c r="D7" s="829"/>
      <c r="E7" s="837">
        <f>基本情報!$E$75</f>
        <v>0</v>
      </c>
      <c r="F7" s="838"/>
      <c r="G7" s="838"/>
      <c r="H7" s="838"/>
      <c r="I7" s="838"/>
      <c r="J7" s="839"/>
      <c r="K7" s="2"/>
      <c r="Y7" s="18"/>
      <c r="Z7" s="18"/>
      <c r="AA7" s="18"/>
      <c r="AB7" s="2"/>
      <c r="BA7" s="2"/>
      <c r="BB7" s="828" t="s">
        <v>28</v>
      </c>
      <c r="BC7" s="983"/>
      <c r="BD7" s="984"/>
      <c r="BE7" s="837" t="s">
        <v>2691</v>
      </c>
      <c r="BF7" s="838"/>
      <c r="BG7" s="838"/>
      <c r="BH7" s="838"/>
      <c r="BI7" s="838"/>
      <c r="BJ7" s="839"/>
      <c r="BK7" s="2"/>
    </row>
    <row r="8" spans="1:63" s="418" customFormat="1" ht="13.5" customHeight="1">
      <c r="A8" s="2"/>
      <c r="B8" s="824" t="s">
        <v>251</v>
      </c>
      <c r="C8" s="825"/>
      <c r="D8" s="825"/>
      <c r="E8" s="831">
        <f>基本情報!$E$77</f>
        <v>0</v>
      </c>
      <c r="F8" s="832"/>
      <c r="G8" s="832"/>
      <c r="H8" s="832"/>
      <c r="I8" s="832"/>
      <c r="J8" s="833"/>
      <c r="K8" s="2"/>
      <c r="Y8" s="18"/>
      <c r="Z8" s="18"/>
      <c r="AA8" s="18"/>
      <c r="AB8" s="2"/>
      <c r="BA8" s="2"/>
      <c r="BB8" s="824" t="s">
        <v>251</v>
      </c>
      <c r="BC8" s="985"/>
      <c r="BD8" s="986"/>
      <c r="BE8" s="831" t="s">
        <v>2674</v>
      </c>
      <c r="BF8" s="990"/>
      <c r="BG8" s="990"/>
      <c r="BH8" s="990"/>
      <c r="BI8" s="990"/>
      <c r="BJ8" s="991"/>
      <c r="BK8" s="2"/>
    </row>
    <row r="9" spans="1:63" s="418" customFormat="1" ht="24" customHeight="1">
      <c r="A9" s="2"/>
      <c r="B9" s="826"/>
      <c r="C9" s="827"/>
      <c r="D9" s="827"/>
      <c r="E9" s="834"/>
      <c r="F9" s="835"/>
      <c r="G9" s="835"/>
      <c r="H9" s="835"/>
      <c r="I9" s="835"/>
      <c r="J9" s="836"/>
      <c r="K9" s="2"/>
      <c r="Y9" s="18"/>
      <c r="Z9" s="18"/>
      <c r="AA9" s="18"/>
      <c r="AB9" s="2"/>
      <c r="BA9" s="2"/>
      <c r="BB9" s="987"/>
      <c r="BC9" s="988"/>
      <c r="BD9" s="989"/>
      <c r="BE9" s="992"/>
      <c r="BF9" s="993"/>
      <c r="BG9" s="993"/>
      <c r="BH9" s="993"/>
      <c r="BI9" s="993"/>
      <c r="BJ9" s="994"/>
      <c r="BK9" s="2"/>
    </row>
    <row r="10" spans="1:63" ht="35.1" customHeight="1">
      <c r="B10" s="828" t="s">
        <v>43</v>
      </c>
      <c r="C10" s="829"/>
      <c r="D10" s="829"/>
      <c r="E10" s="830">
        <f>基本情報!$E$62</f>
        <v>0</v>
      </c>
      <c r="F10" s="647"/>
      <c r="G10" s="647">
        <f>基本情報!$E$65</f>
        <v>0</v>
      </c>
      <c r="H10" s="647"/>
      <c r="I10" s="647">
        <f>基本情報!$E$67</f>
        <v>0</v>
      </c>
      <c r="J10" s="648"/>
      <c r="BB10" s="828" t="s">
        <v>43</v>
      </c>
      <c r="BC10" s="983"/>
      <c r="BD10" s="984"/>
      <c r="BE10" s="830" t="s">
        <v>2675</v>
      </c>
      <c r="BF10" s="995"/>
      <c r="BG10" s="647" t="s">
        <v>2670</v>
      </c>
      <c r="BH10" s="647"/>
      <c r="BI10" s="647" t="s">
        <v>2676</v>
      </c>
      <c r="BJ10" s="648"/>
    </row>
    <row r="13" spans="1:63" ht="21" customHeight="1">
      <c r="B13" s="2" t="s">
        <v>2456</v>
      </c>
      <c r="BB13" s="2" t="s">
        <v>2456</v>
      </c>
    </row>
    <row r="14" spans="1:63" ht="24" customHeight="1">
      <c r="B14" s="428"/>
      <c r="C14" s="846" t="s">
        <v>252</v>
      </c>
      <c r="D14" s="846"/>
      <c r="E14" s="855"/>
      <c r="F14" s="856"/>
      <c r="G14" s="857"/>
      <c r="H14" s="857"/>
      <c r="I14" s="857"/>
      <c r="J14" s="858"/>
      <c r="BB14" s="428"/>
      <c r="BC14" s="846" t="s">
        <v>252</v>
      </c>
      <c r="BD14" s="846"/>
      <c r="BE14" s="855"/>
      <c r="BF14" s="996" t="s">
        <v>2695</v>
      </c>
      <c r="BG14" s="997"/>
      <c r="BH14" s="997"/>
      <c r="BI14" s="997"/>
      <c r="BJ14" s="998"/>
    </row>
    <row r="15" spans="1:63" ht="13.5" hidden="1" customHeight="1">
      <c r="B15" s="13"/>
      <c r="C15" s="859" t="s">
        <v>2515</v>
      </c>
      <c r="D15" s="859"/>
      <c r="E15" s="860"/>
      <c r="F15" s="861" t="str">
        <f>ASC(PHONETIC(F16))</f>
        <v/>
      </c>
      <c r="G15" s="862"/>
      <c r="H15" s="862"/>
      <c r="I15" s="862"/>
      <c r="J15" s="863"/>
      <c r="BB15" s="13"/>
      <c r="BC15" s="859" t="s">
        <v>2515</v>
      </c>
      <c r="BD15" s="859"/>
      <c r="BE15" s="860"/>
      <c r="BF15" s="999" t="s">
        <v>8</v>
      </c>
      <c r="BG15" s="1000"/>
      <c r="BH15" s="1000"/>
      <c r="BI15" s="1000"/>
      <c r="BJ15" s="1001"/>
    </row>
    <row r="16" spans="1:63" ht="24" hidden="1" customHeight="1">
      <c r="B16" s="14"/>
      <c r="C16" s="841" t="s">
        <v>2516</v>
      </c>
      <c r="D16" s="841"/>
      <c r="E16" s="842"/>
      <c r="F16" s="843"/>
      <c r="G16" s="844"/>
      <c r="H16" s="844"/>
      <c r="I16" s="844"/>
      <c r="J16" s="845"/>
      <c r="R16" s="432"/>
      <c r="S16" s="433"/>
      <c r="T16" s="433"/>
      <c r="W16" s="18"/>
      <c r="X16" s="18"/>
      <c r="Z16" s="2"/>
      <c r="AA16" s="2"/>
      <c r="BB16" s="14"/>
      <c r="BC16" s="841" t="s">
        <v>2516</v>
      </c>
      <c r="BD16" s="841"/>
      <c r="BE16" s="842"/>
      <c r="BF16" s="843"/>
      <c r="BG16" s="844"/>
      <c r="BH16" s="844"/>
      <c r="BI16" s="844"/>
      <c r="BJ16" s="845"/>
    </row>
    <row r="17" spans="1:64" ht="30" hidden="1" customHeight="1">
      <c r="B17" s="14"/>
      <c r="C17" s="846" t="s">
        <v>292</v>
      </c>
      <c r="D17" s="846"/>
      <c r="E17" s="430"/>
      <c r="F17" s="847"/>
      <c r="G17" s="848"/>
      <c r="H17" s="848"/>
      <c r="I17" s="848"/>
      <c r="J17" s="849"/>
      <c r="R17" s="432"/>
      <c r="S17" s="433"/>
      <c r="T17" s="433"/>
      <c r="W17" s="18"/>
      <c r="X17" s="18"/>
      <c r="Z17" s="2"/>
      <c r="AA17" s="2"/>
      <c r="BB17" s="14"/>
      <c r="BC17" s="846" t="s">
        <v>292</v>
      </c>
      <c r="BD17" s="846"/>
      <c r="BE17" s="430"/>
      <c r="BF17" s="847"/>
      <c r="BG17" s="848"/>
      <c r="BH17" s="848"/>
      <c r="BI17" s="848"/>
      <c r="BJ17" s="849"/>
    </row>
    <row r="18" spans="1:64" ht="24" customHeight="1">
      <c r="B18" s="14"/>
      <c r="C18" s="841" t="s">
        <v>2493</v>
      </c>
      <c r="D18" s="841"/>
      <c r="E18" s="842"/>
      <c r="F18" s="856"/>
      <c r="G18" s="857"/>
      <c r="H18" s="783"/>
      <c r="I18" s="783"/>
      <c r="J18" s="864"/>
      <c r="Z18" s="2"/>
      <c r="AA18" s="2"/>
      <c r="AB18" s="418"/>
      <c r="AC18" s="18"/>
      <c r="AD18" s="18"/>
      <c r="BB18" s="14"/>
      <c r="BC18" s="846" t="s">
        <v>2493</v>
      </c>
      <c r="BD18" s="846"/>
      <c r="BE18" s="855"/>
      <c r="BF18" s="1002" t="s">
        <v>2696</v>
      </c>
      <c r="BG18" s="1003"/>
      <c r="BH18" s="1003" t="s">
        <v>2411</v>
      </c>
      <c r="BI18" s="1003"/>
      <c r="BJ18" s="1004"/>
    </row>
    <row r="19" spans="1:64" ht="30" customHeight="1">
      <c r="B19" s="14"/>
      <c r="C19" s="846" t="s">
        <v>292</v>
      </c>
      <c r="D19" s="846"/>
      <c r="E19" s="430"/>
      <c r="F19" s="847"/>
      <c r="G19" s="783"/>
      <c r="H19" s="783"/>
      <c r="I19" s="783"/>
      <c r="J19" s="864"/>
      <c r="Z19" s="2"/>
      <c r="AA19" s="2"/>
      <c r="AB19" s="418"/>
      <c r="AC19" s="18"/>
      <c r="AD19" s="18"/>
      <c r="BB19" s="14"/>
      <c r="BC19" s="846" t="s">
        <v>292</v>
      </c>
      <c r="BD19" s="846"/>
      <c r="BE19" s="430"/>
      <c r="BF19" s="609" t="s">
        <v>2697</v>
      </c>
      <c r="BG19" s="997" t="s">
        <v>2698</v>
      </c>
      <c r="BH19" s="1012"/>
      <c r="BI19" s="1012"/>
      <c r="BJ19" s="1013"/>
    </row>
    <row r="20" spans="1:64" ht="24" customHeight="1">
      <c r="B20" s="742"/>
      <c r="C20" s="850" t="s">
        <v>255</v>
      </c>
      <c r="D20" s="851"/>
      <c r="E20" s="61" t="s">
        <v>49</v>
      </c>
      <c r="F20" s="852"/>
      <c r="G20" s="853"/>
      <c r="H20" s="853"/>
      <c r="I20" s="853"/>
      <c r="J20" s="854"/>
      <c r="R20" s="432"/>
      <c r="S20" s="433"/>
      <c r="T20" s="433"/>
      <c r="W20" s="18"/>
      <c r="X20" s="18"/>
      <c r="Z20" s="2"/>
      <c r="AA20" s="2"/>
      <c r="BB20" s="742"/>
      <c r="BC20" s="850" t="s">
        <v>255</v>
      </c>
      <c r="BD20" s="851"/>
      <c r="BE20" s="61" t="s">
        <v>49</v>
      </c>
      <c r="BF20" s="1005" t="s">
        <v>120</v>
      </c>
      <c r="BG20" s="729"/>
      <c r="BH20" s="729"/>
      <c r="BI20" s="729"/>
      <c r="BJ20" s="730"/>
    </row>
    <row r="21" spans="1:64" ht="24" customHeight="1">
      <c r="B21" s="744"/>
      <c r="C21" s="841"/>
      <c r="D21" s="842"/>
      <c r="E21" s="61" t="s">
        <v>50</v>
      </c>
      <c r="F21" s="852"/>
      <c r="G21" s="853"/>
      <c r="H21" s="853"/>
      <c r="I21" s="853"/>
      <c r="J21" s="854"/>
      <c r="R21" s="432"/>
      <c r="S21" s="433"/>
      <c r="T21" s="433"/>
      <c r="W21" s="18"/>
      <c r="X21" s="18"/>
      <c r="Z21" s="2"/>
      <c r="AA21" s="2"/>
      <c r="BB21" s="744"/>
      <c r="BC21" s="841"/>
      <c r="BD21" s="842"/>
      <c r="BE21" s="61" t="s">
        <v>50</v>
      </c>
      <c r="BF21" s="1005" t="s">
        <v>2408</v>
      </c>
      <c r="BG21" s="1006"/>
      <c r="BH21" s="1006"/>
      <c r="BI21" s="1006"/>
      <c r="BJ21" s="1007"/>
    </row>
    <row r="22" spans="1:64" ht="30" customHeight="1">
      <c r="B22" s="428"/>
      <c r="C22" s="846" t="s">
        <v>253</v>
      </c>
      <c r="D22" s="846"/>
      <c r="E22" s="855"/>
      <c r="F22" s="882"/>
      <c r="G22" s="883"/>
      <c r="H22" s="23" t="s">
        <v>2177</v>
      </c>
      <c r="I22" s="80"/>
      <c r="J22" s="28"/>
      <c r="K22" s="20"/>
      <c r="L22" s="92"/>
      <c r="R22" s="432"/>
      <c r="S22" s="433"/>
      <c r="T22" s="433"/>
      <c r="W22" s="18"/>
      <c r="X22" s="18"/>
      <c r="Z22" s="2"/>
      <c r="AA22" s="2"/>
      <c r="BB22" s="428"/>
      <c r="BC22" s="846" t="s">
        <v>253</v>
      </c>
      <c r="BD22" s="846"/>
      <c r="BE22" s="855"/>
      <c r="BF22" s="1008">
        <v>10000000</v>
      </c>
      <c r="BG22" s="1009"/>
      <c r="BH22" s="23" t="s">
        <v>2177</v>
      </c>
      <c r="BI22" s="80"/>
      <c r="BJ22" s="28"/>
      <c r="BK22" s="20"/>
      <c r="BL22" s="92"/>
    </row>
    <row r="23" spans="1:64" ht="30" customHeight="1">
      <c r="B23" s="428"/>
      <c r="C23" s="846" t="s">
        <v>254</v>
      </c>
      <c r="D23" s="846"/>
      <c r="E23" s="855"/>
      <c r="F23" s="884"/>
      <c r="G23" s="885"/>
      <c r="H23" s="21" t="s">
        <v>2517</v>
      </c>
      <c r="I23" s="80"/>
      <c r="J23" s="22"/>
      <c r="K23" s="20"/>
      <c r="L23" s="92"/>
      <c r="R23" s="432"/>
      <c r="S23" s="433"/>
      <c r="T23" s="433"/>
      <c r="W23" s="18"/>
      <c r="X23" s="18"/>
      <c r="Z23" s="2"/>
      <c r="AA23" s="2"/>
      <c r="BB23" s="428"/>
      <c r="BC23" s="846" t="s">
        <v>254</v>
      </c>
      <c r="BD23" s="846"/>
      <c r="BE23" s="855"/>
      <c r="BF23" s="1010">
        <v>100</v>
      </c>
      <c r="BG23" s="1011"/>
      <c r="BH23" s="21" t="s">
        <v>2517</v>
      </c>
      <c r="BI23" s="80"/>
      <c r="BJ23" s="22"/>
      <c r="BK23" s="20"/>
      <c r="BL23" s="92"/>
    </row>
    <row r="24" spans="1:64" ht="5.25" customHeight="1">
      <c r="C24" s="11"/>
      <c r="D24" s="11"/>
      <c r="E24" s="11"/>
      <c r="F24" s="29"/>
      <c r="G24" s="20"/>
      <c r="H24" s="81"/>
      <c r="I24" s="81"/>
      <c r="J24" s="20"/>
      <c r="K24" s="20"/>
      <c r="L24" s="92"/>
      <c r="BC24" s="11"/>
      <c r="BD24" s="11"/>
      <c r="BE24" s="11"/>
      <c r="BF24" s="29"/>
      <c r="BG24" s="20"/>
      <c r="BH24" s="81"/>
      <c r="BI24" s="81"/>
      <c r="BJ24" s="20"/>
      <c r="BK24" s="20"/>
      <c r="BL24" s="92"/>
    </row>
    <row r="25" spans="1:64">
      <c r="C25" s="62" t="s">
        <v>2518</v>
      </c>
      <c r="E25" s="30"/>
      <c r="F25" s="31"/>
      <c r="G25" s="31"/>
      <c r="BC25" s="62" t="s">
        <v>2518</v>
      </c>
      <c r="BE25" s="30"/>
      <c r="BF25" s="31"/>
      <c r="BG25" s="31"/>
    </row>
    <row r="26" spans="1:64">
      <c r="C26" s="56" t="s">
        <v>256</v>
      </c>
      <c r="E26" s="32"/>
      <c r="F26" s="31"/>
      <c r="G26" s="31"/>
      <c r="BC26" s="56" t="s">
        <v>256</v>
      </c>
      <c r="BE26" s="32"/>
      <c r="BF26" s="31"/>
      <c r="BG26" s="31"/>
    </row>
    <row r="27" spans="1:64" s="418" customFormat="1">
      <c r="A27" s="2"/>
      <c r="B27" s="2"/>
      <c r="C27" s="62" t="s">
        <v>257</v>
      </c>
      <c r="D27" s="2"/>
      <c r="E27" s="32"/>
      <c r="F27" s="33"/>
      <c r="G27" s="33"/>
      <c r="H27" s="2"/>
      <c r="I27" s="2"/>
      <c r="J27" s="2"/>
      <c r="K27" s="2"/>
      <c r="Y27" s="18"/>
      <c r="Z27" s="18"/>
      <c r="AA27" s="18"/>
      <c r="AB27" s="2"/>
      <c r="BA27" s="2"/>
      <c r="BB27" s="2"/>
      <c r="BC27" s="62" t="s">
        <v>257</v>
      </c>
      <c r="BD27" s="2"/>
      <c r="BE27" s="32"/>
      <c r="BF27" s="33"/>
      <c r="BG27" s="33"/>
      <c r="BH27" s="2"/>
      <c r="BI27" s="2"/>
      <c r="BJ27" s="2"/>
      <c r="BK27" s="2"/>
    </row>
    <row r="28" spans="1:64" s="418" customFormat="1">
      <c r="A28" s="2"/>
      <c r="B28" s="2"/>
      <c r="C28" s="62"/>
      <c r="D28" s="2"/>
      <c r="E28" s="32"/>
      <c r="F28" s="33"/>
      <c r="G28" s="33"/>
      <c r="H28" s="2"/>
      <c r="I28" s="2"/>
      <c r="J28" s="2"/>
      <c r="K28" s="2"/>
      <c r="Y28" s="18"/>
      <c r="Z28" s="18"/>
      <c r="AA28" s="18"/>
      <c r="AB28" s="2"/>
      <c r="BA28" s="2"/>
      <c r="BB28" s="2"/>
      <c r="BC28" s="62"/>
      <c r="BD28" s="2"/>
      <c r="BE28" s="32"/>
      <c r="BF28" s="33"/>
      <c r="BG28" s="33"/>
      <c r="BH28" s="2"/>
      <c r="BI28" s="2"/>
      <c r="BJ28" s="2"/>
      <c r="BK28" s="2"/>
    </row>
    <row r="30" spans="1:64" s="418" customFormat="1" ht="18" customHeight="1">
      <c r="A30" s="2"/>
      <c r="B30" s="2" t="s">
        <v>54</v>
      </c>
      <c r="C30" s="2"/>
      <c r="D30" s="2"/>
      <c r="E30" s="2"/>
      <c r="F30" s="2"/>
      <c r="G30" s="2"/>
      <c r="H30" s="2"/>
      <c r="I30" s="2"/>
      <c r="J30" s="2"/>
      <c r="K30" s="2"/>
      <c r="Y30" s="18"/>
      <c r="Z30" s="18"/>
      <c r="AA30" s="18"/>
      <c r="AB30" s="2"/>
      <c r="BA30" s="2"/>
      <c r="BB30" s="2" t="s">
        <v>54</v>
      </c>
      <c r="BC30" s="2"/>
      <c r="BD30" s="2"/>
      <c r="BE30" s="2"/>
      <c r="BF30" s="2"/>
      <c r="BG30" s="2"/>
      <c r="BH30" s="2"/>
      <c r="BI30" s="2"/>
      <c r="BJ30" s="2"/>
      <c r="BK30" s="2"/>
    </row>
    <row r="31" spans="1:64" s="418" customFormat="1" ht="18" customHeight="1">
      <c r="A31" s="2"/>
      <c r="B31" s="36" t="s">
        <v>2519</v>
      </c>
      <c r="C31" s="2"/>
      <c r="D31" s="2"/>
      <c r="E31" s="2"/>
      <c r="F31" s="2"/>
      <c r="G31" s="2"/>
      <c r="H31" s="2"/>
      <c r="I31" s="2"/>
      <c r="J31" s="2"/>
      <c r="K31" s="2"/>
      <c r="Y31" s="18"/>
      <c r="Z31" s="18"/>
      <c r="AA31" s="18"/>
      <c r="AB31" s="2"/>
      <c r="BA31" s="2"/>
      <c r="BB31" s="36" t="s">
        <v>2519</v>
      </c>
      <c r="BC31" s="2"/>
      <c r="BD31" s="2"/>
      <c r="BE31" s="2"/>
      <c r="BF31" s="2"/>
      <c r="BG31" s="2"/>
      <c r="BH31" s="2"/>
      <c r="BI31" s="2"/>
      <c r="BJ31" s="2"/>
      <c r="BK31" s="2"/>
    </row>
    <row r="32" spans="1:64" s="418" customFormat="1" ht="18" customHeight="1">
      <c r="A32" s="2"/>
      <c r="B32" s="2" t="s">
        <v>2520</v>
      </c>
      <c r="C32" s="2"/>
      <c r="D32" s="2"/>
      <c r="E32" s="2"/>
      <c r="F32" s="434"/>
      <c r="G32" s="2"/>
      <c r="H32" s="2"/>
      <c r="I32" s="2"/>
      <c r="J32" s="2"/>
      <c r="K32" s="2"/>
      <c r="Y32" s="18"/>
      <c r="Z32" s="18"/>
      <c r="AA32" s="18"/>
      <c r="AB32" s="2"/>
      <c r="BA32" s="2"/>
      <c r="BB32" s="2" t="s">
        <v>2520</v>
      </c>
      <c r="BC32" s="2"/>
      <c r="BD32" s="2"/>
      <c r="BE32" s="2"/>
      <c r="BF32" s="434" t="s">
        <v>2702</v>
      </c>
      <c r="BG32" s="2"/>
      <c r="BH32" s="2"/>
      <c r="BI32" s="2"/>
      <c r="BJ32" s="2"/>
      <c r="BK32" s="2"/>
    </row>
    <row r="33" spans="1:63" s="418" customFormat="1" ht="18" customHeight="1">
      <c r="A33" s="2"/>
      <c r="B33" s="2"/>
      <c r="C33" s="2"/>
      <c r="D33" s="886" t="s">
        <v>2521</v>
      </c>
      <c r="E33" s="886"/>
      <c r="F33" s="887"/>
      <c r="G33" s="887"/>
      <c r="H33" s="887"/>
      <c r="I33" s="887"/>
      <c r="J33" s="2"/>
      <c r="K33" s="2"/>
      <c r="Y33" s="18"/>
      <c r="Z33" s="18"/>
      <c r="AA33" s="18"/>
      <c r="AB33" s="2"/>
      <c r="BA33" s="2"/>
      <c r="BB33" s="2"/>
      <c r="BC33" s="2"/>
      <c r="BD33" s="886" t="s">
        <v>2521</v>
      </c>
      <c r="BE33" s="886"/>
      <c r="BF33" s="886"/>
      <c r="BG33" s="886"/>
      <c r="BH33" s="886"/>
      <c r="BI33" s="886"/>
      <c r="BJ33" s="2"/>
      <c r="BK33" s="2"/>
    </row>
    <row r="34" spans="1:63" s="418" customFormat="1" ht="18" customHeight="1">
      <c r="A34" s="2"/>
      <c r="B34" s="435" t="s">
        <v>2554</v>
      </c>
      <c r="C34" s="2"/>
      <c r="D34" s="16"/>
      <c r="E34" s="16"/>
      <c r="F34" s="436"/>
      <c r="G34" s="437" t="s">
        <v>44</v>
      </c>
      <c r="H34" s="438"/>
      <c r="I34" s="2"/>
      <c r="J34" s="2"/>
      <c r="K34" s="2"/>
      <c r="M34" s="418" t="s">
        <v>2522</v>
      </c>
      <c r="Y34" s="18"/>
      <c r="Z34" s="18"/>
      <c r="AA34" s="18"/>
      <c r="AB34" s="2"/>
      <c r="BA34" s="2"/>
      <c r="BB34" s="435" t="s">
        <v>2554</v>
      </c>
      <c r="BC34" s="2"/>
      <c r="BD34" s="16"/>
      <c r="BE34" s="16"/>
      <c r="BF34" s="436"/>
      <c r="BG34" s="437" t="s">
        <v>44</v>
      </c>
      <c r="BH34" s="438"/>
      <c r="BI34" s="2"/>
      <c r="BJ34" s="2"/>
      <c r="BK34" s="2"/>
    </row>
    <row r="35" spans="1:63" s="418" customFormat="1" ht="18" customHeight="1">
      <c r="A35" s="2"/>
      <c r="B35" s="2"/>
      <c r="C35" s="2"/>
      <c r="D35" s="36" t="s">
        <v>2523</v>
      </c>
      <c r="E35" s="2"/>
      <c r="F35" s="2"/>
      <c r="G35" s="2"/>
      <c r="H35" s="2"/>
      <c r="I35" s="2"/>
      <c r="J35" s="2"/>
      <c r="K35" s="2"/>
      <c r="N35" s="439"/>
      <c r="O35" s="439"/>
      <c r="P35" s="439"/>
      <c r="Q35" s="439"/>
      <c r="Y35" s="18"/>
      <c r="Z35" s="18"/>
      <c r="AA35" s="18"/>
      <c r="AB35" s="2"/>
      <c r="BA35" s="2"/>
      <c r="BB35" s="2"/>
      <c r="BC35" s="2"/>
      <c r="BD35" s="36" t="s">
        <v>2523</v>
      </c>
      <c r="BE35" s="2"/>
      <c r="BF35" s="2"/>
      <c r="BG35" s="2"/>
      <c r="BH35" s="2"/>
      <c r="BI35" s="2"/>
      <c r="BJ35" s="2"/>
      <c r="BK35" s="2"/>
    </row>
    <row r="36" spans="1:63" s="418" customFormat="1" ht="13.5" hidden="1" customHeight="1">
      <c r="A36" s="2"/>
      <c r="B36" s="2"/>
      <c r="C36" s="2"/>
      <c r="D36" s="888">
        <f>IF(F32="なし","",N41)</f>
        <v>0</v>
      </c>
      <c r="E36" s="889"/>
      <c r="F36" s="889"/>
      <c r="G36" s="889"/>
      <c r="H36" s="889"/>
      <c r="I36" s="889"/>
      <c r="J36" s="2"/>
      <c r="K36" s="2"/>
      <c r="M36" s="429"/>
      <c r="N36" s="440"/>
      <c r="O36" s="440"/>
      <c r="P36" s="441"/>
      <c r="Q36" s="440"/>
      <c r="Y36" s="18"/>
      <c r="Z36" s="18"/>
      <c r="AA36" s="18"/>
      <c r="AB36" s="2"/>
      <c r="BA36" s="2"/>
      <c r="BB36" s="2"/>
      <c r="BC36" s="2"/>
      <c r="BD36" s="888">
        <v>0</v>
      </c>
      <c r="BE36" s="888"/>
      <c r="BF36" s="888"/>
      <c r="BG36" s="888"/>
      <c r="BH36" s="888"/>
      <c r="BI36" s="888"/>
      <c r="BJ36" s="2"/>
      <c r="BK36" s="2"/>
    </row>
    <row r="37" spans="1:63" s="418" customFormat="1" ht="13.5" hidden="1" customHeight="1">
      <c r="A37" s="2"/>
      <c r="B37" s="2"/>
      <c r="C37" s="2"/>
      <c r="D37" s="889"/>
      <c r="E37" s="889"/>
      <c r="F37" s="889"/>
      <c r="G37" s="889"/>
      <c r="H37" s="889"/>
      <c r="I37" s="889"/>
      <c r="J37" s="2"/>
      <c r="K37" s="2"/>
      <c r="M37" s="367"/>
      <c r="N37" s="440"/>
      <c r="O37" s="440"/>
      <c r="P37" s="440"/>
      <c r="Q37" s="440"/>
      <c r="R37" s="367"/>
      <c r="S37" s="367"/>
      <c r="T37" s="367"/>
      <c r="U37" s="104"/>
      <c r="Y37" s="18"/>
      <c r="Z37" s="18"/>
      <c r="AA37" s="18"/>
      <c r="AB37" s="2"/>
      <c r="BA37" s="2"/>
      <c r="BB37" s="2"/>
      <c r="BC37" s="2"/>
      <c r="BD37" s="888"/>
      <c r="BE37" s="888"/>
      <c r="BF37" s="888"/>
      <c r="BG37" s="888"/>
      <c r="BH37" s="888"/>
      <c r="BI37" s="888"/>
      <c r="BJ37" s="2"/>
      <c r="BK37" s="2"/>
    </row>
    <row r="38" spans="1:63" s="418" customFormat="1" ht="13.5" hidden="1" customHeight="1">
      <c r="A38" s="2"/>
      <c r="B38" s="2"/>
      <c r="C38" s="2"/>
      <c r="D38" s="442"/>
      <c r="E38" s="442"/>
      <c r="F38" s="442"/>
      <c r="G38" s="442"/>
      <c r="H38" s="442"/>
      <c r="I38" s="442"/>
      <c r="J38" s="2"/>
      <c r="K38" s="2"/>
      <c r="M38" s="367"/>
      <c r="N38" s="440"/>
      <c r="O38" s="440"/>
      <c r="P38" s="440"/>
      <c r="Q38" s="440"/>
      <c r="R38" s="367"/>
      <c r="S38" s="367"/>
      <c r="T38" s="367"/>
      <c r="U38" s="104"/>
      <c r="Y38" s="18"/>
      <c r="Z38" s="18"/>
      <c r="AA38" s="18"/>
      <c r="AB38" s="2"/>
      <c r="BA38" s="2"/>
      <c r="BB38" s="2"/>
      <c r="BC38" s="2"/>
      <c r="BD38" s="442"/>
      <c r="BE38" s="442"/>
      <c r="BF38" s="442"/>
      <c r="BG38" s="442"/>
      <c r="BH38" s="442"/>
      <c r="BI38" s="442"/>
      <c r="BJ38" s="2"/>
      <c r="BK38" s="2"/>
    </row>
    <row r="39" spans="1:63" s="418" customFormat="1" ht="18" customHeight="1">
      <c r="A39" s="2"/>
      <c r="B39" s="435" t="s">
        <v>2524</v>
      </c>
      <c r="C39" s="2"/>
      <c r="D39" s="16"/>
      <c r="E39" s="16"/>
      <c r="F39" s="443">
        <f>$G$48+$G$56+$G$64+$G$100+$G$110+$G$120</f>
        <v>0</v>
      </c>
      <c r="G39" s="437" t="s">
        <v>55</v>
      </c>
      <c r="H39" s="442"/>
      <c r="I39" s="442"/>
      <c r="J39" s="2"/>
      <c r="K39" s="2"/>
      <c r="M39" s="367"/>
      <c r="N39" s="440"/>
      <c r="O39" s="440"/>
      <c r="P39" s="440"/>
      <c r="Q39" s="440"/>
      <c r="R39" s="367"/>
      <c r="S39" s="367"/>
      <c r="T39" s="367"/>
      <c r="U39" s="104"/>
      <c r="Y39" s="18"/>
      <c r="Z39" s="18"/>
      <c r="AA39" s="18"/>
      <c r="AB39" s="2"/>
      <c r="BA39" s="2"/>
      <c r="BB39" s="435" t="s">
        <v>2524</v>
      </c>
      <c r="BC39" s="2"/>
      <c r="BD39" s="16"/>
      <c r="BE39" s="16"/>
      <c r="BF39" s="443">
        <v>10</v>
      </c>
      <c r="BG39" s="437" t="s">
        <v>55</v>
      </c>
      <c r="BH39" s="442"/>
      <c r="BI39" s="442"/>
      <c r="BJ39" s="2"/>
      <c r="BK39" s="2"/>
    </row>
    <row r="40" spans="1:63" s="418" customFormat="1" ht="13.5" customHeight="1">
      <c r="A40" s="2"/>
      <c r="B40" s="2"/>
      <c r="C40" s="2"/>
      <c r="D40" s="442"/>
      <c r="E40" s="442"/>
      <c r="F40" s="442"/>
      <c r="G40" s="442"/>
      <c r="H40" s="442"/>
      <c r="I40" s="442"/>
      <c r="J40" s="2"/>
      <c r="K40" s="2"/>
      <c r="M40" s="367"/>
      <c r="N40" s="440"/>
      <c r="O40" s="440"/>
      <c r="P40" s="440"/>
      <c r="Q40" s="440"/>
      <c r="R40" s="367"/>
      <c r="S40" s="367"/>
      <c r="T40" s="367"/>
      <c r="U40" s="104"/>
      <c r="Y40" s="18"/>
      <c r="Z40" s="18"/>
      <c r="AA40" s="18"/>
      <c r="AB40" s="2"/>
      <c r="BA40" s="2"/>
      <c r="BB40" s="2"/>
      <c r="BC40" s="2"/>
      <c r="BD40" s="442"/>
      <c r="BE40" s="442"/>
      <c r="BF40" s="442"/>
      <c r="BG40" s="442"/>
      <c r="BH40" s="442"/>
      <c r="BI40" s="442"/>
      <c r="BJ40" s="2"/>
      <c r="BK40" s="2"/>
    </row>
    <row r="41" spans="1:63" s="418" customFormat="1" ht="13.2" customHeight="1">
      <c r="A41" s="2"/>
      <c r="B41" s="2" t="s">
        <v>2525</v>
      </c>
      <c r="C41" s="2"/>
      <c r="D41" s="2"/>
      <c r="E41" s="2"/>
      <c r="F41" s="2"/>
      <c r="G41" s="2"/>
      <c r="H41" s="2"/>
      <c r="I41" s="2"/>
      <c r="J41" s="2"/>
      <c r="K41" s="2"/>
      <c r="N41" s="439"/>
      <c r="O41" s="439"/>
      <c r="P41" s="439"/>
      <c r="Q41" s="439"/>
      <c r="R41" s="367"/>
      <c r="S41" s="367"/>
      <c r="T41" s="367"/>
      <c r="U41" s="104"/>
      <c r="Y41" s="18"/>
      <c r="Z41" s="18"/>
      <c r="AA41" s="18"/>
      <c r="AB41" s="2"/>
      <c r="BA41" s="2"/>
      <c r="BB41" s="2" t="s">
        <v>2525</v>
      </c>
      <c r="BC41" s="2"/>
      <c r="BD41" s="2"/>
      <c r="BE41" s="2"/>
      <c r="BF41" s="2"/>
      <c r="BG41" s="2"/>
      <c r="BH41" s="2"/>
      <c r="BI41" s="2"/>
      <c r="BJ41" s="2"/>
      <c r="BK41" s="2"/>
    </row>
    <row r="42" spans="1:63" s="418" customFormat="1" ht="13.2" customHeight="1">
      <c r="A42" s="2"/>
      <c r="B42" s="2"/>
      <c r="C42" s="444"/>
      <c r="D42" s="902" t="s">
        <v>2526</v>
      </c>
      <c r="E42" s="903"/>
      <c r="F42" s="904"/>
      <c r="G42" s="905"/>
      <c r="H42" s="906"/>
      <c r="I42" s="907"/>
      <c r="J42" s="2"/>
      <c r="K42" s="2"/>
      <c r="M42" s="418" t="s">
        <v>2527</v>
      </c>
      <c r="N42" s="439"/>
      <c r="O42" s="439"/>
      <c r="P42" s="439"/>
      <c r="Q42" s="439"/>
      <c r="R42" s="367"/>
      <c r="S42" s="367"/>
      <c r="T42" s="367"/>
      <c r="U42" s="104"/>
      <c r="Y42" s="18"/>
      <c r="Z42" s="18"/>
      <c r="AA42" s="18"/>
      <c r="AB42" s="2"/>
      <c r="BA42" s="2"/>
      <c r="BB42" s="2"/>
      <c r="BC42" s="444"/>
      <c r="BD42" s="902" t="s">
        <v>2526</v>
      </c>
      <c r="BE42" s="1014"/>
      <c r="BF42" s="1015"/>
      <c r="BG42" s="905" t="s">
        <v>2703</v>
      </c>
      <c r="BH42" s="906"/>
      <c r="BI42" s="907"/>
      <c r="BJ42" s="2"/>
      <c r="BK42" s="2"/>
    </row>
    <row r="43" spans="1:63" s="418" customFormat="1" ht="13.2" customHeight="1">
      <c r="A43" s="2"/>
      <c r="B43" s="2"/>
      <c r="C43" s="865"/>
      <c r="D43" s="867" t="s">
        <v>2366</v>
      </c>
      <c r="E43" s="868"/>
      <c r="F43" s="869"/>
      <c r="G43" s="870"/>
      <c r="H43" s="871"/>
      <c r="I43" s="872"/>
      <c r="J43" s="2"/>
      <c r="K43" s="2"/>
      <c r="Y43" s="18"/>
      <c r="Z43" s="18"/>
      <c r="AA43" s="18"/>
      <c r="AB43" s="2"/>
      <c r="BA43" s="2"/>
      <c r="BB43" s="2"/>
      <c r="BC43" s="865"/>
      <c r="BD43" s="873" t="s">
        <v>2366</v>
      </c>
      <c r="BE43" s="874"/>
      <c r="BF43" s="875"/>
      <c r="BG43" s="876" t="s">
        <v>2704</v>
      </c>
      <c r="BH43" s="877"/>
      <c r="BI43" s="878"/>
      <c r="BJ43" s="2"/>
      <c r="BK43" s="2"/>
    </row>
    <row r="44" spans="1:63" s="418" customFormat="1" ht="13.2" customHeight="1">
      <c r="A44" s="2"/>
      <c r="B44" s="2"/>
      <c r="C44" s="866"/>
      <c r="D44" s="873" t="s">
        <v>57</v>
      </c>
      <c r="E44" s="874"/>
      <c r="F44" s="875"/>
      <c r="G44" s="876"/>
      <c r="H44" s="877"/>
      <c r="I44" s="878"/>
      <c r="J44" s="2"/>
      <c r="K44" s="2"/>
      <c r="Y44" s="18"/>
      <c r="Z44" s="18"/>
      <c r="AA44" s="18"/>
      <c r="AB44" s="2"/>
      <c r="BA44" s="2"/>
      <c r="BB44" s="2"/>
      <c r="BC44" s="865"/>
      <c r="BD44" s="873" t="s">
        <v>57</v>
      </c>
      <c r="BE44" s="874"/>
      <c r="BF44" s="875"/>
      <c r="BG44" s="876" t="s">
        <v>2705</v>
      </c>
      <c r="BH44" s="877"/>
      <c r="BI44" s="878"/>
      <c r="BJ44" s="2"/>
      <c r="BK44" s="2"/>
    </row>
    <row r="45" spans="1:63" s="418" customFormat="1" ht="13.2" customHeight="1">
      <c r="A45" s="2"/>
      <c r="B45" s="2"/>
      <c r="C45" s="866"/>
      <c r="D45" s="879" t="s">
        <v>2176</v>
      </c>
      <c r="E45" s="880"/>
      <c r="F45" s="881"/>
      <c r="G45" s="876"/>
      <c r="H45" s="877"/>
      <c r="I45" s="878"/>
      <c r="J45" s="2"/>
      <c r="K45" s="2"/>
      <c r="Y45" s="18"/>
      <c r="Z45" s="18"/>
      <c r="AA45" s="18"/>
      <c r="AB45" s="2"/>
      <c r="BA45" s="2"/>
      <c r="BB45" s="2"/>
      <c r="BC45" s="865"/>
      <c r="BD45" s="879" t="s">
        <v>2176</v>
      </c>
      <c r="BE45" s="1016"/>
      <c r="BF45" s="1017"/>
      <c r="BG45" s="876" t="s">
        <v>2706</v>
      </c>
      <c r="BH45" s="877"/>
      <c r="BI45" s="878"/>
      <c r="BJ45" s="2"/>
      <c r="BK45" s="2"/>
    </row>
    <row r="46" spans="1:63" s="418" customFormat="1" ht="13.2" customHeight="1">
      <c r="A46" s="2"/>
      <c r="B46" s="2"/>
      <c r="C46" s="866"/>
      <c r="D46" s="873" t="s">
        <v>2528</v>
      </c>
      <c r="E46" s="874"/>
      <c r="F46" s="875"/>
      <c r="G46" s="890"/>
      <c r="H46" s="891"/>
      <c r="I46" s="892"/>
      <c r="J46" s="2" t="s">
        <v>55</v>
      </c>
      <c r="K46" s="2"/>
      <c r="Y46" s="18"/>
      <c r="Z46" s="18"/>
      <c r="AA46" s="18"/>
      <c r="AB46" s="2"/>
      <c r="BA46" s="2"/>
      <c r="BB46" s="2"/>
      <c r="BC46" s="865"/>
      <c r="BD46" s="873" t="s">
        <v>2528</v>
      </c>
      <c r="BE46" s="874"/>
      <c r="BF46" s="875"/>
      <c r="BG46" s="890">
        <v>10</v>
      </c>
      <c r="BH46" s="1018"/>
      <c r="BI46" s="1019"/>
      <c r="BJ46" s="2" t="s">
        <v>55</v>
      </c>
      <c r="BK46" s="2"/>
    </row>
    <row r="47" spans="1:63" s="418" customFormat="1" ht="13.2" customHeight="1">
      <c r="A47" s="2"/>
      <c r="B47" s="2"/>
      <c r="C47" s="866"/>
      <c r="D47" s="873" t="s">
        <v>2529</v>
      </c>
      <c r="E47" s="874"/>
      <c r="F47" s="875"/>
      <c r="G47" s="893"/>
      <c r="H47" s="894"/>
      <c r="I47" s="895"/>
      <c r="J47" s="2" t="s">
        <v>2530</v>
      </c>
      <c r="K47" s="2"/>
      <c r="Y47" s="18"/>
      <c r="Z47" s="18"/>
      <c r="AA47" s="18"/>
      <c r="AB47" s="2"/>
      <c r="BA47" s="2"/>
      <c r="BB47" s="2"/>
      <c r="BC47" s="865"/>
      <c r="BD47" s="873" t="s">
        <v>2529</v>
      </c>
      <c r="BE47" s="874"/>
      <c r="BF47" s="875"/>
      <c r="BG47" s="893">
        <v>1</v>
      </c>
      <c r="BH47" s="1020"/>
      <c r="BI47" s="1021"/>
      <c r="BJ47" s="2" t="s">
        <v>2530</v>
      </c>
      <c r="BK47" s="2"/>
    </row>
    <row r="48" spans="1:63" s="418" customFormat="1" ht="13.2" customHeight="1">
      <c r="A48" s="2"/>
      <c r="B48" s="2"/>
      <c r="C48" s="866"/>
      <c r="D48" s="896" t="s">
        <v>2531</v>
      </c>
      <c r="E48" s="897"/>
      <c r="F48" s="898"/>
      <c r="G48" s="899">
        <f>IF(G46="",0,ROUNDDOWN(G46*G47,2))</f>
        <v>0</v>
      </c>
      <c r="H48" s="900"/>
      <c r="I48" s="901"/>
      <c r="J48" s="2" t="s">
        <v>55</v>
      </c>
      <c r="K48" s="2"/>
      <c r="Y48" s="18"/>
      <c r="Z48" s="18"/>
      <c r="AA48" s="18"/>
      <c r="AB48" s="2"/>
      <c r="BA48" s="2"/>
      <c r="BB48" s="2"/>
      <c r="BC48" s="865"/>
      <c r="BD48" s="896" t="s">
        <v>2531</v>
      </c>
      <c r="BE48" s="897"/>
      <c r="BF48" s="898"/>
      <c r="BG48" s="899">
        <v>10</v>
      </c>
      <c r="BH48" s="900"/>
      <c r="BI48" s="901"/>
      <c r="BJ48" s="2" t="s">
        <v>55</v>
      </c>
      <c r="BK48" s="2"/>
    </row>
    <row r="49" spans="1:63" s="418" customFormat="1" ht="13.2" customHeight="1">
      <c r="A49" s="2"/>
      <c r="B49" s="2"/>
      <c r="C49" s="24"/>
      <c r="D49" s="2"/>
      <c r="E49" s="2"/>
      <c r="F49" s="2"/>
      <c r="G49" s="2"/>
      <c r="H49" s="2"/>
      <c r="I49" s="2"/>
      <c r="J49" s="2"/>
      <c r="K49" s="2"/>
      <c r="Y49" s="18"/>
      <c r="Z49" s="18"/>
      <c r="AA49" s="18"/>
      <c r="AB49" s="2"/>
      <c r="BA49" s="2"/>
      <c r="BB49" s="2"/>
      <c r="BC49" s="24"/>
      <c r="BD49" s="2"/>
      <c r="BE49" s="2"/>
      <c r="BF49" s="2"/>
      <c r="BG49" s="2"/>
      <c r="BH49" s="2"/>
      <c r="BI49" s="2"/>
      <c r="BJ49" s="2"/>
      <c r="BK49" s="2"/>
    </row>
    <row r="50" spans="1:63" s="418" customFormat="1" ht="13.2" customHeight="1">
      <c r="A50" s="2"/>
      <c r="B50" s="2"/>
      <c r="C50" s="444"/>
      <c r="D50" s="902" t="s">
        <v>2526</v>
      </c>
      <c r="E50" s="903"/>
      <c r="F50" s="904"/>
      <c r="G50" s="905"/>
      <c r="H50" s="906"/>
      <c r="I50" s="907"/>
      <c r="J50" s="2"/>
      <c r="K50" s="2"/>
      <c r="M50" s="418" t="s">
        <v>2527</v>
      </c>
      <c r="Y50" s="18"/>
      <c r="Z50" s="18"/>
      <c r="AA50" s="18"/>
      <c r="AB50" s="2"/>
      <c r="BA50" s="2"/>
      <c r="BB50" s="2"/>
      <c r="BC50" s="444"/>
      <c r="BD50" s="902" t="s">
        <v>2526</v>
      </c>
      <c r="BE50" s="1014"/>
      <c r="BF50" s="1015"/>
      <c r="BG50" s="905"/>
      <c r="BH50" s="906"/>
      <c r="BI50" s="907"/>
      <c r="BJ50" s="2"/>
      <c r="BK50" s="2"/>
    </row>
    <row r="51" spans="1:63" s="418" customFormat="1" ht="13.2" customHeight="1">
      <c r="A51" s="2"/>
      <c r="B51" s="2"/>
      <c r="C51" s="865"/>
      <c r="D51" s="867" t="s">
        <v>2366</v>
      </c>
      <c r="E51" s="868"/>
      <c r="F51" s="869"/>
      <c r="G51" s="870"/>
      <c r="H51" s="871"/>
      <c r="I51" s="872"/>
      <c r="J51" s="2"/>
      <c r="K51" s="2"/>
      <c r="Y51" s="18"/>
      <c r="Z51" s="18"/>
      <c r="AA51" s="18"/>
      <c r="AB51" s="2"/>
      <c r="BA51" s="2"/>
      <c r="BB51" s="2"/>
      <c r="BC51" s="865"/>
      <c r="BD51" s="873" t="s">
        <v>2366</v>
      </c>
      <c r="BE51" s="874"/>
      <c r="BF51" s="875"/>
      <c r="BG51" s="876"/>
      <c r="BH51" s="877"/>
      <c r="BI51" s="878"/>
      <c r="BJ51" s="2"/>
      <c r="BK51" s="2"/>
    </row>
    <row r="52" spans="1:63" s="418" customFormat="1" ht="13.2" customHeight="1">
      <c r="A52" s="2"/>
      <c r="B52" s="2"/>
      <c r="C52" s="866"/>
      <c r="D52" s="873" t="s">
        <v>57</v>
      </c>
      <c r="E52" s="874"/>
      <c r="F52" s="875"/>
      <c r="G52" s="876"/>
      <c r="H52" s="877"/>
      <c r="I52" s="878"/>
      <c r="J52" s="2"/>
      <c r="K52" s="2"/>
      <c r="Y52" s="18"/>
      <c r="Z52" s="18"/>
      <c r="AA52" s="18"/>
      <c r="AB52" s="2"/>
      <c r="BA52" s="2"/>
      <c r="BB52" s="2"/>
      <c r="BC52" s="865"/>
      <c r="BD52" s="873" t="s">
        <v>57</v>
      </c>
      <c r="BE52" s="874"/>
      <c r="BF52" s="875"/>
      <c r="BG52" s="876"/>
      <c r="BH52" s="877"/>
      <c r="BI52" s="878"/>
      <c r="BJ52" s="2"/>
      <c r="BK52" s="2"/>
    </row>
    <row r="53" spans="1:63" s="418" customFormat="1" ht="13.2" customHeight="1">
      <c r="A53" s="2"/>
      <c r="B53" s="2"/>
      <c r="C53" s="866"/>
      <c r="D53" s="879" t="s">
        <v>2176</v>
      </c>
      <c r="E53" s="880"/>
      <c r="F53" s="881"/>
      <c r="G53" s="876"/>
      <c r="H53" s="877"/>
      <c r="I53" s="878"/>
      <c r="J53" s="2"/>
      <c r="K53" s="2"/>
      <c r="Y53" s="18"/>
      <c r="Z53" s="18"/>
      <c r="AA53" s="18"/>
      <c r="AB53" s="2"/>
      <c r="BA53" s="2"/>
      <c r="BB53" s="2"/>
      <c r="BC53" s="865"/>
      <c r="BD53" s="879" t="s">
        <v>2176</v>
      </c>
      <c r="BE53" s="1016"/>
      <c r="BF53" s="1017"/>
      <c r="BG53" s="876"/>
      <c r="BH53" s="877"/>
      <c r="BI53" s="878"/>
      <c r="BJ53" s="2"/>
      <c r="BK53" s="2"/>
    </row>
    <row r="54" spans="1:63" s="418" customFormat="1" ht="13.2" customHeight="1">
      <c r="A54" s="2"/>
      <c r="B54" s="2"/>
      <c r="C54" s="866"/>
      <c r="D54" s="873" t="s">
        <v>2528</v>
      </c>
      <c r="E54" s="874"/>
      <c r="F54" s="875"/>
      <c r="G54" s="890"/>
      <c r="H54" s="891"/>
      <c r="I54" s="892"/>
      <c r="J54" s="2" t="s">
        <v>55</v>
      </c>
      <c r="K54" s="2"/>
      <c r="Y54" s="18"/>
      <c r="Z54" s="18"/>
      <c r="AA54" s="18"/>
      <c r="AB54" s="2"/>
      <c r="BA54" s="2"/>
      <c r="BB54" s="2"/>
      <c r="BC54" s="865"/>
      <c r="BD54" s="873" t="s">
        <v>2528</v>
      </c>
      <c r="BE54" s="874"/>
      <c r="BF54" s="875"/>
      <c r="BG54" s="890"/>
      <c r="BH54" s="1018"/>
      <c r="BI54" s="1019"/>
      <c r="BJ54" s="2" t="s">
        <v>55</v>
      </c>
      <c r="BK54" s="2"/>
    </row>
    <row r="55" spans="1:63" s="418" customFormat="1" ht="13.2" customHeight="1">
      <c r="A55" s="2"/>
      <c r="B55" s="2"/>
      <c r="C55" s="866"/>
      <c r="D55" s="873" t="s">
        <v>2529</v>
      </c>
      <c r="E55" s="874"/>
      <c r="F55" s="875"/>
      <c r="G55" s="893"/>
      <c r="H55" s="894"/>
      <c r="I55" s="895"/>
      <c r="J55" s="2" t="s">
        <v>2530</v>
      </c>
      <c r="K55" s="2"/>
      <c r="Y55" s="18"/>
      <c r="Z55" s="18"/>
      <c r="AA55" s="18"/>
      <c r="AB55" s="2"/>
      <c r="BA55" s="2"/>
      <c r="BB55" s="2"/>
      <c r="BC55" s="865"/>
      <c r="BD55" s="873" t="s">
        <v>2529</v>
      </c>
      <c r="BE55" s="874"/>
      <c r="BF55" s="875"/>
      <c r="BG55" s="893"/>
      <c r="BH55" s="1020"/>
      <c r="BI55" s="1021"/>
      <c r="BJ55" s="2" t="s">
        <v>2530</v>
      </c>
      <c r="BK55" s="2"/>
    </row>
    <row r="56" spans="1:63" s="418" customFormat="1" ht="13.2" customHeight="1">
      <c r="A56" s="2"/>
      <c r="B56" s="2"/>
      <c r="C56" s="866"/>
      <c r="D56" s="896" t="s">
        <v>2531</v>
      </c>
      <c r="E56" s="897"/>
      <c r="F56" s="898"/>
      <c r="G56" s="899">
        <f>IF(G54="",0,ROUNDDOWN(G54*G55,2))</f>
        <v>0</v>
      </c>
      <c r="H56" s="900"/>
      <c r="I56" s="901"/>
      <c r="J56" s="2" t="s">
        <v>55</v>
      </c>
      <c r="K56" s="2"/>
      <c r="Y56" s="18"/>
      <c r="Z56" s="18"/>
      <c r="AA56" s="18"/>
      <c r="AB56" s="2"/>
      <c r="BA56" s="2"/>
      <c r="BB56" s="2"/>
      <c r="BC56" s="865"/>
      <c r="BD56" s="896" t="s">
        <v>2531</v>
      </c>
      <c r="BE56" s="897"/>
      <c r="BF56" s="898"/>
      <c r="BG56" s="899">
        <v>0</v>
      </c>
      <c r="BH56" s="900"/>
      <c r="BI56" s="901"/>
      <c r="BJ56" s="2" t="s">
        <v>55</v>
      </c>
      <c r="BK56" s="2"/>
    </row>
    <row r="57" spans="1:63" s="418" customFormat="1" ht="13.2" customHeight="1">
      <c r="A57" s="2"/>
      <c r="B57" s="2"/>
      <c r="C57" s="24"/>
      <c r="D57" s="2"/>
      <c r="E57" s="2"/>
      <c r="F57" s="2"/>
      <c r="G57" s="2"/>
      <c r="H57" s="2"/>
      <c r="I57" s="2"/>
      <c r="J57" s="2"/>
      <c r="K57" s="2"/>
      <c r="Y57" s="18"/>
      <c r="Z57" s="18"/>
      <c r="AA57" s="18"/>
      <c r="AB57" s="2"/>
      <c r="BA57" s="2"/>
      <c r="BB57" s="2"/>
      <c r="BC57" s="24"/>
      <c r="BD57" s="2"/>
      <c r="BE57" s="2"/>
      <c r="BF57" s="2"/>
      <c r="BG57" s="2"/>
      <c r="BH57" s="2"/>
      <c r="BI57" s="2"/>
      <c r="BJ57" s="2"/>
      <c r="BK57" s="2"/>
    </row>
    <row r="58" spans="1:63" s="418" customFormat="1" ht="13.2" customHeight="1">
      <c r="A58" s="2"/>
      <c r="B58" s="2"/>
      <c r="C58" s="444"/>
      <c r="D58" s="902" t="s">
        <v>2526</v>
      </c>
      <c r="E58" s="903"/>
      <c r="F58" s="904"/>
      <c r="G58" s="905"/>
      <c r="H58" s="906"/>
      <c r="I58" s="907"/>
      <c r="J58" s="2"/>
      <c r="K58" s="2"/>
      <c r="M58" s="418" t="s">
        <v>2527</v>
      </c>
      <c r="Y58" s="18"/>
      <c r="Z58" s="18"/>
      <c r="AA58" s="18"/>
      <c r="AB58" s="2"/>
      <c r="BA58" s="2"/>
      <c r="BB58" s="2"/>
      <c r="BC58" s="444"/>
      <c r="BD58" s="902" t="s">
        <v>2526</v>
      </c>
      <c r="BE58" s="1014"/>
      <c r="BF58" s="1015"/>
      <c r="BG58" s="905"/>
      <c r="BH58" s="906"/>
      <c r="BI58" s="907"/>
      <c r="BJ58" s="2"/>
      <c r="BK58" s="2"/>
    </row>
    <row r="59" spans="1:63" s="418" customFormat="1" ht="13.2" customHeight="1">
      <c r="A59" s="2"/>
      <c r="B59" s="2"/>
      <c r="C59" s="865"/>
      <c r="D59" s="867" t="s">
        <v>2366</v>
      </c>
      <c r="E59" s="868"/>
      <c r="F59" s="869"/>
      <c r="G59" s="870"/>
      <c r="H59" s="871"/>
      <c r="I59" s="872"/>
      <c r="J59" s="2"/>
      <c r="K59" s="2"/>
      <c r="Y59" s="18"/>
      <c r="Z59" s="18"/>
      <c r="AA59" s="18"/>
      <c r="AB59" s="2"/>
      <c r="BA59" s="2"/>
      <c r="BB59" s="2"/>
      <c r="BC59" s="865"/>
      <c r="BD59" s="873" t="s">
        <v>2366</v>
      </c>
      <c r="BE59" s="874"/>
      <c r="BF59" s="875"/>
      <c r="BG59" s="876"/>
      <c r="BH59" s="877"/>
      <c r="BI59" s="878"/>
      <c r="BJ59" s="2"/>
      <c r="BK59" s="2"/>
    </row>
    <row r="60" spans="1:63" s="418" customFormat="1" ht="13.2" customHeight="1">
      <c r="A60" s="2"/>
      <c r="B60" s="2"/>
      <c r="C60" s="866"/>
      <c r="D60" s="873" t="s">
        <v>57</v>
      </c>
      <c r="E60" s="874"/>
      <c r="F60" s="875"/>
      <c r="G60" s="876"/>
      <c r="H60" s="877"/>
      <c r="I60" s="878"/>
      <c r="J60" s="2"/>
      <c r="K60" s="2"/>
      <c r="Y60" s="18"/>
      <c r="Z60" s="18"/>
      <c r="AA60" s="18"/>
      <c r="AB60" s="2"/>
      <c r="BA60" s="2"/>
      <c r="BB60" s="2"/>
      <c r="BC60" s="865"/>
      <c r="BD60" s="873" t="s">
        <v>57</v>
      </c>
      <c r="BE60" s="874"/>
      <c r="BF60" s="875"/>
      <c r="BG60" s="876"/>
      <c r="BH60" s="877"/>
      <c r="BI60" s="878"/>
      <c r="BJ60" s="2"/>
      <c r="BK60" s="2"/>
    </row>
    <row r="61" spans="1:63" s="418" customFormat="1" ht="13.2" customHeight="1">
      <c r="A61" s="2"/>
      <c r="B61" s="2"/>
      <c r="C61" s="866"/>
      <c r="D61" s="879" t="s">
        <v>2176</v>
      </c>
      <c r="E61" s="880"/>
      <c r="F61" s="881"/>
      <c r="G61" s="876"/>
      <c r="H61" s="877"/>
      <c r="I61" s="878"/>
      <c r="J61" s="2"/>
      <c r="K61" s="2"/>
      <c r="Y61" s="18"/>
      <c r="Z61" s="18"/>
      <c r="AA61" s="18"/>
      <c r="AB61" s="2"/>
      <c r="BA61" s="2"/>
      <c r="BB61" s="2"/>
      <c r="BC61" s="865"/>
      <c r="BD61" s="879" t="s">
        <v>2176</v>
      </c>
      <c r="BE61" s="1016"/>
      <c r="BF61" s="1017"/>
      <c r="BG61" s="876"/>
      <c r="BH61" s="877"/>
      <c r="BI61" s="878"/>
      <c r="BJ61" s="2"/>
      <c r="BK61" s="2"/>
    </row>
    <row r="62" spans="1:63" s="418" customFormat="1" ht="13.2" customHeight="1">
      <c r="A62" s="2"/>
      <c r="B62" s="2"/>
      <c r="C62" s="866"/>
      <c r="D62" s="873" t="s">
        <v>2528</v>
      </c>
      <c r="E62" s="874"/>
      <c r="F62" s="875"/>
      <c r="G62" s="890"/>
      <c r="H62" s="891"/>
      <c r="I62" s="892"/>
      <c r="J62" s="2" t="s">
        <v>55</v>
      </c>
      <c r="K62" s="2"/>
      <c r="Y62" s="18"/>
      <c r="Z62" s="18"/>
      <c r="AA62" s="18"/>
      <c r="AB62" s="2"/>
      <c r="BA62" s="2"/>
      <c r="BB62" s="2"/>
      <c r="BC62" s="865"/>
      <c r="BD62" s="873" t="s">
        <v>2528</v>
      </c>
      <c r="BE62" s="874"/>
      <c r="BF62" s="875"/>
      <c r="BG62" s="890"/>
      <c r="BH62" s="1018"/>
      <c r="BI62" s="1019"/>
      <c r="BJ62" s="2" t="s">
        <v>55</v>
      </c>
      <c r="BK62" s="2"/>
    </row>
    <row r="63" spans="1:63" s="418" customFormat="1" ht="13.2" customHeight="1">
      <c r="A63" s="2"/>
      <c r="B63" s="2"/>
      <c r="C63" s="866"/>
      <c r="D63" s="873" t="s">
        <v>2529</v>
      </c>
      <c r="E63" s="874"/>
      <c r="F63" s="875"/>
      <c r="G63" s="893"/>
      <c r="H63" s="894"/>
      <c r="I63" s="895"/>
      <c r="J63" s="2" t="s">
        <v>2530</v>
      </c>
      <c r="K63" s="2"/>
      <c r="Y63" s="18"/>
      <c r="Z63" s="18"/>
      <c r="AA63" s="18"/>
      <c r="AB63" s="2"/>
      <c r="BA63" s="2"/>
      <c r="BB63" s="2"/>
      <c r="BC63" s="865"/>
      <c r="BD63" s="873" t="s">
        <v>2529</v>
      </c>
      <c r="BE63" s="874"/>
      <c r="BF63" s="875"/>
      <c r="BG63" s="893"/>
      <c r="BH63" s="1020"/>
      <c r="BI63" s="1021"/>
      <c r="BJ63" s="2" t="s">
        <v>2530</v>
      </c>
      <c r="BK63" s="2"/>
    </row>
    <row r="64" spans="1:63" s="418" customFormat="1" ht="13.2" customHeight="1">
      <c r="A64" s="2"/>
      <c r="B64" s="2"/>
      <c r="C64" s="866"/>
      <c r="D64" s="896" t="s">
        <v>2531</v>
      </c>
      <c r="E64" s="897"/>
      <c r="F64" s="898"/>
      <c r="G64" s="899">
        <f>IF(G62="",0,ROUNDDOWN(G62*G63,2))</f>
        <v>0</v>
      </c>
      <c r="H64" s="900"/>
      <c r="I64" s="901"/>
      <c r="J64" s="2" t="s">
        <v>55</v>
      </c>
      <c r="K64" s="2"/>
      <c r="Y64" s="18"/>
      <c r="Z64" s="18"/>
      <c r="AA64" s="18"/>
      <c r="AB64" s="2"/>
      <c r="BA64" s="2"/>
      <c r="BB64" s="2"/>
      <c r="BC64" s="865"/>
      <c r="BD64" s="896" t="s">
        <v>2531</v>
      </c>
      <c r="BE64" s="897"/>
      <c r="BF64" s="898"/>
      <c r="BG64" s="899">
        <v>0</v>
      </c>
      <c r="BH64" s="900"/>
      <c r="BI64" s="901"/>
      <c r="BJ64" s="2" t="s">
        <v>55</v>
      </c>
      <c r="BK64" s="2"/>
    </row>
    <row r="65" spans="1:63" s="418" customFormat="1" ht="13.2" customHeight="1">
      <c r="A65" s="2"/>
      <c r="B65" s="2"/>
      <c r="C65" s="2"/>
      <c r="D65" s="2"/>
      <c r="E65" s="2"/>
      <c r="F65" s="2"/>
      <c r="G65" s="2"/>
      <c r="H65" s="2"/>
      <c r="I65" s="2"/>
      <c r="J65" s="2"/>
      <c r="K65" s="2"/>
      <c r="Y65" s="18"/>
      <c r="Z65" s="18"/>
      <c r="AA65" s="18"/>
      <c r="AB65" s="2"/>
      <c r="BA65" s="2"/>
      <c r="BB65" s="2"/>
      <c r="BC65" s="2"/>
      <c r="BD65" s="2"/>
      <c r="BE65" s="2"/>
      <c r="BF65" s="2"/>
      <c r="BG65" s="2"/>
      <c r="BH65" s="2"/>
      <c r="BI65" s="2"/>
      <c r="BJ65" s="2"/>
      <c r="BK65" s="2"/>
    </row>
    <row r="66" spans="1:63" s="418" customFormat="1" ht="13.2" customHeight="1">
      <c r="A66" s="2"/>
      <c r="B66" s="2" t="s">
        <v>2532</v>
      </c>
      <c r="C66" s="2"/>
      <c r="D66" s="2"/>
      <c r="E66" s="2"/>
      <c r="F66" s="2"/>
      <c r="G66" s="2"/>
      <c r="H66" s="2"/>
      <c r="I66" s="2"/>
      <c r="J66" s="2"/>
      <c r="K66" s="2"/>
      <c r="Y66" s="18"/>
      <c r="Z66" s="18"/>
      <c r="AA66" s="18"/>
      <c r="AB66" s="2"/>
      <c r="BA66" s="2"/>
      <c r="BB66" s="2" t="s">
        <v>2532</v>
      </c>
      <c r="BC66" s="2"/>
      <c r="BD66" s="2"/>
      <c r="BE66" s="2"/>
      <c r="BF66" s="2"/>
      <c r="BG66" s="2"/>
      <c r="BH66" s="2"/>
      <c r="BI66" s="2"/>
      <c r="BJ66" s="2"/>
      <c r="BK66" s="2"/>
    </row>
    <row r="67" spans="1:63" s="418" customFormat="1" ht="13.2" customHeight="1">
      <c r="A67" s="2"/>
      <c r="B67" s="2"/>
      <c r="C67" s="444"/>
      <c r="D67" s="902" t="s">
        <v>2526</v>
      </c>
      <c r="E67" s="903"/>
      <c r="F67" s="904"/>
      <c r="G67" s="905"/>
      <c r="H67" s="906"/>
      <c r="I67" s="907"/>
      <c r="J67" s="2"/>
      <c r="K67" s="2"/>
      <c r="M67" s="418" t="s">
        <v>2527</v>
      </c>
      <c r="Y67" s="18"/>
      <c r="Z67" s="18"/>
      <c r="AA67" s="18"/>
      <c r="AB67" s="2"/>
      <c r="BA67" s="2"/>
      <c r="BB67" s="2"/>
      <c r="BC67" s="444"/>
      <c r="BD67" s="902" t="s">
        <v>2526</v>
      </c>
      <c r="BE67" s="1014"/>
      <c r="BF67" s="1015"/>
      <c r="BG67" s="905"/>
      <c r="BH67" s="906"/>
      <c r="BI67" s="907"/>
      <c r="BJ67" s="2"/>
      <c r="BK67" s="2"/>
    </row>
    <row r="68" spans="1:63" s="418" customFormat="1" ht="13.2" customHeight="1">
      <c r="A68" s="2"/>
      <c r="B68" s="2"/>
      <c r="C68" s="865"/>
      <c r="D68" s="867" t="s">
        <v>2366</v>
      </c>
      <c r="E68" s="868"/>
      <c r="F68" s="869"/>
      <c r="G68" s="870"/>
      <c r="H68" s="871"/>
      <c r="I68" s="872"/>
      <c r="J68" s="2"/>
      <c r="K68" s="2"/>
      <c r="Y68" s="18"/>
      <c r="Z68" s="18"/>
      <c r="AA68" s="18"/>
      <c r="AB68" s="2"/>
      <c r="BA68" s="2"/>
      <c r="BB68" s="2"/>
      <c r="BC68" s="865"/>
      <c r="BD68" s="873" t="s">
        <v>2366</v>
      </c>
      <c r="BE68" s="874"/>
      <c r="BF68" s="875"/>
      <c r="BG68" s="876"/>
      <c r="BH68" s="877"/>
      <c r="BI68" s="878"/>
      <c r="BJ68" s="2"/>
      <c r="BK68" s="2"/>
    </row>
    <row r="69" spans="1:63" s="418" customFormat="1" ht="13.2" customHeight="1">
      <c r="A69" s="2"/>
      <c r="B69" s="2"/>
      <c r="C69" s="866"/>
      <c r="D69" s="873" t="s">
        <v>57</v>
      </c>
      <c r="E69" s="874"/>
      <c r="F69" s="875"/>
      <c r="G69" s="876"/>
      <c r="H69" s="877"/>
      <c r="I69" s="878"/>
      <c r="J69" s="2"/>
      <c r="K69" s="2"/>
      <c r="Y69" s="18"/>
      <c r="Z69" s="18"/>
      <c r="AA69" s="18"/>
      <c r="AB69" s="2"/>
      <c r="BA69" s="2"/>
      <c r="BB69" s="2"/>
      <c r="BC69" s="865"/>
      <c r="BD69" s="873" t="s">
        <v>57</v>
      </c>
      <c r="BE69" s="874"/>
      <c r="BF69" s="875"/>
      <c r="BG69" s="876"/>
      <c r="BH69" s="877"/>
      <c r="BI69" s="878"/>
      <c r="BJ69" s="2"/>
      <c r="BK69" s="2"/>
    </row>
    <row r="70" spans="1:63" s="418" customFormat="1" ht="13.2" customHeight="1">
      <c r="A70" s="2"/>
      <c r="B70" s="2"/>
      <c r="C70" s="866"/>
      <c r="D70" s="879" t="s">
        <v>2176</v>
      </c>
      <c r="E70" s="880"/>
      <c r="F70" s="881"/>
      <c r="G70" s="876"/>
      <c r="H70" s="877"/>
      <c r="I70" s="878"/>
      <c r="J70" s="2"/>
      <c r="K70" s="2"/>
      <c r="Y70" s="18"/>
      <c r="Z70" s="18"/>
      <c r="AA70" s="18"/>
      <c r="AB70" s="2"/>
      <c r="BA70" s="2"/>
      <c r="BB70" s="2"/>
      <c r="BC70" s="865"/>
      <c r="BD70" s="879" t="s">
        <v>2176</v>
      </c>
      <c r="BE70" s="1016"/>
      <c r="BF70" s="1017"/>
      <c r="BG70" s="535"/>
      <c r="BH70" s="536"/>
      <c r="BI70" s="537"/>
      <c r="BJ70" s="2"/>
      <c r="BK70" s="2"/>
    </row>
    <row r="71" spans="1:63" s="418" customFormat="1" ht="13.2" customHeight="1">
      <c r="A71" s="2"/>
      <c r="B71" s="2"/>
      <c r="C71" s="866"/>
      <c r="D71" s="873" t="s">
        <v>2533</v>
      </c>
      <c r="E71" s="874"/>
      <c r="F71" s="875"/>
      <c r="G71" s="890"/>
      <c r="H71" s="891"/>
      <c r="I71" s="892"/>
      <c r="J71" s="2" t="s">
        <v>44</v>
      </c>
      <c r="K71" s="2"/>
      <c r="Y71" s="18"/>
      <c r="Z71" s="18"/>
      <c r="AA71" s="18"/>
      <c r="AB71" s="2"/>
      <c r="BA71" s="2"/>
      <c r="BB71" s="2"/>
      <c r="BC71" s="865"/>
      <c r="BD71" s="873" t="s">
        <v>2533</v>
      </c>
      <c r="BE71" s="874"/>
      <c r="BF71" s="875"/>
      <c r="BG71" s="890"/>
      <c r="BH71" s="1018"/>
      <c r="BI71" s="1019"/>
      <c r="BJ71" s="2" t="s">
        <v>44</v>
      </c>
      <c r="BK71" s="2"/>
    </row>
    <row r="72" spans="1:63" s="418" customFormat="1" ht="13.2" customHeight="1">
      <c r="A72" s="2"/>
      <c r="B72" s="2"/>
      <c r="C72" s="866"/>
      <c r="D72" s="873" t="s">
        <v>2529</v>
      </c>
      <c r="E72" s="874"/>
      <c r="F72" s="875"/>
      <c r="G72" s="893"/>
      <c r="H72" s="894"/>
      <c r="I72" s="895"/>
      <c r="J72" s="2" t="s">
        <v>2530</v>
      </c>
      <c r="K72" s="2"/>
      <c r="Y72" s="18"/>
      <c r="Z72" s="18"/>
      <c r="AA72" s="18"/>
      <c r="AB72" s="2"/>
      <c r="BA72" s="2"/>
      <c r="BB72" s="2"/>
      <c r="BC72" s="865"/>
      <c r="BD72" s="873" t="s">
        <v>2529</v>
      </c>
      <c r="BE72" s="874"/>
      <c r="BF72" s="875"/>
      <c r="BG72" s="893"/>
      <c r="BH72" s="1020"/>
      <c r="BI72" s="1021"/>
      <c r="BJ72" s="2" t="s">
        <v>2530</v>
      </c>
      <c r="BK72" s="2"/>
    </row>
    <row r="73" spans="1:63" s="418" customFormat="1" ht="13.2" customHeight="1">
      <c r="A73" s="2"/>
      <c r="B73" s="2"/>
      <c r="C73" s="866"/>
      <c r="D73" s="908" t="s">
        <v>2534</v>
      </c>
      <c r="E73" s="909"/>
      <c r="F73" s="910"/>
      <c r="G73" s="899" t="str">
        <f>IF(G71="","",ROUNDDOWN(G71*G72,2))</f>
        <v/>
      </c>
      <c r="H73" s="911"/>
      <c r="I73" s="912"/>
      <c r="J73" s="2" t="s">
        <v>44</v>
      </c>
      <c r="K73" s="2"/>
      <c r="Y73" s="18"/>
      <c r="Z73" s="18"/>
      <c r="AA73" s="18"/>
      <c r="AB73" s="2"/>
      <c r="BA73" s="2"/>
      <c r="BB73" s="2"/>
      <c r="BC73" s="865"/>
      <c r="BD73" s="908" t="s">
        <v>2534</v>
      </c>
      <c r="BE73" s="909"/>
      <c r="BF73" s="910"/>
      <c r="BG73" s="899" t="s">
        <v>8</v>
      </c>
      <c r="BH73" s="900"/>
      <c r="BI73" s="901"/>
      <c r="BJ73" s="2" t="s">
        <v>44</v>
      </c>
      <c r="BK73" s="2"/>
    </row>
    <row r="74" spans="1:63" s="418" customFormat="1" ht="13.2" customHeight="1">
      <c r="A74" s="2"/>
      <c r="B74" s="2"/>
      <c r="C74" s="2"/>
      <c r="D74" s="2"/>
      <c r="E74" s="2"/>
      <c r="F74" s="2"/>
      <c r="G74" s="2"/>
      <c r="H74" s="2"/>
      <c r="I74" s="2"/>
      <c r="J74" s="2"/>
      <c r="K74" s="2"/>
      <c r="Y74" s="18"/>
      <c r="Z74" s="18"/>
      <c r="AA74" s="18"/>
      <c r="AB74" s="2"/>
      <c r="BA74" s="2"/>
      <c r="BB74" s="2"/>
      <c r="BC74" s="2"/>
      <c r="BD74" s="2"/>
      <c r="BE74" s="2"/>
      <c r="BF74" s="2"/>
      <c r="BG74" s="2"/>
      <c r="BH74" s="2"/>
      <c r="BI74" s="2"/>
      <c r="BJ74" s="2"/>
      <c r="BK74" s="2"/>
    </row>
    <row r="75" spans="1:63" s="418" customFormat="1" ht="13.2" customHeight="1">
      <c r="A75" s="2"/>
      <c r="B75" s="2"/>
      <c r="C75" s="444"/>
      <c r="D75" s="902" t="s">
        <v>2526</v>
      </c>
      <c r="E75" s="903"/>
      <c r="F75" s="904"/>
      <c r="G75" s="905"/>
      <c r="H75" s="906"/>
      <c r="I75" s="907"/>
      <c r="J75" s="2"/>
      <c r="K75" s="2"/>
      <c r="M75" s="418" t="s">
        <v>2527</v>
      </c>
      <c r="Y75" s="18"/>
      <c r="Z75" s="18"/>
      <c r="AA75" s="18"/>
      <c r="AB75" s="2"/>
      <c r="BA75" s="2"/>
      <c r="BB75" s="2"/>
      <c r="BC75" s="444"/>
      <c r="BD75" s="902" t="s">
        <v>2526</v>
      </c>
      <c r="BE75" s="1014"/>
      <c r="BF75" s="1015"/>
      <c r="BG75" s="905"/>
      <c r="BH75" s="906"/>
      <c r="BI75" s="907"/>
      <c r="BJ75" s="2"/>
      <c r="BK75" s="2"/>
    </row>
    <row r="76" spans="1:63" s="418" customFormat="1" ht="13.2" customHeight="1">
      <c r="A76" s="2"/>
      <c r="B76" s="2"/>
      <c r="C76" s="865"/>
      <c r="D76" s="867" t="s">
        <v>2366</v>
      </c>
      <c r="E76" s="868"/>
      <c r="F76" s="869"/>
      <c r="G76" s="870"/>
      <c r="H76" s="871"/>
      <c r="I76" s="872"/>
      <c r="J76" s="2"/>
      <c r="K76" s="2"/>
      <c r="Y76" s="18"/>
      <c r="Z76" s="18"/>
      <c r="AA76" s="18"/>
      <c r="AB76" s="2"/>
      <c r="BA76" s="2"/>
      <c r="BB76" s="2"/>
      <c r="BC76" s="865"/>
      <c r="BD76" s="873" t="s">
        <v>2366</v>
      </c>
      <c r="BE76" s="874"/>
      <c r="BF76" s="875"/>
      <c r="BG76" s="876"/>
      <c r="BH76" s="877"/>
      <c r="BI76" s="878"/>
      <c r="BJ76" s="2"/>
      <c r="BK76" s="2"/>
    </row>
    <row r="77" spans="1:63" s="418" customFormat="1" ht="13.2" customHeight="1">
      <c r="A77" s="2"/>
      <c r="B77" s="2"/>
      <c r="C77" s="866"/>
      <c r="D77" s="873" t="s">
        <v>57</v>
      </c>
      <c r="E77" s="874"/>
      <c r="F77" s="875"/>
      <c r="G77" s="876"/>
      <c r="H77" s="877"/>
      <c r="I77" s="878"/>
      <c r="J77" s="2"/>
      <c r="K77" s="2"/>
      <c r="Y77" s="18"/>
      <c r="Z77" s="18"/>
      <c r="AA77" s="18"/>
      <c r="AB77" s="2"/>
      <c r="BA77" s="2"/>
      <c r="BB77" s="2"/>
      <c r="BC77" s="865"/>
      <c r="BD77" s="873" t="s">
        <v>57</v>
      </c>
      <c r="BE77" s="874"/>
      <c r="BF77" s="875"/>
      <c r="BG77" s="876"/>
      <c r="BH77" s="877"/>
      <c r="BI77" s="878"/>
      <c r="BJ77" s="2"/>
      <c r="BK77" s="2"/>
    </row>
    <row r="78" spans="1:63" s="418" customFormat="1" ht="13.2" customHeight="1">
      <c r="A78" s="2"/>
      <c r="B78" s="2"/>
      <c r="C78" s="866"/>
      <c r="D78" s="879" t="s">
        <v>2176</v>
      </c>
      <c r="E78" s="880"/>
      <c r="F78" s="881"/>
      <c r="G78" s="876"/>
      <c r="H78" s="877"/>
      <c r="I78" s="878"/>
      <c r="J78" s="2"/>
      <c r="K78" s="2"/>
      <c r="Y78" s="18"/>
      <c r="Z78" s="18"/>
      <c r="AA78" s="18"/>
      <c r="AB78" s="2"/>
      <c r="BA78" s="2"/>
      <c r="BB78" s="2"/>
      <c r="BC78" s="865"/>
      <c r="BD78" s="879" t="s">
        <v>2176</v>
      </c>
      <c r="BE78" s="1016"/>
      <c r="BF78" s="1017"/>
      <c r="BG78" s="535"/>
      <c r="BH78" s="536"/>
      <c r="BI78" s="537"/>
      <c r="BJ78" s="2"/>
      <c r="BK78" s="2"/>
    </row>
    <row r="79" spans="1:63" s="418" customFormat="1" ht="13.2" customHeight="1">
      <c r="A79" s="2"/>
      <c r="B79" s="2"/>
      <c r="C79" s="866"/>
      <c r="D79" s="873" t="s">
        <v>2533</v>
      </c>
      <c r="E79" s="874"/>
      <c r="F79" s="875"/>
      <c r="G79" s="890"/>
      <c r="H79" s="891"/>
      <c r="I79" s="892"/>
      <c r="J79" s="2" t="s">
        <v>44</v>
      </c>
      <c r="K79" s="2"/>
      <c r="Y79" s="18"/>
      <c r="Z79" s="18"/>
      <c r="AA79" s="18"/>
      <c r="AB79" s="2"/>
      <c r="BA79" s="2"/>
      <c r="BB79" s="2"/>
      <c r="BC79" s="865"/>
      <c r="BD79" s="873" t="s">
        <v>2533</v>
      </c>
      <c r="BE79" s="874"/>
      <c r="BF79" s="875"/>
      <c r="BG79" s="890"/>
      <c r="BH79" s="1018"/>
      <c r="BI79" s="1019"/>
      <c r="BJ79" s="2" t="s">
        <v>44</v>
      </c>
      <c r="BK79" s="2"/>
    </row>
    <row r="80" spans="1:63" s="418" customFormat="1" ht="13.2" customHeight="1">
      <c r="A80" s="2"/>
      <c r="B80" s="2"/>
      <c r="C80" s="866"/>
      <c r="D80" s="873" t="s">
        <v>2529</v>
      </c>
      <c r="E80" s="874"/>
      <c r="F80" s="875"/>
      <c r="G80" s="893"/>
      <c r="H80" s="894"/>
      <c r="I80" s="895"/>
      <c r="J80" s="2" t="s">
        <v>2530</v>
      </c>
      <c r="K80" s="2"/>
      <c r="Y80" s="18"/>
      <c r="Z80" s="18"/>
      <c r="AA80" s="18"/>
      <c r="AB80" s="2"/>
      <c r="BA80" s="2"/>
      <c r="BB80" s="2"/>
      <c r="BC80" s="865"/>
      <c r="BD80" s="873" t="s">
        <v>2529</v>
      </c>
      <c r="BE80" s="874"/>
      <c r="BF80" s="875"/>
      <c r="BG80" s="893"/>
      <c r="BH80" s="1020"/>
      <c r="BI80" s="1021"/>
      <c r="BJ80" s="2" t="s">
        <v>2530</v>
      </c>
      <c r="BK80" s="2"/>
    </row>
    <row r="81" spans="1:63" s="418" customFormat="1" ht="13.2" customHeight="1">
      <c r="A81" s="2"/>
      <c r="B81" s="2"/>
      <c r="C81" s="866"/>
      <c r="D81" s="908" t="s">
        <v>2534</v>
      </c>
      <c r="E81" s="909"/>
      <c r="F81" s="910"/>
      <c r="G81" s="899" t="str">
        <f>IF(G79="","",ROUNDDOWN(G79*G80,2))</f>
        <v/>
      </c>
      <c r="H81" s="911"/>
      <c r="I81" s="912"/>
      <c r="J81" s="2" t="s">
        <v>44</v>
      </c>
      <c r="K81" s="2"/>
      <c r="Y81" s="18"/>
      <c r="Z81" s="18"/>
      <c r="AA81" s="18"/>
      <c r="AB81" s="2"/>
      <c r="BA81" s="2"/>
      <c r="BB81" s="2"/>
      <c r="BC81" s="865"/>
      <c r="BD81" s="908" t="s">
        <v>2534</v>
      </c>
      <c r="BE81" s="909"/>
      <c r="BF81" s="910"/>
      <c r="BG81" s="899" t="s">
        <v>8</v>
      </c>
      <c r="BH81" s="900"/>
      <c r="BI81" s="901"/>
      <c r="BJ81" s="2" t="s">
        <v>44</v>
      </c>
      <c r="BK81" s="2"/>
    </row>
    <row r="82" spans="1:63" s="418" customFormat="1" ht="13.2" customHeight="1">
      <c r="A82" s="2"/>
      <c r="B82" s="2"/>
      <c r="C82" s="2"/>
      <c r="D82" s="2"/>
      <c r="E82" s="2"/>
      <c r="F82" s="2"/>
      <c r="G82" s="2"/>
      <c r="H82" s="2"/>
      <c r="I82" s="2"/>
      <c r="J82" s="2"/>
      <c r="K82" s="2"/>
      <c r="Y82" s="18"/>
      <c r="Z82" s="18"/>
      <c r="AA82" s="18"/>
      <c r="AB82" s="2"/>
      <c r="BA82" s="2"/>
      <c r="BB82" s="2"/>
      <c r="BC82" s="2"/>
      <c r="BD82" s="2"/>
      <c r="BE82" s="2"/>
      <c r="BF82" s="2"/>
      <c r="BG82" s="2"/>
      <c r="BH82" s="2"/>
      <c r="BI82" s="2"/>
      <c r="BJ82" s="2"/>
      <c r="BK82" s="2"/>
    </row>
    <row r="83" spans="1:63" s="418" customFormat="1" ht="13.2" customHeight="1">
      <c r="A83" s="2"/>
      <c r="B83" s="2"/>
      <c r="C83" s="444"/>
      <c r="D83" s="902" t="s">
        <v>2526</v>
      </c>
      <c r="E83" s="903"/>
      <c r="F83" s="904"/>
      <c r="G83" s="905"/>
      <c r="H83" s="906"/>
      <c r="I83" s="907"/>
      <c r="J83" s="2"/>
      <c r="K83" s="2"/>
      <c r="M83" s="418" t="s">
        <v>2527</v>
      </c>
      <c r="Y83" s="18"/>
      <c r="Z83" s="18"/>
      <c r="AA83" s="18"/>
      <c r="AB83" s="2"/>
      <c r="BA83" s="2"/>
      <c r="BB83" s="2"/>
      <c r="BC83" s="444"/>
      <c r="BD83" s="902" t="s">
        <v>2526</v>
      </c>
      <c r="BE83" s="1014"/>
      <c r="BF83" s="1015"/>
      <c r="BG83" s="905"/>
      <c r="BH83" s="906"/>
      <c r="BI83" s="907"/>
      <c r="BJ83" s="2"/>
      <c r="BK83" s="2"/>
    </row>
    <row r="84" spans="1:63" s="418" customFormat="1" ht="13.2" customHeight="1">
      <c r="A84" s="2"/>
      <c r="B84" s="2"/>
      <c r="C84" s="865"/>
      <c r="D84" s="867" t="s">
        <v>2366</v>
      </c>
      <c r="E84" s="868"/>
      <c r="F84" s="869"/>
      <c r="G84" s="870"/>
      <c r="H84" s="871"/>
      <c r="I84" s="872"/>
      <c r="J84" s="2"/>
      <c r="K84" s="2"/>
      <c r="Y84" s="18"/>
      <c r="Z84" s="18"/>
      <c r="AA84" s="18"/>
      <c r="AB84" s="2"/>
      <c r="BA84" s="2"/>
      <c r="BB84" s="2"/>
      <c r="BC84" s="865"/>
      <c r="BD84" s="873" t="s">
        <v>2366</v>
      </c>
      <c r="BE84" s="874"/>
      <c r="BF84" s="875"/>
      <c r="BG84" s="876"/>
      <c r="BH84" s="877"/>
      <c r="BI84" s="878"/>
      <c r="BJ84" s="2"/>
      <c r="BK84" s="2"/>
    </row>
    <row r="85" spans="1:63" s="418" customFormat="1" ht="13.2" customHeight="1">
      <c r="A85" s="2"/>
      <c r="B85" s="2"/>
      <c r="C85" s="866"/>
      <c r="D85" s="873" t="s">
        <v>57</v>
      </c>
      <c r="E85" s="874"/>
      <c r="F85" s="875"/>
      <c r="G85" s="876"/>
      <c r="H85" s="877"/>
      <c r="I85" s="878"/>
      <c r="J85" s="2"/>
      <c r="K85" s="2"/>
      <c r="Y85" s="18"/>
      <c r="Z85" s="18"/>
      <c r="AA85" s="18"/>
      <c r="AB85" s="2"/>
      <c r="BA85" s="2"/>
      <c r="BB85" s="2"/>
      <c r="BC85" s="865"/>
      <c r="BD85" s="873" t="s">
        <v>57</v>
      </c>
      <c r="BE85" s="874"/>
      <c r="BF85" s="875"/>
      <c r="BG85" s="876"/>
      <c r="BH85" s="877"/>
      <c r="BI85" s="878"/>
      <c r="BJ85" s="2"/>
      <c r="BK85" s="2"/>
    </row>
    <row r="86" spans="1:63" s="418" customFormat="1" ht="13.2" customHeight="1">
      <c r="A86" s="2"/>
      <c r="B86" s="2"/>
      <c r="C86" s="866"/>
      <c r="D86" s="879" t="s">
        <v>2176</v>
      </c>
      <c r="E86" s="880"/>
      <c r="F86" s="881"/>
      <c r="G86" s="876"/>
      <c r="H86" s="877"/>
      <c r="I86" s="878"/>
      <c r="J86" s="2"/>
      <c r="K86" s="2"/>
      <c r="Y86" s="18"/>
      <c r="Z86" s="18"/>
      <c r="AA86" s="18"/>
      <c r="AB86" s="2"/>
      <c r="BA86" s="2"/>
      <c r="BB86" s="2"/>
      <c r="BC86" s="865"/>
      <c r="BD86" s="879" t="s">
        <v>2176</v>
      </c>
      <c r="BE86" s="1016"/>
      <c r="BF86" s="1017"/>
      <c r="BG86" s="535"/>
      <c r="BH86" s="536"/>
      <c r="BI86" s="537"/>
      <c r="BJ86" s="2"/>
      <c r="BK86" s="2"/>
    </row>
    <row r="87" spans="1:63" s="418" customFormat="1" ht="13.2" customHeight="1">
      <c r="A87" s="2"/>
      <c r="B87" s="2"/>
      <c r="C87" s="866"/>
      <c r="D87" s="873" t="s">
        <v>2533</v>
      </c>
      <c r="E87" s="874"/>
      <c r="F87" s="875"/>
      <c r="G87" s="890"/>
      <c r="H87" s="891"/>
      <c r="I87" s="892"/>
      <c r="J87" s="2" t="s">
        <v>44</v>
      </c>
      <c r="K87" s="2"/>
      <c r="Y87" s="18"/>
      <c r="Z87" s="18"/>
      <c r="AA87" s="18"/>
      <c r="AB87" s="2"/>
      <c r="BA87" s="2"/>
      <c r="BB87" s="2"/>
      <c r="BC87" s="865"/>
      <c r="BD87" s="873" t="s">
        <v>2533</v>
      </c>
      <c r="BE87" s="874"/>
      <c r="BF87" s="875"/>
      <c r="BG87" s="890"/>
      <c r="BH87" s="1018"/>
      <c r="BI87" s="1019"/>
      <c r="BJ87" s="2" t="s">
        <v>44</v>
      </c>
      <c r="BK87" s="2"/>
    </row>
    <row r="88" spans="1:63" s="418" customFormat="1" ht="13.2" customHeight="1">
      <c r="A88" s="2"/>
      <c r="B88" s="2"/>
      <c r="C88" s="866"/>
      <c r="D88" s="873" t="s">
        <v>2529</v>
      </c>
      <c r="E88" s="874"/>
      <c r="F88" s="875"/>
      <c r="G88" s="893"/>
      <c r="H88" s="894"/>
      <c r="I88" s="895"/>
      <c r="J88" s="2" t="s">
        <v>2530</v>
      </c>
      <c r="K88" s="2"/>
      <c r="Y88" s="18"/>
      <c r="Z88" s="18"/>
      <c r="AA88" s="18"/>
      <c r="AB88" s="2"/>
      <c r="BA88" s="2"/>
      <c r="BB88" s="2"/>
      <c r="BC88" s="865"/>
      <c r="BD88" s="873" t="s">
        <v>2529</v>
      </c>
      <c r="BE88" s="874"/>
      <c r="BF88" s="875"/>
      <c r="BG88" s="893"/>
      <c r="BH88" s="1020"/>
      <c r="BI88" s="1021"/>
      <c r="BJ88" s="2" t="s">
        <v>2530</v>
      </c>
      <c r="BK88" s="2"/>
    </row>
    <row r="89" spans="1:63" s="418" customFormat="1" ht="13.2" customHeight="1">
      <c r="A89" s="2"/>
      <c r="B89" s="2"/>
      <c r="C89" s="866"/>
      <c r="D89" s="908" t="s">
        <v>2534</v>
      </c>
      <c r="E89" s="909"/>
      <c r="F89" s="910"/>
      <c r="G89" s="899" t="str">
        <f>IF(G87="","",ROUNDDOWN(G87*G88,2))</f>
        <v/>
      </c>
      <c r="H89" s="911"/>
      <c r="I89" s="912"/>
      <c r="J89" s="2" t="s">
        <v>44</v>
      </c>
      <c r="K89" s="2"/>
      <c r="Y89" s="18"/>
      <c r="Z89" s="18"/>
      <c r="AA89" s="18"/>
      <c r="AB89" s="2"/>
      <c r="BA89" s="2"/>
      <c r="BB89" s="2"/>
      <c r="BC89" s="865"/>
      <c r="BD89" s="908" t="s">
        <v>2534</v>
      </c>
      <c r="BE89" s="909"/>
      <c r="BF89" s="910"/>
      <c r="BG89" s="899" t="s">
        <v>8</v>
      </c>
      <c r="BH89" s="900"/>
      <c r="BI89" s="901"/>
      <c r="BJ89" s="2" t="s">
        <v>44</v>
      </c>
      <c r="BK89" s="2"/>
    </row>
    <row r="90" spans="1:63" s="418" customFormat="1" ht="13.2" customHeight="1">
      <c r="A90" s="2"/>
      <c r="B90" s="2"/>
      <c r="C90"/>
      <c r="D90" s="445"/>
      <c r="E90" s="445"/>
      <c r="F90" s="445"/>
      <c r="G90" s="446"/>
      <c r="H90" s="447"/>
      <c r="I90" s="447"/>
      <c r="J90" s="2"/>
      <c r="K90" s="2"/>
      <c r="Y90" s="18"/>
      <c r="Z90" s="18"/>
      <c r="AA90" s="18"/>
      <c r="AB90" s="2"/>
      <c r="BA90" s="2"/>
      <c r="BB90" s="2"/>
      <c r="BC90"/>
      <c r="BD90" s="445"/>
      <c r="BE90" s="445"/>
      <c r="BF90" s="445"/>
      <c r="BG90" s="446"/>
      <c r="BH90" s="447"/>
      <c r="BI90" s="447"/>
      <c r="BJ90" s="2"/>
      <c r="BK90" s="2"/>
    </row>
    <row r="91" spans="1:63" s="418" customFormat="1" ht="13.2" customHeight="1">
      <c r="A91" s="2"/>
      <c r="B91" s="2" t="s">
        <v>2535</v>
      </c>
      <c r="C91" s="2"/>
      <c r="D91" s="2"/>
      <c r="E91" s="2"/>
      <c r="F91" s="2"/>
      <c r="G91" s="2"/>
      <c r="H91" s="2"/>
      <c r="I91" s="2"/>
      <c r="J91" s="2"/>
      <c r="K91" s="2"/>
      <c r="Y91" s="18"/>
      <c r="Z91" s="18"/>
      <c r="AA91" s="18"/>
      <c r="AB91" s="2"/>
      <c r="BA91" s="2"/>
      <c r="BB91" s="2" t="s">
        <v>2535</v>
      </c>
      <c r="BC91" s="2"/>
      <c r="BD91" s="2"/>
      <c r="BE91" s="2"/>
      <c r="BF91" s="2"/>
      <c r="BG91" s="2"/>
      <c r="BH91" s="2"/>
      <c r="BI91" s="2"/>
      <c r="BJ91" s="2"/>
      <c r="BK91" s="2"/>
    </row>
    <row r="92" spans="1:63" s="418" customFormat="1" ht="13.2" customHeight="1">
      <c r="A92" s="2"/>
      <c r="B92" s="2"/>
      <c r="C92" s="2"/>
      <c r="D92" s="902" t="s">
        <v>2526</v>
      </c>
      <c r="E92" s="903"/>
      <c r="F92" s="904"/>
      <c r="G92" s="905"/>
      <c r="H92" s="906"/>
      <c r="I92" s="907"/>
      <c r="J92" s="2"/>
      <c r="K92" s="2"/>
      <c r="M92" s="418" t="s">
        <v>2527</v>
      </c>
      <c r="Y92" s="18"/>
      <c r="Z92" s="18"/>
      <c r="AA92" s="18"/>
      <c r="AB92" s="2"/>
      <c r="BA92" s="2"/>
      <c r="BB92" s="2"/>
      <c r="BC92" s="2"/>
      <c r="BD92" s="902" t="s">
        <v>2526</v>
      </c>
      <c r="BE92" s="1014"/>
      <c r="BF92" s="1015"/>
      <c r="BG92" s="905"/>
      <c r="BH92" s="906"/>
      <c r="BI92" s="907"/>
      <c r="BJ92" s="2"/>
      <c r="BK92" s="2"/>
    </row>
    <row r="93" spans="1:63" s="418" customFormat="1" ht="13.2" customHeight="1">
      <c r="A93" s="2"/>
      <c r="B93" s="2"/>
      <c r="C93" s="913"/>
      <c r="D93" s="867" t="s">
        <v>2366</v>
      </c>
      <c r="E93" s="868"/>
      <c r="F93" s="869"/>
      <c r="G93" s="870"/>
      <c r="H93" s="871"/>
      <c r="I93" s="872"/>
      <c r="J93" s="2"/>
      <c r="K93" s="2"/>
      <c r="Y93" s="18"/>
      <c r="Z93" s="18"/>
      <c r="AA93" s="18"/>
      <c r="AB93" s="2"/>
      <c r="BA93" s="2"/>
      <c r="BB93" s="2"/>
      <c r="BC93" s="1022"/>
      <c r="BD93" s="873" t="s">
        <v>2366</v>
      </c>
      <c r="BE93" s="874"/>
      <c r="BF93" s="875"/>
      <c r="BG93" s="876"/>
      <c r="BH93" s="877"/>
      <c r="BI93" s="878"/>
      <c r="BJ93" s="2"/>
      <c r="BK93" s="2"/>
    </row>
    <row r="94" spans="1:63" s="418" customFormat="1" ht="13.2" customHeight="1">
      <c r="A94" s="2"/>
      <c r="B94" s="2"/>
      <c r="C94" s="914"/>
      <c r="D94" s="873" t="s">
        <v>57</v>
      </c>
      <c r="E94" s="874"/>
      <c r="F94" s="875"/>
      <c r="G94" s="876"/>
      <c r="H94" s="877"/>
      <c r="I94" s="878"/>
      <c r="J94" s="2"/>
      <c r="K94" s="2"/>
      <c r="Y94" s="18"/>
      <c r="Z94" s="18"/>
      <c r="AA94" s="18"/>
      <c r="AB94" s="2"/>
      <c r="BA94" s="2"/>
      <c r="BB94" s="2"/>
      <c r="BC94" s="1022"/>
      <c r="BD94" s="873" t="s">
        <v>57</v>
      </c>
      <c r="BE94" s="874"/>
      <c r="BF94" s="875"/>
      <c r="BG94" s="876"/>
      <c r="BH94" s="877"/>
      <c r="BI94" s="878"/>
      <c r="BJ94" s="2"/>
      <c r="BK94" s="2"/>
    </row>
    <row r="95" spans="1:63" s="418" customFormat="1" ht="13.2" customHeight="1">
      <c r="A95" s="2"/>
      <c r="B95" s="2"/>
      <c r="C95" s="914"/>
      <c r="D95" s="879" t="s">
        <v>2176</v>
      </c>
      <c r="E95" s="880"/>
      <c r="F95" s="881"/>
      <c r="G95" s="876"/>
      <c r="H95" s="877"/>
      <c r="I95" s="878"/>
      <c r="J95" s="2"/>
      <c r="K95" s="2"/>
      <c r="Y95" s="18"/>
      <c r="Z95" s="18"/>
      <c r="AA95" s="18"/>
      <c r="AB95" s="2"/>
      <c r="BA95" s="2"/>
      <c r="BB95" s="2"/>
      <c r="BC95" s="1022"/>
      <c r="BD95" s="879" t="s">
        <v>2176</v>
      </c>
      <c r="BE95" s="1016"/>
      <c r="BF95" s="1017"/>
      <c r="BG95" s="535"/>
      <c r="BH95" s="536"/>
      <c r="BI95" s="537"/>
      <c r="BJ95" s="2"/>
      <c r="BK95" s="2"/>
    </row>
    <row r="96" spans="1:63" s="418" customFormat="1" ht="13.2" customHeight="1">
      <c r="A96" s="2"/>
      <c r="B96" s="2"/>
      <c r="C96" s="914"/>
      <c r="D96" s="873" t="s">
        <v>239</v>
      </c>
      <c r="E96" s="874"/>
      <c r="F96" s="875"/>
      <c r="G96" s="890"/>
      <c r="H96" s="891"/>
      <c r="I96" s="892"/>
      <c r="J96" s="2" t="s">
        <v>44</v>
      </c>
      <c r="K96" s="2"/>
      <c r="Y96" s="18"/>
      <c r="Z96" s="18"/>
      <c r="AA96" s="18"/>
      <c r="AB96" s="2"/>
      <c r="BA96" s="2"/>
      <c r="BB96" s="2"/>
      <c r="BC96" s="1022"/>
      <c r="BD96" s="873" t="s">
        <v>239</v>
      </c>
      <c r="BE96" s="874"/>
      <c r="BF96" s="875"/>
      <c r="BG96" s="890"/>
      <c r="BH96" s="1018"/>
      <c r="BI96" s="1019"/>
      <c r="BJ96" s="2" t="s">
        <v>44</v>
      </c>
      <c r="BK96" s="2"/>
    </row>
    <row r="97" spans="1:63" s="418" customFormat="1" ht="13.2" customHeight="1">
      <c r="A97" s="2"/>
      <c r="B97" s="2"/>
      <c r="C97" s="914"/>
      <c r="D97" s="873" t="s">
        <v>2536</v>
      </c>
      <c r="E97" s="874"/>
      <c r="F97" s="875"/>
      <c r="G97" s="890"/>
      <c r="H97" s="891"/>
      <c r="I97" s="892"/>
      <c r="J97" s="2" t="s">
        <v>55</v>
      </c>
      <c r="K97" s="2"/>
      <c r="Y97" s="18"/>
      <c r="Z97" s="18"/>
      <c r="AA97" s="18"/>
      <c r="AB97" s="2"/>
      <c r="BA97" s="2"/>
      <c r="BB97" s="2"/>
      <c r="BC97" s="1022"/>
      <c r="BD97" s="873" t="s">
        <v>2536</v>
      </c>
      <c r="BE97" s="874"/>
      <c r="BF97" s="875"/>
      <c r="BG97" s="890"/>
      <c r="BH97" s="1018"/>
      <c r="BI97" s="1019"/>
      <c r="BJ97" s="2" t="s">
        <v>55</v>
      </c>
      <c r="BK97" s="2"/>
    </row>
    <row r="98" spans="1:63" s="418" customFormat="1" ht="13.2" customHeight="1">
      <c r="A98" s="2"/>
      <c r="B98" s="2"/>
      <c r="C98" s="914"/>
      <c r="D98" s="873" t="s">
        <v>2529</v>
      </c>
      <c r="E98" s="874"/>
      <c r="F98" s="875"/>
      <c r="G98" s="893"/>
      <c r="H98" s="894"/>
      <c r="I98" s="895"/>
      <c r="J98" s="2" t="s">
        <v>2530</v>
      </c>
      <c r="K98" s="2"/>
      <c r="Y98" s="18"/>
      <c r="Z98" s="18"/>
      <c r="AA98" s="18"/>
      <c r="AB98" s="2"/>
      <c r="BA98" s="2"/>
      <c r="BB98" s="2"/>
      <c r="BC98" s="1022"/>
      <c r="BD98" s="873" t="s">
        <v>2529</v>
      </c>
      <c r="BE98" s="874"/>
      <c r="BF98" s="875"/>
      <c r="BG98" s="893"/>
      <c r="BH98" s="1020"/>
      <c r="BI98" s="1021"/>
      <c r="BJ98" s="2" t="s">
        <v>2530</v>
      </c>
      <c r="BK98" s="2"/>
    </row>
    <row r="99" spans="1:63" s="418" customFormat="1" ht="13.2" customHeight="1">
      <c r="A99" s="2"/>
      <c r="B99" s="2"/>
      <c r="C99" s="915"/>
      <c r="D99" s="873" t="s">
        <v>56</v>
      </c>
      <c r="E99" s="874"/>
      <c r="F99" s="875"/>
      <c r="G99" s="917" t="str">
        <f>IF(G96="","",ROUNDDOWN(G96*G98,2))</f>
        <v/>
      </c>
      <c r="H99" s="918"/>
      <c r="I99" s="919"/>
      <c r="J99" s="2" t="s">
        <v>44</v>
      </c>
      <c r="K99" s="2"/>
      <c r="Y99" s="18"/>
      <c r="Z99" s="18"/>
      <c r="AA99" s="18"/>
      <c r="AB99" s="2"/>
      <c r="BA99" s="2"/>
      <c r="BB99" s="2"/>
      <c r="BC99" s="1022"/>
      <c r="BD99" s="873" t="s">
        <v>56</v>
      </c>
      <c r="BE99" s="874"/>
      <c r="BF99" s="875"/>
      <c r="BG99" s="917" t="s">
        <v>8</v>
      </c>
      <c r="BH99" s="1023"/>
      <c r="BI99" s="1024"/>
      <c r="BJ99" s="2" t="s">
        <v>44</v>
      </c>
      <c r="BK99" s="2"/>
    </row>
    <row r="100" spans="1:63" s="418" customFormat="1" ht="13.2" customHeight="1">
      <c r="A100" s="2"/>
      <c r="B100" s="2"/>
      <c r="C100" s="916"/>
      <c r="D100" s="908" t="s">
        <v>45</v>
      </c>
      <c r="E100" s="909"/>
      <c r="F100" s="910"/>
      <c r="G100" s="899">
        <f>IF(G97="",0,ROUNDDOWN(G97*G98,2))</f>
        <v>0</v>
      </c>
      <c r="H100" s="911"/>
      <c r="I100" s="912"/>
      <c r="J100" s="2" t="s">
        <v>55</v>
      </c>
      <c r="K100" s="2"/>
      <c r="Y100" s="18"/>
      <c r="Z100" s="18"/>
      <c r="AA100" s="18"/>
      <c r="AB100" s="2"/>
      <c r="BA100" s="2"/>
      <c r="BB100" s="2"/>
      <c r="BC100" s="1022"/>
      <c r="BD100" s="908" t="s">
        <v>45</v>
      </c>
      <c r="BE100" s="909"/>
      <c r="BF100" s="910"/>
      <c r="BG100" s="899">
        <v>0</v>
      </c>
      <c r="BH100" s="900"/>
      <c r="BI100" s="901"/>
      <c r="BJ100" s="2" t="s">
        <v>55</v>
      </c>
      <c r="BK100" s="2"/>
    </row>
    <row r="101" spans="1:63" s="418" customFormat="1" ht="13.2" customHeight="1">
      <c r="A101" s="2"/>
      <c r="B101" s="2"/>
      <c r="C101" s="2"/>
      <c r="D101" s="2"/>
      <c r="E101" s="2"/>
      <c r="F101" s="2"/>
      <c r="G101" s="2"/>
      <c r="H101" s="2"/>
      <c r="I101" s="2"/>
      <c r="J101" s="2"/>
      <c r="K101" s="2"/>
      <c r="Y101" s="18"/>
      <c r="Z101" s="18"/>
      <c r="AA101" s="18"/>
      <c r="AB101" s="2"/>
      <c r="BA101" s="2"/>
      <c r="BB101" s="2"/>
      <c r="BC101" s="2"/>
      <c r="BD101" s="2"/>
      <c r="BE101" s="2"/>
      <c r="BF101" s="2"/>
      <c r="BG101" s="2"/>
      <c r="BH101" s="2"/>
      <c r="BI101" s="2"/>
      <c r="BJ101" s="2"/>
      <c r="BK101" s="2"/>
    </row>
    <row r="102" spans="1:63" s="418" customFormat="1" ht="13.2" customHeight="1">
      <c r="A102" s="2"/>
      <c r="B102" s="2"/>
      <c r="C102" s="2"/>
      <c r="D102" s="902" t="s">
        <v>2526</v>
      </c>
      <c r="E102" s="903"/>
      <c r="F102" s="904"/>
      <c r="G102" s="905"/>
      <c r="H102" s="906"/>
      <c r="I102" s="907"/>
      <c r="J102" s="2"/>
      <c r="K102" s="2"/>
      <c r="M102" s="418" t="s">
        <v>2527</v>
      </c>
      <c r="Y102" s="18"/>
      <c r="Z102" s="18"/>
      <c r="AA102" s="18"/>
      <c r="AB102" s="2"/>
      <c r="BA102" s="2"/>
      <c r="BB102" s="2"/>
      <c r="BC102" s="2"/>
      <c r="BD102" s="902" t="s">
        <v>2526</v>
      </c>
      <c r="BE102" s="1014"/>
      <c r="BF102" s="1015"/>
      <c r="BG102" s="905"/>
      <c r="BH102" s="906"/>
      <c r="BI102" s="907"/>
      <c r="BJ102" s="2"/>
      <c r="BK102" s="2"/>
    </row>
    <row r="103" spans="1:63" s="418" customFormat="1" ht="13.2" customHeight="1">
      <c r="A103" s="2"/>
      <c r="B103" s="2"/>
      <c r="C103" s="913"/>
      <c r="D103" s="867" t="s">
        <v>2366</v>
      </c>
      <c r="E103" s="868"/>
      <c r="F103" s="869"/>
      <c r="G103" s="870"/>
      <c r="H103" s="871"/>
      <c r="I103" s="872"/>
      <c r="J103" s="2"/>
      <c r="K103" s="2"/>
      <c r="Y103" s="18"/>
      <c r="Z103" s="18"/>
      <c r="AA103" s="18"/>
      <c r="AB103" s="2"/>
      <c r="BA103" s="2"/>
      <c r="BB103" s="2"/>
      <c r="BC103" s="1022"/>
      <c r="BD103" s="873" t="s">
        <v>2366</v>
      </c>
      <c r="BE103" s="874"/>
      <c r="BF103" s="875"/>
      <c r="BG103" s="876"/>
      <c r="BH103" s="877"/>
      <c r="BI103" s="878"/>
      <c r="BJ103" s="2"/>
      <c r="BK103" s="2"/>
    </row>
    <row r="104" spans="1:63" s="418" customFormat="1" ht="13.2" customHeight="1">
      <c r="A104" s="2"/>
      <c r="B104" s="2"/>
      <c r="C104" s="914"/>
      <c r="D104" s="873" t="s">
        <v>57</v>
      </c>
      <c r="E104" s="874"/>
      <c r="F104" s="875"/>
      <c r="G104" s="876"/>
      <c r="H104" s="877"/>
      <c r="I104" s="878"/>
      <c r="J104" s="2"/>
      <c r="K104" s="2"/>
      <c r="Y104" s="18"/>
      <c r="Z104" s="18"/>
      <c r="AA104" s="18"/>
      <c r="AB104" s="2"/>
      <c r="BA104" s="2"/>
      <c r="BB104" s="2"/>
      <c r="BC104" s="1022"/>
      <c r="BD104" s="873" t="s">
        <v>57</v>
      </c>
      <c r="BE104" s="874"/>
      <c r="BF104" s="875"/>
      <c r="BG104" s="876"/>
      <c r="BH104" s="877"/>
      <c r="BI104" s="878"/>
      <c r="BJ104" s="2"/>
      <c r="BK104" s="2"/>
    </row>
    <row r="105" spans="1:63" s="418" customFormat="1" ht="13.2" customHeight="1">
      <c r="A105" s="2"/>
      <c r="B105" s="2"/>
      <c r="C105" s="914"/>
      <c r="D105" s="879" t="s">
        <v>2176</v>
      </c>
      <c r="E105" s="880"/>
      <c r="F105" s="881"/>
      <c r="G105" s="876"/>
      <c r="H105" s="877"/>
      <c r="I105" s="878"/>
      <c r="J105" s="2"/>
      <c r="K105" s="2"/>
      <c r="Y105" s="18"/>
      <c r="Z105" s="18"/>
      <c r="AA105" s="18"/>
      <c r="AB105" s="2"/>
      <c r="BA105" s="2"/>
      <c r="BB105" s="2"/>
      <c r="BC105" s="1022"/>
      <c r="BD105" s="879" t="s">
        <v>2176</v>
      </c>
      <c r="BE105" s="1016"/>
      <c r="BF105" s="1017"/>
      <c r="BG105" s="535"/>
      <c r="BH105" s="536"/>
      <c r="BI105" s="537"/>
      <c r="BJ105" s="2"/>
      <c r="BK105" s="2"/>
    </row>
    <row r="106" spans="1:63" s="418" customFormat="1" ht="13.2" customHeight="1">
      <c r="A106" s="2"/>
      <c r="B106" s="2"/>
      <c r="C106" s="914"/>
      <c r="D106" s="873" t="s">
        <v>239</v>
      </c>
      <c r="E106" s="874"/>
      <c r="F106" s="875"/>
      <c r="G106" s="890"/>
      <c r="H106" s="891"/>
      <c r="I106" s="892"/>
      <c r="J106" s="2" t="s">
        <v>44</v>
      </c>
      <c r="K106" s="2"/>
      <c r="Y106" s="18"/>
      <c r="Z106" s="18"/>
      <c r="AA106" s="18"/>
      <c r="AB106" s="2"/>
      <c r="BA106" s="2"/>
      <c r="BB106" s="2"/>
      <c r="BC106" s="1022"/>
      <c r="BD106" s="873" t="s">
        <v>239</v>
      </c>
      <c r="BE106" s="874"/>
      <c r="BF106" s="875"/>
      <c r="BG106" s="890"/>
      <c r="BH106" s="1018"/>
      <c r="BI106" s="1019"/>
      <c r="BJ106" s="2" t="s">
        <v>44</v>
      </c>
      <c r="BK106" s="2"/>
    </row>
    <row r="107" spans="1:63" s="418" customFormat="1" ht="13.2" customHeight="1">
      <c r="A107" s="2"/>
      <c r="B107" s="2"/>
      <c r="C107" s="914"/>
      <c r="D107" s="873" t="s">
        <v>2536</v>
      </c>
      <c r="E107" s="874"/>
      <c r="F107" s="875"/>
      <c r="G107" s="890"/>
      <c r="H107" s="891"/>
      <c r="I107" s="892"/>
      <c r="J107" s="2" t="s">
        <v>55</v>
      </c>
      <c r="K107" s="2"/>
      <c r="Y107" s="18"/>
      <c r="Z107" s="18"/>
      <c r="AA107" s="18"/>
      <c r="AB107" s="2"/>
      <c r="BA107" s="2"/>
      <c r="BB107" s="2"/>
      <c r="BC107" s="1022"/>
      <c r="BD107" s="873" t="s">
        <v>2536</v>
      </c>
      <c r="BE107" s="874"/>
      <c r="BF107" s="875"/>
      <c r="BG107" s="890"/>
      <c r="BH107" s="1018"/>
      <c r="BI107" s="1019"/>
      <c r="BJ107" s="2" t="s">
        <v>55</v>
      </c>
      <c r="BK107" s="2"/>
    </row>
    <row r="108" spans="1:63" s="418" customFormat="1" ht="13.2" customHeight="1">
      <c r="A108" s="2"/>
      <c r="B108" s="2"/>
      <c r="C108" s="914"/>
      <c r="D108" s="873" t="s">
        <v>2529</v>
      </c>
      <c r="E108" s="874"/>
      <c r="F108" s="875"/>
      <c r="G108" s="893"/>
      <c r="H108" s="894"/>
      <c r="I108" s="895"/>
      <c r="J108" s="2" t="s">
        <v>2530</v>
      </c>
      <c r="K108" s="2"/>
      <c r="Y108" s="18"/>
      <c r="Z108" s="18"/>
      <c r="AA108" s="18"/>
      <c r="AB108" s="2"/>
      <c r="BA108" s="2"/>
      <c r="BB108" s="2"/>
      <c r="BC108" s="1022"/>
      <c r="BD108" s="873" t="s">
        <v>2529</v>
      </c>
      <c r="BE108" s="874"/>
      <c r="BF108" s="875"/>
      <c r="BG108" s="893"/>
      <c r="BH108" s="1020"/>
      <c r="BI108" s="1021"/>
      <c r="BJ108" s="2" t="s">
        <v>2530</v>
      </c>
      <c r="BK108" s="2"/>
    </row>
    <row r="109" spans="1:63" s="418" customFormat="1" ht="13.2" customHeight="1">
      <c r="A109" s="2"/>
      <c r="B109" s="2"/>
      <c r="C109" s="915"/>
      <c r="D109" s="873" t="s">
        <v>56</v>
      </c>
      <c r="E109" s="874"/>
      <c r="F109" s="875"/>
      <c r="G109" s="917" t="str">
        <f>IF(G106="","",ROUNDDOWN(G106*G108,2))</f>
        <v/>
      </c>
      <c r="H109" s="918"/>
      <c r="I109" s="919"/>
      <c r="J109" s="2" t="s">
        <v>44</v>
      </c>
      <c r="K109" s="2"/>
      <c r="Y109" s="18"/>
      <c r="Z109" s="18"/>
      <c r="AA109" s="18"/>
      <c r="AB109" s="2"/>
      <c r="BA109" s="2"/>
      <c r="BB109" s="2"/>
      <c r="BC109" s="1022"/>
      <c r="BD109" s="873" t="s">
        <v>56</v>
      </c>
      <c r="BE109" s="874"/>
      <c r="BF109" s="875"/>
      <c r="BG109" s="917" t="s">
        <v>8</v>
      </c>
      <c r="BH109" s="1023"/>
      <c r="BI109" s="1024"/>
      <c r="BJ109" s="2" t="s">
        <v>44</v>
      </c>
      <c r="BK109" s="2"/>
    </row>
    <row r="110" spans="1:63" s="418" customFormat="1" ht="13.2" customHeight="1">
      <c r="A110" s="2"/>
      <c r="B110" s="2"/>
      <c r="C110" s="916"/>
      <c r="D110" s="908" t="s">
        <v>45</v>
      </c>
      <c r="E110" s="909"/>
      <c r="F110" s="910"/>
      <c r="G110" s="899">
        <f>IF(G107="",0,ROUNDDOWN(G107*G108,2))</f>
        <v>0</v>
      </c>
      <c r="H110" s="911"/>
      <c r="I110" s="912"/>
      <c r="J110" s="2" t="s">
        <v>55</v>
      </c>
      <c r="K110" s="2"/>
      <c r="Y110" s="18"/>
      <c r="Z110" s="18"/>
      <c r="AA110" s="18"/>
      <c r="AB110" s="2"/>
      <c r="BA110" s="2"/>
      <c r="BB110" s="2"/>
      <c r="BC110" s="1022"/>
      <c r="BD110" s="908" t="s">
        <v>45</v>
      </c>
      <c r="BE110" s="909"/>
      <c r="BF110" s="910"/>
      <c r="BG110" s="899">
        <v>0</v>
      </c>
      <c r="BH110" s="900"/>
      <c r="BI110" s="901"/>
      <c r="BJ110" s="2" t="s">
        <v>55</v>
      </c>
      <c r="BK110" s="2"/>
    </row>
    <row r="111" spans="1:63" s="418" customFormat="1" ht="13.2" customHeight="1">
      <c r="A111" s="2"/>
      <c r="B111" s="2"/>
      <c r="C111" s="2"/>
      <c r="D111" s="2"/>
      <c r="E111" s="2"/>
      <c r="F111" s="2"/>
      <c r="G111" s="2"/>
      <c r="H111" s="2"/>
      <c r="I111" s="2"/>
      <c r="J111" s="2"/>
      <c r="K111" s="2"/>
      <c r="Y111" s="18"/>
      <c r="Z111" s="18"/>
      <c r="AA111" s="18"/>
      <c r="AB111" s="2"/>
      <c r="BA111" s="2"/>
      <c r="BB111" s="2"/>
      <c r="BC111" s="2"/>
      <c r="BD111" s="2"/>
      <c r="BE111" s="2"/>
      <c r="BF111" s="2"/>
      <c r="BG111" s="2"/>
      <c r="BH111" s="2"/>
      <c r="BI111" s="2"/>
      <c r="BJ111" s="2"/>
      <c r="BK111" s="2"/>
    </row>
    <row r="112" spans="1:63" s="418" customFormat="1" ht="13.2" customHeight="1">
      <c r="A112" s="2"/>
      <c r="B112" s="2"/>
      <c r="C112" s="2"/>
      <c r="D112" s="902" t="s">
        <v>2526</v>
      </c>
      <c r="E112" s="903"/>
      <c r="F112" s="904"/>
      <c r="G112" s="905"/>
      <c r="H112" s="906"/>
      <c r="I112" s="907"/>
      <c r="J112" s="2"/>
      <c r="K112" s="2"/>
      <c r="M112" s="418" t="s">
        <v>2527</v>
      </c>
      <c r="Y112" s="18"/>
      <c r="Z112" s="18"/>
      <c r="AA112" s="18"/>
      <c r="AB112" s="2"/>
      <c r="BA112" s="2"/>
      <c r="BB112" s="2"/>
      <c r="BC112" s="2"/>
      <c r="BD112" s="902" t="s">
        <v>2526</v>
      </c>
      <c r="BE112" s="1014"/>
      <c r="BF112" s="1015"/>
      <c r="BG112" s="905"/>
      <c r="BH112" s="906"/>
      <c r="BI112" s="907"/>
      <c r="BJ112" s="2"/>
      <c r="BK112" s="2"/>
    </row>
    <row r="113" spans="1:63" s="418" customFormat="1" ht="13.2" customHeight="1">
      <c r="A113" s="2"/>
      <c r="B113" s="2"/>
      <c r="C113" s="913"/>
      <c r="D113" s="867" t="s">
        <v>2366</v>
      </c>
      <c r="E113" s="868"/>
      <c r="F113" s="869"/>
      <c r="G113" s="870"/>
      <c r="H113" s="871"/>
      <c r="I113" s="872"/>
      <c r="J113" s="2"/>
      <c r="K113" s="2"/>
      <c r="Y113" s="18"/>
      <c r="Z113" s="18"/>
      <c r="AA113" s="18"/>
      <c r="AB113" s="2"/>
      <c r="BA113" s="2"/>
      <c r="BB113" s="2"/>
      <c r="BC113" s="1022"/>
      <c r="BD113" s="873" t="s">
        <v>2366</v>
      </c>
      <c r="BE113" s="874"/>
      <c r="BF113" s="875"/>
      <c r="BG113" s="876"/>
      <c r="BH113" s="877"/>
      <c r="BI113" s="878"/>
      <c r="BJ113" s="2"/>
      <c r="BK113" s="2"/>
    </row>
    <row r="114" spans="1:63" s="418" customFormat="1" ht="13.2" customHeight="1">
      <c r="A114" s="2"/>
      <c r="B114" s="2"/>
      <c r="C114" s="914"/>
      <c r="D114" s="873" t="s">
        <v>57</v>
      </c>
      <c r="E114" s="874"/>
      <c r="F114" s="875"/>
      <c r="G114" s="876"/>
      <c r="H114" s="877"/>
      <c r="I114" s="878"/>
      <c r="J114" s="2"/>
      <c r="K114" s="2"/>
      <c r="Y114" s="18"/>
      <c r="Z114" s="18"/>
      <c r="AA114" s="18"/>
      <c r="AB114" s="2"/>
      <c r="BA114" s="2"/>
      <c r="BB114" s="2"/>
      <c r="BC114" s="1022"/>
      <c r="BD114" s="873" t="s">
        <v>57</v>
      </c>
      <c r="BE114" s="874"/>
      <c r="BF114" s="875"/>
      <c r="BG114" s="876"/>
      <c r="BH114" s="877"/>
      <c r="BI114" s="878"/>
      <c r="BJ114" s="2"/>
      <c r="BK114" s="2"/>
    </row>
    <row r="115" spans="1:63" s="418" customFormat="1" ht="13.2" customHeight="1">
      <c r="A115" s="2"/>
      <c r="B115" s="2"/>
      <c r="C115" s="914"/>
      <c r="D115" s="879" t="s">
        <v>2176</v>
      </c>
      <c r="E115" s="880"/>
      <c r="F115" s="881"/>
      <c r="G115" s="876"/>
      <c r="H115" s="877"/>
      <c r="I115" s="878"/>
      <c r="J115" s="2"/>
      <c r="K115" s="2"/>
      <c r="Y115" s="18"/>
      <c r="Z115" s="18"/>
      <c r="AA115" s="18"/>
      <c r="AB115" s="2"/>
      <c r="BA115" s="2"/>
      <c r="BB115" s="2"/>
      <c r="BC115" s="1022"/>
      <c r="BD115" s="879" t="s">
        <v>2176</v>
      </c>
      <c r="BE115" s="1016"/>
      <c r="BF115" s="1017"/>
      <c r="BG115" s="535"/>
      <c r="BH115" s="536"/>
      <c r="BI115" s="537"/>
      <c r="BJ115" s="2"/>
      <c r="BK115" s="2"/>
    </row>
    <row r="116" spans="1:63" s="418" customFormat="1" ht="13.2" customHeight="1">
      <c r="A116" s="2"/>
      <c r="B116" s="2"/>
      <c r="C116" s="914"/>
      <c r="D116" s="873" t="s">
        <v>239</v>
      </c>
      <c r="E116" s="874"/>
      <c r="F116" s="875"/>
      <c r="G116" s="890"/>
      <c r="H116" s="891"/>
      <c r="I116" s="892"/>
      <c r="J116" s="2" t="s">
        <v>44</v>
      </c>
      <c r="K116" s="2"/>
      <c r="Y116" s="18"/>
      <c r="Z116" s="18"/>
      <c r="AA116" s="18"/>
      <c r="AB116" s="2"/>
      <c r="BA116" s="2"/>
      <c r="BB116" s="2"/>
      <c r="BC116" s="1022"/>
      <c r="BD116" s="873" t="s">
        <v>239</v>
      </c>
      <c r="BE116" s="874"/>
      <c r="BF116" s="875"/>
      <c r="BG116" s="890"/>
      <c r="BH116" s="1018"/>
      <c r="BI116" s="1019"/>
      <c r="BJ116" s="2" t="s">
        <v>44</v>
      </c>
      <c r="BK116" s="2"/>
    </row>
    <row r="117" spans="1:63" s="418" customFormat="1" ht="13.2" customHeight="1">
      <c r="A117" s="2"/>
      <c r="B117" s="2"/>
      <c r="C117" s="914"/>
      <c r="D117" s="873" t="s">
        <v>2536</v>
      </c>
      <c r="E117" s="874"/>
      <c r="F117" s="875"/>
      <c r="G117" s="890"/>
      <c r="H117" s="891"/>
      <c r="I117" s="892"/>
      <c r="J117" s="2" t="s">
        <v>55</v>
      </c>
      <c r="K117" s="2"/>
      <c r="Y117" s="18"/>
      <c r="Z117" s="18"/>
      <c r="AA117" s="18"/>
      <c r="AB117" s="2"/>
      <c r="BA117" s="2"/>
      <c r="BB117" s="2"/>
      <c r="BC117" s="1022"/>
      <c r="BD117" s="873" t="s">
        <v>2536</v>
      </c>
      <c r="BE117" s="874"/>
      <c r="BF117" s="875"/>
      <c r="BG117" s="890"/>
      <c r="BH117" s="1018"/>
      <c r="BI117" s="1019"/>
      <c r="BJ117" s="2" t="s">
        <v>55</v>
      </c>
      <c r="BK117" s="2"/>
    </row>
    <row r="118" spans="1:63" s="418" customFormat="1" ht="13.2" customHeight="1">
      <c r="A118" s="2"/>
      <c r="B118" s="2"/>
      <c r="C118" s="914"/>
      <c r="D118" s="873" t="s">
        <v>2529</v>
      </c>
      <c r="E118" s="874"/>
      <c r="F118" s="875"/>
      <c r="G118" s="893"/>
      <c r="H118" s="894"/>
      <c r="I118" s="895"/>
      <c r="J118" s="2" t="s">
        <v>2530</v>
      </c>
      <c r="K118" s="2"/>
      <c r="Y118" s="18"/>
      <c r="Z118" s="18"/>
      <c r="AA118" s="18"/>
      <c r="AB118" s="2"/>
      <c r="BA118" s="2"/>
      <c r="BB118" s="2"/>
      <c r="BC118" s="1022"/>
      <c r="BD118" s="873" t="s">
        <v>2529</v>
      </c>
      <c r="BE118" s="874"/>
      <c r="BF118" s="875"/>
      <c r="BG118" s="893"/>
      <c r="BH118" s="1020"/>
      <c r="BI118" s="1021"/>
      <c r="BJ118" s="2" t="s">
        <v>2530</v>
      </c>
      <c r="BK118" s="2"/>
    </row>
    <row r="119" spans="1:63" s="418" customFormat="1" ht="13.2" customHeight="1">
      <c r="A119" s="2"/>
      <c r="B119" s="2"/>
      <c r="C119" s="915"/>
      <c r="D119" s="873" t="s">
        <v>56</v>
      </c>
      <c r="E119" s="874"/>
      <c r="F119" s="875"/>
      <c r="G119" s="917" t="str">
        <f>IF(G116="","",ROUNDDOWN(G116*G118,2))</f>
        <v/>
      </c>
      <c r="H119" s="918"/>
      <c r="I119" s="919"/>
      <c r="J119" s="2" t="s">
        <v>44</v>
      </c>
      <c r="K119" s="2"/>
      <c r="Y119" s="18"/>
      <c r="Z119" s="18"/>
      <c r="AA119" s="18"/>
      <c r="AB119" s="2"/>
      <c r="BA119" s="2"/>
      <c r="BB119" s="2"/>
      <c r="BC119" s="1022"/>
      <c r="BD119" s="873" t="s">
        <v>56</v>
      </c>
      <c r="BE119" s="874"/>
      <c r="BF119" s="875"/>
      <c r="BG119" s="917" t="s">
        <v>8</v>
      </c>
      <c r="BH119" s="1023"/>
      <c r="BI119" s="1024"/>
      <c r="BJ119" s="2" t="s">
        <v>44</v>
      </c>
      <c r="BK119" s="2"/>
    </row>
    <row r="120" spans="1:63" s="418" customFormat="1" ht="13.2" customHeight="1">
      <c r="A120" s="2"/>
      <c r="B120" s="2"/>
      <c r="C120" s="916"/>
      <c r="D120" s="908" t="s">
        <v>45</v>
      </c>
      <c r="E120" s="909"/>
      <c r="F120" s="910"/>
      <c r="G120" s="899">
        <f>IF(G117="",0,ROUNDDOWN(G117*G118,2))</f>
        <v>0</v>
      </c>
      <c r="H120" s="911"/>
      <c r="I120" s="912"/>
      <c r="J120" s="2" t="s">
        <v>55</v>
      </c>
      <c r="K120" s="2"/>
      <c r="Y120" s="18"/>
      <c r="Z120" s="18"/>
      <c r="AA120" s="18"/>
      <c r="AB120" s="2"/>
      <c r="BA120" s="2"/>
      <c r="BB120" s="2"/>
      <c r="BC120" s="1022"/>
      <c r="BD120" s="908" t="s">
        <v>45</v>
      </c>
      <c r="BE120" s="909"/>
      <c r="BF120" s="910"/>
      <c r="BG120" s="899">
        <v>0</v>
      </c>
      <c r="BH120" s="900"/>
      <c r="BI120" s="901"/>
      <c r="BJ120" s="2" t="s">
        <v>55</v>
      </c>
      <c r="BK120" s="2"/>
    </row>
    <row r="122" spans="1:63" s="418" customFormat="1">
      <c r="A122" s="2"/>
      <c r="B122" s="2"/>
      <c r="C122" s="2" t="s">
        <v>2150</v>
      </c>
      <c r="D122" s="2"/>
      <c r="E122" s="2"/>
      <c r="F122" s="2"/>
      <c r="G122" s="26"/>
      <c r="H122" s="26"/>
      <c r="I122" s="2"/>
      <c r="J122" s="2"/>
      <c r="K122" s="2"/>
      <c r="Y122" s="18"/>
      <c r="Z122" s="18"/>
      <c r="AA122" s="18"/>
      <c r="AB122" s="2"/>
      <c r="BA122" s="2"/>
      <c r="BB122" s="2"/>
      <c r="BC122" s="2" t="s">
        <v>2150</v>
      </c>
      <c r="BD122" s="2"/>
      <c r="BE122" s="2"/>
      <c r="BF122" s="2"/>
      <c r="BG122" s="26"/>
      <c r="BH122" s="26"/>
      <c r="BI122" s="2"/>
      <c r="BJ122" s="2"/>
      <c r="BK122" s="2"/>
    </row>
    <row r="123" spans="1:63">
      <c r="C123" s="70"/>
      <c r="D123" s="25" t="s">
        <v>2151</v>
      </c>
      <c r="E123" s="25"/>
      <c r="F123" s="25"/>
      <c r="G123" s="25" t="s">
        <v>2537</v>
      </c>
      <c r="H123" s="25"/>
      <c r="BC123" s="70"/>
      <c r="BD123" s="25" t="s">
        <v>2151</v>
      </c>
      <c r="BE123" s="25"/>
      <c r="BF123" s="25"/>
      <c r="BG123" s="25" t="s">
        <v>2537</v>
      </c>
      <c r="BH123" s="25"/>
    </row>
    <row r="124" spans="1:63">
      <c r="C124" s="70"/>
      <c r="D124" s="25" t="s">
        <v>2152</v>
      </c>
      <c r="E124" s="25"/>
      <c r="F124" s="25"/>
      <c r="G124" s="25" t="s">
        <v>2538</v>
      </c>
      <c r="H124" s="25"/>
      <c r="I124" s="25"/>
      <c r="J124" s="25"/>
      <c r="BC124" s="70"/>
      <c r="BD124" s="25" t="s">
        <v>2152</v>
      </c>
      <c r="BE124" s="25"/>
      <c r="BF124" s="25"/>
      <c r="BG124" s="25" t="s">
        <v>2538</v>
      </c>
      <c r="BH124" s="25"/>
      <c r="BI124" s="25"/>
      <c r="BJ124" s="25"/>
    </row>
    <row r="125" spans="1:63">
      <c r="C125" s="70"/>
      <c r="D125" s="25"/>
      <c r="E125" s="25"/>
      <c r="F125" s="25"/>
      <c r="G125" s="25"/>
      <c r="H125" s="25"/>
      <c r="I125" s="25"/>
      <c r="J125" s="25"/>
      <c r="BC125" s="70"/>
      <c r="BD125" s="25"/>
      <c r="BE125" s="25"/>
      <c r="BF125" s="25"/>
      <c r="BG125" s="25"/>
      <c r="BH125" s="25"/>
      <c r="BI125" s="25"/>
      <c r="BJ125" s="25"/>
    </row>
    <row r="126" spans="1:63" ht="13.2" hidden="1" customHeight="1">
      <c r="C126" s="70"/>
      <c r="D126" s="25"/>
      <c r="E126" s="25"/>
      <c r="F126" s="25"/>
      <c r="G126" s="25"/>
      <c r="H126" s="25"/>
      <c r="I126" s="25"/>
      <c r="J126" s="25"/>
      <c r="BC126" s="70"/>
      <c r="BD126" s="25"/>
      <c r="BE126" s="25"/>
      <c r="BF126" s="25"/>
      <c r="BG126" s="25"/>
      <c r="BH126" s="25"/>
      <c r="BI126" s="25"/>
      <c r="BJ126" s="25"/>
    </row>
    <row r="127" spans="1:63" ht="13.2" hidden="1" customHeight="1">
      <c r="G127" s="26"/>
      <c r="H127" s="26"/>
      <c r="I127" s="26"/>
      <c r="J127" s="26"/>
      <c r="BG127" s="26"/>
      <c r="BH127" s="26"/>
      <c r="BI127" s="26"/>
      <c r="BJ127" s="26"/>
    </row>
    <row r="128" spans="1:63" ht="13.2" hidden="1" customHeight="1">
      <c r="G128" s="26"/>
      <c r="H128" s="26"/>
      <c r="I128" s="26"/>
      <c r="J128" s="26"/>
      <c r="BG128" s="26"/>
      <c r="BH128" s="26"/>
      <c r="BI128" s="26"/>
      <c r="BJ128" s="26"/>
    </row>
    <row r="129" spans="2:62" ht="18" hidden="1" customHeight="1">
      <c r="B129" s="2" t="s">
        <v>246</v>
      </c>
      <c r="BB129" s="2" t="s">
        <v>246</v>
      </c>
    </row>
    <row r="130" spans="2:62" ht="21" hidden="1" customHeight="1">
      <c r="B130" s="26" t="s">
        <v>2539</v>
      </c>
      <c r="D130" s="3"/>
      <c r="J130" s="9" t="s">
        <v>2540</v>
      </c>
      <c r="BB130" s="26" t="s">
        <v>2539</v>
      </c>
      <c r="BD130" s="3"/>
      <c r="BJ130" s="9" t="s">
        <v>2540</v>
      </c>
    </row>
    <row r="131" spans="2:62" ht="24" hidden="1" customHeight="1">
      <c r="C131" s="636"/>
      <c r="D131" s="638"/>
      <c r="E131" s="58" t="s">
        <v>59</v>
      </c>
      <c r="F131" s="58" t="s">
        <v>60</v>
      </c>
      <c r="G131" s="58" t="s">
        <v>61</v>
      </c>
      <c r="H131" s="58" t="s">
        <v>62</v>
      </c>
      <c r="I131" s="58" t="s">
        <v>63</v>
      </c>
      <c r="J131" s="58" t="s">
        <v>64</v>
      </c>
      <c r="BC131" s="636"/>
      <c r="BD131" s="638"/>
      <c r="BE131" s="58" t="s">
        <v>59</v>
      </c>
      <c r="BF131" s="58" t="s">
        <v>60</v>
      </c>
      <c r="BG131" s="58" t="s">
        <v>61</v>
      </c>
      <c r="BH131" s="58" t="s">
        <v>62</v>
      </c>
      <c r="BI131" s="58" t="s">
        <v>63</v>
      </c>
      <c r="BJ131" s="58" t="s">
        <v>64</v>
      </c>
    </row>
    <row r="132" spans="2:62" ht="30" hidden="1" customHeight="1">
      <c r="C132" s="678" t="s">
        <v>71</v>
      </c>
      <c r="D132" s="731"/>
      <c r="E132" s="121"/>
      <c r="F132" s="121"/>
      <c r="G132" s="121"/>
      <c r="H132" s="121"/>
      <c r="I132" s="121"/>
      <c r="J132" s="121"/>
      <c r="BC132" s="678" t="s">
        <v>71</v>
      </c>
      <c r="BD132" s="731"/>
      <c r="BE132" s="121"/>
      <c r="BF132" s="121"/>
      <c r="BG132" s="121"/>
      <c r="BH132" s="121"/>
      <c r="BI132" s="121"/>
      <c r="BJ132" s="121"/>
    </row>
    <row r="133" spans="2:62" ht="30" hidden="1" customHeight="1">
      <c r="C133" s="678" t="s">
        <v>72</v>
      </c>
      <c r="D133" s="731"/>
      <c r="E133" s="125"/>
      <c r="F133" s="125"/>
      <c r="G133" s="125"/>
      <c r="H133" s="125"/>
      <c r="I133" s="125"/>
      <c r="J133" s="125"/>
      <c r="BC133" s="678" t="s">
        <v>72</v>
      </c>
      <c r="BD133" s="731"/>
      <c r="BE133" s="125"/>
      <c r="BF133" s="125"/>
      <c r="BG133" s="125"/>
      <c r="BH133" s="125"/>
      <c r="BI133" s="125"/>
      <c r="BJ133" s="125"/>
    </row>
    <row r="134" spans="2:62" ht="30" hidden="1" customHeight="1" thickBot="1">
      <c r="C134" s="950" t="s">
        <v>73</v>
      </c>
      <c r="D134" s="951"/>
      <c r="E134" s="123" t="str">
        <f t="shared" ref="E134:J134" si="0">IF(E132="","",E132-E133)</f>
        <v/>
      </c>
      <c r="F134" s="123" t="str">
        <f t="shared" si="0"/>
        <v/>
      </c>
      <c r="G134" s="123" t="str">
        <f t="shared" si="0"/>
        <v/>
      </c>
      <c r="H134" s="123" t="str">
        <f t="shared" si="0"/>
        <v/>
      </c>
      <c r="I134" s="123" t="str">
        <f t="shared" si="0"/>
        <v/>
      </c>
      <c r="J134" s="123" t="str">
        <f t="shared" si="0"/>
        <v/>
      </c>
      <c r="BC134" s="1025" t="s">
        <v>73</v>
      </c>
      <c r="BD134" s="1026"/>
      <c r="BE134" s="123" t="s">
        <v>8</v>
      </c>
      <c r="BF134" s="123" t="s">
        <v>8</v>
      </c>
      <c r="BG134" s="123" t="s">
        <v>8</v>
      </c>
      <c r="BH134" s="123" t="s">
        <v>8</v>
      </c>
      <c r="BI134" s="123" t="s">
        <v>8</v>
      </c>
      <c r="BJ134" s="123" t="s">
        <v>8</v>
      </c>
    </row>
    <row r="135" spans="2:62" ht="24" hidden="1" customHeight="1" thickTop="1">
      <c r="C135" s="948"/>
      <c r="D135" s="949"/>
      <c r="E135" s="59" t="s">
        <v>65</v>
      </c>
      <c r="F135" s="59" t="s">
        <v>66</v>
      </c>
      <c r="G135" s="59" t="s">
        <v>67</v>
      </c>
      <c r="H135" s="59" t="s">
        <v>68</v>
      </c>
      <c r="I135" s="59" t="s">
        <v>69</v>
      </c>
      <c r="J135" s="59" t="s">
        <v>70</v>
      </c>
      <c r="BC135" s="948"/>
      <c r="BD135" s="949"/>
      <c r="BE135" s="59" t="s">
        <v>65</v>
      </c>
      <c r="BF135" s="59" t="s">
        <v>66</v>
      </c>
      <c r="BG135" s="59" t="s">
        <v>67</v>
      </c>
      <c r="BH135" s="59" t="s">
        <v>68</v>
      </c>
      <c r="BI135" s="59" t="s">
        <v>69</v>
      </c>
      <c r="BJ135" s="59" t="s">
        <v>70</v>
      </c>
    </row>
    <row r="136" spans="2:62" ht="30" hidden="1" customHeight="1">
      <c r="C136" s="678" t="s">
        <v>71</v>
      </c>
      <c r="D136" s="731"/>
      <c r="E136" s="121"/>
      <c r="F136" s="121"/>
      <c r="G136" s="121"/>
      <c r="H136" s="121"/>
      <c r="I136" s="121"/>
      <c r="J136" s="121"/>
      <c r="BC136" s="678" t="s">
        <v>71</v>
      </c>
      <c r="BD136" s="731"/>
      <c r="BE136" s="121"/>
      <c r="BF136" s="121"/>
      <c r="BG136" s="121"/>
      <c r="BH136" s="121"/>
      <c r="BI136" s="121"/>
      <c r="BJ136" s="121"/>
    </row>
    <row r="137" spans="2:62" ht="30" hidden="1" customHeight="1">
      <c r="C137" s="678" t="s">
        <v>72</v>
      </c>
      <c r="D137" s="731"/>
      <c r="E137" s="125"/>
      <c r="F137" s="125"/>
      <c r="G137" s="125"/>
      <c r="H137" s="125"/>
      <c r="I137" s="125"/>
      <c r="J137" s="125"/>
      <c r="BC137" s="678" t="s">
        <v>72</v>
      </c>
      <c r="BD137" s="731"/>
      <c r="BE137" s="125"/>
      <c r="BF137" s="125"/>
      <c r="BG137" s="125"/>
      <c r="BH137" s="125"/>
      <c r="BI137" s="125"/>
      <c r="BJ137" s="125"/>
    </row>
    <row r="138" spans="2:62" ht="30" hidden="1" customHeight="1">
      <c r="C138" s="678" t="s">
        <v>73</v>
      </c>
      <c r="D138" s="731"/>
      <c r="E138" s="124" t="str">
        <f t="shared" ref="E138:J138" si="1">IF(E136="","",E136-E137)</f>
        <v/>
      </c>
      <c r="F138" s="124" t="str">
        <f t="shared" si="1"/>
        <v/>
      </c>
      <c r="G138" s="124" t="str">
        <f t="shared" si="1"/>
        <v/>
      </c>
      <c r="H138" s="124" t="str">
        <f t="shared" si="1"/>
        <v/>
      </c>
      <c r="I138" s="124" t="str">
        <f t="shared" si="1"/>
        <v/>
      </c>
      <c r="J138" s="124" t="str">
        <f t="shared" si="1"/>
        <v/>
      </c>
      <c r="BC138" s="678" t="s">
        <v>73</v>
      </c>
      <c r="BD138" s="731"/>
      <c r="BE138" s="124" t="s">
        <v>8</v>
      </c>
      <c r="BF138" s="124" t="s">
        <v>8</v>
      </c>
      <c r="BG138" s="124" t="s">
        <v>8</v>
      </c>
      <c r="BH138" s="124" t="s">
        <v>8</v>
      </c>
      <c r="BI138" s="124" t="s">
        <v>8</v>
      </c>
      <c r="BJ138" s="124" t="s">
        <v>8</v>
      </c>
    </row>
    <row r="139" spans="2:62" ht="9.75" hidden="1" customHeight="1"/>
    <row r="140" spans="2:62" ht="13.2" hidden="1" customHeight="1">
      <c r="D140" s="615" t="s">
        <v>74</v>
      </c>
      <c r="E140" s="615"/>
      <c r="F140" s="615"/>
      <c r="G140" s="924" t="str">
        <f>IF(E132="","",INT(SUM(E132:J132,E136:J136)))</f>
        <v/>
      </c>
      <c r="H140" s="924"/>
      <c r="I140" s="2" t="s">
        <v>77</v>
      </c>
      <c r="BD140" s="615" t="s">
        <v>74</v>
      </c>
      <c r="BE140" s="615"/>
      <c r="BF140" s="615"/>
      <c r="BG140" s="924" t="s">
        <v>8</v>
      </c>
      <c r="BH140" s="924"/>
      <c r="BI140" s="2" t="s">
        <v>77</v>
      </c>
    </row>
    <row r="141" spans="2:62" ht="2.25" hidden="1" customHeight="1">
      <c r="G141" s="122"/>
      <c r="H141" s="122"/>
      <c r="BG141" s="122"/>
      <c r="BH141" s="122"/>
    </row>
    <row r="142" spans="2:62" ht="13.2" hidden="1" customHeight="1">
      <c r="D142" s="615" t="s">
        <v>75</v>
      </c>
      <c r="E142" s="615"/>
      <c r="F142" s="615"/>
      <c r="G142" s="924" t="str">
        <f>IF(E133="","",INT(SUM(E133:J133,E137:J137)))</f>
        <v/>
      </c>
      <c r="H142" s="924"/>
      <c r="I142" s="2" t="s">
        <v>77</v>
      </c>
      <c r="BD142" s="615" t="s">
        <v>75</v>
      </c>
      <c r="BE142" s="615"/>
      <c r="BF142" s="615"/>
      <c r="BG142" s="924" t="s">
        <v>8</v>
      </c>
      <c r="BH142" s="924"/>
      <c r="BI142" s="2" t="s">
        <v>77</v>
      </c>
    </row>
    <row r="143" spans="2:62" ht="2.25" hidden="1" customHeight="1">
      <c r="G143" s="122"/>
      <c r="H143" s="122"/>
      <c r="BG143" s="122"/>
      <c r="BH143" s="122"/>
    </row>
    <row r="144" spans="2:62" ht="13.2" hidden="1" customHeight="1">
      <c r="D144" s="615" t="s">
        <v>76</v>
      </c>
      <c r="E144" s="615"/>
      <c r="F144" s="615"/>
      <c r="G144" s="924" t="str">
        <f>IF(E132="","",INT(SUM(E134:J134,E138:J138)))</f>
        <v/>
      </c>
      <c r="H144" s="924"/>
      <c r="I144" s="2" t="s">
        <v>77</v>
      </c>
      <c r="BD144" s="615" t="s">
        <v>76</v>
      </c>
      <c r="BE144" s="615"/>
      <c r="BF144" s="615"/>
      <c r="BG144" s="924" t="s">
        <v>8</v>
      </c>
      <c r="BH144" s="924"/>
      <c r="BI144" s="2" t="s">
        <v>77</v>
      </c>
    </row>
    <row r="145" spans="2:64" ht="12" hidden="1" customHeight="1"/>
    <row r="146" spans="2:64" ht="18" hidden="1" customHeight="1">
      <c r="B146" s="25" t="s">
        <v>92</v>
      </c>
      <c r="E146" s="25"/>
      <c r="F146" s="25"/>
      <c r="G146" s="25"/>
      <c r="H146" s="25"/>
      <c r="M146" s="925" t="s">
        <v>247</v>
      </c>
      <c r="BB146" s="25" t="s">
        <v>92</v>
      </c>
      <c r="BE146" s="25"/>
      <c r="BF146" s="25"/>
      <c r="BG146" s="25"/>
      <c r="BH146" s="25"/>
    </row>
    <row r="147" spans="2:64" ht="21" hidden="1" customHeight="1">
      <c r="E147" s="15"/>
      <c r="F147" s="60" t="str">
        <f>IF(E132="","",ROUND($G$142/$G$140*100,2))</f>
        <v/>
      </c>
      <c r="G147" s="35" t="s">
        <v>78</v>
      </c>
      <c r="H147" s="83"/>
      <c r="M147" s="925"/>
      <c r="BE147" s="15"/>
      <c r="BF147" s="60" t="s">
        <v>8</v>
      </c>
      <c r="BG147" s="35" t="s">
        <v>78</v>
      </c>
      <c r="BH147" s="83"/>
    </row>
    <row r="148" spans="2:64" ht="7.5" hidden="1" customHeight="1">
      <c r="D148" s="25"/>
      <c r="E148" s="25"/>
      <c r="F148" s="25"/>
      <c r="G148" s="25"/>
      <c r="H148" s="25"/>
      <c r="I148" s="25"/>
      <c r="J148" s="25"/>
      <c r="K148" s="25"/>
      <c r="L148" s="93"/>
      <c r="M148" s="925"/>
      <c r="N148" s="93"/>
      <c r="O148" s="93"/>
      <c r="P148" s="93"/>
      <c r="Q148" s="93"/>
      <c r="BD148" s="25"/>
      <c r="BE148" s="25"/>
      <c r="BF148" s="25"/>
      <c r="BG148" s="25"/>
      <c r="BH148" s="25"/>
      <c r="BI148" s="25"/>
      <c r="BJ148" s="25"/>
      <c r="BK148" s="25"/>
      <c r="BL148" s="93"/>
    </row>
    <row r="149" spans="2:64" ht="7.5" hidden="1" customHeight="1">
      <c r="B149" s="926" t="str">
        <f>IF(F147="","",IF(F147&gt;=100,"申請要件を満たさないため申請不可","　"))</f>
        <v/>
      </c>
      <c r="C149" s="927"/>
      <c r="D149" s="927"/>
      <c r="E149" s="927"/>
      <c r="F149" s="927"/>
      <c r="G149" s="927"/>
      <c r="H149" s="927"/>
      <c r="I149" s="927"/>
      <c r="J149" s="927"/>
      <c r="K149" s="25"/>
      <c r="L149" s="93"/>
      <c r="M149" s="925"/>
      <c r="N149" s="93"/>
      <c r="O149" s="93"/>
      <c r="P149" s="93"/>
      <c r="Q149" s="93"/>
      <c r="R149" s="93"/>
      <c r="S149" s="93"/>
      <c r="BB149" s="926" t="s">
        <v>8</v>
      </c>
      <c r="BC149" s="926"/>
      <c r="BD149" s="926"/>
      <c r="BE149" s="926"/>
      <c r="BF149" s="926"/>
      <c r="BG149" s="926"/>
      <c r="BH149" s="926"/>
      <c r="BI149" s="926"/>
      <c r="BJ149" s="926"/>
      <c r="BK149" s="25"/>
      <c r="BL149" s="93"/>
    </row>
    <row r="150" spans="2:64" ht="21" hidden="1" customHeight="1">
      <c r="B150" s="927"/>
      <c r="C150" s="927"/>
      <c r="D150" s="927"/>
      <c r="E150" s="927"/>
      <c r="F150" s="927"/>
      <c r="G150" s="927"/>
      <c r="H150" s="927"/>
      <c r="I150" s="927"/>
      <c r="J150" s="927"/>
      <c r="K150" s="25"/>
      <c r="L150" s="93"/>
      <c r="M150" s="93" t="str">
        <f>IF(F147="","",IF(F147&gt;=100,"申請要件を満たさないため申請不可","  "))</f>
        <v/>
      </c>
      <c r="N150" s="93"/>
      <c r="O150" s="93"/>
      <c r="P150" s="93"/>
      <c r="Q150" s="93"/>
      <c r="R150" s="93"/>
      <c r="S150" s="93"/>
      <c r="BB150" s="926"/>
      <c r="BC150" s="926"/>
      <c r="BD150" s="926"/>
      <c r="BE150" s="926"/>
      <c r="BF150" s="926"/>
      <c r="BG150" s="926"/>
      <c r="BH150" s="926"/>
      <c r="BI150" s="926"/>
      <c r="BJ150" s="926"/>
      <c r="BK150" s="25"/>
      <c r="BL150" s="93"/>
    </row>
    <row r="151" spans="2:64" ht="18" hidden="1" customHeight="1">
      <c r="C151" s="25"/>
      <c r="D151" s="25"/>
      <c r="E151" s="931"/>
      <c r="F151" s="931"/>
      <c r="G151" s="82"/>
      <c r="H151" s="932"/>
      <c r="I151" s="932"/>
      <c r="J151" s="25"/>
      <c r="K151" s="25"/>
      <c r="L151" s="93"/>
      <c r="M151" s="68"/>
      <c r="N151" s="93"/>
      <c r="O151" s="93"/>
      <c r="P151" s="93"/>
      <c r="Q151" s="93"/>
      <c r="R151" s="93"/>
      <c r="S151" s="93"/>
      <c r="T151" s="93"/>
      <c r="W151" s="93"/>
      <c r="X151" s="93"/>
      <c r="Y151" s="94"/>
      <c r="Z151" s="94"/>
      <c r="AA151" s="94"/>
      <c r="BC151" s="25"/>
      <c r="BD151" s="25"/>
      <c r="BE151" s="931"/>
      <c r="BF151" s="931"/>
      <c r="BG151" s="82"/>
      <c r="BH151" s="932"/>
      <c r="BI151" s="932"/>
      <c r="BJ151" s="25"/>
      <c r="BK151" s="25"/>
      <c r="BL151" s="93"/>
    </row>
    <row r="152" spans="2:64" ht="13.95" hidden="1" customHeight="1">
      <c r="C152" s="2" t="s">
        <v>58</v>
      </c>
      <c r="D152" s="25"/>
      <c r="E152" s="25"/>
      <c r="F152" s="27"/>
      <c r="G152" s="25"/>
      <c r="H152" s="25"/>
      <c r="I152" s="25"/>
      <c r="J152" s="25"/>
      <c r="K152" s="25"/>
      <c r="L152" s="93"/>
      <c r="M152" s="93"/>
      <c r="N152" s="93"/>
      <c r="O152" s="93"/>
      <c r="P152" s="93"/>
      <c r="Q152" s="93"/>
      <c r="R152" s="93"/>
      <c r="S152" s="93"/>
      <c r="T152" s="93"/>
      <c r="U152" s="93"/>
      <c r="V152" s="93"/>
      <c r="W152" s="93"/>
      <c r="X152" s="93"/>
      <c r="Y152" s="94"/>
      <c r="Z152" s="94"/>
      <c r="AA152" s="94"/>
      <c r="BC152" s="2" t="s">
        <v>58</v>
      </c>
      <c r="BD152" s="25"/>
      <c r="BE152" s="25"/>
      <c r="BF152" s="27"/>
      <c r="BG152" s="25"/>
      <c r="BH152" s="25"/>
      <c r="BI152" s="25"/>
      <c r="BJ152" s="25"/>
      <c r="BK152" s="25"/>
      <c r="BL152" s="93"/>
    </row>
    <row r="153" spans="2:64" ht="13.95" hidden="1" customHeight="1">
      <c r="C153" s="2" t="s">
        <v>2385</v>
      </c>
      <c r="D153" s="25"/>
      <c r="E153" s="25"/>
      <c r="F153" s="27"/>
      <c r="G153" s="25"/>
      <c r="H153" s="25" t="s">
        <v>90</v>
      </c>
      <c r="I153" s="25"/>
      <c r="J153" s="25"/>
      <c r="K153" s="25"/>
      <c r="L153" s="93"/>
      <c r="M153" s="93"/>
      <c r="N153" s="93"/>
      <c r="O153" s="93"/>
      <c r="P153" s="93"/>
      <c r="Q153" s="93"/>
      <c r="R153" s="93"/>
      <c r="S153" s="93"/>
      <c r="T153" s="93"/>
      <c r="U153" s="93"/>
      <c r="V153" s="93"/>
      <c r="W153" s="93"/>
      <c r="X153" s="93"/>
      <c r="Y153" s="94"/>
      <c r="Z153" s="94"/>
      <c r="AA153" s="94"/>
      <c r="AB153" s="25"/>
      <c r="BC153" s="2" t="s">
        <v>2385</v>
      </c>
      <c r="BD153" s="25"/>
      <c r="BE153" s="25"/>
      <c r="BF153" s="27"/>
      <c r="BG153" s="25"/>
      <c r="BH153" s="25" t="s">
        <v>90</v>
      </c>
      <c r="BI153" s="25"/>
      <c r="BJ153" s="25"/>
      <c r="BK153" s="25"/>
      <c r="BL153" s="93"/>
    </row>
    <row r="154" spans="2:64" ht="13.95" hidden="1" customHeight="1">
      <c r="C154" s="2" t="s">
        <v>258</v>
      </c>
      <c r="D154" s="25"/>
      <c r="E154" s="25"/>
      <c r="F154" s="27"/>
      <c r="G154" s="25"/>
      <c r="H154" s="25" t="s">
        <v>91</v>
      </c>
      <c r="I154" s="25"/>
      <c r="J154" s="25"/>
      <c r="K154" s="25"/>
      <c r="L154" s="93"/>
      <c r="M154" s="93"/>
      <c r="N154" s="93"/>
      <c r="O154" s="93"/>
      <c r="P154" s="93"/>
      <c r="Q154" s="93"/>
      <c r="R154" s="93"/>
      <c r="S154" s="93"/>
      <c r="T154" s="93"/>
      <c r="U154" s="93"/>
      <c r="V154" s="93"/>
      <c r="W154" s="93"/>
      <c r="X154" s="93"/>
      <c r="Y154" s="94"/>
      <c r="Z154" s="94"/>
      <c r="AA154" s="94"/>
      <c r="AB154" s="25"/>
      <c r="BC154" s="2" t="s">
        <v>258</v>
      </c>
      <c r="BD154" s="25"/>
      <c r="BE154" s="25"/>
      <c r="BF154" s="27"/>
      <c r="BG154" s="25"/>
      <c r="BH154" s="25" t="s">
        <v>91</v>
      </c>
      <c r="BI154" s="25"/>
      <c r="BJ154" s="25"/>
      <c r="BK154" s="25"/>
      <c r="BL154" s="93"/>
    </row>
    <row r="155" spans="2:64" ht="12" hidden="1" customHeight="1">
      <c r="E155" s="72"/>
      <c r="F155" s="72"/>
      <c r="G155" s="72"/>
      <c r="H155" s="72"/>
      <c r="I155" s="72"/>
      <c r="R155" s="93"/>
      <c r="S155" s="93"/>
      <c r="T155" s="93"/>
      <c r="U155" s="93"/>
      <c r="V155" s="93"/>
      <c r="BE155" s="72"/>
      <c r="BF155" s="72"/>
      <c r="BG155" s="72"/>
      <c r="BH155" s="72"/>
      <c r="BI155" s="72"/>
    </row>
    <row r="156" spans="2:64" ht="7.5" hidden="1" customHeight="1">
      <c r="C156" s="25"/>
      <c r="D156" s="25"/>
      <c r="E156" s="63"/>
      <c r="F156" s="63"/>
      <c r="G156" s="63"/>
      <c r="H156" s="63"/>
      <c r="I156" s="63"/>
      <c r="J156" s="25"/>
      <c r="K156" s="25"/>
      <c r="L156" s="93"/>
      <c r="M156" s="93"/>
      <c r="N156" s="93"/>
      <c r="O156" s="93"/>
      <c r="P156" s="93"/>
      <c r="Q156" s="93"/>
      <c r="W156" s="93"/>
      <c r="X156" s="93"/>
      <c r="Y156" s="94"/>
      <c r="Z156" s="94"/>
      <c r="AA156" s="94"/>
      <c r="BC156" s="25"/>
      <c r="BD156" s="25"/>
      <c r="BE156" s="63"/>
      <c r="BF156" s="63"/>
      <c r="BG156" s="63"/>
      <c r="BH156" s="63"/>
      <c r="BI156" s="63"/>
      <c r="BJ156" s="25"/>
      <c r="BK156" s="25"/>
      <c r="BL156" s="93"/>
    </row>
    <row r="157" spans="2:64" ht="7.5" hidden="1" customHeight="1">
      <c r="D157" s="25"/>
      <c r="E157" s="63"/>
      <c r="F157" s="63"/>
      <c r="G157" s="63"/>
      <c r="H157" s="63"/>
      <c r="I157" s="63"/>
      <c r="J157" s="25"/>
      <c r="K157" s="25"/>
      <c r="L157" s="93"/>
      <c r="M157" s="93"/>
      <c r="N157" s="93"/>
      <c r="O157" s="93"/>
      <c r="P157" s="93"/>
      <c r="Q157" s="93"/>
      <c r="R157" s="93"/>
      <c r="S157" s="93"/>
      <c r="T157" s="93"/>
      <c r="U157" s="93"/>
      <c r="V157" s="93"/>
      <c r="W157" s="93"/>
      <c r="X157" s="93"/>
      <c r="Y157" s="94"/>
      <c r="Z157" s="94"/>
      <c r="AA157" s="94"/>
      <c r="AB157" s="25"/>
      <c r="BD157" s="25"/>
      <c r="BE157" s="63"/>
      <c r="BF157" s="63"/>
      <c r="BG157" s="63"/>
      <c r="BH157" s="63"/>
      <c r="BI157" s="63"/>
      <c r="BJ157" s="25"/>
      <c r="BK157" s="25"/>
      <c r="BL157" s="93"/>
    </row>
    <row r="158" spans="2:64" ht="12.6" hidden="1" customHeight="1">
      <c r="B158" s="933"/>
      <c r="C158" s="933"/>
      <c r="D158" s="933"/>
      <c r="E158" s="63"/>
      <c r="F158" s="78"/>
      <c r="G158" s="63"/>
      <c r="H158" s="63"/>
      <c r="I158" s="63"/>
      <c r="J158" s="25"/>
      <c r="K158" s="25"/>
      <c r="L158" s="93"/>
      <c r="M158" s="93"/>
      <c r="N158" s="93"/>
      <c r="O158" s="93"/>
      <c r="P158" s="93"/>
      <c r="Q158" s="93"/>
      <c r="R158" s="93"/>
      <c r="S158" s="93"/>
      <c r="T158" s="93"/>
      <c r="U158" s="93"/>
      <c r="V158" s="93"/>
      <c r="BB158" s="933"/>
      <c r="BC158" s="933"/>
      <c r="BD158" s="933"/>
      <c r="BE158" s="63"/>
      <c r="BF158" s="78"/>
      <c r="BG158" s="63"/>
      <c r="BH158" s="63"/>
      <c r="BI158" s="63"/>
      <c r="BJ158" s="25"/>
      <c r="BK158" s="25"/>
      <c r="BL158" s="93"/>
    </row>
    <row r="159" spans="2:64" ht="21" hidden="1" customHeight="1">
      <c r="B159" s="933"/>
      <c r="C159" s="933"/>
      <c r="D159" s="933"/>
      <c r="E159" s="63"/>
      <c r="F159" s="79"/>
      <c r="G159" s="63"/>
      <c r="H159" s="63"/>
      <c r="I159" s="63"/>
      <c r="J159" s="25"/>
      <c r="K159" s="25"/>
      <c r="L159" s="93"/>
      <c r="M159" s="93"/>
      <c r="N159" s="93"/>
      <c r="O159" s="93"/>
      <c r="P159" s="93"/>
      <c r="Q159" s="93"/>
      <c r="R159" s="93"/>
      <c r="S159" s="93"/>
      <c r="T159" s="93"/>
      <c r="BB159" s="933"/>
      <c r="BC159" s="933"/>
      <c r="BD159" s="933"/>
      <c r="BE159" s="63"/>
      <c r="BF159" s="79"/>
      <c r="BG159" s="63"/>
      <c r="BH159" s="63"/>
      <c r="BI159" s="63"/>
      <c r="BJ159" s="25"/>
      <c r="BK159" s="25"/>
      <c r="BL159" s="93"/>
    </row>
    <row r="160" spans="2:64" ht="13.5" hidden="1" customHeight="1">
      <c r="D160" s="25"/>
      <c r="E160" s="25"/>
      <c r="F160" s="27"/>
      <c r="G160" s="25"/>
      <c r="H160" s="25"/>
      <c r="I160" s="25"/>
      <c r="J160" s="25"/>
      <c r="K160" s="25"/>
      <c r="L160" s="93"/>
      <c r="M160" s="93"/>
      <c r="N160" s="93"/>
      <c r="O160" s="93"/>
      <c r="P160" s="93"/>
      <c r="Q160" s="93"/>
      <c r="R160" s="93"/>
      <c r="S160" s="93"/>
      <c r="T160" s="93"/>
      <c r="BD160" s="25"/>
      <c r="BE160" s="25"/>
      <c r="BF160" s="27"/>
      <c r="BG160" s="25"/>
      <c r="BH160" s="25"/>
      <c r="BI160" s="25"/>
      <c r="BJ160" s="25"/>
      <c r="BK160" s="25"/>
      <c r="BL160" s="93"/>
    </row>
    <row r="161" spans="2:64" ht="13.5" hidden="1" customHeight="1">
      <c r="D161" s="25"/>
      <c r="E161" s="25"/>
      <c r="F161" s="27"/>
      <c r="G161" s="25"/>
      <c r="H161" s="25"/>
      <c r="I161" s="25"/>
      <c r="J161" s="25"/>
      <c r="K161" s="25"/>
      <c r="L161" s="93"/>
      <c r="M161" s="93"/>
      <c r="N161" s="93"/>
      <c r="O161" s="93"/>
      <c r="P161" s="93"/>
      <c r="Q161" s="93"/>
      <c r="R161" s="93"/>
      <c r="S161" s="93"/>
      <c r="T161" s="93"/>
      <c r="BD161" s="25"/>
      <c r="BE161" s="25"/>
      <c r="BF161" s="27"/>
      <c r="BG161" s="25"/>
      <c r="BH161" s="25"/>
      <c r="BI161" s="25"/>
      <c r="BJ161" s="25"/>
      <c r="BK161" s="25"/>
      <c r="BL161" s="93"/>
    </row>
    <row r="162" spans="2:64" ht="13.5" hidden="1" customHeight="1">
      <c r="D162" s="25"/>
      <c r="E162" s="25"/>
      <c r="F162" s="27"/>
      <c r="G162" s="25"/>
      <c r="H162" s="25"/>
      <c r="I162" s="25"/>
      <c r="J162" s="25"/>
      <c r="K162" s="25"/>
      <c r="L162" s="93"/>
      <c r="M162" s="93"/>
      <c r="N162" s="93"/>
      <c r="O162" s="93"/>
      <c r="P162" s="93"/>
      <c r="Q162" s="93"/>
      <c r="R162" s="93"/>
      <c r="S162" s="93"/>
      <c r="T162" s="93"/>
      <c r="BD162" s="25"/>
      <c r="BE162" s="25"/>
      <c r="BF162" s="27"/>
      <c r="BG162" s="25"/>
      <c r="BH162" s="25"/>
      <c r="BI162" s="25"/>
      <c r="BJ162" s="25"/>
      <c r="BK162" s="25"/>
      <c r="BL162" s="93"/>
    </row>
    <row r="163" spans="2:64" ht="13.5" customHeight="1">
      <c r="B163" s="2" t="s">
        <v>260</v>
      </c>
      <c r="D163" s="25"/>
      <c r="E163" s="25"/>
      <c r="F163" s="27"/>
      <c r="G163" s="25"/>
      <c r="H163" s="25"/>
      <c r="I163" s="25"/>
      <c r="J163" s="25"/>
      <c r="K163" s="25"/>
      <c r="L163" s="93"/>
      <c r="M163" s="93"/>
      <c r="N163" s="93"/>
      <c r="O163" s="93"/>
      <c r="P163" s="93"/>
      <c r="Q163" s="93"/>
      <c r="R163" s="93"/>
      <c r="S163" s="93"/>
      <c r="T163" s="93"/>
      <c r="Z163" s="2"/>
      <c r="AA163" s="25"/>
      <c r="AB163" s="93"/>
      <c r="AC163" s="18"/>
      <c r="AD163" s="18"/>
      <c r="BB163" s="2" t="s">
        <v>260</v>
      </c>
      <c r="BD163" s="25"/>
      <c r="BE163" s="25"/>
      <c r="BF163" s="27"/>
      <c r="BG163" s="25"/>
      <c r="BH163" s="25"/>
      <c r="BI163" s="25"/>
      <c r="BJ163" s="25"/>
      <c r="BK163" s="25"/>
      <c r="BL163" s="93"/>
    </row>
    <row r="164" spans="2:64" ht="18" customHeight="1">
      <c r="C164" s="2" t="s">
        <v>79</v>
      </c>
      <c r="Z164" s="2"/>
      <c r="AA164" s="2"/>
      <c r="AB164" s="418"/>
      <c r="AC164" s="18"/>
      <c r="AD164" s="18"/>
      <c r="BC164" s="2" t="s">
        <v>79</v>
      </c>
    </row>
    <row r="165" spans="2:64" ht="75" customHeight="1">
      <c r="D165" s="928"/>
      <c r="E165" s="929"/>
      <c r="F165" s="929"/>
      <c r="G165" s="929"/>
      <c r="H165" s="929"/>
      <c r="I165" s="929"/>
      <c r="J165" s="930"/>
      <c r="Z165" s="2"/>
      <c r="AA165" s="2"/>
      <c r="AB165" s="418"/>
      <c r="AC165" s="18"/>
      <c r="AD165" s="18"/>
      <c r="BD165" s="928"/>
      <c r="BE165" s="929"/>
      <c r="BF165" s="929"/>
      <c r="BG165" s="929"/>
      <c r="BH165" s="929"/>
      <c r="BI165" s="929"/>
      <c r="BJ165" s="930"/>
    </row>
    <row r="166" spans="2:64">
      <c r="B166" s="75"/>
      <c r="C166" s="75"/>
      <c r="D166" s="112"/>
      <c r="E166" s="112"/>
      <c r="F166" s="113"/>
      <c r="G166" s="112"/>
      <c r="H166" s="112"/>
      <c r="I166" s="75"/>
      <c r="J166" s="75"/>
      <c r="K166" s="75"/>
      <c r="L166" s="115"/>
      <c r="M166" s="117"/>
      <c r="N166" s="417"/>
      <c r="O166" s="417"/>
      <c r="Z166" s="2"/>
      <c r="AA166" s="75"/>
      <c r="AB166" s="115"/>
      <c r="AC166" s="18"/>
      <c r="AD166" s="18"/>
      <c r="BB166" s="75"/>
      <c r="BC166" s="75"/>
      <c r="BD166" s="112"/>
      <c r="BE166" s="112"/>
      <c r="BF166" s="113"/>
      <c r="BG166" s="112"/>
      <c r="BH166" s="112"/>
      <c r="BI166" s="75"/>
      <c r="BJ166" s="75"/>
      <c r="BK166" s="75"/>
      <c r="BL166" s="115"/>
    </row>
    <row r="167" spans="2:64">
      <c r="D167" s="2" t="s">
        <v>58</v>
      </c>
      <c r="E167" s="25"/>
      <c r="L167" s="2"/>
      <c r="M167" s="2"/>
      <c r="N167" s="2"/>
      <c r="O167" s="2"/>
      <c r="P167" s="2"/>
      <c r="Q167" s="2"/>
      <c r="R167" s="2"/>
      <c r="S167" s="2"/>
      <c r="T167" s="2"/>
      <c r="U167" s="2"/>
      <c r="V167" s="2"/>
      <c r="W167" s="2"/>
      <c r="X167" s="2"/>
      <c r="Y167" s="2"/>
      <c r="Z167" s="2"/>
      <c r="AA167" s="2"/>
      <c r="BD167" s="2" t="s">
        <v>58</v>
      </c>
      <c r="BE167" s="25"/>
      <c r="BL167" s="2"/>
    </row>
    <row r="168" spans="2:64">
      <c r="D168" s="2" t="s">
        <v>2128</v>
      </c>
      <c r="E168" s="25"/>
      <c r="G168" s="25" t="s">
        <v>2576</v>
      </c>
      <c r="L168" s="2"/>
      <c r="M168" s="2"/>
      <c r="N168" s="2"/>
      <c r="O168" s="2"/>
      <c r="P168" s="2"/>
      <c r="Q168" s="2"/>
      <c r="R168" s="2"/>
      <c r="S168" s="2"/>
      <c r="T168" s="2"/>
      <c r="U168" s="2"/>
      <c r="V168" s="2"/>
      <c r="W168" s="2"/>
      <c r="X168" s="2"/>
      <c r="Y168" s="2"/>
      <c r="Z168" s="2"/>
      <c r="AA168" s="2"/>
      <c r="BD168" s="2" t="s">
        <v>2128</v>
      </c>
      <c r="BE168" s="25"/>
      <c r="BG168" s="25" t="s">
        <v>2576</v>
      </c>
      <c r="BL168" s="2"/>
    </row>
    <row r="169" spans="2:64">
      <c r="E169" s="25"/>
      <c r="G169" s="25"/>
      <c r="L169" s="2"/>
      <c r="M169" s="2"/>
      <c r="N169" s="2"/>
      <c r="O169" s="2"/>
      <c r="P169" s="2"/>
      <c r="Q169" s="2"/>
      <c r="R169" s="2"/>
      <c r="S169" s="2"/>
      <c r="T169" s="2"/>
      <c r="U169" s="2"/>
      <c r="V169" s="2"/>
      <c r="W169" s="2"/>
      <c r="X169" s="2"/>
      <c r="Y169" s="2"/>
      <c r="Z169" s="2"/>
      <c r="AA169" s="2"/>
      <c r="BE169" s="25"/>
      <c r="BG169" s="25"/>
      <c r="BL169" s="2"/>
    </row>
    <row r="170" spans="2:64">
      <c r="B170" s="75"/>
      <c r="C170" s="72"/>
      <c r="D170" s="63"/>
      <c r="E170" s="63"/>
      <c r="F170" s="525"/>
      <c r="G170" s="63"/>
      <c r="H170" s="63"/>
      <c r="I170" s="72"/>
      <c r="J170" s="72"/>
      <c r="K170" s="72"/>
      <c r="L170" s="115"/>
      <c r="M170" s="115"/>
      <c r="Z170" s="2"/>
      <c r="AA170" s="75"/>
      <c r="AB170" s="115"/>
      <c r="AC170" s="18"/>
      <c r="AD170" s="18"/>
      <c r="BB170" s="75"/>
      <c r="BC170" s="72"/>
      <c r="BD170" s="63"/>
      <c r="BE170" s="63"/>
      <c r="BF170" s="525"/>
      <c r="BG170" s="63"/>
      <c r="BH170" s="63"/>
      <c r="BI170" s="72"/>
      <c r="BJ170" s="72"/>
      <c r="BK170" s="72"/>
      <c r="BL170" s="115"/>
    </row>
    <row r="171" spans="2:64" ht="14.4" customHeight="1">
      <c r="B171" s="2" t="s">
        <v>2110</v>
      </c>
      <c r="F171" s="72"/>
      <c r="G171" s="72"/>
      <c r="H171" s="72"/>
      <c r="I171" s="72"/>
      <c r="Z171" s="2"/>
      <c r="AA171" s="2"/>
      <c r="AB171" s="418"/>
      <c r="AC171" s="18"/>
      <c r="AD171" s="18"/>
      <c r="BB171" s="2" t="s">
        <v>2110</v>
      </c>
      <c r="BF171" s="72"/>
      <c r="BG171" s="72"/>
      <c r="BH171" s="72"/>
      <c r="BI171" s="72"/>
    </row>
    <row r="172" spans="2:64" ht="14.4" customHeight="1">
      <c r="B172" s="2" t="s">
        <v>80</v>
      </c>
      <c r="M172" s="417"/>
      <c r="Z172" s="2"/>
      <c r="AA172" s="2"/>
      <c r="AB172" s="418"/>
      <c r="AC172" s="18"/>
      <c r="AD172" s="18"/>
      <c r="BB172" s="2" t="s">
        <v>80</v>
      </c>
    </row>
    <row r="173" spans="2:64" ht="14.4" customHeight="1">
      <c r="C173" s="2" t="s">
        <v>2386</v>
      </c>
      <c r="Z173" s="2"/>
      <c r="AA173" s="2"/>
      <c r="AB173" s="418"/>
      <c r="AC173" s="18"/>
      <c r="AD173" s="18"/>
      <c r="BC173" s="2" t="s">
        <v>2386</v>
      </c>
    </row>
    <row r="174" spans="2:64" ht="14.4" customHeight="1">
      <c r="E174" s="25"/>
      <c r="Z174" s="2"/>
      <c r="AA174" s="2"/>
      <c r="AB174" s="418"/>
      <c r="AC174" s="18"/>
      <c r="AD174" s="18"/>
      <c r="BE174" s="25"/>
    </row>
    <row r="175" spans="2:64" ht="14.4" customHeight="1">
      <c r="B175" s="2" t="s">
        <v>2111</v>
      </c>
      <c r="E175" s="25"/>
      <c r="G175" s="25"/>
      <c r="Z175" s="2"/>
      <c r="AA175" s="2"/>
      <c r="AB175" s="418"/>
      <c r="AC175" s="18"/>
      <c r="AD175" s="18"/>
      <c r="BB175" s="2" t="s">
        <v>2111</v>
      </c>
      <c r="BE175" s="25"/>
      <c r="BG175" s="25"/>
    </row>
    <row r="176" spans="2:64" ht="14.4" customHeight="1">
      <c r="C176" s="2" t="s">
        <v>2386</v>
      </c>
      <c r="E176" s="25"/>
      <c r="G176" s="25"/>
      <c r="Z176" s="2"/>
      <c r="AA176" s="2"/>
      <c r="AB176" s="418"/>
      <c r="AC176" s="18"/>
      <c r="AD176" s="18"/>
      <c r="BC176" s="2" t="s">
        <v>2386</v>
      </c>
      <c r="BE176" s="25"/>
      <c r="BG176" s="25"/>
    </row>
    <row r="177" spans="2:64" ht="14.4" customHeight="1">
      <c r="Z177" s="2"/>
      <c r="AA177" s="2"/>
      <c r="AB177" s="418"/>
      <c r="AC177" s="18"/>
      <c r="AD177" s="18"/>
    </row>
    <row r="178" spans="2:64">
      <c r="B178" s="75"/>
      <c r="C178" s="72"/>
      <c r="D178" s="72"/>
      <c r="E178" s="72"/>
      <c r="F178" s="72"/>
      <c r="G178" s="72"/>
      <c r="H178" s="72"/>
      <c r="I178" s="72"/>
      <c r="J178" s="72"/>
      <c r="K178" s="72"/>
      <c r="L178" s="115"/>
      <c r="M178" s="115"/>
      <c r="Z178" s="2"/>
      <c r="AA178" s="75"/>
      <c r="AB178" s="115"/>
      <c r="AC178" s="18"/>
      <c r="AD178" s="18"/>
      <c r="BB178" s="75"/>
      <c r="BC178" s="72"/>
      <c r="BD178" s="72"/>
      <c r="BE178" s="72"/>
      <c r="BF178" s="72"/>
      <c r="BG178" s="72"/>
      <c r="BH178" s="72"/>
      <c r="BI178" s="72"/>
      <c r="BJ178" s="72"/>
      <c r="BK178" s="72"/>
      <c r="BL178" s="115"/>
    </row>
    <row r="179" spans="2:64" ht="14.4" customHeight="1">
      <c r="B179" s="75"/>
      <c r="C179" s="526"/>
      <c r="D179" s="72"/>
      <c r="E179" s="527"/>
      <c r="F179" s="922"/>
      <c r="G179" s="922"/>
      <c r="H179" s="526"/>
      <c r="I179" s="526"/>
      <c r="J179" s="526"/>
      <c r="K179" s="72"/>
      <c r="L179" s="115"/>
      <c r="M179" s="117"/>
      <c r="Z179" s="2"/>
      <c r="AA179" s="75"/>
      <c r="AB179" s="115"/>
      <c r="AC179" s="18"/>
      <c r="AD179" s="18"/>
      <c r="BB179" s="75"/>
      <c r="BC179" s="526"/>
      <c r="BD179" s="72"/>
      <c r="BE179" s="527"/>
      <c r="BF179" s="922"/>
      <c r="BG179" s="922"/>
      <c r="BH179" s="526"/>
      <c r="BI179" s="526"/>
      <c r="BJ179" s="526"/>
      <c r="BK179" s="72"/>
      <c r="BL179" s="115"/>
    </row>
    <row r="180" spans="2:64" ht="14.4" customHeight="1">
      <c r="B180" s="75"/>
      <c r="C180" s="526"/>
      <c r="D180" s="72"/>
      <c r="E180" s="527"/>
      <c r="F180" s="922"/>
      <c r="G180" s="922"/>
      <c r="H180" s="526"/>
      <c r="I180" s="526"/>
      <c r="J180" s="526"/>
      <c r="K180" s="63"/>
      <c r="L180" s="116"/>
      <c r="M180" s="116"/>
      <c r="N180" s="93"/>
      <c r="O180" s="93"/>
      <c r="P180" s="93"/>
      <c r="Q180" s="93"/>
      <c r="R180" s="93"/>
      <c r="S180" s="93"/>
      <c r="T180" s="93"/>
      <c r="Z180" s="2"/>
      <c r="AA180" s="112"/>
      <c r="AB180" s="116"/>
      <c r="AC180" s="18"/>
      <c r="AD180" s="18"/>
      <c r="BB180" s="75"/>
      <c r="BC180" s="526"/>
      <c r="BD180" s="72"/>
      <c r="BE180" s="527"/>
      <c r="BF180" s="922"/>
      <c r="BG180" s="922"/>
      <c r="BH180" s="526"/>
      <c r="BI180" s="526"/>
      <c r="BJ180" s="526"/>
      <c r="BK180" s="63"/>
      <c r="BL180" s="116"/>
    </row>
    <row r="181" spans="2:64" ht="14.4" customHeight="1">
      <c r="B181" s="75"/>
      <c r="C181" s="526"/>
      <c r="D181" s="72"/>
      <c r="E181" s="527"/>
      <c r="F181" s="922"/>
      <c r="G181" s="922"/>
      <c r="H181" s="526"/>
      <c r="I181" s="526"/>
      <c r="J181" s="526"/>
      <c r="K181" s="63"/>
      <c r="L181" s="116"/>
      <c r="M181" s="116"/>
      <c r="N181" s="93"/>
      <c r="O181" s="93"/>
      <c r="P181" s="93"/>
      <c r="Q181" s="93"/>
      <c r="R181" s="93"/>
      <c r="S181" s="93"/>
      <c r="T181" s="93"/>
      <c r="Z181" s="2"/>
      <c r="AA181" s="112"/>
      <c r="AB181" s="116"/>
      <c r="AC181" s="18"/>
      <c r="AD181" s="18"/>
      <c r="BB181" s="75"/>
      <c r="BC181" s="526"/>
      <c r="BD181" s="72"/>
      <c r="BE181" s="527"/>
      <c r="BF181" s="922"/>
      <c r="BG181" s="922"/>
      <c r="BH181" s="526"/>
      <c r="BI181" s="526"/>
      <c r="BJ181" s="526"/>
      <c r="BK181" s="63"/>
      <c r="BL181" s="116"/>
    </row>
    <row r="182" spans="2:64" ht="14.4" customHeight="1">
      <c r="B182" s="75"/>
      <c r="C182" s="526"/>
      <c r="D182" s="72"/>
      <c r="E182" s="527"/>
      <c r="F182" s="922"/>
      <c r="G182" s="922"/>
      <c r="H182" s="526"/>
      <c r="I182" s="526"/>
      <c r="J182" s="526"/>
      <c r="K182" s="63"/>
      <c r="L182" s="116"/>
      <c r="M182" s="116"/>
      <c r="N182" s="93"/>
      <c r="O182" s="93"/>
      <c r="P182" s="93"/>
      <c r="Q182" s="93"/>
      <c r="R182" s="93"/>
      <c r="S182" s="93"/>
      <c r="T182" s="93"/>
      <c r="Z182" s="2"/>
      <c r="AA182" s="112"/>
      <c r="AB182" s="116"/>
      <c r="AC182" s="18"/>
      <c r="AD182" s="18"/>
      <c r="BB182" s="75"/>
      <c r="BC182" s="526"/>
      <c r="BD182" s="72"/>
      <c r="BE182" s="527"/>
      <c r="BF182" s="922"/>
      <c r="BG182" s="922"/>
      <c r="BH182" s="526"/>
      <c r="BI182" s="526"/>
      <c r="BJ182" s="526"/>
      <c r="BK182" s="63"/>
      <c r="BL182" s="116"/>
    </row>
    <row r="183" spans="2:64" ht="14.4" customHeight="1">
      <c r="B183" s="75"/>
      <c r="C183" s="526"/>
      <c r="D183" s="72"/>
      <c r="E183" s="527"/>
      <c r="F183" s="922"/>
      <c r="G183" s="922"/>
      <c r="H183" s="526"/>
      <c r="I183" s="526"/>
      <c r="J183" s="526"/>
      <c r="K183" s="63"/>
      <c r="L183" s="116"/>
      <c r="M183" s="116"/>
      <c r="N183" s="93"/>
      <c r="O183" s="93"/>
      <c r="P183" s="93"/>
      <c r="Q183" s="93"/>
      <c r="R183" s="93"/>
      <c r="S183" s="93"/>
      <c r="T183" s="93"/>
      <c r="Z183" s="2"/>
      <c r="AA183" s="112"/>
      <c r="AB183" s="116"/>
      <c r="AC183" s="18"/>
      <c r="AD183" s="18"/>
      <c r="BB183" s="75"/>
      <c r="BC183" s="526"/>
      <c r="BD183" s="72"/>
      <c r="BE183" s="527"/>
      <c r="BF183" s="922"/>
      <c r="BG183" s="922"/>
      <c r="BH183" s="526"/>
      <c r="BI183" s="526"/>
      <c r="BJ183" s="526"/>
      <c r="BK183" s="63"/>
      <c r="BL183" s="116"/>
    </row>
    <row r="184" spans="2:64" ht="14.4" customHeight="1">
      <c r="B184" s="75"/>
      <c r="C184" s="526"/>
      <c r="D184" s="72"/>
      <c r="E184" s="527"/>
      <c r="F184" s="923"/>
      <c r="G184" s="923"/>
      <c r="H184" s="526"/>
      <c r="I184" s="526"/>
      <c r="J184" s="526"/>
      <c r="K184" s="63"/>
      <c r="L184" s="116"/>
      <c r="M184" s="116"/>
      <c r="N184" s="93"/>
      <c r="O184" s="93"/>
      <c r="P184" s="93"/>
      <c r="Q184" s="93"/>
      <c r="R184" s="93"/>
      <c r="S184" s="93"/>
      <c r="T184" s="93"/>
      <c r="Z184" s="2"/>
      <c r="AA184" s="112"/>
      <c r="AB184" s="116"/>
      <c r="AC184" s="18"/>
      <c r="AD184" s="18"/>
      <c r="BB184" s="75"/>
      <c r="BC184" s="526"/>
      <c r="BD184" s="72"/>
      <c r="BE184" s="527"/>
      <c r="BF184" s="923"/>
      <c r="BG184" s="923"/>
      <c r="BH184" s="526"/>
      <c r="BI184" s="526"/>
      <c r="BJ184" s="526"/>
      <c r="BK184" s="63"/>
      <c r="BL184" s="116"/>
    </row>
    <row r="185" spans="2:64" ht="14.4" customHeight="1">
      <c r="B185" s="75"/>
      <c r="C185" s="526"/>
      <c r="D185" s="528"/>
      <c r="E185" s="529"/>
      <c r="F185" s="529"/>
      <c r="G185" s="529"/>
      <c r="H185" s="529"/>
      <c r="I185" s="526"/>
      <c r="J185" s="526"/>
      <c r="K185" s="72"/>
      <c r="L185" s="115"/>
      <c r="M185" s="117"/>
      <c r="Z185" s="2"/>
      <c r="AA185" s="75"/>
      <c r="AB185" s="115"/>
      <c r="AC185" s="18"/>
      <c r="AD185" s="18"/>
      <c r="BB185" s="75"/>
      <c r="BC185" s="526"/>
      <c r="BD185" s="539"/>
      <c r="BE185" s="540"/>
      <c r="BF185" s="540"/>
      <c r="BG185" s="540"/>
      <c r="BH185" s="540"/>
      <c r="BI185" s="526"/>
      <c r="BJ185" s="526"/>
      <c r="BK185" s="72"/>
      <c r="BL185" s="115"/>
    </row>
    <row r="186" spans="2:64" ht="14.4" customHeight="1">
      <c r="C186" s="72"/>
      <c r="D186" s="72"/>
      <c r="E186" s="72"/>
      <c r="F186" s="72"/>
      <c r="G186" s="72"/>
      <c r="H186" s="72"/>
      <c r="I186" s="72"/>
      <c r="J186" s="72"/>
      <c r="K186" s="72"/>
      <c r="Z186" s="2"/>
      <c r="AA186" s="2"/>
      <c r="AB186" s="418"/>
      <c r="AC186" s="18"/>
      <c r="AD186" s="18"/>
      <c r="BC186" s="72"/>
      <c r="BD186" s="72"/>
      <c r="BE186" s="72"/>
      <c r="BF186" s="72"/>
      <c r="BG186" s="72"/>
      <c r="BH186" s="72"/>
      <c r="BI186" s="72"/>
      <c r="BJ186" s="72"/>
      <c r="BK186" s="72"/>
    </row>
    <row r="187" spans="2:64" ht="14.4" customHeight="1">
      <c r="F187" s="72"/>
      <c r="G187" s="72"/>
      <c r="H187" s="72"/>
      <c r="I187" s="72"/>
      <c r="Z187" s="2"/>
      <c r="AA187" s="2"/>
      <c r="AB187" s="418"/>
      <c r="AC187" s="18"/>
      <c r="AD187" s="18"/>
      <c r="BF187" s="72"/>
      <c r="BG187" s="72"/>
      <c r="BH187" s="72"/>
      <c r="BI187" s="72"/>
    </row>
    <row r="188" spans="2:64" ht="14.4" customHeight="1">
      <c r="F188" s="72"/>
      <c r="G188" s="72"/>
      <c r="H188" s="72"/>
      <c r="I188" s="72"/>
      <c r="Z188" s="2"/>
      <c r="AA188" s="2"/>
      <c r="AB188" s="418"/>
      <c r="AC188" s="18"/>
      <c r="AD188" s="18"/>
      <c r="BF188" s="72"/>
      <c r="BG188" s="72"/>
      <c r="BH188" s="72"/>
      <c r="BI188" s="72"/>
    </row>
    <row r="189" spans="2:64" ht="18" customHeight="1">
      <c r="Z189" s="2"/>
      <c r="AA189" s="2"/>
      <c r="AB189" s="418"/>
      <c r="AC189" s="18"/>
      <c r="AD189" s="18"/>
    </row>
    <row r="190" spans="2:64" ht="7.5" customHeight="1">
      <c r="C190" s="25"/>
      <c r="D190" s="25"/>
      <c r="E190" s="63"/>
      <c r="F190" s="63"/>
      <c r="G190" s="63"/>
      <c r="H190" s="63"/>
      <c r="I190" s="63"/>
      <c r="J190" s="25"/>
      <c r="K190" s="25"/>
      <c r="L190" s="93"/>
      <c r="M190" s="93"/>
      <c r="N190" s="93"/>
      <c r="O190" s="93"/>
      <c r="P190" s="93"/>
      <c r="Q190" s="93"/>
      <c r="R190" s="93"/>
      <c r="S190" s="93"/>
      <c r="T190" s="93"/>
      <c r="U190" s="93"/>
      <c r="V190" s="93"/>
      <c r="W190" s="93"/>
      <c r="X190" s="93"/>
      <c r="Y190" s="94"/>
      <c r="Z190" s="2"/>
      <c r="AA190" s="25"/>
      <c r="AB190" s="93"/>
      <c r="AC190" s="94"/>
      <c r="AD190" s="94"/>
      <c r="BC190" s="25"/>
      <c r="BD190" s="25"/>
      <c r="BE190" s="63"/>
      <c r="BF190" s="63"/>
      <c r="BG190" s="63"/>
      <c r="BH190" s="63"/>
      <c r="BI190" s="63"/>
      <c r="BJ190" s="25"/>
      <c r="BK190" s="25"/>
      <c r="BL190" s="93"/>
    </row>
    <row r="191" spans="2:64" ht="7.5" customHeight="1">
      <c r="D191" s="25"/>
      <c r="E191" s="63"/>
      <c r="F191" s="63"/>
      <c r="G191" s="63"/>
      <c r="H191" s="63"/>
      <c r="I191" s="63"/>
      <c r="J191" s="25"/>
      <c r="K191" s="25"/>
      <c r="L191" s="93"/>
      <c r="M191" s="93"/>
      <c r="N191" s="93"/>
      <c r="O191" s="93"/>
      <c r="P191" s="93"/>
      <c r="Q191" s="93"/>
      <c r="R191" s="93"/>
      <c r="S191" s="93"/>
      <c r="T191" s="93"/>
      <c r="U191" s="93"/>
      <c r="V191" s="93"/>
      <c r="W191" s="93"/>
      <c r="X191" s="93"/>
      <c r="Y191" s="94"/>
      <c r="Z191" s="2"/>
      <c r="AA191" s="25"/>
      <c r="AB191" s="93"/>
      <c r="AC191" s="94"/>
      <c r="AD191" s="94"/>
      <c r="AE191" s="25"/>
      <c r="BD191" s="25"/>
      <c r="BE191" s="63"/>
      <c r="BF191" s="63"/>
      <c r="BG191" s="63"/>
      <c r="BH191" s="63"/>
      <c r="BI191" s="63"/>
      <c r="BJ191" s="25"/>
      <c r="BK191" s="25"/>
      <c r="BL191" s="93"/>
    </row>
    <row r="192" spans="2:64">
      <c r="Z192" s="2"/>
      <c r="AA192" s="2"/>
      <c r="AB192" s="418"/>
      <c r="AC192" s="18"/>
      <c r="AD192" s="18"/>
    </row>
    <row r="193" spans="1:64">
      <c r="Z193" s="2"/>
      <c r="AA193" s="2"/>
      <c r="AB193" s="418"/>
      <c r="AC193" s="18"/>
      <c r="AD193" s="18"/>
    </row>
    <row r="194" spans="1:64" ht="13.5" customHeight="1">
      <c r="N194" s="417"/>
      <c r="O194" s="417"/>
      <c r="Z194" s="2"/>
      <c r="AA194" s="2"/>
      <c r="AB194" s="418"/>
      <c r="AC194" s="18"/>
      <c r="AD194" s="18"/>
    </row>
    <row r="195" spans="1:64" ht="13.5" customHeight="1">
      <c r="N195" s="417"/>
      <c r="O195" s="417"/>
      <c r="Z195" s="2"/>
      <c r="AA195" s="2"/>
      <c r="AB195" s="418"/>
      <c r="AC195" s="18"/>
      <c r="AD195" s="18"/>
    </row>
    <row r="196" spans="1:64" ht="18" customHeight="1">
      <c r="N196" s="417"/>
      <c r="O196" s="417"/>
      <c r="Z196" s="2"/>
      <c r="AA196" s="2"/>
      <c r="AB196" s="418"/>
      <c r="AC196" s="18"/>
      <c r="AD196" s="18"/>
    </row>
    <row r="197" spans="1:64">
      <c r="C197" s="72"/>
      <c r="N197" s="417"/>
      <c r="O197" s="417"/>
      <c r="Z197" s="2"/>
      <c r="AA197" s="2"/>
      <c r="AB197" s="418"/>
      <c r="AC197" s="18"/>
      <c r="AD197" s="18"/>
      <c r="BC197" s="72"/>
    </row>
    <row r="198" spans="1:64" s="418" customFormat="1">
      <c r="A198" s="2"/>
      <c r="B198" s="75"/>
      <c r="C198" s="75"/>
      <c r="D198" s="112"/>
      <c r="E198" s="112"/>
      <c r="F198" s="113"/>
      <c r="G198" s="112"/>
      <c r="H198" s="112"/>
      <c r="I198" s="75"/>
      <c r="J198" s="75"/>
      <c r="K198" s="75"/>
      <c r="L198" s="115"/>
      <c r="M198" s="117"/>
      <c r="N198" s="417"/>
      <c r="O198" s="417"/>
      <c r="Y198" s="18"/>
      <c r="Z198" s="18"/>
      <c r="AA198" s="18"/>
      <c r="AB198" s="2"/>
      <c r="BA198" s="2"/>
      <c r="BB198" s="75"/>
      <c r="BC198" s="75"/>
      <c r="BD198" s="112"/>
      <c r="BE198" s="112"/>
      <c r="BF198" s="113"/>
      <c r="BG198" s="112"/>
      <c r="BH198" s="112"/>
      <c r="BI198" s="75"/>
      <c r="BJ198" s="75"/>
      <c r="BK198" s="75"/>
      <c r="BL198" s="115"/>
    </row>
    <row r="199" spans="1:64" s="418" customFormat="1">
      <c r="A199" s="2"/>
      <c r="B199" s="75"/>
      <c r="C199" s="75"/>
      <c r="D199" s="112"/>
      <c r="E199" s="112"/>
      <c r="F199" s="113"/>
      <c r="G199" s="112"/>
      <c r="H199" s="112"/>
      <c r="I199" s="75"/>
      <c r="J199" s="75"/>
      <c r="K199" s="75"/>
      <c r="L199" s="115"/>
      <c r="M199" s="115"/>
      <c r="Y199" s="18"/>
      <c r="Z199" s="18"/>
      <c r="AA199" s="18"/>
      <c r="AB199" s="2"/>
      <c r="BA199" s="2"/>
      <c r="BB199" s="75"/>
      <c r="BC199" s="75"/>
      <c r="BD199" s="112"/>
      <c r="BE199" s="112"/>
      <c r="BF199" s="113"/>
      <c r="BG199" s="112"/>
      <c r="BH199" s="112"/>
      <c r="BI199" s="75"/>
      <c r="BJ199" s="75"/>
      <c r="BK199" s="75"/>
      <c r="BL199" s="115"/>
    </row>
    <row r="200" spans="1:64" s="418" customFormat="1">
      <c r="A200" s="2"/>
      <c r="B200" s="75"/>
      <c r="C200" s="75"/>
      <c r="D200" s="75"/>
      <c r="E200" s="75"/>
      <c r="F200" s="75"/>
      <c r="G200" s="75"/>
      <c r="H200" s="75"/>
      <c r="I200" s="75"/>
      <c r="J200" s="75"/>
      <c r="K200" s="75"/>
      <c r="L200" s="115"/>
      <c r="M200" s="115"/>
      <c r="Y200" s="18"/>
      <c r="Z200" s="18"/>
      <c r="AA200" s="18"/>
      <c r="AB200" s="2"/>
      <c r="BA200" s="2"/>
      <c r="BB200" s="75"/>
      <c r="BC200" s="75"/>
      <c r="BD200" s="75"/>
      <c r="BE200" s="75"/>
      <c r="BF200" s="75"/>
      <c r="BG200" s="75"/>
      <c r="BH200" s="75"/>
      <c r="BI200" s="75"/>
      <c r="BJ200" s="75"/>
      <c r="BK200" s="75"/>
      <c r="BL200" s="115"/>
    </row>
    <row r="201" spans="1:64" s="418" customFormat="1" ht="13.5" customHeight="1">
      <c r="A201" s="2"/>
      <c r="B201" s="75"/>
      <c r="C201" s="920"/>
      <c r="D201" s="921"/>
      <c r="E201" s="921"/>
      <c r="F201" s="921"/>
      <c r="G201" s="921"/>
      <c r="H201" s="921"/>
      <c r="I201" s="921"/>
      <c r="J201" s="921"/>
      <c r="K201" s="75"/>
      <c r="L201" s="115"/>
      <c r="M201" s="117"/>
      <c r="Y201" s="18"/>
      <c r="Z201" s="18"/>
      <c r="AA201" s="18"/>
      <c r="AB201" s="2"/>
      <c r="BA201" s="2"/>
      <c r="BB201" s="75"/>
      <c r="BC201" s="920"/>
      <c r="BD201" s="920"/>
      <c r="BE201" s="920"/>
      <c r="BF201" s="920"/>
      <c r="BG201" s="920"/>
      <c r="BH201" s="920"/>
      <c r="BI201" s="920"/>
      <c r="BJ201" s="920"/>
      <c r="BK201" s="75"/>
      <c r="BL201" s="115"/>
    </row>
    <row r="202" spans="1:64" s="418" customFormat="1" ht="13.5" customHeight="1">
      <c r="A202" s="2"/>
      <c r="B202" s="75"/>
      <c r="C202" s="921"/>
      <c r="D202" s="921"/>
      <c r="E202" s="921"/>
      <c r="F202" s="921"/>
      <c r="G202" s="921"/>
      <c r="H202" s="921"/>
      <c r="I202" s="921"/>
      <c r="J202" s="921"/>
      <c r="K202" s="112"/>
      <c r="L202" s="116"/>
      <c r="M202" s="116"/>
      <c r="N202" s="93"/>
      <c r="O202" s="93"/>
      <c r="P202" s="93"/>
      <c r="Q202" s="93"/>
      <c r="Y202" s="18"/>
      <c r="Z202" s="18"/>
      <c r="AA202" s="18"/>
      <c r="AB202" s="2"/>
      <c r="BA202" s="2"/>
      <c r="BB202" s="75"/>
      <c r="BC202" s="920"/>
      <c r="BD202" s="920"/>
      <c r="BE202" s="920"/>
      <c r="BF202" s="920"/>
      <c r="BG202" s="920"/>
      <c r="BH202" s="920"/>
      <c r="BI202" s="920"/>
      <c r="BJ202" s="920"/>
      <c r="BK202" s="112"/>
      <c r="BL202" s="116"/>
    </row>
    <row r="203" spans="1:64" s="418" customFormat="1" ht="13.5" customHeight="1">
      <c r="A203" s="2"/>
      <c r="B203" s="75"/>
      <c r="C203" s="921"/>
      <c r="D203" s="921"/>
      <c r="E203" s="921"/>
      <c r="F203" s="921"/>
      <c r="G203" s="921"/>
      <c r="H203" s="921"/>
      <c r="I203" s="921"/>
      <c r="J203" s="921"/>
      <c r="K203" s="112"/>
      <c r="L203" s="116"/>
      <c r="M203" s="116"/>
      <c r="N203" s="93"/>
      <c r="O203" s="93"/>
      <c r="P203" s="93"/>
      <c r="Q203" s="93"/>
      <c r="R203" s="93"/>
      <c r="S203" s="93"/>
      <c r="T203" s="93"/>
      <c r="Y203" s="18"/>
      <c r="Z203" s="18"/>
      <c r="AA203" s="18"/>
      <c r="AB203" s="2"/>
      <c r="BA203" s="2"/>
      <c r="BB203" s="75"/>
      <c r="BC203" s="920"/>
      <c r="BD203" s="920"/>
      <c r="BE203" s="920"/>
      <c r="BF203" s="920"/>
      <c r="BG203" s="920"/>
      <c r="BH203" s="920"/>
      <c r="BI203" s="920"/>
      <c r="BJ203" s="920"/>
      <c r="BK203" s="112"/>
      <c r="BL203" s="116"/>
    </row>
    <row r="204" spans="1:64" s="418" customFormat="1" ht="13.5" customHeight="1">
      <c r="A204" s="2"/>
      <c r="B204" s="75"/>
      <c r="C204" s="921"/>
      <c r="D204" s="921"/>
      <c r="E204" s="921"/>
      <c r="F204" s="921"/>
      <c r="G204" s="921"/>
      <c r="H204" s="921"/>
      <c r="I204" s="921"/>
      <c r="J204" s="921"/>
      <c r="K204" s="112"/>
      <c r="L204" s="116"/>
      <c r="M204" s="116"/>
      <c r="N204" s="93"/>
      <c r="O204" s="93"/>
      <c r="P204" s="93"/>
      <c r="Q204" s="93"/>
      <c r="R204" s="93"/>
      <c r="S204" s="93"/>
      <c r="T204" s="93"/>
      <c r="Y204" s="18"/>
      <c r="Z204" s="18"/>
      <c r="AA204" s="18"/>
      <c r="AB204" s="2"/>
      <c r="BA204" s="2"/>
      <c r="BB204" s="75"/>
      <c r="BC204" s="920"/>
      <c r="BD204" s="920"/>
      <c r="BE204" s="920"/>
      <c r="BF204" s="920"/>
      <c r="BG204" s="920"/>
      <c r="BH204" s="920"/>
      <c r="BI204" s="920"/>
      <c r="BJ204" s="920"/>
      <c r="BK204" s="112"/>
      <c r="BL204" s="116"/>
    </row>
    <row r="205" spans="1:64" s="418" customFormat="1" ht="13.5" customHeight="1">
      <c r="A205" s="2"/>
      <c r="B205" s="75"/>
      <c r="C205" s="921"/>
      <c r="D205" s="921"/>
      <c r="E205" s="921"/>
      <c r="F205" s="921"/>
      <c r="G205" s="921"/>
      <c r="H205" s="921"/>
      <c r="I205" s="921"/>
      <c r="J205" s="921"/>
      <c r="K205" s="112"/>
      <c r="L205" s="116"/>
      <c r="M205" s="116"/>
      <c r="N205" s="93"/>
      <c r="O205" s="93"/>
      <c r="P205" s="93"/>
      <c r="Q205" s="93"/>
      <c r="R205" s="93"/>
      <c r="S205" s="93"/>
      <c r="T205" s="93"/>
      <c r="Y205" s="18"/>
      <c r="Z205" s="18"/>
      <c r="AA205" s="18"/>
      <c r="AB205" s="2"/>
      <c r="BA205" s="2"/>
      <c r="BB205" s="75"/>
      <c r="BC205" s="920"/>
      <c r="BD205" s="920"/>
      <c r="BE205" s="920"/>
      <c r="BF205" s="920"/>
      <c r="BG205" s="920"/>
      <c r="BH205" s="920"/>
      <c r="BI205" s="920"/>
      <c r="BJ205" s="920"/>
      <c r="BK205" s="112"/>
      <c r="BL205" s="116"/>
    </row>
    <row r="206" spans="1:64" s="418" customFormat="1" ht="13.5" customHeight="1">
      <c r="A206" s="2"/>
      <c r="B206" s="75"/>
      <c r="C206" s="921"/>
      <c r="D206" s="921"/>
      <c r="E206" s="921"/>
      <c r="F206" s="921"/>
      <c r="G206" s="921"/>
      <c r="H206" s="921"/>
      <c r="I206" s="921"/>
      <c r="J206" s="921"/>
      <c r="K206" s="112"/>
      <c r="L206" s="116"/>
      <c r="M206" s="116"/>
      <c r="N206" s="93"/>
      <c r="O206" s="93"/>
      <c r="P206" s="93"/>
      <c r="Q206" s="93"/>
      <c r="R206" s="93"/>
      <c r="S206" s="93"/>
      <c r="T206" s="93"/>
      <c r="Y206" s="18"/>
      <c r="Z206" s="18"/>
      <c r="AA206" s="18"/>
      <c r="AB206" s="2"/>
      <c r="BA206" s="2"/>
      <c r="BB206" s="75"/>
      <c r="BC206" s="920"/>
      <c r="BD206" s="920"/>
      <c r="BE206" s="920"/>
      <c r="BF206" s="920"/>
      <c r="BG206" s="920"/>
      <c r="BH206" s="920"/>
      <c r="BI206" s="920"/>
      <c r="BJ206" s="920"/>
      <c r="BK206" s="112"/>
      <c r="BL206" s="116"/>
    </row>
    <row r="207" spans="1:64">
      <c r="B207" s="75"/>
      <c r="C207" s="921"/>
      <c r="D207" s="921"/>
      <c r="E207" s="921"/>
      <c r="F207" s="921"/>
      <c r="G207" s="921"/>
      <c r="H207" s="921"/>
      <c r="I207" s="921"/>
      <c r="J207" s="921"/>
      <c r="K207" s="75"/>
      <c r="L207" s="115"/>
      <c r="M207" s="117"/>
      <c r="R207" s="93"/>
      <c r="S207" s="93"/>
      <c r="T207" s="93"/>
      <c r="BB207" s="75"/>
      <c r="BC207" s="920"/>
      <c r="BD207" s="920"/>
      <c r="BE207" s="920"/>
      <c r="BF207" s="920"/>
      <c r="BG207" s="920"/>
      <c r="BH207" s="920"/>
      <c r="BI207" s="920"/>
      <c r="BJ207" s="920"/>
      <c r="BK207" s="75"/>
      <c r="BL207" s="115"/>
    </row>
    <row r="209" spans="2:64" ht="18" customHeight="1">
      <c r="F209" s="72"/>
      <c r="G209" s="72"/>
      <c r="H209" s="72"/>
      <c r="I209" s="72"/>
      <c r="BF209" s="72"/>
      <c r="BG209" s="72"/>
      <c r="BH209" s="72"/>
      <c r="BI209" s="72"/>
    </row>
    <row r="210" spans="2:64">
      <c r="F210" s="72"/>
      <c r="G210" s="72"/>
      <c r="H210" s="72"/>
      <c r="I210" s="72"/>
      <c r="BF210" s="72"/>
      <c r="BG210" s="72"/>
      <c r="BH210" s="72"/>
      <c r="BI210" s="72"/>
    </row>
    <row r="211" spans="2:64">
      <c r="F211" s="72"/>
      <c r="G211" s="72"/>
      <c r="H211" s="72"/>
      <c r="I211" s="72"/>
      <c r="BF211" s="72"/>
      <c r="BG211" s="72"/>
      <c r="BH211" s="72"/>
      <c r="BI211" s="72"/>
    </row>
    <row r="212" spans="2:64">
      <c r="M212" s="417"/>
    </row>
    <row r="213" spans="2:64" ht="18" customHeight="1">
      <c r="B213" s="2" t="s">
        <v>2142</v>
      </c>
      <c r="Z213" s="2"/>
      <c r="AA213" s="2"/>
      <c r="AB213" s="418"/>
      <c r="AC213" s="18"/>
      <c r="AD213" s="18"/>
      <c r="BB213" s="2" t="s">
        <v>2142</v>
      </c>
    </row>
    <row r="214" spans="2:64" ht="13.5" customHeight="1">
      <c r="Z214" s="2"/>
      <c r="AA214" s="2"/>
      <c r="AB214" s="418"/>
      <c r="AC214" s="18"/>
      <c r="AD214" s="18"/>
    </row>
    <row r="215" spans="2:64" ht="13.5" customHeight="1">
      <c r="B215" s="2" t="s">
        <v>2463</v>
      </c>
      <c r="Z215" s="2"/>
      <c r="AA215" s="2"/>
      <c r="AB215" s="418"/>
      <c r="AC215" s="18"/>
      <c r="AD215" s="18"/>
      <c r="BB215" s="2" t="s">
        <v>2463</v>
      </c>
    </row>
    <row r="216" spans="2:64" ht="30" customHeight="1">
      <c r="C216" s="886" t="s">
        <v>2514</v>
      </c>
      <c r="D216" s="886"/>
      <c r="E216" s="886"/>
      <c r="F216" s="886"/>
      <c r="G216" s="886"/>
      <c r="H216" s="886"/>
      <c r="I216" s="886"/>
      <c r="J216" s="886"/>
      <c r="Z216" s="2"/>
      <c r="AA216" s="2"/>
      <c r="AB216" s="418"/>
      <c r="AC216" s="18"/>
      <c r="AD216" s="18"/>
      <c r="BC216" s="886" t="s">
        <v>2514</v>
      </c>
      <c r="BD216" s="886"/>
      <c r="BE216" s="886"/>
      <c r="BF216" s="886"/>
      <c r="BG216" s="886"/>
      <c r="BH216" s="886"/>
      <c r="BI216" s="886"/>
      <c r="BJ216" s="886"/>
    </row>
    <row r="217" spans="2:64" ht="13.5" customHeight="1">
      <c r="B217" s="75"/>
      <c r="C217" s="404"/>
      <c r="D217" s="404"/>
      <c r="E217" s="404"/>
      <c r="F217" s="404"/>
      <c r="G217" s="404"/>
      <c r="H217" s="404"/>
      <c r="I217" s="404"/>
      <c r="J217" s="404"/>
      <c r="K217" s="75"/>
      <c r="Z217" s="2"/>
      <c r="AA217" s="2"/>
      <c r="AB217" s="418"/>
      <c r="AC217" s="18"/>
      <c r="AD217" s="18"/>
      <c r="BB217" s="75"/>
      <c r="BC217" s="404"/>
      <c r="BD217" s="404"/>
      <c r="BE217" s="404"/>
      <c r="BF217" s="404"/>
      <c r="BG217" s="404"/>
      <c r="BH217" s="404"/>
      <c r="BI217" s="404"/>
      <c r="BJ217" s="404"/>
      <c r="BK217" s="75"/>
    </row>
    <row r="218" spans="2:64" ht="13.5" customHeight="1">
      <c r="B218" s="75"/>
      <c r="C218" s="952" t="s">
        <v>2457</v>
      </c>
      <c r="D218" s="953"/>
      <c r="E218" s="958"/>
      <c r="F218" s="958"/>
      <c r="G218" s="958"/>
      <c r="H218" s="958"/>
      <c r="I218" s="959" t="s">
        <v>2460</v>
      </c>
      <c r="J218" s="960"/>
      <c r="K218" s="960"/>
      <c r="L218" s="960"/>
      <c r="Z218" s="2"/>
      <c r="AA218" s="2"/>
      <c r="AB218" s="418"/>
      <c r="AC218" s="18"/>
      <c r="AD218" s="18"/>
      <c r="BB218" s="75"/>
      <c r="BC218" s="961" t="s">
        <v>2457</v>
      </c>
      <c r="BD218" s="1027"/>
      <c r="BE218" s="1028"/>
      <c r="BF218" s="1029"/>
      <c r="BG218" s="1028"/>
      <c r="BH218" s="1029"/>
      <c r="BI218" s="1030" t="s">
        <v>2460</v>
      </c>
      <c r="BJ218" s="1031"/>
      <c r="BK218" s="1031"/>
      <c r="BL218" s="1032"/>
    </row>
    <row r="219" spans="2:64" ht="13.5" customHeight="1">
      <c r="B219" s="75"/>
      <c r="C219" s="952" t="s">
        <v>2174</v>
      </c>
      <c r="D219" s="953"/>
      <c r="E219" s="954"/>
      <c r="F219" s="955"/>
      <c r="G219" s="955"/>
      <c r="H219" s="955"/>
      <c r="I219" s="956"/>
      <c r="J219" s="956"/>
      <c r="K219" s="956"/>
      <c r="L219" s="957"/>
      <c r="Z219" s="2"/>
      <c r="AA219" s="2"/>
      <c r="AB219" s="418"/>
      <c r="AC219" s="18"/>
      <c r="AD219" s="18"/>
      <c r="BB219" s="75"/>
      <c r="BC219" s="961" t="s">
        <v>2174</v>
      </c>
      <c r="BD219" s="1027"/>
      <c r="BE219" s="954"/>
      <c r="BF219" s="1033"/>
      <c r="BG219" s="1033"/>
      <c r="BH219" s="1033"/>
      <c r="BI219" s="1033"/>
      <c r="BJ219" s="1033"/>
      <c r="BK219" s="1033"/>
      <c r="BL219" s="1034"/>
    </row>
    <row r="220" spans="2:64" ht="13.5" customHeight="1">
      <c r="B220" s="75"/>
      <c r="C220" s="952" t="s">
        <v>2471</v>
      </c>
      <c r="D220" s="953"/>
      <c r="E220" s="954"/>
      <c r="F220" s="955"/>
      <c r="G220" s="955"/>
      <c r="H220" s="955"/>
      <c r="I220" s="956"/>
      <c r="J220" s="956"/>
      <c r="K220" s="956"/>
      <c r="L220" s="957"/>
      <c r="Z220" s="2"/>
      <c r="AA220" s="2"/>
      <c r="AB220" s="418"/>
      <c r="AC220" s="18"/>
      <c r="AD220" s="18"/>
      <c r="BB220" s="75"/>
      <c r="BC220" s="961" t="s">
        <v>2471</v>
      </c>
      <c r="BD220" s="1027"/>
      <c r="BE220" s="954"/>
      <c r="BF220" s="1033"/>
      <c r="BG220" s="1033"/>
      <c r="BH220" s="1033"/>
      <c r="BI220" s="1033"/>
      <c r="BJ220" s="1033"/>
      <c r="BK220" s="1033"/>
      <c r="BL220" s="1034"/>
    </row>
    <row r="221" spans="2:64" ht="13.5" customHeight="1">
      <c r="B221" s="75"/>
      <c r="C221" s="952" t="s">
        <v>2458</v>
      </c>
      <c r="D221" s="953"/>
      <c r="E221" s="954"/>
      <c r="F221" s="956"/>
      <c r="G221" s="956"/>
      <c r="H221" s="956"/>
      <c r="I221" s="956"/>
      <c r="J221" s="956"/>
      <c r="K221" s="956"/>
      <c r="L221" s="957"/>
      <c r="Z221" s="2"/>
      <c r="AA221" s="2"/>
      <c r="AB221" s="418"/>
      <c r="AC221" s="18"/>
      <c r="AD221" s="18"/>
      <c r="BB221" s="75"/>
      <c r="BC221" s="961" t="s">
        <v>2458</v>
      </c>
      <c r="BD221" s="1027"/>
      <c r="BE221" s="954"/>
      <c r="BF221" s="1033"/>
      <c r="BG221" s="1033"/>
      <c r="BH221" s="1033"/>
      <c r="BI221" s="1033"/>
      <c r="BJ221" s="1033"/>
      <c r="BK221" s="1033"/>
      <c r="BL221" s="1034"/>
    </row>
    <row r="222" spans="2:64" ht="13.5" customHeight="1">
      <c r="B222" s="75"/>
      <c r="C222" s="952" t="s">
        <v>270</v>
      </c>
      <c r="D222" s="953"/>
      <c r="E222" s="954"/>
      <c r="F222" s="956"/>
      <c r="G222" s="956"/>
      <c r="H222" s="956"/>
      <c r="I222" s="956"/>
      <c r="J222" s="956"/>
      <c r="K222" s="956"/>
      <c r="L222" s="957"/>
      <c r="Z222" s="2"/>
      <c r="AA222" s="2"/>
      <c r="AB222" s="418"/>
      <c r="AC222" s="18"/>
      <c r="AD222" s="18"/>
      <c r="BB222" s="75"/>
      <c r="BC222" s="961" t="s">
        <v>270</v>
      </c>
      <c r="BD222" s="1027"/>
      <c r="BE222" s="954"/>
      <c r="BF222" s="1033"/>
      <c r="BG222" s="1033"/>
      <c r="BH222" s="1033"/>
      <c r="BI222" s="1033"/>
      <c r="BJ222" s="1033"/>
      <c r="BK222" s="1033"/>
      <c r="BL222" s="1034"/>
    </row>
    <row r="223" spans="2:64" ht="13.5" customHeight="1">
      <c r="B223" s="75"/>
      <c r="C223" s="952" t="s">
        <v>2459</v>
      </c>
      <c r="D223" s="953"/>
      <c r="E223" s="954"/>
      <c r="F223" s="955"/>
      <c r="G223" s="955"/>
      <c r="H223" s="955"/>
      <c r="I223" s="956"/>
      <c r="J223" s="956"/>
      <c r="K223" s="956"/>
      <c r="L223" s="957"/>
      <c r="Z223" s="2"/>
      <c r="AA223" s="2"/>
      <c r="AB223" s="418"/>
      <c r="AC223" s="18"/>
      <c r="AD223" s="18"/>
      <c r="BB223" s="75"/>
      <c r="BC223" s="961" t="s">
        <v>2459</v>
      </c>
      <c r="BD223" s="1027"/>
      <c r="BE223" s="954"/>
      <c r="BF223" s="1033"/>
      <c r="BG223" s="1033"/>
      <c r="BH223" s="1033"/>
      <c r="BI223" s="1033"/>
      <c r="BJ223" s="1033"/>
      <c r="BK223" s="1033"/>
      <c r="BL223" s="1034"/>
    </row>
    <row r="224" spans="2:64" ht="13.5" customHeight="1">
      <c r="B224" s="75"/>
      <c r="C224" s="952" t="s">
        <v>271</v>
      </c>
      <c r="D224" s="953"/>
      <c r="E224" s="954"/>
      <c r="F224" s="955"/>
      <c r="G224" s="955"/>
      <c r="H224" s="955"/>
      <c r="I224" s="956"/>
      <c r="J224" s="956"/>
      <c r="K224" s="956"/>
      <c r="L224" s="957"/>
      <c r="Z224" s="2"/>
      <c r="AA224" s="2"/>
      <c r="AB224" s="418"/>
      <c r="AC224" s="18"/>
      <c r="AD224" s="18"/>
      <c r="BB224" s="75"/>
      <c r="BC224" s="961" t="s">
        <v>271</v>
      </c>
      <c r="BD224" s="1027"/>
      <c r="BE224" s="954"/>
      <c r="BF224" s="1033"/>
      <c r="BG224" s="1033"/>
      <c r="BH224" s="1033"/>
      <c r="BI224" s="1033"/>
      <c r="BJ224" s="1033"/>
      <c r="BK224" s="1033"/>
      <c r="BL224" s="1034"/>
    </row>
    <row r="225" spans="2:64" ht="13.5" customHeight="1">
      <c r="B225" s="75"/>
      <c r="C225" s="405"/>
      <c r="D225" s="405"/>
      <c r="E225" s="405"/>
      <c r="F225" s="405"/>
      <c r="G225" s="405"/>
      <c r="H225" s="405"/>
      <c r="I225" s="405"/>
      <c r="J225" s="405"/>
      <c r="K225" s="114"/>
      <c r="L225" s="406"/>
      <c r="Z225" s="2"/>
      <c r="AA225" s="2"/>
      <c r="AB225" s="418"/>
      <c r="AC225" s="18"/>
      <c r="AD225" s="18"/>
      <c r="BB225" s="75"/>
      <c r="BC225" s="405"/>
      <c r="BD225" s="405"/>
      <c r="BE225" s="405"/>
      <c r="BF225" s="405"/>
      <c r="BG225" s="405"/>
      <c r="BH225" s="405"/>
      <c r="BI225" s="405"/>
      <c r="BJ225" s="405"/>
      <c r="BK225" s="114"/>
      <c r="BL225" s="406"/>
    </row>
    <row r="226" spans="2:64" ht="13.5" customHeight="1">
      <c r="B226" s="75"/>
      <c r="C226" s="952" t="s">
        <v>2461</v>
      </c>
      <c r="D226" s="953"/>
      <c r="E226" s="958"/>
      <c r="F226" s="958"/>
      <c r="G226" s="958"/>
      <c r="H226" s="958"/>
      <c r="I226" s="959" t="s">
        <v>2460</v>
      </c>
      <c r="J226" s="960"/>
      <c r="K226" s="960"/>
      <c r="L226" s="960"/>
      <c r="Z226" s="2"/>
      <c r="AA226" s="2"/>
      <c r="AB226" s="418"/>
      <c r="AC226" s="18"/>
      <c r="AD226" s="18"/>
      <c r="BB226" s="75"/>
      <c r="BC226" s="961" t="s">
        <v>2461</v>
      </c>
      <c r="BD226" s="1027"/>
      <c r="BE226" s="1028"/>
      <c r="BF226" s="1029"/>
      <c r="BG226" s="1028"/>
      <c r="BH226" s="1029"/>
      <c r="BI226" s="1030" t="s">
        <v>2460</v>
      </c>
      <c r="BJ226" s="1031"/>
      <c r="BK226" s="1031"/>
      <c r="BL226" s="1032"/>
    </row>
    <row r="227" spans="2:64" ht="13.5" customHeight="1">
      <c r="B227" s="75"/>
      <c r="C227" s="952" t="s">
        <v>2174</v>
      </c>
      <c r="D227" s="953"/>
      <c r="E227" s="954"/>
      <c r="F227" s="955"/>
      <c r="G227" s="955"/>
      <c r="H227" s="955"/>
      <c r="I227" s="956"/>
      <c r="J227" s="956"/>
      <c r="K227" s="956"/>
      <c r="L227" s="957"/>
      <c r="Z227" s="2"/>
      <c r="AA227" s="2"/>
      <c r="AB227" s="418"/>
      <c r="AC227" s="18"/>
      <c r="AD227" s="18"/>
      <c r="BB227" s="75"/>
      <c r="BC227" s="961" t="s">
        <v>2174</v>
      </c>
      <c r="BD227" s="1027"/>
      <c r="BE227" s="954"/>
      <c r="BF227" s="1033"/>
      <c r="BG227" s="1033"/>
      <c r="BH227" s="1033"/>
      <c r="BI227" s="1033"/>
      <c r="BJ227" s="1033"/>
      <c r="BK227" s="1033"/>
      <c r="BL227" s="1034"/>
    </row>
    <row r="228" spans="2:64" ht="13.5" customHeight="1">
      <c r="B228" s="75"/>
      <c r="C228" s="952" t="s">
        <v>2471</v>
      </c>
      <c r="D228" s="953"/>
      <c r="E228" s="954"/>
      <c r="F228" s="955"/>
      <c r="G228" s="955"/>
      <c r="H228" s="955"/>
      <c r="I228" s="956"/>
      <c r="J228" s="956"/>
      <c r="K228" s="956"/>
      <c r="L228" s="957"/>
      <c r="Z228" s="2"/>
      <c r="AA228" s="2"/>
      <c r="AB228" s="418"/>
      <c r="AC228" s="18"/>
      <c r="AD228" s="18"/>
      <c r="BB228" s="75"/>
      <c r="BC228" s="961" t="s">
        <v>2471</v>
      </c>
      <c r="BD228" s="1027"/>
      <c r="BE228" s="954"/>
      <c r="BF228" s="1033"/>
      <c r="BG228" s="1033"/>
      <c r="BH228" s="1033"/>
      <c r="BI228" s="1033"/>
      <c r="BJ228" s="1033"/>
      <c r="BK228" s="1033"/>
      <c r="BL228" s="1034"/>
    </row>
    <row r="229" spans="2:64" ht="13.5" customHeight="1">
      <c r="B229" s="75"/>
      <c r="C229" s="952" t="s">
        <v>2458</v>
      </c>
      <c r="D229" s="953"/>
      <c r="E229" s="954"/>
      <c r="F229" s="955"/>
      <c r="G229" s="955"/>
      <c r="H229" s="955"/>
      <c r="I229" s="956"/>
      <c r="J229" s="956"/>
      <c r="K229" s="956"/>
      <c r="L229" s="957"/>
      <c r="Z229" s="2"/>
      <c r="AA229" s="2"/>
      <c r="AB229" s="418"/>
      <c r="AC229" s="18"/>
      <c r="AD229" s="18"/>
      <c r="BB229" s="75"/>
      <c r="BC229" s="961" t="s">
        <v>2458</v>
      </c>
      <c r="BD229" s="1027"/>
      <c r="BE229" s="954"/>
      <c r="BF229" s="1033"/>
      <c r="BG229" s="1033"/>
      <c r="BH229" s="1033"/>
      <c r="BI229" s="1033"/>
      <c r="BJ229" s="1033"/>
      <c r="BK229" s="1033"/>
      <c r="BL229" s="1034"/>
    </row>
    <row r="230" spans="2:64" ht="13.5" customHeight="1">
      <c r="B230" s="75"/>
      <c r="C230" s="952" t="s">
        <v>270</v>
      </c>
      <c r="D230" s="953"/>
      <c r="E230" s="954"/>
      <c r="F230" s="956"/>
      <c r="G230" s="956"/>
      <c r="H230" s="956"/>
      <c r="I230" s="956"/>
      <c r="J230" s="956"/>
      <c r="K230" s="956"/>
      <c r="L230" s="957"/>
      <c r="Z230" s="2"/>
      <c r="AA230" s="2"/>
      <c r="AB230" s="418"/>
      <c r="AC230" s="18"/>
      <c r="AD230" s="18"/>
      <c r="BB230" s="75"/>
      <c r="BC230" s="961" t="s">
        <v>270</v>
      </c>
      <c r="BD230" s="1027"/>
      <c r="BE230" s="954"/>
      <c r="BF230" s="1033"/>
      <c r="BG230" s="1033"/>
      <c r="BH230" s="1033"/>
      <c r="BI230" s="1033"/>
      <c r="BJ230" s="1033"/>
      <c r="BK230" s="1033"/>
      <c r="BL230" s="1034"/>
    </row>
    <row r="231" spans="2:64" ht="13.5" customHeight="1">
      <c r="B231" s="75"/>
      <c r="C231" s="952" t="s">
        <v>2459</v>
      </c>
      <c r="D231" s="953"/>
      <c r="E231" s="954"/>
      <c r="F231" s="955"/>
      <c r="G231" s="955"/>
      <c r="H231" s="955"/>
      <c r="I231" s="956"/>
      <c r="J231" s="956"/>
      <c r="K231" s="956"/>
      <c r="L231" s="957"/>
      <c r="Z231" s="2"/>
      <c r="AA231" s="2"/>
      <c r="AB231" s="418"/>
      <c r="AC231" s="18"/>
      <c r="AD231" s="18"/>
      <c r="BB231" s="75"/>
      <c r="BC231" s="961" t="s">
        <v>2459</v>
      </c>
      <c r="BD231" s="1027"/>
      <c r="BE231" s="954"/>
      <c r="BF231" s="1033"/>
      <c r="BG231" s="1033"/>
      <c r="BH231" s="1033"/>
      <c r="BI231" s="1033"/>
      <c r="BJ231" s="1033"/>
      <c r="BK231" s="1033"/>
      <c r="BL231" s="1034"/>
    </row>
    <row r="232" spans="2:64" ht="13.5" customHeight="1">
      <c r="B232" s="75"/>
      <c r="C232" s="952" t="s">
        <v>271</v>
      </c>
      <c r="D232" s="953"/>
      <c r="E232" s="954"/>
      <c r="F232" s="955"/>
      <c r="G232" s="955"/>
      <c r="H232" s="955"/>
      <c r="I232" s="956"/>
      <c r="J232" s="956"/>
      <c r="K232" s="956"/>
      <c r="L232" s="957"/>
      <c r="Z232" s="2"/>
      <c r="AA232" s="2"/>
      <c r="AB232" s="418"/>
      <c r="AC232" s="18"/>
      <c r="AD232" s="18"/>
      <c r="BB232" s="75"/>
      <c r="BC232" s="961" t="s">
        <v>271</v>
      </c>
      <c r="BD232" s="1027"/>
      <c r="BE232" s="954"/>
      <c r="BF232" s="1033"/>
      <c r="BG232" s="1033"/>
      <c r="BH232" s="1033"/>
      <c r="BI232" s="1033"/>
      <c r="BJ232" s="1033"/>
      <c r="BK232" s="1033"/>
      <c r="BL232" s="1034"/>
    </row>
    <row r="233" spans="2:64" ht="13.5" customHeight="1">
      <c r="B233" s="75"/>
      <c r="C233" s="405"/>
      <c r="D233" s="405"/>
      <c r="E233" s="405"/>
      <c r="F233" s="405"/>
      <c r="G233" s="405"/>
      <c r="H233" s="405"/>
      <c r="I233" s="405"/>
      <c r="J233" s="405"/>
      <c r="K233" s="114"/>
      <c r="L233" s="406"/>
      <c r="Z233" s="2"/>
      <c r="AA233" s="2"/>
      <c r="AB233" s="418"/>
      <c r="AC233" s="18"/>
      <c r="AD233" s="18"/>
      <c r="BB233" s="75"/>
      <c r="BC233" s="405"/>
      <c r="BD233" s="405"/>
      <c r="BE233" s="405"/>
      <c r="BF233" s="405"/>
      <c r="BG233" s="405"/>
      <c r="BH233" s="405"/>
      <c r="BI233" s="405"/>
      <c r="BJ233" s="405"/>
      <c r="BK233" s="114"/>
      <c r="BL233" s="406"/>
    </row>
    <row r="234" spans="2:64" ht="13.5" customHeight="1">
      <c r="B234" s="75"/>
      <c r="C234" s="952" t="s">
        <v>2461</v>
      </c>
      <c r="D234" s="953"/>
      <c r="E234" s="958"/>
      <c r="F234" s="958"/>
      <c r="G234" s="958"/>
      <c r="H234" s="958"/>
      <c r="I234" s="959" t="s">
        <v>2460</v>
      </c>
      <c r="J234" s="960"/>
      <c r="K234" s="960"/>
      <c r="L234" s="960"/>
      <c r="M234" s="91"/>
      <c r="N234" s="95"/>
      <c r="O234" s="95"/>
      <c r="P234" s="95"/>
      <c r="Q234" s="95"/>
      <c r="R234" s="95"/>
      <c r="S234" s="95"/>
      <c r="Z234" s="2"/>
      <c r="AA234" s="2"/>
      <c r="AB234" s="418"/>
      <c r="AC234" s="18"/>
      <c r="AD234" s="18"/>
      <c r="BB234" s="75"/>
      <c r="BC234" s="961" t="s">
        <v>2461</v>
      </c>
      <c r="BD234" s="1027"/>
      <c r="BE234" s="1028"/>
      <c r="BF234" s="1029"/>
      <c r="BG234" s="1028"/>
      <c r="BH234" s="1029"/>
      <c r="BI234" s="1030" t="s">
        <v>2460</v>
      </c>
      <c r="BJ234" s="1031"/>
      <c r="BK234" s="1031"/>
      <c r="BL234" s="1032"/>
    </row>
    <row r="235" spans="2:64" ht="13.5" customHeight="1">
      <c r="B235" s="75"/>
      <c r="C235" s="952" t="s">
        <v>2174</v>
      </c>
      <c r="D235" s="953"/>
      <c r="E235" s="954"/>
      <c r="F235" s="955"/>
      <c r="G235" s="955"/>
      <c r="H235" s="955"/>
      <c r="I235" s="956"/>
      <c r="J235" s="956"/>
      <c r="K235" s="956"/>
      <c r="L235" s="957"/>
      <c r="Z235" s="2"/>
      <c r="AA235" s="2"/>
      <c r="AB235" s="418"/>
      <c r="AC235" s="18"/>
      <c r="AD235" s="18"/>
      <c r="BB235" s="75"/>
      <c r="BC235" s="961" t="s">
        <v>2174</v>
      </c>
      <c r="BD235" s="1027"/>
      <c r="BE235" s="954"/>
      <c r="BF235" s="1033"/>
      <c r="BG235" s="1033"/>
      <c r="BH235" s="1033"/>
      <c r="BI235" s="1033"/>
      <c r="BJ235" s="1033"/>
      <c r="BK235" s="1033"/>
      <c r="BL235" s="1034"/>
    </row>
    <row r="236" spans="2:64" ht="13.5" customHeight="1">
      <c r="B236" s="75"/>
      <c r="C236" s="952" t="s">
        <v>2471</v>
      </c>
      <c r="D236" s="953"/>
      <c r="E236" s="954"/>
      <c r="F236" s="955"/>
      <c r="G236" s="955"/>
      <c r="H236" s="955"/>
      <c r="I236" s="956"/>
      <c r="J236" s="956"/>
      <c r="K236" s="956"/>
      <c r="L236" s="957"/>
      <c r="Z236" s="2"/>
      <c r="AA236" s="2"/>
      <c r="AB236" s="418"/>
      <c r="AC236" s="18"/>
      <c r="AD236" s="18"/>
      <c r="BB236" s="75"/>
      <c r="BC236" s="961" t="s">
        <v>2471</v>
      </c>
      <c r="BD236" s="1027"/>
      <c r="BE236" s="954"/>
      <c r="BF236" s="1033"/>
      <c r="BG236" s="1033"/>
      <c r="BH236" s="1033"/>
      <c r="BI236" s="1033"/>
      <c r="BJ236" s="1033"/>
      <c r="BK236" s="1033"/>
      <c r="BL236" s="1034"/>
    </row>
    <row r="237" spans="2:64" ht="13.5" customHeight="1">
      <c r="B237" s="75"/>
      <c r="C237" s="952" t="s">
        <v>2458</v>
      </c>
      <c r="D237" s="953"/>
      <c r="E237" s="954"/>
      <c r="F237" s="955"/>
      <c r="G237" s="955"/>
      <c r="H237" s="955"/>
      <c r="I237" s="956"/>
      <c r="J237" s="956"/>
      <c r="K237" s="956"/>
      <c r="L237" s="957"/>
      <c r="Z237" s="2"/>
      <c r="AA237" s="2"/>
      <c r="AB237" s="418"/>
      <c r="AC237" s="18"/>
      <c r="AD237" s="18"/>
      <c r="BB237" s="75"/>
      <c r="BC237" s="961" t="s">
        <v>2458</v>
      </c>
      <c r="BD237" s="1027"/>
      <c r="BE237" s="954"/>
      <c r="BF237" s="1033"/>
      <c r="BG237" s="1033"/>
      <c r="BH237" s="1033"/>
      <c r="BI237" s="1033"/>
      <c r="BJ237" s="1033"/>
      <c r="BK237" s="1033"/>
      <c r="BL237" s="1034"/>
    </row>
    <row r="238" spans="2:64" ht="13.5" customHeight="1">
      <c r="B238" s="75"/>
      <c r="C238" s="952" t="s">
        <v>270</v>
      </c>
      <c r="D238" s="953"/>
      <c r="E238" s="954"/>
      <c r="F238" s="956"/>
      <c r="G238" s="956"/>
      <c r="H238" s="956"/>
      <c r="I238" s="956"/>
      <c r="J238" s="956"/>
      <c r="K238" s="956"/>
      <c r="L238" s="957"/>
      <c r="Z238" s="2"/>
      <c r="AA238" s="2"/>
      <c r="AB238" s="418"/>
      <c r="AC238" s="18"/>
      <c r="AD238" s="18"/>
      <c r="BB238" s="75"/>
      <c r="BC238" s="961" t="s">
        <v>270</v>
      </c>
      <c r="BD238" s="1027"/>
      <c r="BE238" s="954"/>
      <c r="BF238" s="1033"/>
      <c r="BG238" s="1033"/>
      <c r="BH238" s="1033"/>
      <c r="BI238" s="1033"/>
      <c r="BJ238" s="1033"/>
      <c r="BK238" s="1033"/>
      <c r="BL238" s="1034"/>
    </row>
    <row r="239" spans="2:64" ht="13.5" customHeight="1">
      <c r="B239" s="75"/>
      <c r="C239" s="952" t="s">
        <v>2459</v>
      </c>
      <c r="D239" s="953"/>
      <c r="E239" s="954"/>
      <c r="F239" s="955"/>
      <c r="G239" s="955"/>
      <c r="H239" s="955"/>
      <c r="I239" s="956"/>
      <c r="J239" s="956"/>
      <c r="K239" s="956"/>
      <c r="L239" s="957"/>
      <c r="Z239" s="2"/>
      <c r="AA239" s="2"/>
      <c r="AB239" s="418"/>
      <c r="AC239" s="18"/>
      <c r="AD239" s="18"/>
      <c r="BB239" s="75"/>
      <c r="BC239" s="961" t="s">
        <v>2459</v>
      </c>
      <c r="BD239" s="1027"/>
      <c r="BE239" s="954"/>
      <c r="BF239" s="1033"/>
      <c r="BG239" s="1033"/>
      <c r="BH239" s="1033"/>
      <c r="BI239" s="1033"/>
      <c r="BJ239" s="1033"/>
      <c r="BK239" s="1033"/>
      <c r="BL239" s="1034"/>
    </row>
    <row r="240" spans="2:64" ht="13.5" customHeight="1">
      <c r="B240" s="75"/>
      <c r="C240" s="952" t="s">
        <v>271</v>
      </c>
      <c r="D240" s="953"/>
      <c r="E240" s="954"/>
      <c r="F240" s="955"/>
      <c r="G240" s="955"/>
      <c r="H240" s="955"/>
      <c r="I240" s="956"/>
      <c r="J240" s="956"/>
      <c r="K240" s="956"/>
      <c r="L240" s="957"/>
      <c r="Z240" s="2"/>
      <c r="AA240" s="2"/>
      <c r="AB240" s="418"/>
      <c r="AC240" s="18"/>
      <c r="AD240" s="18"/>
      <c r="BB240" s="75"/>
      <c r="BC240" s="961" t="s">
        <v>271</v>
      </c>
      <c r="BD240" s="1027"/>
      <c r="BE240" s="954"/>
      <c r="BF240" s="1033"/>
      <c r="BG240" s="1033"/>
      <c r="BH240" s="1033"/>
      <c r="BI240" s="1033"/>
      <c r="BJ240" s="1033"/>
      <c r="BK240" s="1033"/>
      <c r="BL240" s="1034"/>
    </row>
    <row r="241" spans="2:64" ht="13.5" customHeight="1">
      <c r="B241" s="75"/>
      <c r="C241" s="405"/>
      <c r="D241" s="405"/>
      <c r="E241" s="405"/>
      <c r="F241" s="405"/>
      <c r="G241" s="405"/>
      <c r="H241" s="405"/>
      <c r="I241" s="405"/>
      <c r="J241" s="405"/>
      <c r="K241" s="114"/>
      <c r="L241" s="406"/>
      <c r="Z241" s="2"/>
      <c r="AA241" s="2"/>
      <c r="AB241" s="418"/>
      <c r="AC241" s="18"/>
      <c r="AD241" s="18"/>
      <c r="BB241" s="75"/>
      <c r="BC241" s="405"/>
      <c r="BD241" s="405"/>
      <c r="BE241" s="405"/>
      <c r="BF241" s="405"/>
      <c r="BG241" s="405"/>
      <c r="BH241" s="405"/>
      <c r="BI241" s="405"/>
      <c r="BJ241" s="405"/>
      <c r="BK241" s="114"/>
      <c r="BL241" s="406"/>
    </row>
    <row r="242" spans="2:64" ht="13.5" customHeight="1">
      <c r="B242" s="75"/>
      <c r="C242" s="961" t="s">
        <v>2462</v>
      </c>
      <c r="D242" s="962"/>
      <c r="E242" s="963"/>
      <c r="F242" s="963"/>
      <c r="G242" s="960"/>
      <c r="H242" s="960"/>
      <c r="I242" s="964"/>
      <c r="J242" s="964"/>
      <c r="K242" s="964"/>
      <c r="L242" s="964"/>
      <c r="Z242" s="2"/>
      <c r="AA242" s="2"/>
      <c r="AB242" s="418"/>
      <c r="AC242" s="18"/>
      <c r="AD242" s="18"/>
      <c r="BB242" s="75"/>
      <c r="BC242" s="961" t="s">
        <v>2462</v>
      </c>
      <c r="BD242" s="1027"/>
      <c r="BE242" s="961"/>
      <c r="BF242" s="1035"/>
      <c r="BG242" s="1035"/>
      <c r="BH242" s="1035"/>
      <c r="BI242" s="1035"/>
      <c r="BJ242" s="1035"/>
      <c r="BK242" s="1035"/>
      <c r="BL242" s="1027"/>
    </row>
    <row r="243" spans="2:64" ht="13.5" customHeight="1">
      <c r="B243" s="75"/>
      <c r="C243" s="961" t="s">
        <v>2174</v>
      </c>
      <c r="D243" s="962"/>
      <c r="E243" s="963"/>
      <c r="F243" s="963"/>
      <c r="G243" s="960"/>
      <c r="H243" s="960"/>
      <c r="I243" s="964"/>
      <c r="J243" s="964"/>
      <c r="K243" s="964"/>
      <c r="L243" s="964"/>
      <c r="Z243" s="2"/>
      <c r="AA243" s="2"/>
      <c r="AB243" s="418"/>
      <c r="AC243" s="18"/>
      <c r="AD243" s="18"/>
      <c r="BB243" s="75"/>
      <c r="BC243" s="961" t="s">
        <v>2174</v>
      </c>
      <c r="BD243" s="1027"/>
      <c r="BE243" s="954"/>
      <c r="BF243" s="1033"/>
      <c r="BG243" s="1033"/>
      <c r="BH243" s="1033"/>
      <c r="BI243" s="1033"/>
      <c r="BJ243" s="1033"/>
      <c r="BK243" s="1033"/>
      <c r="BL243" s="1034"/>
    </row>
    <row r="244" spans="2:64" ht="13.5" customHeight="1">
      <c r="B244" s="75"/>
      <c r="C244" s="952" t="s">
        <v>2471</v>
      </c>
      <c r="D244" s="953"/>
      <c r="E244" s="963"/>
      <c r="F244" s="960"/>
      <c r="G244" s="960"/>
      <c r="H244" s="960"/>
      <c r="I244" s="964"/>
      <c r="J244" s="964"/>
      <c r="K244" s="964"/>
      <c r="L244" s="964"/>
      <c r="Z244" s="2"/>
      <c r="AA244" s="2"/>
      <c r="AB244" s="418"/>
      <c r="AC244" s="18"/>
      <c r="AD244" s="18"/>
      <c r="BB244" s="75"/>
      <c r="BC244" s="961" t="s">
        <v>2471</v>
      </c>
      <c r="BD244" s="1027"/>
      <c r="BE244" s="954"/>
      <c r="BF244" s="1033"/>
      <c r="BG244" s="1033"/>
      <c r="BH244" s="1033"/>
      <c r="BI244" s="1033"/>
      <c r="BJ244" s="1033"/>
      <c r="BK244" s="1033"/>
      <c r="BL244" s="1034"/>
    </row>
    <row r="245" spans="2:64" ht="13.5" customHeight="1">
      <c r="B245" s="75"/>
      <c r="C245" s="952" t="s">
        <v>2458</v>
      </c>
      <c r="D245" s="953"/>
      <c r="E245" s="963"/>
      <c r="F245" s="960"/>
      <c r="G245" s="960"/>
      <c r="H245" s="960"/>
      <c r="I245" s="964"/>
      <c r="J245" s="964"/>
      <c r="K245" s="964"/>
      <c r="L245" s="964"/>
      <c r="Z245" s="2"/>
      <c r="AA245" s="2"/>
      <c r="AB245" s="418"/>
      <c r="AC245" s="18"/>
      <c r="AD245" s="18"/>
      <c r="BB245" s="75"/>
      <c r="BC245" s="961" t="s">
        <v>2458</v>
      </c>
      <c r="BD245" s="1027"/>
      <c r="BE245" s="954"/>
      <c r="BF245" s="1033"/>
      <c r="BG245" s="1033"/>
      <c r="BH245" s="1033"/>
      <c r="BI245" s="1033"/>
      <c r="BJ245" s="1033"/>
      <c r="BK245" s="1033"/>
      <c r="BL245" s="1034"/>
    </row>
    <row r="246" spans="2:64" ht="13.5" customHeight="1">
      <c r="B246" s="75"/>
      <c r="C246" s="952" t="s">
        <v>270</v>
      </c>
      <c r="D246" s="953"/>
      <c r="E246" s="963"/>
      <c r="F246" s="964"/>
      <c r="G246" s="964"/>
      <c r="H246" s="964"/>
      <c r="I246" s="964"/>
      <c r="J246" s="964"/>
      <c r="K246" s="964"/>
      <c r="L246" s="964"/>
      <c r="Z246" s="2"/>
      <c r="AA246" s="2"/>
      <c r="AB246" s="418"/>
      <c r="AC246" s="18"/>
      <c r="AD246" s="18"/>
      <c r="BB246" s="75"/>
      <c r="BC246" s="961" t="s">
        <v>270</v>
      </c>
      <c r="BD246" s="1027"/>
      <c r="BE246" s="954"/>
      <c r="BF246" s="1033"/>
      <c r="BG246" s="1033"/>
      <c r="BH246" s="1033"/>
      <c r="BI246" s="1033"/>
      <c r="BJ246" s="1033"/>
      <c r="BK246" s="1033"/>
      <c r="BL246" s="1034"/>
    </row>
    <row r="247" spans="2:64" ht="13.5" customHeight="1">
      <c r="B247" s="75"/>
      <c r="C247" s="961" t="s">
        <v>2459</v>
      </c>
      <c r="D247" s="962"/>
      <c r="E247" s="963"/>
      <c r="F247" s="963"/>
      <c r="G247" s="960"/>
      <c r="H247" s="960"/>
      <c r="I247" s="964"/>
      <c r="J247" s="964"/>
      <c r="K247" s="964"/>
      <c r="L247" s="964"/>
      <c r="Z247" s="2"/>
      <c r="AA247" s="2"/>
      <c r="AB247" s="418"/>
      <c r="AC247" s="18"/>
      <c r="AD247" s="18"/>
      <c r="BB247" s="75"/>
      <c r="BC247" s="961" t="s">
        <v>2459</v>
      </c>
      <c r="BD247" s="1027"/>
      <c r="BE247" s="954"/>
      <c r="BF247" s="1033"/>
      <c r="BG247" s="1033"/>
      <c r="BH247" s="1033"/>
      <c r="BI247" s="1033"/>
      <c r="BJ247" s="1033"/>
      <c r="BK247" s="1033"/>
      <c r="BL247" s="1034"/>
    </row>
    <row r="248" spans="2:64" ht="13.5" customHeight="1">
      <c r="B248" s="75"/>
      <c r="C248" s="961" t="s">
        <v>271</v>
      </c>
      <c r="D248" s="962"/>
      <c r="E248" s="963"/>
      <c r="F248" s="963"/>
      <c r="G248" s="963"/>
      <c r="H248" s="963"/>
      <c r="I248" s="964"/>
      <c r="J248" s="964"/>
      <c r="K248" s="964"/>
      <c r="L248" s="964"/>
      <c r="Z248" s="2"/>
      <c r="AA248" s="2"/>
      <c r="AB248" s="418"/>
      <c r="AC248" s="18"/>
      <c r="AD248" s="18"/>
      <c r="BB248" s="75"/>
      <c r="BC248" s="961" t="s">
        <v>271</v>
      </c>
      <c r="BD248" s="1027"/>
      <c r="BE248" s="954"/>
      <c r="BF248" s="1033"/>
      <c r="BG248" s="1033"/>
      <c r="BH248" s="1033"/>
      <c r="BI248" s="1033"/>
      <c r="BJ248" s="1033"/>
      <c r="BK248" s="1033"/>
      <c r="BL248" s="1034"/>
    </row>
    <row r="249" spans="2:64" ht="13.5" customHeight="1">
      <c r="B249" s="75"/>
      <c r="C249" s="405"/>
      <c r="D249" s="405"/>
      <c r="E249" s="405"/>
      <c r="F249" s="405"/>
      <c r="G249" s="405"/>
      <c r="H249" s="405"/>
      <c r="I249" s="405"/>
      <c r="J249" s="405"/>
      <c r="K249" s="114"/>
      <c r="L249" s="406"/>
      <c r="Z249" s="2"/>
      <c r="AA249" s="2"/>
      <c r="AB249" s="418"/>
      <c r="AC249" s="18"/>
      <c r="AD249" s="18"/>
      <c r="BB249" s="75"/>
      <c r="BC249" s="405"/>
      <c r="BD249" s="405"/>
      <c r="BE249" s="405"/>
      <c r="BF249" s="405"/>
      <c r="BG249" s="405"/>
      <c r="BH249" s="405"/>
      <c r="BI249" s="405"/>
      <c r="BJ249" s="405"/>
      <c r="BK249" s="114"/>
      <c r="BL249" s="406"/>
    </row>
    <row r="250" spans="2:64" ht="13.5" customHeight="1">
      <c r="B250" s="2" t="s">
        <v>2154</v>
      </c>
      <c r="D250" s="25"/>
      <c r="E250" s="25"/>
      <c r="F250" s="27"/>
      <c r="G250" s="25"/>
      <c r="H250" s="25"/>
      <c r="K250" s="75"/>
      <c r="Z250" s="2"/>
      <c r="AA250" s="75"/>
      <c r="AB250" s="418"/>
      <c r="AC250" s="18"/>
      <c r="AD250" s="18"/>
      <c r="BB250" s="2" t="s">
        <v>2154</v>
      </c>
      <c r="BD250" s="25"/>
      <c r="BE250" s="25"/>
      <c r="BF250" s="27"/>
      <c r="BG250" s="25"/>
      <c r="BH250" s="25"/>
      <c r="BK250" s="75"/>
    </row>
    <row r="251" spans="2:64" ht="13.5" customHeight="1">
      <c r="B251" s="36" t="s">
        <v>2464</v>
      </c>
      <c r="D251" s="25"/>
      <c r="E251" s="25"/>
      <c r="F251" s="27"/>
      <c r="G251" s="25"/>
      <c r="H251" s="25"/>
      <c r="K251" s="75"/>
      <c r="Z251" s="2"/>
      <c r="AA251" s="75"/>
      <c r="AB251" s="418"/>
      <c r="AC251" s="18"/>
      <c r="AD251" s="18"/>
      <c r="BB251" s="36" t="s">
        <v>2464</v>
      </c>
      <c r="BD251" s="25"/>
      <c r="BE251" s="25"/>
      <c r="BF251" s="27"/>
      <c r="BG251" s="25"/>
      <c r="BH251" s="25"/>
      <c r="BK251" s="75"/>
    </row>
    <row r="252" spans="2:64" ht="13.5" customHeight="1">
      <c r="C252" s="965"/>
      <c r="D252" s="966"/>
      <c r="E252" s="966"/>
      <c r="F252" s="966"/>
      <c r="G252" s="966"/>
      <c r="H252" s="966"/>
      <c r="I252" s="966"/>
      <c r="J252" s="967"/>
      <c r="K252" s="75"/>
      <c r="Z252" s="2"/>
      <c r="AA252" s="75"/>
      <c r="AB252" s="418"/>
      <c r="AC252" s="407"/>
      <c r="AD252" s="18"/>
      <c r="BC252" s="965"/>
      <c r="BD252" s="966"/>
      <c r="BE252" s="966"/>
      <c r="BF252" s="966"/>
      <c r="BG252" s="966"/>
      <c r="BH252" s="966"/>
      <c r="BI252" s="966"/>
      <c r="BJ252" s="967"/>
      <c r="BK252" s="75"/>
    </row>
    <row r="253" spans="2:64" ht="13.5" customHeight="1">
      <c r="C253" s="968"/>
      <c r="D253" s="969"/>
      <c r="E253" s="969"/>
      <c r="F253" s="969"/>
      <c r="G253" s="969"/>
      <c r="H253" s="969"/>
      <c r="I253" s="969"/>
      <c r="J253" s="970"/>
      <c r="K253" s="75"/>
      <c r="Z253" s="2"/>
      <c r="AA253" s="75"/>
      <c r="AB253" s="418"/>
      <c r="AC253" s="18"/>
      <c r="AD253" s="18"/>
      <c r="BC253" s="968"/>
      <c r="BD253" s="969"/>
      <c r="BE253" s="969"/>
      <c r="BF253" s="969"/>
      <c r="BG253" s="969"/>
      <c r="BH253" s="969"/>
      <c r="BI253" s="969"/>
      <c r="BJ253" s="970"/>
      <c r="BK253" s="75"/>
    </row>
    <row r="254" spans="2:64" ht="13.5" customHeight="1">
      <c r="C254" s="968"/>
      <c r="D254" s="969"/>
      <c r="E254" s="969"/>
      <c r="F254" s="969"/>
      <c r="G254" s="969"/>
      <c r="H254" s="969"/>
      <c r="I254" s="969"/>
      <c r="J254" s="970"/>
      <c r="K254" s="75"/>
      <c r="Z254" s="2"/>
      <c r="AA254" s="75"/>
      <c r="AB254" s="418"/>
      <c r="AC254" s="18"/>
      <c r="AD254" s="18"/>
      <c r="BC254" s="968"/>
      <c r="BD254" s="969"/>
      <c r="BE254" s="969"/>
      <c r="BF254" s="969"/>
      <c r="BG254" s="969"/>
      <c r="BH254" s="969"/>
      <c r="BI254" s="969"/>
      <c r="BJ254" s="970"/>
      <c r="BK254" s="75"/>
    </row>
    <row r="255" spans="2:64" ht="13.5" customHeight="1">
      <c r="C255" s="968"/>
      <c r="D255" s="969"/>
      <c r="E255" s="969"/>
      <c r="F255" s="969"/>
      <c r="G255" s="969"/>
      <c r="H255" s="969"/>
      <c r="I255" s="969"/>
      <c r="J255" s="970"/>
      <c r="K255" s="75"/>
      <c r="Z255" s="2"/>
      <c r="AA255" s="75"/>
      <c r="AB255" s="418"/>
      <c r="AC255" s="18"/>
      <c r="AD255" s="18"/>
      <c r="BC255" s="968"/>
      <c r="BD255" s="969"/>
      <c r="BE255" s="969"/>
      <c r="BF255" s="969"/>
      <c r="BG255" s="969"/>
      <c r="BH255" s="969"/>
      <c r="BI255" s="969"/>
      <c r="BJ255" s="970"/>
      <c r="BK255" s="75"/>
    </row>
    <row r="256" spans="2:64" ht="13.5" customHeight="1">
      <c r="C256" s="968"/>
      <c r="D256" s="969"/>
      <c r="E256" s="969"/>
      <c r="F256" s="969"/>
      <c r="G256" s="969"/>
      <c r="H256" s="969"/>
      <c r="I256" s="969"/>
      <c r="J256" s="970"/>
      <c r="K256" s="75"/>
      <c r="Z256" s="2"/>
      <c r="AA256" s="75"/>
      <c r="AB256" s="418"/>
      <c r="AC256" s="18"/>
      <c r="AD256" s="18"/>
      <c r="BC256" s="968"/>
      <c r="BD256" s="969"/>
      <c r="BE256" s="969"/>
      <c r="BF256" s="969"/>
      <c r="BG256" s="969"/>
      <c r="BH256" s="969"/>
      <c r="BI256" s="969"/>
      <c r="BJ256" s="970"/>
      <c r="BK256" s="75"/>
    </row>
    <row r="257" spans="1:64" ht="13.5" customHeight="1">
      <c r="C257" s="968"/>
      <c r="D257" s="969"/>
      <c r="E257" s="969"/>
      <c r="F257" s="969"/>
      <c r="G257" s="969"/>
      <c r="H257" s="969"/>
      <c r="I257" s="969"/>
      <c r="J257" s="970"/>
      <c r="K257" s="75"/>
      <c r="Z257" s="2"/>
      <c r="AA257" s="75"/>
      <c r="AB257" s="418"/>
      <c r="AC257" s="18"/>
      <c r="AD257" s="18"/>
      <c r="BC257" s="968"/>
      <c r="BD257" s="969"/>
      <c r="BE257" s="969"/>
      <c r="BF257" s="969"/>
      <c r="BG257" s="969"/>
      <c r="BH257" s="969"/>
      <c r="BI257" s="969"/>
      <c r="BJ257" s="970"/>
      <c r="BK257" s="75"/>
    </row>
    <row r="258" spans="1:64" ht="13.5" customHeight="1">
      <c r="C258" s="971"/>
      <c r="D258" s="972"/>
      <c r="E258" s="972"/>
      <c r="F258" s="972"/>
      <c r="G258" s="972"/>
      <c r="H258" s="972"/>
      <c r="I258" s="972"/>
      <c r="J258" s="973"/>
      <c r="K258" s="75"/>
      <c r="Z258" s="2"/>
      <c r="AA258" s="75"/>
      <c r="AB258" s="418"/>
      <c r="AC258" s="18"/>
      <c r="AD258" s="18"/>
      <c r="BC258" s="971"/>
      <c r="BD258" s="972"/>
      <c r="BE258" s="972"/>
      <c r="BF258" s="972"/>
      <c r="BG258" s="972"/>
      <c r="BH258" s="972"/>
      <c r="BI258" s="972"/>
      <c r="BJ258" s="973"/>
      <c r="BK258" s="75"/>
    </row>
    <row r="259" spans="1:64" ht="13.5" customHeight="1">
      <c r="C259" s="431"/>
      <c r="D259" s="431"/>
      <c r="E259" s="431"/>
      <c r="F259" s="431"/>
      <c r="G259" s="431"/>
      <c r="H259" s="431"/>
      <c r="I259" s="431"/>
      <c r="J259" s="431"/>
      <c r="K259" s="75"/>
      <c r="Z259" s="2"/>
      <c r="AA259" s="75"/>
      <c r="AB259" s="418"/>
      <c r="AC259" s="18"/>
      <c r="AD259" s="18"/>
      <c r="BC259" s="431"/>
      <c r="BD259" s="431"/>
      <c r="BE259" s="431"/>
      <c r="BF259" s="431"/>
      <c r="BG259" s="431"/>
      <c r="BH259" s="431"/>
      <c r="BI259" s="431"/>
      <c r="BJ259" s="431"/>
      <c r="BK259" s="75"/>
    </row>
    <row r="260" spans="1:64" ht="18" customHeight="1">
      <c r="B260" s="75"/>
      <c r="C260" s="76" t="s">
        <v>2465</v>
      </c>
      <c r="D260" s="114"/>
      <c r="E260" s="114"/>
      <c r="F260" s="114"/>
      <c r="G260" s="114"/>
      <c r="H260" s="114"/>
      <c r="I260" s="114"/>
      <c r="J260" s="114"/>
      <c r="K260" s="75"/>
      <c r="Z260" s="2"/>
      <c r="AA260" s="2"/>
      <c r="AB260" s="418"/>
      <c r="AC260" s="18"/>
      <c r="AD260" s="18"/>
      <c r="BB260" s="75"/>
      <c r="BC260" s="76" t="s">
        <v>2465</v>
      </c>
      <c r="BD260" s="114"/>
      <c r="BE260" s="114"/>
      <c r="BF260" s="114"/>
      <c r="BG260" s="114"/>
      <c r="BH260" s="114"/>
      <c r="BI260" s="114"/>
      <c r="BJ260" s="114"/>
      <c r="BK260" s="75"/>
    </row>
    <row r="261" spans="1:64" ht="13.5" customHeight="1">
      <c r="B261" s="75"/>
      <c r="C261" s="974"/>
      <c r="D261" s="975"/>
      <c r="E261" s="975"/>
      <c r="F261" s="975"/>
      <c r="G261" s="975"/>
      <c r="H261" s="975"/>
      <c r="I261" s="975"/>
      <c r="J261" s="976"/>
      <c r="K261" s="75"/>
      <c r="Z261" s="2"/>
      <c r="AA261" s="2"/>
      <c r="AB261" s="418"/>
      <c r="AC261" s="18"/>
      <c r="AD261" s="18"/>
      <c r="BB261" s="75"/>
      <c r="BC261" s="1045"/>
      <c r="BD261" s="1046"/>
      <c r="BE261" s="1046"/>
      <c r="BF261" s="1046"/>
      <c r="BG261" s="1046"/>
      <c r="BH261" s="1046"/>
      <c r="BI261" s="1046"/>
      <c r="BJ261" s="1047"/>
      <c r="BK261" s="75"/>
    </row>
    <row r="262" spans="1:64" ht="13.5" customHeight="1">
      <c r="B262" s="75"/>
      <c r="C262" s="977"/>
      <c r="D262" s="978"/>
      <c r="E262" s="978"/>
      <c r="F262" s="978"/>
      <c r="G262" s="978"/>
      <c r="H262" s="978"/>
      <c r="I262" s="978"/>
      <c r="J262" s="979"/>
      <c r="K262" s="75"/>
      <c r="Z262" s="2"/>
      <c r="AA262" s="2"/>
      <c r="AB262" s="418"/>
      <c r="AC262" s="18"/>
      <c r="AD262" s="18"/>
      <c r="BB262" s="75"/>
      <c r="BC262" s="1048"/>
      <c r="BD262" s="1049"/>
      <c r="BE262" s="1049"/>
      <c r="BF262" s="1049"/>
      <c r="BG262" s="1049"/>
      <c r="BH262" s="1049"/>
      <c r="BI262" s="1049"/>
      <c r="BJ262" s="1050"/>
      <c r="BK262" s="75"/>
    </row>
    <row r="263" spans="1:64" ht="13.5" customHeight="1">
      <c r="B263" s="75"/>
      <c r="C263" s="977"/>
      <c r="D263" s="978"/>
      <c r="E263" s="978"/>
      <c r="F263" s="978"/>
      <c r="G263" s="978"/>
      <c r="H263" s="978"/>
      <c r="I263" s="978"/>
      <c r="J263" s="979"/>
      <c r="K263" s="75"/>
      <c r="Z263" s="2"/>
      <c r="AA263" s="2"/>
      <c r="AB263" s="418"/>
      <c r="AC263" s="18"/>
      <c r="AD263" s="18"/>
      <c r="BB263" s="75"/>
      <c r="BC263" s="1048"/>
      <c r="BD263" s="1049"/>
      <c r="BE263" s="1049"/>
      <c r="BF263" s="1049"/>
      <c r="BG263" s="1049"/>
      <c r="BH263" s="1049"/>
      <c r="BI263" s="1049"/>
      <c r="BJ263" s="1050"/>
      <c r="BK263" s="75"/>
    </row>
    <row r="264" spans="1:64" ht="13.5" customHeight="1">
      <c r="B264" s="75"/>
      <c r="C264" s="977"/>
      <c r="D264" s="978"/>
      <c r="E264" s="978"/>
      <c r="F264" s="978"/>
      <c r="G264" s="978"/>
      <c r="H264" s="978"/>
      <c r="I264" s="978"/>
      <c r="J264" s="979"/>
      <c r="K264" s="75"/>
      <c r="Z264" s="2"/>
      <c r="AA264" s="2"/>
      <c r="AB264" s="418"/>
      <c r="AC264" s="18"/>
      <c r="AD264" s="18"/>
      <c r="BB264" s="75"/>
      <c r="BC264" s="1048"/>
      <c r="BD264" s="1049"/>
      <c r="BE264" s="1049"/>
      <c r="BF264" s="1049"/>
      <c r="BG264" s="1049"/>
      <c r="BH264" s="1049"/>
      <c r="BI264" s="1049"/>
      <c r="BJ264" s="1050"/>
      <c r="BK264" s="75"/>
    </row>
    <row r="265" spans="1:64" ht="13.5" customHeight="1">
      <c r="B265" s="75"/>
      <c r="C265" s="977"/>
      <c r="D265" s="978"/>
      <c r="E265" s="978"/>
      <c r="F265" s="978"/>
      <c r="G265" s="978"/>
      <c r="H265" s="978"/>
      <c r="I265" s="978"/>
      <c r="J265" s="979"/>
      <c r="K265" s="75"/>
      <c r="Z265" s="2"/>
      <c r="AA265" s="2"/>
      <c r="AB265" s="418"/>
      <c r="AC265" s="18"/>
      <c r="AD265" s="18"/>
      <c r="BB265" s="75"/>
      <c r="BC265" s="1048"/>
      <c r="BD265" s="1049"/>
      <c r="BE265" s="1049"/>
      <c r="BF265" s="1049"/>
      <c r="BG265" s="1049"/>
      <c r="BH265" s="1049"/>
      <c r="BI265" s="1049"/>
      <c r="BJ265" s="1050"/>
      <c r="BK265" s="75"/>
    </row>
    <row r="266" spans="1:64" ht="13.5" customHeight="1">
      <c r="B266" s="75"/>
      <c r="C266" s="977"/>
      <c r="D266" s="978"/>
      <c r="E266" s="978"/>
      <c r="F266" s="978"/>
      <c r="G266" s="978"/>
      <c r="H266" s="978"/>
      <c r="I266" s="978"/>
      <c r="J266" s="979"/>
      <c r="K266" s="75"/>
      <c r="Z266" s="2"/>
      <c r="AA266" s="2"/>
      <c r="AB266" s="418"/>
      <c r="AC266" s="18"/>
      <c r="AD266" s="18"/>
      <c r="BB266" s="75"/>
      <c r="BC266" s="1048"/>
      <c r="BD266" s="1049"/>
      <c r="BE266" s="1049"/>
      <c r="BF266" s="1049"/>
      <c r="BG266" s="1049"/>
      <c r="BH266" s="1049"/>
      <c r="BI266" s="1049"/>
      <c r="BJ266" s="1050"/>
      <c r="BK266" s="75"/>
    </row>
    <row r="267" spans="1:64" ht="13.5" customHeight="1">
      <c r="B267" s="75"/>
      <c r="C267" s="980"/>
      <c r="D267" s="981"/>
      <c r="E267" s="981"/>
      <c r="F267" s="981"/>
      <c r="G267" s="981"/>
      <c r="H267" s="981"/>
      <c r="I267" s="981"/>
      <c r="J267" s="982"/>
      <c r="K267" s="75"/>
      <c r="Z267" s="2"/>
      <c r="AA267" s="2"/>
      <c r="AB267" s="418"/>
      <c r="AC267" s="18"/>
      <c r="AD267" s="18"/>
      <c r="BB267" s="75"/>
      <c r="BC267" s="1051"/>
      <c r="BD267" s="1052"/>
      <c r="BE267" s="1052"/>
      <c r="BF267" s="1052"/>
      <c r="BG267" s="1052"/>
      <c r="BH267" s="1052"/>
      <c r="BI267" s="1052"/>
      <c r="BJ267" s="1053"/>
      <c r="BK267" s="75"/>
    </row>
    <row r="268" spans="1:64" ht="13.5" customHeight="1">
      <c r="B268" s="75"/>
      <c r="C268" s="404"/>
      <c r="D268" s="404"/>
      <c r="E268" s="404"/>
      <c r="F268" s="404"/>
      <c r="G268" s="404"/>
      <c r="H268" s="404"/>
      <c r="I268" s="404"/>
      <c r="J268" s="404"/>
      <c r="K268" s="75"/>
      <c r="Z268" s="2"/>
      <c r="AA268" s="2"/>
      <c r="AB268" s="418"/>
      <c r="AC268" s="18"/>
      <c r="AD268" s="18"/>
      <c r="BB268" s="75"/>
      <c r="BC268" s="404"/>
      <c r="BD268" s="404"/>
      <c r="BE268" s="404"/>
      <c r="BF268" s="404"/>
      <c r="BG268" s="404"/>
      <c r="BH268" s="404"/>
      <c r="BI268" s="404"/>
      <c r="BJ268" s="404"/>
      <c r="BK268" s="75"/>
    </row>
    <row r="269" spans="1:64" s="418" customFormat="1" ht="18" customHeight="1">
      <c r="A269" s="2"/>
      <c r="B269" s="71" t="s">
        <v>2143</v>
      </c>
      <c r="C269" s="4"/>
      <c r="D269" s="2"/>
      <c r="E269" s="2"/>
      <c r="F269" s="2"/>
      <c r="G269" s="2"/>
      <c r="H269" s="2"/>
      <c r="I269" s="2"/>
      <c r="J269" s="2"/>
      <c r="K269" s="2"/>
      <c r="W269" s="97"/>
      <c r="Y269" s="18"/>
      <c r="Z269" s="18"/>
      <c r="AA269" s="18"/>
      <c r="AB269" s="2"/>
      <c r="BA269" s="2"/>
      <c r="BB269" s="71" t="s">
        <v>2143</v>
      </c>
      <c r="BC269" s="4"/>
      <c r="BD269" s="2"/>
      <c r="BE269" s="2"/>
      <c r="BF269" s="2"/>
      <c r="BG269" s="2"/>
      <c r="BH269" s="2"/>
      <c r="BI269" s="2"/>
      <c r="BJ269" s="2"/>
      <c r="BK269" s="2"/>
    </row>
    <row r="270" spans="1:64" s="418" customFormat="1">
      <c r="A270" s="2"/>
      <c r="B270" s="8" t="s">
        <v>95</v>
      </c>
      <c r="C270" s="2"/>
      <c r="D270" s="2"/>
      <c r="E270" s="2"/>
      <c r="F270" s="2"/>
      <c r="G270" s="2"/>
      <c r="H270" s="2"/>
      <c r="I270" s="2"/>
      <c r="J270" s="2"/>
      <c r="K270" s="2"/>
      <c r="U270" s="96"/>
      <c r="V270" s="97"/>
      <c r="Y270" s="18"/>
      <c r="Z270" s="18"/>
      <c r="AA270" s="18"/>
      <c r="AB270" s="2"/>
      <c r="BA270" s="2"/>
      <c r="BB270" s="8" t="s">
        <v>95</v>
      </c>
      <c r="BC270" s="2"/>
      <c r="BD270" s="2"/>
      <c r="BE270" s="2"/>
      <c r="BF270" s="2"/>
      <c r="BG270" s="2"/>
      <c r="BH270" s="2"/>
      <c r="BI270" s="2"/>
      <c r="BJ270" s="2"/>
      <c r="BK270" s="2"/>
    </row>
    <row r="271" spans="1:64" s="418" customFormat="1" ht="15.9" customHeight="1">
      <c r="A271" s="2"/>
      <c r="B271" s="2"/>
      <c r="C271" s="34" t="s">
        <v>99</v>
      </c>
      <c r="D271" s="34"/>
      <c r="E271" s="34"/>
      <c r="F271" s="34"/>
      <c r="G271" s="34"/>
      <c r="H271" s="34"/>
      <c r="I271" s="34"/>
      <c r="J271" s="34"/>
      <c r="K271" s="34"/>
      <c r="L271" s="98"/>
      <c r="O271" s="98"/>
      <c r="P271" s="98"/>
      <c r="Q271" s="98"/>
      <c r="S271" s="97"/>
      <c r="T271" s="97"/>
      <c r="Y271" s="18"/>
      <c r="Z271" s="18"/>
      <c r="AA271" s="18"/>
      <c r="AB271" s="2"/>
      <c r="BA271" s="2"/>
      <c r="BB271" s="2"/>
      <c r="BC271" s="34" t="s">
        <v>99</v>
      </c>
      <c r="BD271" s="34"/>
      <c r="BE271" s="34"/>
      <c r="BF271" s="34"/>
      <c r="BG271" s="34"/>
      <c r="BH271" s="34"/>
      <c r="BI271" s="34"/>
      <c r="BJ271" s="34"/>
      <c r="BK271" s="34"/>
      <c r="BL271" s="98"/>
    </row>
    <row r="272" spans="1:64" s="418" customFormat="1" ht="15.9" customHeight="1">
      <c r="A272" s="2"/>
      <c r="B272" s="2"/>
      <c r="C272" s="34" t="s">
        <v>98</v>
      </c>
      <c r="D272" s="34"/>
      <c r="E272" s="34"/>
      <c r="F272" s="34"/>
      <c r="G272" s="34"/>
      <c r="H272" s="34"/>
      <c r="I272" s="34"/>
      <c r="J272" s="34"/>
      <c r="K272" s="34"/>
      <c r="L272" s="98"/>
      <c r="M272" s="98"/>
      <c r="N272" s="98"/>
      <c r="O272" s="98"/>
      <c r="P272" s="98"/>
      <c r="Q272" s="98"/>
      <c r="R272" s="98"/>
      <c r="S272" s="97"/>
      <c r="T272" s="97"/>
      <c r="Y272" s="18"/>
      <c r="Z272" s="18"/>
      <c r="AA272" s="18"/>
      <c r="AB272" s="2"/>
      <c r="BA272" s="2"/>
      <c r="BB272" s="2"/>
      <c r="BC272" s="34" t="s">
        <v>98</v>
      </c>
      <c r="BD272" s="34"/>
      <c r="BE272" s="34"/>
      <c r="BF272" s="34"/>
      <c r="BG272" s="34"/>
      <c r="BH272" s="34"/>
      <c r="BI272" s="34"/>
      <c r="BJ272" s="34"/>
      <c r="BK272" s="34"/>
      <c r="BL272" s="98"/>
    </row>
    <row r="273" spans="1:64" s="418" customFormat="1" ht="15.9" customHeight="1">
      <c r="A273" s="2"/>
      <c r="B273" s="2"/>
      <c r="C273" s="33" t="s">
        <v>89</v>
      </c>
      <c r="D273" s="2"/>
      <c r="E273" s="33"/>
      <c r="F273" s="2"/>
      <c r="G273" s="2"/>
      <c r="H273" s="2"/>
      <c r="I273" s="2"/>
      <c r="J273" s="2"/>
      <c r="K273" s="2"/>
      <c r="L273" s="97"/>
      <c r="M273" s="98"/>
      <c r="N273" s="98"/>
      <c r="R273" s="98"/>
      <c r="S273" s="97"/>
      <c r="T273" s="97"/>
      <c r="Y273" s="18"/>
      <c r="Z273" s="18"/>
      <c r="AA273" s="18"/>
      <c r="AB273" s="2"/>
      <c r="BA273" s="2"/>
      <c r="BB273" s="2"/>
      <c r="BC273" s="33" t="s">
        <v>89</v>
      </c>
      <c r="BD273" s="2"/>
      <c r="BE273" s="33"/>
      <c r="BF273" s="2"/>
      <c r="BG273" s="2"/>
      <c r="BH273" s="2"/>
      <c r="BI273" s="2"/>
      <c r="BJ273" s="2"/>
      <c r="BK273" s="2"/>
      <c r="BL273" s="97"/>
    </row>
    <row r="274" spans="1:64" s="418" customFormat="1" ht="15.9" customHeight="1">
      <c r="A274" s="2"/>
      <c r="B274" s="2"/>
      <c r="C274" s="33" t="s">
        <v>2541</v>
      </c>
      <c r="D274" s="2"/>
      <c r="E274" s="33"/>
      <c r="F274" s="2"/>
      <c r="G274" s="2"/>
      <c r="H274" s="2"/>
      <c r="I274" s="2"/>
      <c r="J274" s="2"/>
      <c r="K274" s="2"/>
      <c r="L274" s="97"/>
      <c r="M274" s="97"/>
      <c r="Y274" s="18"/>
      <c r="Z274" s="18"/>
      <c r="AA274" s="18"/>
      <c r="AB274" s="2"/>
      <c r="BA274" s="2"/>
      <c r="BB274" s="2"/>
      <c r="BC274" s="33" t="s">
        <v>2541</v>
      </c>
      <c r="BD274" s="2"/>
      <c r="BE274" s="33"/>
      <c r="BF274" s="2"/>
      <c r="BG274" s="2"/>
      <c r="BH274" s="2"/>
      <c r="BI274" s="2"/>
      <c r="BJ274" s="2"/>
      <c r="BK274" s="2"/>
      <c r="BL274" s="97"/>
    </row>
    <row r="275" spans="1:64" s="418" customFormat="1" ht="7.5" customHeight="1">
      <c r="A275" s="2"/>
      <c r="B275" s="2"/>
      <c r="C275" s="33"/>
      <c r="D275" s="2"/>
      <c r="E275" s="33"/>
      <c r="F275" s="2"/>
      <c r="G275" s="2"/>
      <c r="H275" s="2"/>
      <c r="I275" s="2"/>
      <c r="J275" s="2"/>
      <c r="K275" s="2"/>
      <c r="L275" s="97"/>
      <c r="M275" s="97"/>
      <c r="Y275" s="18"/>
      <c r="Z275" s="18"/>
      <c r="AA275" s="18"/>
      <c r="AB275" s="2"/>
      <c r="BA275" s="2"/>
      <c r="BB275" s="2"/>
      <c r="BC275" s="33"/>
      <c r="BD275" s="2"/>
      <c r="BE275" s="33"/>
      <c r="BF275" s="2"/>
      <c r="BG275" s="2"/>
      <c r="BH275" s="2"/>
      <c r="BI275" s="2"/>
      <c r="BJ275" s="2"/>
      <c r="BK275" s="2"/>
      <c r="BL275" s="97"/>
    </row>
    <row r="276" spans="1:64" s="418" customFormat="1" ht="30" customHeight="1">
      <c r="A276" s="2"/>
      <c r="B276" s="678" t="s">
        <v>86</v>
      </c>
      <c r="C276" s="679"/>
      <c r="D276" s="731"/>
      <c r="E276" s="416" t="s">
        <v>87</v>
      </c>
      <c r="F276" s="636" t="s">
        <v>88</v>
      </c>
      <c r="G276" s="637"/>
      <c r="H276" s="637"/>
      <c r="I276" s="637"/>
      <c r="J276" s="638"/>
      <c r="K276" s="2"/>
      <c r="M276" s="97"/>
      <c r="Y276" s="18"/>
      <c r="Z276" s="18"/>
      <c r="AA276" s="18"/>
      <c r="AB276" s="2"/>
      <c r="BA276" s="2"/>
      <c r="BB276" s="678" t="s">
        <v>86</v>
      </c>
      <c r="BC276" s="679"/>
      <c r="BD276" s="731"/>
      <c r="BE276" s="416" t="s">
        <v>87</v>
      </c>
      <c r="BF276" s="636" t="s">
        <v>88</v>
      </c>
      <c r="BG276" s="637"/>
      <c r="BH276" s="637"/>
      <c r="BI276" s="637"/>
      <c r="BJ276" s="638"/>
      <c r="BK276" s="2"/>
    </row>
    <row r="277" spans="1:64" s="418" customFormat="1" ht="49.5" customHeight="1">
      <c r="A277" s="2"/>
      <c r="B277" s="934" t="s">
        <v>84</v>
      </c>
      <c r="C277" s="935"/>
      <c r="D277" s="936"/>
      <c r="E277" s="67"/>
      <c r="F277" s="928"/>
      <c r="G277" s="929"/>
      <c r="H277" s="929"/>
      <c r="I277" s="929"/>
      <c r="J277" s="930"/>
      <c r="K277" s="2"/>
      <c r="M277" s="418" t="str">
        <f>IF(E277="","←【事項の有無】が選択されていません。必ず選択してください",IF(E277=" ","",""))</f>
        <v>←【事項の有無】が選択されていません。必ず選択してください</v>
      </c>
      <c r="Y277" s="18"/>
      <c r="Z277" s="18"/>
      <c r="AA277" s="18"/>
      <c r="AB277" s="2"/>
      <c r="BA277" s="2"/>
      <c r="BB277" s="934" t="s">
        <v>84</v>
      </c>
      <c r="BC277" s="935"/>
      <c r="BD277" s="936"/>
      <c r="BE277" s="67"/>
      <c r="BF277" s="928"/>
      <c r="BG277" s="929"/>
      <c r="BH277" s="929"/>
      <c r="BI277" s="929"/>
      <c r="BJ277" s="930"/>
      <c r="BK277" s="2"/>
    </row>
    <row r="278" spans="1:64" s="418" customFormat="1" ht="50.1" customHeight="1">
      <c r="A278" s="2"/>
      <c r="B278" s="698" t="s">
        <v>81</v>
      </c>
      <c r="C278" s="714"/>
      <c r="D278" s="716"/>
      <c r="E278" s="67"/>
      <c r="F278" s="928"/>
      <c r="G278" s="929"/>
      <c r="H278" s="929"/>
      <c r="I278" s="929"/>
      <c r="J278" s="930"/>
      <c r="K278" s="2"/>
      <c r="M278" s="418" t="str">
        <f t="shared" ref="M278:M282" si="2">IF(E278="","←【事項の有無】が選択されていません。必ず選択してください",IF(E278=" ","",""))</f>
        <v>←【事項の有無】が選択されていません。必ず選択してください</v>
      </c>
      <c r="Y278" s="18"/>
      <c r="Z278" s="18"/>
      <c r="AA278" s="18"/>
      <c r="AB278" s="2"/>
      <c r="BA278" s="2"/>
      <c r="BB278" s="698" t="s">
        <v>81</v>
      </c>
      <c r="BC278" s="714"/>
      <c r="BD278" s="716"/>
      <c r="BE278" s="67"/>
      <c r="BF278" s="928"/>
      <c r="BG278" s="929"/>
      <c r="BH278" s="929"/>
      <c r="BI278" s="929"/>
      <c r="BJ278" s="930"/>
      <c r="BK278" s="2"/>
    </row>
    <row r="279" spans="1:64" s="418" customFormat="1" ht="50.1" customHeight="1">
      <c r="A279" s="2"/>
      <c r="B279" s="698" t="s">
        <v>82</v>
      </c>
      <c r="C279" s="714"/>
      <c r="D279" s="716"/>
      <c r="E279" s="67"/>
      <c r="F279" s="928"/>
      <c r="G279" s="929"/>
      <c r="H279" s="929"/>
      <c r="I279" s="929"/>
      <c r="J279" s="930"/>
      <c r="K279" s="2"/>
      <c r="M279" s="418" t="str">
        <f t="shared" si="2"/>
        <v>←【事項の有無】が選択されていません。必ず選択してください</v>
      </c>
      <c r="Y279" s="18"/>
      <c r="Z279" s="18"/>
      <c r="AA279" s="18"/>
      <c r="AB279" s="2"/>
      <c r="BA279" s="2"/>
      <c r="BB279" s="698" t="s">
        <v>82</v>
      </c>
      <c r="BC279" s="714"/>
      <c r="BD279" s="716"/>
      <c r="BE279" s="67"/>
      <c r="BF279" s="928"/>
      <c r="BG279" s="929"/>
      <c r="BH279" s="929"/>
      <c r="BI279" s="929"/>
      <c r="BJ279" s="930"/>
      <c r="BK279" s="2"/>
    </row>
    <row r="280" spans="1:64" s="418" customFormat="1" ht="50.1" customHeight="1">
      <c r="A280" s="2"/>
      <c r="B280" s="934" t="s">
        <v>85</v>
      </c>
      <c r="C280" s="935"/>
      <c r="D280" s="936"/>
      <c r="E280" s="67"/>
      <c r="F280" s="928"/>
      <c r="G280" s="929"/>
      <c r="H280" s="929"/>
      <c r="I280" s="929"/>
      <c r="J280" s="930"/>
      <c r="K280" s="2"/>
      <c r="M280" s="418" t="str">
        <f t="shared" si="2"/>
        <v>←【事項の有無】が選択されていません。必ず選択してください</v>
      </c>
      <c r="Y280" s="18"/>
      <c r="Z280" s="18"/>
      <c r="AA280" s="18"/>
      <c r="AB280" s="2"/>
      <c r="BA280" s="2"/>
      <c r="BB280" s="934" t="s">
        <v>85</v>
      </c>
      <c r="BC280" s="935"/>
      <c r="BD280" s="936"/>
      <c r="BE280" s="67"/>
      <c r="BF280" s="928"/>
      <c r="BG280" s="929"/>
      <c r="BH280" s="929"/>
      <c r="BI280" s="929"/>
      <c r="BJ280" s="930"/>
      <c r="BK280" s="2"/>
    </row>
    <row r="281" spans="1:64" s="418" customFormat="1" ht="50.1" customHeight="1">
      <c r="A281" s="2"/>
      <c r="B281" s="934" t="s">
        <v>293</v>
      </c>
      <c r="C281" s="935"/>
      <c r="D281" s="936"/>
      <c r="E281" s="67"/>
      <c r="F281" s="928"/>
      <c r="G281" s="929"/>
      <c r="H281" s="929"/>
      <c r="I281" s="929"/>
      <c r="J281" s="930"/>
      <c r="K281" s="2"/>
      <c r="M281" s="418" t="str">
        <f t="shared" si="2"/>
        <v>←【事項の有無】が選択されていません。必ず選択してください</v>
      </c>
      <c r="Y281" s="18"/>
      <c r="Z281" s="18"/>
      <c r="AA281" s="18"/>
      <c r="AB281" s="2"/>
      <c r="BA281" s="2"/>
      <c r="BB281" s="934" t="s">
        <v>293</v>
      </c>
      <c r="BC281" s="935"/>
      <c r="BD281" s="936"/>
      <c r="BE281" s="67"/>
      <c r="BF281" s="928"/>
      <c r="BG281" s="929"/>
      <c r="BH281" s="929"/>
      <c r="BI281" s="929"/>
      <c r="BJ281" s="930"/>
      <c r="BK281" s="2"/>
    </row>
    <row r="282" spans="1:64" s="418" customFormat="1" ht="50.1" customHeight="1">
      <c r="A282" s="2"/>
      <c r="B282" s="934" t="s">
        <v>83</v>
      </c>
      <c r="C282" s="935"/>
      <c r="D282" s="936"/>
      <c r="E282" s="67"/>
      <c r="F282" s="928"/>
      <c r="G282" s="929"/>
      <c r="H282" s="929"/>
      <c r="I282" s="929"/>
      <c r="J282" s="930"/>
      <c r="K282" s="2"/>
      <c r="M282" s="418" t="str">
        <f t="shared" si="2"/>
        <v>←【事項の有無】が選択されていません。必ず選択してください</v>
      </c>
      <c r="Y282" s="18"/>
      <c r="Z282" s="18"/>
      <c r="AA282" s="18"/>
      <c r="AB282" s="2"/>
      <c r="BA282" s="2"/>
      <c r="BB282" s="934" t="s">
        <v>83</v>
      </c>
      <c r="BC282" s="935"/>
      <c r="BD282" s="936"/>
      <c r="BE282" s="67"/>
      <c r="BF282" s="928"/>
      <c r="BG282" s="929"/>
      <c r="BH282" s="929"/>
      <c r="BI282" s="929"/>
      <c r="BJ282" s="930"/>
      <c r="BK282" s="2"/>
    </row>
    <row r="283" spans="1:64" s="418" customFormat="1" ht="13.5" customHeight="1">
      <c r="A283" s="2"/>
      <c r="B283" s="2"/>
      <c r="C283" s="10"/>
      <c r="D283" s="10"/>
      <c r="E283" s="10"/>
      <c r="F283" s="10"/>
      <c r="G283" s="10"/>
      <c r="H283" s="10"/>
      <c r="I283" s="10"/>
      <c r="J283" s="10"/>
      <c r="K283" s="2"/>
      <c r="Y283" s="18"/>
      <c r="Z283" s="18"/>
      <c r="AA283" s="18"/>
      <c r="AB283" s="2"/>
      <c r="BA283" s="2"/>
      <c r="BB283" s="2"/>
      <c r="BC283" s="10"/>
      <c r="BD283" s="10"/>
      <c r="BE283" s="10"/>
      <c r="BF283" s="10"/>
      <c r="BG283" s="10"/>
      <c r="BH283" s="10"/>
      <c r="BI283" s="10"/>
      <c r="BJ283" s="10"/>
      <c r="BK283" s="2"/>
    </row>
    <row r="285" spans="1:64" s="418" customFormat="1">
      <c r="A285" s="2"/>
      <c r="B285" s="2" t="s">
        <v>96</v>
      </c>
      <c r="C285" s="2"/>
      <c r="D285" s="2"/>
      <c r="E285" s="2"/>
      <c r="F285" s="2"/>
      <c r="G285" s="2"/>
      <c r="H285" s="2"/>
      <c r="I285" s="2"/>
      <c r="J285" s="2"/>
      <c r="K285" s="2"/>
      <c r="Y285" s="18"/>
      <c r="Z285" s="18"/>
      <c r="AA285" s="18"/>
      <c r="AB285" s="2"/>
      <c r="BA285" s="2"/>
      <c r="BB285" s="2" t="s">
        <v>96</v>
      </c>
      <c r="BC285" s="2"/>
      <c r="BD285" s="2"/>
      <c r="BE285" s="2"/>
      <c r="BF285" s="2"/>
      <c r="BG285" s="2"/>
      <c r="BH285" s="2"/>
      <c r="BI285" s="2"/>
      <c r="BJ285" s="2"/>
      <c r="BK285" s="2"/>
    </row>
    <row r="286" spans="1:64" s="418" customFormat="1" ht="84" customHeight="1">
      <c r="A286" s="2"/>
      <c r="B286" s="928"/>
      <c r="C286" s="943"/>
      <c r="D286" s="943"/>
      <c r="E286" s="943"/>
      <c r="F286" s="943"/>
      <c r="G286" s="943"/>
      <c r="H286" s="943"/>
      <c r="I286" s="943"/>
      <c r="J286" s="944"/>
      <c r="K286" s="2"/>
      <c r="Y286" s="18"/>
      <c r="Z286" s="18"/>
      <c r="AA286" s="18"/>
      <c r="AB286" s="2"/>
      <c r="BA286" s="2"/>
      <c r="BB286" s="928"/>
      <c r="BC286" s="929"/>
      <c r="BD286" s="929"/>
      <c r="BE286" s="929"/>
      <c r="BF286" s="929"/>
      <c r="BG286" s="929"/>
      <c r="BH286" s="929"/>
      <c r="BI286" s="929"/>
      <c r="BJ286" s="930"/>
      <c r="BK286" s="2"/>
    </row>
    <row r="288" spans="1:64" s="418" customFormat="1" ht="18" customHeight="1">
      <c r="A288" s="2"/>
      <c r="B288" s="2" t="s">
        <v>97</v>
      </c>
      <c r="C288" s="2"/>
      <c r="D288" s="2"/>
      <c r="E288" s="2"/>
      <c r="F288" s="2"/>
      <c r="G288" s="2"/>
      <c r="H288" s="2"/>
      <c r="I288" s="2"/>
      <c r="J288" s="2"/>
      <c r="K288" s="2"/>
      <c r="Y288" s="18"/>
      <c r="Z288" s="18"/>
      <c r="AA288" s="18"/>
      <c r="AB288" s="2"/>
      <c r="BA288" s="2"/>
      <c r="BB288" s="2" t="s">
        <v>97</v>
      </c>
      <c r="BC288" s="2"/>
      <c r="BD288" s="2"/>
      <c r="BE288" s="2"/>
      <c r="BF288" s="2"/>
      <c r="BG288" s="2"/>
      <c r="BH288" s="2"/>
      <c r="BI288" s="2"/>
      <c r="BJ288" s="2"/>
      <c r="BK288" s="2"/>
    </row>
    <row r="289" spans="1:63" s="418" customFormat="1">
      <c r="A289" s="2"/>
      <c r="B289" s="2"/>
      <c r="C289" s="2" t="s">
        <v>2542</v>
      </c>
      <c r="D289" s="2"/>
      <c r="E289" s="2"/>
      <c r="F289" s="2"/>
      <c r="G289" s="2"/>
      <c r="H289" s="2"/>
      <c r="I289" s="2"/>
      <c r="J289" s="2"/>
      <c r="K289" s="2"/>
      <c r="Y289" s="18"/>
      <c r="Z289" s="18"/>
      <c r="AA289" s="18"/>
      <c r="AB289" s="2"/>
      <c r="BA289" s="2"/>
      <c r="BB289" s="2"/>
      <c r="BC289" s="2" t="s">
        <v>2542</v>
      </c>
      <c r="BD289" s="2"/>
      <c r="BE289" s="2"/>
      <c r="BF289" s="2"/>
      <c r="BG289" s="2"/>
      <c r="BH289" s="2"/>
      <c r="BI289" s="2"/>
      <c r="BJ289" s="2"/>
      <c r="BK289" s="2"/>
    </row>
    <row r="290" spans="1:63" s="418" customFormat="1">
      <c r="A290" s="2"/>
      <c r="B290" s="2"/>
      <c r="C290" s="2" t="s">
        <v>2543</v>
      </c>
      <c r="D290" s="2"/>
      <c r="E290" s="2"/>
      <c r="F290" s="2"/>
      <c r="G290" s="2"/>
      <c r="H290" s="2"/>
      <c r="I290" s="2"/>
      <c r="J290" s="2"/>
      <c r="K290" s="2"/>
      <c r="Y290" s="18"/>
      <c r="Z290" s="18"/>
      <c r="AA290" s="18"/>
      <c r="AB290" s="2"/>
      <c r="BA290" s="2"/>
      <c r="BB290" s="2"/>
      <c r="BC290" s="2" t="s">
        <v>2543</v>
      </c>
      <c r="BD290" s="2"/>
      <c r="BE290" s="2"/>
      <c r="BF290" s="2"/>
      <c r="BG290" s="2"/>
      <c r="BH290" s="2"/>
      <c r="BI290" s="2"/>
      <c r="BJ290" s="2"/>
      <c r="BK290" s="2"/>
    </row>
    <row r="291" spans="1:63" s="418" customFormat="1" ht="36" customHeight="1">
      <c r="A291" s="2"/>
      <c r="B291" s="934" t="s">
        <v>93</v>
      </c>
      <c r="C291" s="699"/>
      <c r="D291" s="699"/>
      <c r="E291" s="937"/>
      <c r="F291" s="945"/>
      <c r="G291" s="945"/>
      <c r="H291" s="945"/>
      <c r="I291" s="945"/>
      <c r="J291" s="945"/>
      <c r="K291" s="2"/>
      <c r="Y291" s="18"/>
      <c r="Z291" s="18"/>
      <c r="AA291" s="18"/>
      <c r="AB291" s="2"/>
      <c r="BA291" s="2"/>
      <c r="BB291" s="934" t="s">
        <v>93</v>
      </c>
      <c r="BC291" s="935"/>
      <c r="BD291" s="935"/>
      <c r="BE291" s="936"/>
      <c r="BF291" s="1036"/>
      <c r="BG291" s="1037"/>
      <c r="BH291" s="1037"/>
      <c r="BI291" s="1037"/>
      <c r="BJ291" s="1038"/>
      <c r="BK291" s="2"/>
    </row>
    <row r="292" spans="1:63" s="418" customFormat="1" ht="36" customHeight="1">
      <c r="A292" s="2"/>
      <c r="B292" s="934" t="s">
        <v>2544</v>
      </c>
      <c r="C292" s="699"/>
      <c r="D292" s="699"/>
      <c r="E292" s="937"/>
      <c r="F292" s="928"/>
      <c r="G292" s="939"/>
      <c r="H292" s="939"/>
      <c r="I292" s="939"/>
      <c r="J292" s="940"/>
      <c r="K292" s="2"/>
      <c r="Y292" s="18"/>
      <c r="Z292" s="18"/>
      <c r="AA292" s="18"/>
      <c r="AB292" s="2"/>
      <c r="BA292" s="2"/>
      <c r="BB292" s="934" t="s">
        <v>2544</v>
      </c>
      <c r="BC292" s="935"/>
      <c r="BD292" s="935"/>
      <c r="BE292" s="936"/>
      <c r="BF292" s="928"/>
      <c r="BG292" s="929"/>
      <c r="BH292" s="929"/>
      <c r="BI292" s="929"/>
      <c r="BJ292" s="930"/>
      <c r="BK292" s="2"/>
    </row>
    <row r="293" spans="1:63" s="418" customFormat="1" ht="36" customHeight="1">
      <c r="A293" s="2"/>
      <c r="B293" s="934" t="s">
        <v>94</v>
      </c>
      <c r="C293" s="699"/>
      <c r="D293" s="699"/>
      <c r="E293" s="937"/>
      <c r="F293" s="938"/>
      <c r="G293" s="938"/>
      <c r="H293" s="938"/>
      <c r="I293" s="938"/>
      <c r="J293" s="938"/>
      <c r="K293" s="2"/>
      <c r="Y293" s="18"/>
      <c r="Z293" s="18"/>
      <c r="AA293" s="18"/>
      <c r="AB293" s="2"/>
      <c r="BA293" s="2"/>
      <c r="BB293" s="934" t="s">
        <v>94</v>
      </c>
      <c r="BC293" s="935"/>
      <c r="BD293" s="935"/>
      <c r="BE293" s="936"/>
      <c r="BF293" s="928"/>
      <c r="BG293" s="929"/>
      <c r="BH293" s="929"/>
      <c r="BI293" s="929"/>
      <c r="BJ293" s="930"/>
      <c r="BK293" s="2"/>
    </row>
    <row r="295" spans="1:63" s="418" customFormat="1" ht="15" customHeight="1">
      <c r="A295" s="2"/>
      <c r="B295" s="10"/>
      <c r="C295" t="s">
        <v>2545</v>
      </c>
      <c r="D295"/>
      <c r="E295"/>
      <c r="F295" s="10"/>
      <c r="G295" s="10"/>
      <c r="H295" s="10"/>
      <c r="I295" s="10"/>
      <c r="J295" s="10"/>
      <c r="K295" s="2"/>
      <c r="Y295" s="18"/>
      <c r="Z295" s="18"/>
      <c r="AA295" s="18"/>
      <c r="AB295" s="2"/>
      <c r="BA295" s="2"/>
      <c r="BB295" s="10"/>
      <c r="BC295" t="s">
        <v>2545</v>
      </c>
      <c r="BD295"/>
      <c r="BE295"/>
      <c r="BF295" s="10"/>
      <c r="BG295" s="10"/>
      <c r="BH295" s="10"/>
      <c r="BI295" s="10"/>
      <c r="BJ295" s="10"/>
      <c r="BK295" s="2"/>
    </row>
    <row r="296" spans="1:63" s="418" customFormat="1" ht="42.6" customHeight="1">
      <c r="A296" s="2"/>
      <c r="B296" s="934" t="s">
        <v>2546</v>
      </c>
      <c r="C296" s="699"/>
      <c r="D296" s="699"/>
      <c r="E296" s="937"/>
      <c r="F296" s="928"/>
      <c r="G296" s="939"/>
      <c r="H296" s="939"/>
      <c r="I296" s="939"/>
      <c r="J296" s="940"/>
      <c r="K296" s="2"/>
      <c r="Y296" s="18"/>
      <c r="Z296" s="18"/>
      <c r="AA296" s="18"/>
      <c r="AB296" s="2"/>
      <c r="BA296" s="2"/>
      <c r="BB296" s="934" t="s">
        <v>2546</v>
      </c>
      <c r="BC296" s="935"/>
      <c r="BD296" s="935"/>
      <c r="BE296" s="936"/>
      <c r="BF296" s="928"/>
      <c r="BG296" s="929"/>
      <c r="BH296" s="929"/>
      <c r="BI296" s="929"/>
      <c r="BJ296" s="930"/>
      <c r="BK296" s="2"/>
    </row>
    <row r="297" spans="1:63" s="418" customFormat="1" ht="36" customHeight="1">
      <c r="A297" s="2"/>
      <c r="B297" s="755"/>
      <c r="C297" s="941"/>
      <c r="D297" s="941"/>
      <c r="E297" s="615"/>
      <c r="F297" s="810"/>
      <c r="G297" s="942"/>
      <c r="H297" s="810"/>
      <c r="I297" s="618"/>
      <c r="J297" s="793"/>
      <c r="K297" s="2"/>
      <c r="M297" s="86"/>
      <c r="N297" s="755"/>
      <c r="O297" s="941"/>
      <c r="P297" s="941"/>
      <c r="Q297" s="714"/>
      <c r="R297" s="937"/>
      <c r="Y297" s="18"/>
      <c r="Z297" s="18"/>
      <c r="AA297" s="18"/>
      <c r="AB297" s="2"/>
      <c r="BA297" s="2"/>
      <c r="BB297" s="1039"/>
      <c r="BC297" s="1039"/>
      <c r="BD297" s="1039"/>
      <c r="BE297" s="1040"/>
      <c r="BF297" s="1040"/>
      <c r="BG297" s="1041"/>
      <c r="BH297" s="1041"/>
      <c r="BI297" s="1042"/>
      <c r="BJ297" s="1042"/>
      <c r="BK297" s="2"/>
    </row>
    <row r="298" spans="1:63" s="418" customFormat="1" ht="3" customHeight="1">
      <c r="A298" s="2"/>
      <c r="B298" s="2"/>
      <c r="C298" s="2"/>
      <c r="D298" s="2"/>
      <c r="E298" s="2"/>
      <c r="F298" s="2"/>
      <c r="G298" s="2"/>
      <c r="H298" s="2"/>
      <c r="I298" s="2"/>
      <c r="J298" s="2"/>
      <c r="K298" s="2"/>
      <c r="Y298" s="18"/>
      <c r="Z298" s="18"/>
      <c r="AA298" s="18"/>
      <c r="AB298" s="2"/>
      <c r="BA298" s="2"/>
      <c r="BB298" s="2"/>
      <c r="BC298" s="2"/>
      <c r="BD298" s="2"/>
      <c r="BE298" s="2"/>
      <c r="BF298" s="2"/>
      <c r="BG298" s="2"/>
      <c r="BH298" s="2"/>
      <c r="BI298" s="2"/>
      <c r="BJ298" s="2"/>
      <c r="BK298" s="2"/>
    </row>
    <row r="299" spans="1:63" s="418" customFormat="1" ht="19.5" hidden="1" customHeight="1">
      <c r="A299" s="2"/>
      <c r="B299" s="2"/>
      <c r="C299" s="2"/>
      <c r="D299" s="2"/>
      <c r="E299" s="2"/>
      <c r="F299" s="2"/>
      <c r="G299" s="2"/>
      <c r="H299" s="2"/>
      <c r="I299" s="2"/>
      <c r="J299" s="2"/>
      <c r="K299" s="2"/>
      <c r="Y299" s="18"/>
      <c r="Z299" s="18"/>
      <c r="AA299" s="18"/>
      <c r="AB299" s="2"/>
      <c r="BA299" s="2"/>
      <c r="BB299" s="2"/>
      <c r="BC299" s="2"/>
      <c r="BD299" s="2"/>
      <c r="BE299" s="2"/>
      <c r="BF299" s="2"/>
      <c r="BG299" s="2"/>
      <c r="BH299" s="2"/>
      <c r="BI299" s="2"/>
      <c r="BJ299" s="2"/>
      <c r="BK299" s="2"/>
    </row>
    <row r="300" spans="1:63" s="418" customFormat="1" ht="19.5" hidden="1" customHeight="1">
      <c r="A300" s="2"/>
      <c r="B300" s="2"/>
      <c r="C300" s="2"/>
      <c r="D300" s="2"/>
      <c r="E300" s="2"/>
      <c r="F300" s="2"/>
      <c r="G300" s="2"/>
      <c r="H300" s="2"/>
      <c r="I300" s="2"/>
      <c r="J300" s="2"/>
      <c r="K300" s="2"/>
      <c r="Y300" s="18"/>
      <c r="Z300" s="18"/>
      <c r="AA300" s="18"/>
      <c r="AB300" s="2"/>
      <c r="BA300" s="2"/>
      <c r="BB300" s="2"/>
      <c r="BC300" s="2"/>
      <c r="BD300" s="2"/>
      <c r="BE300" s="2"/>
      <c r="BF300" s="2"/>
      <c r="BG300" s="2"/>
      <c r="BH300" s="2"/>
      <c r="BI300" s="2"/>
      <c r="BJ300" s="2"/>
      <c r="BK300" s="2"/>
    </row>
    <row r="301" spans="1:63" s="418" customFormat="1">
      <c r="A301" s="2"/>
      <c r="B301" s="2" t="s">
        <v>2547</v>
      </c>
      <c r="C301" s="2"/>
      <c r="D301" s="2"/>
      <c r="E301" s="2"/>
      <c r="F301" s="2"/>
      <c r="G301" s="2"/>
      <c r="H301" s="2"/>
      <c r="I301" s="2"/>
      <c r="J301" s="2"/>
      <c r="K301" s="2"/>
      <c r="Y301" s="18"/>
      <c r="Z301" s="18"/>
      <c r="AA301" s="18"/>
      <c r="AB301" s="2"/>
      <c r="BA301" s="2"/>
      <c r="BB301" s="2" t="s">
        <v>2547</v>
      </c>
      <c r="BC301" s="2"/>
      <c r="BD301" s="2"/>
      <c r="BE301" s="2"/>
      <c r="BF301" s="2"/>
      <c r="BG301" s="2"/>
      <c r="BH301" s="2"/>
      <c r="BI301" s="2"/>
      <c r="BJ301" s="2"/>
      <c r="BK301" s="2"/>
    </row>
    <row r="302" spans="1:63" s="418" customFormat="1" ht="36" customHeight="1">
      <c r="A302" s="2"/>
      <c r="B302" s="946" t="s">
        <v>2548</v>
      </c>
      <c r="C302" s="785"/>
      <c r="D302" s="786"/>
      <c r="E302" s="714"/>
      <c r="F302" s="937"/>
      <c r="G302" s="947"/>
      <c r="H302" s="810"/>
      <c r="I302" s="618"/>
      <c r="J302" s="793"/>
      <c r="K302" s="2"/>
      <c r="M302" s="91"/>
      <c r="Y302" s="18"/>
      <c r="Z302" s="18"/>
      <c r="AA302" s="18"/>
      <c r="AB302" s="2"/>
      <c r="BA302" s="2"/>
      <c r="BB302" s="946" t="s">
        <v>2548</v>
      </c>
      <c r="BC302" s="1043"/>
      <c r="BD302" s="1044"/>
      <c r="BE302" s="698"/>
      <c r="BF302" s="716"/>
      <c r="BG302" s="947"/>
      <c r="BH302" s="942"/>
      <c r="BI302" s="618"/>
      <c r="BJ302" s="618"/>
      <c r="BK302" s="2"/>
    </row>
    <row r="305" spans="1:63" s="418" customFormat="1">
      <c r="A305" s="2"/>
      <c r="B305" s="2"/>
      <c r="C305" s="2" t="s">
        <v>2549</v>
      </c>
      <c r="D305" s="2"/>
      <c r="E305" s="2"/>
      <c r="F305" s="2"/>
      <c r="G305" s="2"/>
      <c r="H305" s="2"/>
      <c r="I305" s="2"/>
      <c r="J305" s="2"/>
      <c r="K305" s="2"/>
      <c r="Y305" s="18"/>
      <c r="Z305" s="18"/>
      <c r="AA305" s="18"/>
      <c r="AB305" s="2"/>
      <c r="BA305" s="2"/>
      <c r="BB305" s="2"/>
      <c r="BC305" s="2" t="s">
        <v>2549</v>
      </c>
      <c r="BD305" s="2"/>
      <c r="BE305" s="2"/>
      <c r="BF305" s="2"/>
      <c r="BG305" s="2"/>
      <c r="BH305" s="2"/>
      <c r="BI305" s="2"/>
      <c r="BJ305" s="2"/>
      <c r="BK305" s="2"/>
    </row>
    <row r="306" spans="1:63" s="418" customFormat="1" ht="36" customHeight="1">
      <c r="A306" s="2"/>
      <c r="B306" s="934" t="s">
        <v>2550</v>
      </c>
      <c r="C306" s="699"/>
      <c r="D306" s="699"/>
      <c r="E306" s="937"/>
      <c r="F306" s="938"/>
      <c r="G306" s="938"/>
      <c r="H306" s="938"/>
      <c r="I306" s="938"/>
      <c r="J306" s="938"/>
      <c r="K306" s="2"/>
      <c r="Y306" s="18"/>
      <c r="Z306" s="18"/>
      <c r="AA306" s="18"/>
      <c r="AB306" s="2"/>
      <c r="BA306" s="2"/>
      <c r="BB306" s="934" t="s">
        <v>2550</v>
      </c>
      <c r="BC306" s="935"/>
      <c r="BD306" s="935"/>
      <c r="BE306" s="936"/>
      <c r="BF306" s="928"/>
      <c r="BG306" s="929"/>
      <c r="BH306" s="929"/>
      <c r="BI306" s="929"/>
      <c r="BJ306" s="930"/>
      <c r="BK306" s="2"/>
    </row>
    <row r="307" spans="1:63" s="418" customFormat="1" ht="36" customHeight="1">
      <c r="A307" s="2"/>
      <c r="B307" s="934" t="s">
        <v>2551</v>
      </c>
      <c r="C307" s="699"/>
      <c r="D307" s="699"/>
      <c r="E307" s="937"/>
      <c r="F307" s="928"/>
      <c r="G307" s="939"/>
      <c r="H307" s="939"/>
      <c r="I307" s="939"/>
      <c r="J307" s="940"/>
      <c r="K307" s="2"/>
      <c r="Y307" s="18"/>
      <c r="Z307" s="18"/>
      <c r="AA307" s="18"/>
      <c r="AB307" s="2"/>
      <c r="BA307" s="2"/>
      <c r="BB307" s="934" t="s">
        <v>2551</v>
      </c>
      <c r="BC307" s="935"/>
      <c r="BD307" s="935"/>
      <c r="BE307" s="936"/>
      <c r="BF307" s="928"/>
      <c r="BG307" s="929"/>
      <c r="BH307" s="929"/>
      <c r="BI307" s="929"/>
      <c r="BJ307" s="930"/>
      <c r="BK307" s="2"/>
    </row>
    <row r="309" spans="1:63">
      <c r="C309" s="2" t="s">
        <v>2552</v>
      </c>
      <c r="BC309" s="2" t="s">
        <v>2552</v>
      </c>
    </row>
    <row r="310" spans="1:63" ht="36" customHeight="1">
      <c r="B310" s="934" t="s">
        <v>2553</v>
      </c>
      <c r="C310" s="699"/>
      <c r="D310" s="699"/>
      <c r="E310" s="937"/>
      <c r="F310" s="938"/>
      <c r="G310" s="938"/>
      <c r="H310" s="938"/>
      <c r="I310" s="938"/>
      <c r="J310" s="938"/>
      <c r="BB310" s="934" t="s">
        <v>2553</v>
      </c>
      <c r="BC310" s="935"/>
      <c r="BD310" s="935"/>
      <c r="BE310" s="936"/>
      <c r="BF310" s="928"/>
      <c r="BG310" s="929"/>
      <c r="BH310" s="929"/>
      <c r="BI310" s="929"/>
      <c r="BJ310" s="930"/>
    </row>
  </sheetData>
  <sheetProtection algorithmName="SHA-512" hashValue="ZFUrmErTI1RqY7qrCOww/88knNDoFM7jVu69+h/5MrvA1P/cPQm3v9fGblp0LGdoFXQxVsPzDPtw1g7ZPkGY5Q==" saltValue="Yy4xohnU8JyZL8KSsW1TPQ==" spinCount="100000" sheet="1" formatCells="0"/>
  <mergeCells count="612">
    <mergeCell ref="G70:I70"/>
    <mergeCell ref="G78:I78"/>
    <mergeCell ref="G86:I86"/>
    <mergeCell ref="G95:I95"/>
    <mergeCell ref="G105:I105"/>
    <mergeCell ref="G115:I115"/>
    <mergeCell ref="BB302:BD302"/>
    <mergeCell ref="BE302:BF302"/>
    <mergeCell ref="BG302:BH302"/>
    <mergeCell ref="BB279:BD279"/>
    <mergeCell ref="BF279:BJ279"/>
    <mergeCell ref="BB280:BD280"/>
    <mergeCell ref="BF280:BJ280"/>
    <mergeCell ref="BB281:BD281"/>
    <mergeCell ref="BF281:BJ281"/>
    <mergeCell ref="BB282:BD282"/>
    <mergeCell ref="BF282:BJ282"/>
    <mergeCell ref="BB286:BJ286"/>
    <mergeCell ref="BC248:BD248"/>
    <mergeCell ref="BE248:BL248"/>
    <mergeCell ref="BC252:BJ258"/>
    <mergeCell ref="BC261:BJ267"/>
    <mergeCell ref="BB276:BD276"/>
    <mergeCell ref="BF276:BJ276"/>
    <mergeCell ref="BI302:BJ302"/>
    <mergeCell ref="BB306:BE306"/>
    <mergeCell ref="BF306:BJ306"/>
    <mergeCell ref="BB307:BE307"/>
    <mergeCell ref="BF307:BJ307"/>
    <mergeCell ref="BB310:BE310"/>
    <mergeCell ref="BF310:BJ310"/>
    <mergeCell ref="BB291:BE291"/>
    <mergeCell ref="BF291:BJ291"/>
    <mergeCell ref="BB292:BE292"/>
    <mergeCell ref="BF292:BJ292"/>
    <mergeCell ref="BB293:BE293"/>
    <mergeCell ref="BF293:BJ293"/>
    <mergeCell ref="BB296:BE296"/>
    <mergeCell ref="BF296:BJ296"/>
    <mergeCell ref="BB297:BD297"/>
    <mergeCell ref="BE297:BF297"/>
    <mergeCell ref="BG297:BH297"/>
    <mergeCell ref="BI297:BJ297"/>
    <mergeCell ref="BB277:BD277"/>
    <mergeCell ref="BF277:BJ277"/>
    <mergeCell ref="BB278:BD278"/>
    <mergeCell ref="BF278:BJ278"/>
    <mergeCell ref="BC243:BD243"/>
    <mergeCell ref="BE243:BL243"/>
    <mergeCell ref="BC244:BD244"/>
    <mergeCell ref="BE244:BL244"/>
    <mergeCell ref="BC245:BD245"/>
    <mergeCell ref="BE245:BL245"/>
    <mergeCell ref="BC246:BD246"/>
    <mergeCell ref="BE246:BL246"/>
    <mergeCell ref="BC247:BD247"/>
    <mergeCell ref="BE247:BL247"/>
    <mergeCell ref="BC237:BD237"/>
    <mergeCell ref="BE237:BL237"/>
    <mergeCell ref="BC238:BD238"/>
    <mergeCell ref="BE238:BL238"/>
    <mergeCell ref="BC239:BD239"/>
    <mergeCell ref="BE239:BL239"/>
    <mergeCell ref="BC240:BD240"/>
    <mergeCell ref="BE240:BL240"/>
    <mergeCell ref="BC242:BD242"/>
    <mergeCell ref="BE242:BL242"/>
    <mergeCell ref="BC232:BD232"/>
    <mergeCell ref="BE232:BL232"/>
    <mergeCell ref="BC234:BD234"/>
    <mergeCell ref="BE234:BF234"/>
    <mergeCell ref="BG234:BH234"/>
    <mergeCell ref="BI234:BL234"/>
    <mergeCell ref="BC235:BD235"/>
    <mergeCell ref="BE235:BL235"/>
    <mergeCell ref="BC236:BD236"/>
    <mergeCell ref="BE236:BL236"/>
    <mergeCell ref="BC227:BD227"/>
    <mergeCell ref="BE227:BL227"/>
    <mergeCell ref="BC228:BD228"/>
    <mergeCell ref="BE228:BL228"/>
    <mergeCell ref="BC229:BD229"/>
    <mergeCell ref="BE229:BL229"/>
    <mergeCell ref="BC230:BD230"/>
    <mergeCell ref="BE230:BL230"/>
    <mergeCell ref="BC231:BD231"/>
    <mergeCell ref="BE231:BL231"/>
    <mergeCell ref="BC221:BD221"/>
    <mergeCell ref="BE221:BL221"/>
    <mergeCell ref="BC222:BD222"/>
    <mergeCell ref="BE222:BL222"/>
    <mergeCell ref="BC223:BD223"/>
    <mergeCell ref="BE223:BL223"/>
    <mergeCell ref="BC224:BD224"/>
    <mergeCell ref="BE224:BL224"/>
    <mergeCell ref="BC226:BD226"/>
    <mergeCell ref="BE226:BF226"/>
    <mergeCell ref="BG226:BH226"/>
    <mergeCell ref="BI226:BL226"/>
    <mergeCell ref="BC216:BJ216"/>
    <mergeCell ref="BC218:BD218"/>
    <mergeCell ref="BE218:BF218"/>
    <mergeCell ref="BG218:BH218"/>
    <mergeCell ref="BI218:BL218"/>
    <mergeCell ref="BC219:BD219"/>
    <mergeCell ref="BE219:BL219"/>
    <mergeCell ref="BC220:BD220"/>
    <mergeCell ref="BE220:BL220"/>
    <mergeCell ref="BB159:BD159"/>
    <mergeCell ref="BD165:BJ165"/>
    <mergeCell ref="BF179:BG179"/>
    <mergeCell ref="BF180:BG180"/>
    <mergeCell ref="BF181:BG181"/>
    <mergeCell ref="BF182:BG182"/>
    <mergeCell ref="BF183:BG183"/>
    <mergeCell ref="BF184:BG184"/>
    <mergeCell ref="BC201:BJ207"/>
    <mergeCell ref="BG140:BH140"/>
    <mergeCell ref="BD142:BF142"/>
    <mergeCell ref="BG142:BH142"/>
    <mergeCell ref="BD144:BF144"/>
    <mergeCell ref="BG144:BH144"/>
    <mergeCell ref="BB149:BJ150"/>
    <mergeCell ref="BE151:BF151"/>
    <mergeCell ref="BH151:BI151"/>
    <mergeCell ref="BB158:BD158"/>
    <mergeCell ref="BC131:BD131"/>
    <mergeCell ref="BC132:BD132"/>
    <mergeCell ref="BC133:BD133"/>
    <mergeCell ref="BC134:BD134"/>
    <mergeCell ref="BC135:BD135"/>
    <mergeCell ref="BC136:BD136"/>
    <mergeCell ref="BC137:BD137"/>
    <mergeCell ref="BC138:BD138"/>
    <mergeCell ref="BD140:BF140"/>
    <mergeCell ref="BD112:BF112"/>
    <mergeCell ref="BG112:BI112"/>
    <mergeCell ref="BC113:BC120"/>
    <mergeCell ref="BD113:BF113"/>
    <mergeCell ref="BG113:BI113"/>
    <mergeCell ref="BD114:BF114"/>
    <mergeCell ref="BG114:BI114"/>
    <mergeCell ref="BD115:BF115"/>
    <mergeCell ref="BD116:BF116"/>
    <mergeCell ref="BG116:BI116"/>
    <mergeCell ref="BD117:BF117"/>
    <mergeCell ref="BG117:BI117"/>
    <mergeCell ref="BD118:BF118"/>
    <mergeCell ref="BG118:BI118"/>
    <mergeCell ref="BD119:BF119"/>
    <mergeCell ref="BG119:BI119"/>
    <mergeCell ref="BD120:BF120"/>
    <mergeCell ref="BG120:BI120"/>
    <mergeCell ref="BD102:BF102"/>
    <mergeCell ref="BG102:BI102"/>
    <mergeCell ref="BC103:BC110"/>
    <mergeCell ref="BD103:BF103"/>
    <mergeCell ref="BG103:BI103"/>
    <mergeCell ref="BD104:BF104"/>
    <mergeCell ref="BG104:BI104"/>
    <mergeCell ref="BD105:BF105"/>
    <mergeCell ref="BD106:BF106"/>
    <mergeCell ref="BG106:BI106"/>
    <mergeCell ref="BD107:BF107"/>
    <mergeCell ref="BG107:BI107"/>
    <mergeCell ref="BD108:BF108"/>
    <mergeCell ref="BG108:BI108"/>
    <mergeCell ref="BD109:BF109"/>
    <mergeCell ref="BG109:BI109"/>
    <mergeCell ref="BD110:BF110"/>
    <mergeCell ref="BG110:BI110"/>
    <mergeCell ref="BD92:BF92"/>
    <mergeCell ref="BG92:BI92"/>
    <mergeCell ref="BC93:BC100"/>
    <mergeCell ref="BD93:BF93"/>
    <mergeCell ref="BG93:BI93"/>
    <mergeCell ref="BD94:BF94"/>
    <mergeCell ref="BG94:BI94"/>
    <mergeCell ref="BD95:BF95"/>
    <mergeCell ref="BD96:BF96"/>
    <mergeCell ref="BG96:BI96"/>
    <mergeCell ref="BD97:BF97"/>
    <mergeCell ref="BG97:BI97"/>
    <mergeCell ref="BD98:BF98"/>
    <mergeCell ref="BG98:BI98"/>
    <mergeCell ref="BD99:BF99"/>
    <mergeCell ref="BG99:BI99"/>
    <mergeCell ref="BD100:BF100"/>
    <mergeCell ref="BG100:BI100"/>
    <mergeCell ref="BD83:BF83"/>
    <mergeCell ref="BG83:BI83"/>
    <mergeCell ref="BC84:BC89"/>
    <mergeCell ref="BD84:BF84"/>
    <mergeCell ref="BG84:BI84"/>
    <mergeCell ref="BD85:BF85"/>
    <mergeCell ref="BG85:BI85"/>
    <mergeCell ref="BD86:BF86"/>
    <mergeCell ref="BD87:BF87"/>
    <mergeCell ref="BG87:BI87"/>
    <mergeCell ref="BD88:BF88"/>
    <mergeCell ref="BG88:BI88"/>
    <mergeCell ref="BD89:BF89"/>
    <mergeCell ref="BG89:BI89"/>
    <mergeCell ref="BD75:BF75"/>
    <mergeCell ref="BG75:BI75"/>
    <mergeCell ref="BC76:BC81"/>
    <mergeCell ref="BD76:BF76"/>
    <mergeCell ref="BG76:BI76"/>
    <mergeCell ref="BD77:BF77"/>
    <mergeCell ref="BG77:BI77"/>
    <mergeCell ref="BD78:BF78"/>
    <mergeCell ref="BD79:BF79"/>
    <mergeCell ref="BG79:BI79"/>
    <mergeCell ref="BD80:BF80"/>
    <mergeCell ref="BG80:BI80"/>
    <mergeCell ref="BD81:BF81"/>
    <mergeCell ref="BG81:BI81"/>
    <mergeCell ref="BD67:BF67"/>
    <mergeCell ref="BG67:BI67"/>
    <mergeCell ref="BC68:BC73"/>
    <mergeCell ref="BD68:BF68"/>
    <mergeCell ref="BG68:BI68"/>
    <mergeCell ref="BD69:BF69"/>
    <mergeCell ref="BG69:BI69"/>
    <mergeCell ref="BD70:BF70"/>
    <mergeCell ref="BD71:BF71"/>
    <mergeCell ref="BG71:BI71"/>
    <mergeCell ref="BD72:BF72"/>
    <mergeCell ref="BG72:BI72"/>
    <mergeCell ref="BD73:BF73"/>
    <mergeCell ref="BG73:BI73"/>
    <mergeCell ref="BD58:BF58"/>
    <mergeCell ref="BG58:BI58"/>
    <mergeCell ref="BC59:BC64"/>
    <mergeCell ref="BD59:BF59"/>
    <mergeCell ref="BG59:BI59"/>
    <mergeCell ref="BD60:BF60"/>
    <mergeCell ref="BG60:BI60"/>
    <mergeCell ref="BD61:BF61"/>
    <mergeCell ref="BG61:BI61"/>
    <mergeCell ref="BD62:BF62"/>
    <mergeCell ref="BG62:BI62"/>
    <mergeCell ref="BD63:BF63"/>
    <mergeCell ref="BG63:BI63"/>
    <mergeCell ref="BD64:BF64"/>
    <mergeCell ref="BG64:BI64"/>
    <mergeCell ref="BD50:BF50"/>
    <mergeCell ref="BG50:BI50"/>
    <mergeCell ref="BC51:BC56"/>
    <mergeCell ref="BD51:BF51"/>
    <mergeCell ref="BG51:BI51"/>
    <mergeCell ref="BD52:BF52"/>
    <mergeCell ref="BG52:BI52"/>
    <mergeCell ref="BD53:BF53"/>
    <mergeCell ref="BG53:BI53"/>
    <mergeCell ref="BD54:BF54"/>
    <mergeCell ref="BG54:BI54"/>
    <mergeCell ref="BD55:BF55"/>
    <mergeCell ref="BG55:BI55"/>
    <mergeCell ref="BD56:BF56"/>
    <mergeCell ref="BG56:BI56"/>
    <mergeCell ref="BD33:BI33"/>
    <mergeCell ref="BD36:BI37"/>
    <mergeCell ref="BD42:BF42"/>
    <mergeCell ref="BG42:BI42"/>
    <mergeCell ref="BC43:BC48"/>
    <mergeCell ref="BD43:BF43"/>
    <mergeCell ref="BG43:BI43"/>
    <mergeCell ref="BD44:BF44"/>
    <mergeCell ref="BG44:BI44"/>
    <mergeCell ref="BD45:BF45"/>
    <mergeCell ref="BG45:BI45"/>
    <mergeCell ref="BD46:BF46"/>
    <mergeCell ref="BG46:BI46"/>
    <mergeCell ref="BD47:BF47"/>
    <mergeCell ref="BG47:BI47"/>
    <mergeCell ref="BD48:BF48"/>
    <mergeCell ref="BG48:BI48"/>
    <mergeCell ref="BC19:BD19"/>
    <mergeCell ref="BB20:BB21"/>
    <mergeCell ref="BC20:BD21"/>
    <mergeCell ref="BF20:BJ20"/>
    <mergeCell ref="BF21:BJ21"/>
    <mergeCell ref="BC22:BE22"/>
    <mergeCell ref="BF22:BG22"/>
    <mergeCell ref="BC23:BE23"/>
    <mergeCell ref="BF23:BG23"/>
    <mergeCell ref="BG19:BJ19"/>
    <mergeCell ref="BC14:BE14"/>
    <mergeCell ref="BF14:BJ14"/>
    <mergeCell ref="BC15:BE15"/>
    <mergeCell ref="BF15:BJ15"/>
    <mergeCell ref="BC16:BE16"/>
    <mergeCell ref="BF16:BJ16"/>
    <mergeCell ref="BC17:BD17"/>
    <mergeCell ref="BF17:BJ17"/>
    <mergeCell ref="BC18:BE18"/>
    <mergeCell ref="BF18:BG18"/>
    <mergeCell ref="BH18:BJ18"/>
    <mergeCell ref="BB3:BJ3"/>
    <mergeCell ref="BB7:BD7"/>
    <mergeCell ref="BE7:BJ7"/>
    <mergeCell ref="BB8:BD9"/>
    <mergeCell ref="BE8:BJ9"/>
    <mergeCell ref="BB10:BD10"/>
    <mergeCell ref="BE10:BF10"/>
    <mergeCell ref="BG10:BH10"/>
    <mergeCell ref="BI10:BJ10"/>
    <mergeCell ref="C252:J258"/>
    <mergeCell ref="C261:J267"/>
    <mergeCell ref="C246:D246"/>
    <mergeCell ref="E246:L246"/>
    <mergeCell ref="C247:D247"/>
    <mergeCell ref="E247:L247"/>
    <mergeCell ref="C248:D248"/>
    <mergeCell ref="E248:L248"/>
    <mergeCell ref="C243:D243"/>
    <mergeCell ref="E243:L243"/>
    <mergeCell ref="C244:D244"/>
    <mergeCell ref="E244:L244"/>
    <mergeCell ref="C245:D245"/>
    <mergeCell ref="E245:L245"/>
    <mergeCell ref="C239:D239"/>
    <mergeCell ref="E239:L239"/>
    <mergeCell ref="C240:D240"/>
    <mergeCell ref="E240:L240"/>
    <mergeCell ref="C242:D242"/>
    <mergeCell ref="E242:L242"/>
    <mergeCell ref="C236:D236"/>
    <mergeCell ref="E236:L236"/>
    <mergeCell ref="C237:D237"/>
    <mergeCell ref="E237:L237"/>
    <mergeCell ref="C238:D238"/>
    <mergeCell ref="E238:L238"/>
    <mergeCell ref="C234:D234"/>
    <mergeCell ref="E234:F234"/>
    <mergeCell ref="G234:H234"/>
    <mergeCell ref="I234:L234"/>
    <mergeCell ref="C235:D235"/>
    <mergeCell ref="E235:L235"/>
    <mergeCell ref="C230:D230"/>
    <mergeCell ref="E230:L230"/>
    <mergeCell ref="C231:D231"/>
    <mergeCell ref="E231:L231"/>
    <mergeCell ref="C232:D232"/>
    <mergeCell ref="E232:L232"/>
    <mergeCell ref="C227:D227"/>
    <mergeCell ref="E227:L227"/>
    <mergeCell ref="C228:D228"/>
    <mergeCell ref="E228:L228"/>
    <mergeCell ref="C229:D229"/>
    <mergeCell ref="E229:L229"/>
    <mergeCell ref="C223:D223"/>
    <mergeCell ref="E223:L223"/>
    <mergeCell ref="C224:D224"/>
    <mergeCell ref="E224:L224"/>
    <mergeCell ref="C226:D226"/>
    <mergeCell ref="E226:F226"/>
    <mergeCell ref="G226:H226"/>
    <mergeCell ref="I226:L226"/>
    <mergeCell ref="C220:D220"/>
    <mergeCell ref="E220:L220"/>
    <mergeCell ref="C221:D221"/>
    <mergeCell ref="E221:L221"/>
    <mergeCell ref="C222:D222"/>
    <mergeCell ref="E222:L222"/>
    <mergeCell ref="C216:J216"/>
    <mergeCell ref="C218:D218"/>
    <mergeCell ref="E218:F218"/>
    <mergeCell ref="G218:H218"/>
    <mergeCell ref="I218:L218"/>
    <mergeCell ref="C219:D219"/>
    <mergeCell ref="E219:L219"/>
    <mergeCell ref="C135:D135"/>
    <mergeCell ref="C136:D136"/>
    <mergeCell ref="C137:D137"/>
    <mergeCell ref="C138:D138"/>
    <mergeCell ref="D140:F140"/>
    <mergeCell ref="G140:H140"/>
    <mergeCell ref="D120:F120"/>
    <mergeCell ref="G120:I120"/>
    <mergeCell ref="C131:D131"/>
    <mergeCell ref="C132:D132"/>
    <mergeCell ref="C133:D133"/>
    <mergeCell ref="C134:D134"/>
    <mergeCell ref="B306:E306"/>
    <mergeCell ref="F306:J306"/>
    <mergeCell ref="B307:E307"/>
    <mergeCell ref="F307:J307"/>
    <mergeCell ref="B310:E310"/>
    <mergeCell ref="F310:J310"/>
    <mergeCell ref="N297:P297"/>
    <mergeCell ref="Q297:R297"/>
    <mergeCell ref="B302:D302"/>
    <mergeCell ref="E302:F302"/>
    <mergeCell ref="G302:H302"/>
    <mergeCell ref="I302:J302"/>
    <mergeCell ref="B293:E293"/>
    <mergeCell ref="F293:J293"/>
    <mergeCell ref="B296:E296"/>
    <mergeCell ref="F296:J296"/>
    <mergeCell ref="B297:D297"/>
    <mergeCell ref="E297:F297"/>
    <mergeCell ref="G297:H297"/>
    <mergeCell ref="I297:J297"/>
    <mergeCell ref="B282:D282"/>
    <mergeCell ref="F282:J282"/>
    <mergeCell ref="B286:J286"/>
    <mergeCell ref="B291:E291"/>
    <mergeCell ref="F291:J291"/>
    <mergeCell ref="B292:E292"/>
    <mergeCell ref="F292:J292"/>
    <mergeCell ref="B279:D279"/>
    <mergeCell ref="F279:J279"/>
    <mergeCell ref="B280:D280"/>
    <mergeCell ref="F280:J280"/>
    <mergeCell ref="B281:D281"/>
    <mergeCell ref="F281:J281"/>
    <mergeCell ref="B276:D276"/>
    <mergeCell ref="F276:J276"/>
    <mergeCell ref="B277:D277"/>
    <mergeCell ref="F277:J277"/>
    <mergeCell ref="B278:D278"/>
    <mergeCell ref="F278:J278"/>
    <mergeCell ref="C201:J207"/>
    <mergeCell ref="F182:G182"/>
    <mergeCell ref="F183:G183"/>
    <mergeCell ref="F184:G184"/>
    <mergeCell ref="D142:F142"/>
    <mergeCell ref="G142:H142"/>
    <mergeCell ref="D144:F144"/>
    <mergeCell ref="G144:H144"/>
    <mergeCell ref="M146:M149"/>
    <mergeCell ref="B149:J150"/>
    <mergeCell ref="D165:J165"/>
    <mergeCell ref="F179:G179"/>
    <mergeCell ref="F180:G180"/>
    <mergeCell ref="F181:G181"/>
    <mergeCell ref="E151:F151"/>
    <mergeCell ref="H151:I151"/>
    <mergeCell ref="B158:D158"/>
    <mergeCell ref="B159:D159"/>
    <mergeCell ref="D117:F117"/>
    <mergeCell ref="G117:I117"/>
    <mergeCell ref="D118:F118"/>
    <mergeCell ref="G118:I118"/>
    <mergeCell ref="D119:F119"/>
    <mergeCell ref="G119:I119"/>
    <mergeCell ref="D112:F112"/>
    <mergeCell ref="G112:I112"/>
    <mergeCell ref="C113:C120"/>
    <mergeCell ref="D113:F113"/>
    <mergeCell ref="G113:I113"/>
    <mergeCell ref="D114:F114"/>
    <mergeCell ref="G114:I114"/>
    <mergeCell ref="D115:F115"/>
    <mergeCell ref="D116:F116"/>
    <mergeCell ref="G116:I116"/>
    <mergeCell ref="D109:F109"/>
    <mergeCell ref="G109:I109"/>
    <mergeCell ref="D110:F110"/>
    <mergeCell ref="G110:I110"/>
    <mergeCell ref="C103:C110"/>
    <mergeCell ref="D103:F103"/>
    <mergeCell ref="G103:I103"/>
    <mergeCell ref="D104:F104"/>
    <mergeCell ref="G104:I104"/>
    <mergeCell ref="D105:F105"/>
    <mergeCell ref="D106:F106"/>
    <mergeCell ref="G106:I106"/>
    <mergeCell ref="D107:F107"/>
    <mergeCell ref="G107:I107"/>
    <mergeCell ref="D102:F102"/>
    <mergeCell ref="G102:I102"/>
    <mergeCell ref="D96:F96"/>
    <mergeCell ref="G96:I96"/>
    <mergeCell ref="D97:F97"/>
    <mergeCell ref="G97:I97"/>
    <mergeCell ref="D98:F98"/>
    <mergeCell ref="G98:I98"/>
    <mergeCell ref="D108:F108"/>
    <mergeCell ref="G108:I108"/>
    <mergeCell ref="D89:F89"/>
    <mergeCell ref="G89:I89"/>
    <mergeCell ref="D92:F92"/>
    <mergeCell ref="G92:I92"/>
    <mergeCell ref="C93:C100"/>
    <mergeCell ref="D93:F93"/>
    <mergeCell ref="G93:I93"/>
    <mergeCell ref="D94:F94"/>
    <mergeCell ref="G94:I94"/>
    <mergeCell ref="D95:F95"/>
    <mergeCell ref="C84:C89"/>
    <mergeCell ref="D84:F84"/>
    <mergeCell ref="G84:I84"/>
    <mergeCell ref="D85:F85"/>
    <mergeCell ref="G85:I85"/>
    <mergeCell ref="D86:F86"/>
    <mergeCell ref="D87:F87"/>
    <mergeCell ref="G87:I87"/>
    <mergeCell ref="D88:F88"/>
    <mergeCell ref="G88:I88"/>
    <mergeCell ref="D99:F99"/>
    <mergeCell ref="G99:I99"/>
    <mergeCell ref="D100:F100"/>
    <mergeCell ref="G100:I100"/>
    <mergeCell ref="D80:F80"/>
    <mergeCell ref="G80:I80"/>
    <mergeCell ref="D81:F81"/>
    <mergeCell ref="G81:I81"/>
    <mergeCell ref="D83:F83"/>
    <mergeCell ref="G83:I83"/>
    <mergeCell ref="D75:F75"/>
    <mergeCell ref="G75:I75"/>
    <mergeCell ref="C76:C81"/>
    <mergeCell ref="D76:F76"/>
    <mergeCell ref="G76:I76"/>
    <mergeCell ref="D77:F77"/>
    <mergeCell ref="G77:I77"/>
    <mergeCell ref="D78:F78"/>
    <mergeCell ref="D79:F79"/>
    <mergeCell ref="G79:I79"/>
    <mergeCell ref="C68:C73"/>
    <mergeCell ref="D68:F68"/>
    <mergeCell ref="G68:I68"/>
    <mergeCell ref="D69:F69"/>
    <mergeCell ref="G69:I69"/>
    <mergeCell ref="D70:F70"/>
    <mergeCell ref="D61:F61"/>
    <mergeCell ref="G61:I61"/>
    <mergeCell ref="D62:F62"/>
    <mergeCell ref="G62:I62"/>
    <mergeCell ref="D63:F63"/>
    <mergeCell ref="G63:I63"/>
    <mergeCell ref="D71:F71"/>
    <mergeCell ref="G71:I71"/>
    <mergeCell ref="D72:F72"/>
    <mergeCell ref="G72:I72"/>
    <mergeCell ref="D73:F73"/>
    <mergeCell ref="G73:I73"/>
    <mergeCell ref="D64:F64"/>
    <mergeCell ref="G64:I64"/>
    <mergeCell ref="D67:F67"/>
    <mergeCell ref="G67:I67"/>
    <mergeCell ref="C59:C64"/>
    <mergeCell ref="D59:F59"/>
    <mergeCell ref="G59:I59"/>
    <mergeCell ref="D60:F60"/>
    <mergeCell ref="G60:I60"/>
    <mergeCell ref="C51:C56"/>
    <mergeCell ref="D51:F51"/>
    <mergeCell ref="G51:I51"/>
    <mergeCell ref="D52:F52"/>
    <mergeCell ref="G52:I52"/>
    <mergeCell ref="D53:F53"/>
    <mergeCell ref="G53:I53"/>
    <mergeCell ref="D54:F54"/>
    <mergeCell ref="G54:I54"/>
    <mergeCell ref="D55:F55"/>
    <mergeCell ref="D50:F50"/>
    <mergeCell ref="G50:I50"/>
    <mergeCell ref="D42:F42"/>
    <mergeCell ref="G42:I42"/>
    <mergeCell ref="G55:I55"/>
    <mergeCell ref="D56:F56"/>
    <mergeCell ref="G56:I56"/>
    <mergeCell ref="D58:F58"/>
    <mergeCell ref="G58:I58"/>
    <mergeCell ref="C43:C48"/>
    <mergeCell ref="D43:F43"/>
    <mergeCell ref="G43:I43"/>
    <mergeCell ref="D44:F44"/>
    <mergeCell ref="G44:I44"/>
    <mergeCell ref="D45:F45"/>
    <mergeCell ref="G45:I45"/>
    <mergeCell ref="D46:F46"/>
    <mergeCell ref="C22:E22"/>
    <mergeCell ref="F22:G22"/>
    <mergeCell ref="C23:E23"/>
    <mergeCell ref="F23:G23"/>
    <mergeCell ref="D33:I33"/>
    <mergeCell ref="D36:I37"/>
    <mergeCell ref="G46:I46"/>
    <mergeCell ref="D47:F47"/>
    <mergeCell ref="G47:I47"/>
    <mergeCell ref="D48:F48"/>
    <mergeCell ref="G48:I48"/>
    <mergeCell ref="C16:E16"/>
    <mergeCell ref="F16:J16"/>
    <mergeCell ref="C17:D17"/>
    <mergeCell ref="F17:J17"/>
    <mergeCell ref="B20:B21"/>
    <mergeCell ref="C20:D21"/>
    <mergeCell ref="F20:J20"/>
    <mergeCell ref="F21:J21"/>
    <mergeCell ref="C14:E14"/>
    <mergeCell ref="F14:J14"/>
    <mergeCell ref="C15:E15"/>
    <mergeCell ref="F15:J15"/>
    <mergeCell ref="C18:E18"/>
    <mergeCell ref="C19:D19"/>
    <mergeCell ref="F19:J19"/>
    <mergeCell ref="F18:J18"/>
    <mergeCell ref="B8:D9"/>
    <mergeCell ref="B10:D10"/>
    <mergeCell ref="E10:F10"/>
    <mergeCell ref="G10:H10"/>
    <mergeCell ref="I10:J10"/>
    <mergeCell ref="E8:J9"/>
    <mergeCell ref="B7:D7"/>
    <mergeCell ref="E7:J7"/>
    <mergeCell ref="B3:J3"/>
  </mergeCells>
  <phoneticPr fontId="58"/>
  <conditionalFormatting sqref="F277:J282">
    <cfRule type="expression" dxfId="1" priority="2" stopIfTrue="1">
      <formula>$E277="無"</formula>
    </cfRule>
  </conditionalFormatting>
  <conditionalFormatting sqref="BF277:BJ282">
    <cfRule type="expression" dxfId="0" priority="1" stopIfTrue="1">
      <formula>$E277="無"</formula>
    </cfRule>
  </conditionalFormatting>
  <dataValidations count="6">
    <dataValidation type="list" allowBlank="1" showInputMessage="1" showErrorMessage="1" sqref="F291:J291 BF291:BJ291" xr:uid="{00000000-0002-0000-0C00-000000000000}">
      <formula1>"太陽光発電,風力発電,水力発電,地熱発電,バイオマス発電,太陽熱利用,温度差熱利用,地中熱利用,バイオマス熱利用"</formula1>
    </dataValidation>
    <dataValidation type="list" allowBlank="1" showInputMessage="1" showErrorMessage="1" sqref="F32 BF32" xr:uid="{00000000-0002-0000-0C00-000001000000}">
      <formula1>"あり,なし"</formula1>
    </dataValidation>
    <dataValidation type="list" allowBlank="1" showInputMessage="1" showErrorMessage="1" sqref="E277:E282 BE277:BE282" xr:uid="{00000000-0002-0000-0C00-000002000000}">
      <formula1>"有,無"</formula1>
    </dataValidation>
    <dataValidation type="list" allowBlank="1" showInputMessage="1" showErrorMessage="1" sqref="C252:J258 BC252:BJ258" xr:uid="{00000000-0002-0000-0C00-000003000000}">
      <formula1>"入札、又は複数者からの見積書を徴取し、最安の見積書を選定,その他（競争に付すことが著しく困難又は不適当である）"</formula1>
    </dataValidation>
    <dataValidation type="list" allowBlank="1" showInputMessage="1" showErrorMessage="1" sqref="G218:H218 G226:H226 G234:H234 BG218:BH218 BG226:BH226 BG234:BH234" xr:uid="{00000000-0002-0000-0C00-000004000000}">
      <formula1>"PPA使用者,リース使用者,該当なし"</formula1>
    </dataValidation>
    <dataValidation type="list" allowBlank="1" showInputMessage="1" showErrorMessage="1" sqref="E218:F218 E226:F226 E234:F234 BE218:BF218 BE226:BF226 BE234:BF234" xr:uid="{00000000-0002-0000-0C00-000005000000}">
      <formula1>"PPA事業者,リース事業者,該当なし"</formula1>
    </dataValidation>
  </dataValidations>
  <pageMargins left="0.70866141732283472" right="0.70866141732283472" top="0.74803149606299213" bottom="0.74803149606299213" header="0.31496062992125984" footer="0.31496062992125984"/>
  <pageSetup paperSize="9" orientation="portrait" blackAndWhite="1" r:id="rId1"/>
  <rowBreaks count="6" manualBreakCount="6">
    <brk id="28" max="11" man="1"/>
    <brk id="74" max="11" man="1"/>
    <brk id="124" max="11" man="1"/>
    <brk id="212" max="11" man="1"/>
    <brk id="268" max="11" man="1"/>
    <brk id="287"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Check Box 1">
              <controlPr defaultSize="0" autoFill="0" autoLine="0" autoPict="0">
                <anchor moveWithCells="1">
                  <from>
                    <xdr:col>4</xdr:col>
                    <xdr:colOff>99060</xdr:colOff>
                    <xdr:row>301</xdr:row>
                    <xdr:rowOff>106680</xdr:rowOff>
                  </from>
                  <to>
                    <xdr:col>5</xdr:col>
                    <xdr:colOff>22860</xdr:colOff>
                    <xdr:row>301</xdr:row>
                    <xdr:rowOff>342900</xdr:rowOff>
                  </to>
                </anchor>
              </controlPr>
            </control>
          </mc:Choice>
        </mc:AlternateContent>
        <mc:AlternateContent xmlns:mc="http://schemas.openxmlformats.org/markup-compatibility/2006">
          <mc:Choice Requires="x14">
            <control shapeId="106498" r:id="rId5" name="Check Box 2">
              <controlPr defaultSize="0" autoFill="0" autoLine="0" autoPict="0">
                <anchor moveWithCells="1">
                  <from>
                    <xdr:col>4</xdr:col>
                    <xdr:colOff>655320</xdr:colOff>
                    <xdr:row>301</xdr:row>
                    <xdr:rowOff>114300</xdr:rowOff>
                  </from>
                  <to>
                    <xdr:col>5</xdr:col>
                    <xdr:colOff>579120</xdr:colOff>
                    <xdr:row>301</xdr:row>
                    <xdr:rowOff>350520</xdr:rowOff>
                  </to>
                </anchor>
              </controlPr>
            </control>
          </mc:Choice>
        </mc:AlternateContent>
        <mc:AlternateContent xmlns:mc="http://schemas.openxmlformats.org/markup-compatibility/2006">
          <mc:Choice Requires="x14">
            <control shapeId="106499" r:id="rId6" name="Check Box 3">
              <controlPr defaultSize="0" autoFill="0" autoLine="0" autoPict="0">
                <anchor moveWithCells="1">
                  <from>
                    <xdr:col>56</xdr:col>
                    <xdr:colOff>99060</xdr:colOff>
                    <xdr:row>301</xdr:row>
                    <xdr:rowOff>106680</xdr:rowOff>
                  </from>
                  <to>
                    <xdr:col>57</xdr:col>
                    <xdr:colOff>22860</xdr:colOff>
                    <xdr:row>301</xdr:row>
                    <xdr:rowOff>342900</xdr:rowOff>
                  </to>
                </anchor>
              </controlPr>
            </control>
          </mc:Choice>
        </mc:AlternateContent>
        <mc:AlternateContent xmlns:mc="http://schemas.openxmlformats.org/markup-compatibility/2006">
          <mc:Choice Requires="x14">
            <control shapeId="106500" r:id="rId7" name="Check Box 4">
              <controlPr defaultSize="0" autoFill="0" autoLine="0" autoPict="0">
                <anchor moveWithCells="1">
                  <from>
                    <xdr:col>56</xdr:col>
                    <xdr:colOff>655320</xdr:colOff>
                    <xdr:row>301</xdr:row>
                    <xdr:rowOff>114300</xdr:rowOff>
                  </from>
                  <to>
                    <xdr:col>57</xdr:col>
                    <xdr:colOff>579120</xdr:colOff>
                    <xdr:row>301</xdr:row>
                    <xdr:rowOff>350520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C00-000006000000}">
          <x14:formula1>
            <xm:f>基本情報!$W$3:$W$125</xm:f>
          </x14:formula1>
          <xm:sqref>F21:J21</xm:sqref>
        </x14:dataValidation>
        <x14:dataValidation type="list" allowBlank="1" showInputMessage="1" showErrorMessage="1" xr:uid="{00000000-0002-0000-0C00-000007000000}">
          <x14:formula1>
            <xm:f>基本情報!$Q$21:$Q$52</xm:f>
          </x14:formula1>
          <xm:sqref>F20:J20</xm:sqref>
        </x14:dataValidation>
        <x14:dataValidation type="list" allowBlank="1" showInputMessage="1" showErrorMessage="1" xr:uid="{00000000-0002-0000-0C00-000008000000}">
          <x14:formula1>
            <xm:f>'Y:\東京都地球温暖化防止活動推進センター\創エネ支援チーム\Ｒ４\地産地消再エネ増強プロジェクトR4\99_R5年度フォルダ\03_様式\01_都内\[HPアップ用_R5年度向け_都内様式.xlsx]基本情報入力シート'!#REF!</xm:f>
          </x14:formula1>
          <xm:sqref>BF20:BJ21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7"/>
  <dimension ref="B1:AF124"/>
  <sheetViews>
    <sheetView showGridLines="0" showZeros="0" view="pageBreakPreview" zoomScale="115" zoomScaleNormal="60" zoomScaleSheetLayoutView="115" zoomScalePageLayoutView="60" workbookViewId="0">
      <selection activeCell="Z7" sqref="Z7"/>
    </sheetView>
  </sheetViews>
  <sheetFormatPr defaultColWidth="8.88671875" defaultRowHeight="14.4"/>
  <cols>
    <col min="1" max="1" width="2" style="377" customWidth="1"/>
    <col min="2" max="6" width="16.33203125" style="377" customWidth="1"/>
    <col min="7" max="7" width="1.44140625" style="377" customWidth="1"/>
    <col min="8" max="8" width="2" style="377" customWidth="1"/>
    <col min="9" max="9" width="2.6640625" style="377" customWidth="1"/>
    <col min="10" max="25" width="0" style="377" hidden="1" customWidth="1"/>
    <col min="26" max="26" width="15.109375" style="377" customWidth="1"/>
    <col min="27" max="27" width="2" style="377" customWidth="1"/>
    <col min="28" max="32" width="16.33203125" style="377" customWidth="1"/>
    <col min="33" max="33" width="1.44140625" style="377" customWidth="1"/>
    <col min="34" max="34" width="2" style="377" customWidth="1"/>
    <col min="35" max="16384" width="8.88671875" style="377"/>
  </cols>
  <sheetData>
    <row r="1" spans="2:32" ht="57.6" customHeight="1">
      <c r="B1" s="378" t="s">
        <v>2572</v>
      </c>
      <c r="C1" s="378"/>
      <c r="AB1" s="378" t="s">
        <v>2115</v>
      </c>
      <c r="AC1" s="378"/>
    </row>
    <row r="2" spans="2:32" ht="19.2" customHeight="1">
      <c r="B2" s="411" t="s">
        <v>2484</v>
      </c>
      <c r="C2" s="380"/>
      <c r="D2" s="380"/>
      <c r="E2" s="380"/>
      <c r="F2" s="380"/>
      <c r="AB2" s="379"/>
      <c r="AC2" s="380"/>
      <c r="AD2" s="380"/>
      <c r="AE2" s="380"/>
      <c r="AF2" s="380"/>
    </row>
    <row r="3" spans="2:32" ht="37.799999999999997" customHeight="1">
      <c r="B3" s="381" t="s">
        <v>2144</v>
      </c>
      <c r="C3" s="381" t="s">
        <v>2145</v>
      </c>
      <c r="D3" s="381" t="s">
        <v>2147</v>
      </c>
      <c r="E3" s="381" t="s">
        <v>2146</v>
      </c>
      <c r="F3" s="381" t="s">
        <v>2148</v>
      </c>
      <c r="AB3" s="381" t="s">
        <v>2144</v>
      </c>
      <c r="AC3" s="381" t="s">
        <v>2145</v>
      </c>
      <c r="AD3" s="381" t="s">
        <v>2147</v>
      </c>
      <c r="AE3" s="381" t="s">
        <v>2146</v>
      </c>
      <c r="AF3" s="381" t="s">
        <v>2148</v>
      </c>
    </row>
    <row r="4" spans="2:32" ht="37.799999999999997" customHeight="1">
      <c r="B4" s="410" t="s">
        <v>2116</v>
      </c>
      <c r="C4" s="410" t="s">
        <v>2112</v>
      </c>
      <c r="D4" s="410" t="s">
        <v>2129</v>
      </c>
      <c r="E4" s="410" t="s">
        <v>2117</v>
      </c>
      <c r="F4" s="410" t="s">
        <v>2130</v>
      </c>
      <c r="AB4" s="382" t="s">
        <v>2116</v>
      </c>
      <c r="AC4" s="382" t="s">
        <v>2112</v>
      </c>
      <c r="AD4" s="382" t="s">
        <v>2129</v>
      </c>
      <c r="AE4" s="382" t="s">
        <v>2117</v>
      </c>
      <c r="AF4" s="382" t="s">
        <v>2130</v>
      </c>
    </row>
    <row r="5" spans="2:32" ht="37.799999999999997" customHeight="1">
      <c r="B5" s="383"/>
      <c r="C5" s="384"/>
      <c r="D5" s="385"/>
      <c r="E5" s="384"/>
      <c r="F5" s="386">
        <f>E5*D5*C5</f>
        <v>0</v>
      </c>
      <c r="AB5" s="383" t="s">
        <v>2434</v>
      </c>
      <c r="AC5" s="384">
        <v>40</v>
      </c>
      <c r="AD5" s="385">
        <v>0.1</v>
      </c>
      <c r="AE5" s="384">
        <v>12</v>
      </c>
      <c r="AF5" s="386">
        <f t="shared" ref="AF5:AF14" si="0">AE5*AD5*AC5</f>
        <v>48.000000000000007</v>
      </c>
    </row>
    <row r="6" spans="2:32" ht="37.799999999999997" customHeight="1">
      <c r="B6" s="383"/>
      <c r="C6" s="384"/>
      <c r="D6" s="384"/>
      <c r="E6" s="384"/>
      <c r="F6" s="386">
        <f t="shared" ref="F6:F14" si="1">E6*D6*C6</f>
        <v>0</v>
      </c>
      <c r="AB6" s="383" t="s">
        <v>2435</v>
      </c>
      <c r="AC6" s="384">
        <v>10</v>
      </c>
      <c r="AD6" s="384">
        <v>0.1</v>
      </c>
      <c r="AE6" s="384">
        <v>12</v>
      </c>
      <c r="AF6" s="386">
        <f t="shared" si="0"/>
        <v>12.000000000000002</v>
      </c>
    </row>
    <row r="7" spans="2:32" ht="37.799999999999997" customHeight="1">
      <c r="B7" s="383"/>
      <c r="C7" s="384"/>
      <c r="D7" s="384"/>
      <c r="E7" s="384"/>
      <c r="F7" s="386">
        <f t="shared" si="1"/>
        <v>0</v>
      </c>
      <c r="AB7" s="383" t="s">
        <v>2436</v>
      </c>
      <c r="AC7" s="384">
        <v>10</v>
      </c>
      <c r="AD7" s="384">
        <v>0.1</v>
      </c>
      <c r="AE7" s="384">
        <v>12</v>
      </c>
      <c r="AF7" s="386">
        <f t="shared" si="0"/>
        <v>12.000000000000002</v>
      </c>
    </row>
    <row r="8" spans="2:32" ht="37.799999999999997" customHeight="1">
      <c r="B8" s="383"/>
      <c r="C8" s="384"/>
      <c r="D8" s="384"/>
      <c r="E8" s="384"/>
      <c r="F8" s="386">
        <f>E8*D8*C8</f>
        <v>0</v>
      </c>
      <c r="AB8" s="383"/>
      <c r="AC8" s="384"/>
      <c r="AD8" s="384"/>
      <c r="AE8" s="384"/>
      <c r="AF8" s="386">
        <f t="shared" si="0"/>
        <v>0</v>
      </c>
    </row>
    <row r="9" spans="2:32" ht="37.799999999999997" customHeight="1">
      <c r="B9" s="383"/>
      <c r="C9" s="384"/>
      <c r="D9" s="384"/>
      <c r="E9" s="384"/>
      <c r="F9" s="386">
        <f t="shared" si="1"/>
        <v>0</v>
      </c>
      <c r="AB9" s="383"/>
      <c r="AC9" s="384"/>
      <c r="AD9" s="384"/>
      <c r="AE9" s="384"/>
      <c r="AF9" s="386">
        <f t="shared" si="0"/>
        <v>0</v>
      </c>
    </row>
    <row r="10" spans="2:32" ht="37.799999999999997" customHeight="1">
      <c r="B10" s="383"/>
      <c r="C10" s="384"/>
      <c r="D10" s="384"/>
      <c r="E10" s="384"/>
      <c r="F10" s="386">
        <f t="shared" si="1"/>
        <v>0</v>
      </c>
      <c r="AB10" s="383"/>
      <c r="AC10" s="384"/>
      <c r="AD10" s="384"/>
      <c r="AE10" s="384"/>
      <c r="AF10" s="386">
        <f t="shared" si="0"/>
        <v>0</v>
      </c>
    </row>
    <row r="11" spans="2:32" ht="37.799999999999997" customHeight="1">
      <c r="B11" s="383"/>
      <c r="C11" s="384"/>
      <c r="D11" s="384"/>
      <c r="E11" s="384"/>
      <c r="F11" s="386">
        <f t="shared" si="1"/>
        <v>0</v>
      </c>
      <c r="AB11" s="383"/>
      <c r="AC11" s="384"/>
      <c r="AD11" s="384"/>
      <c r="AE11" s="384"/>
      <c r="AF11" s="386">
        <f t="shared" si="0"/>
        <v>0</v>
      </c>
    </row>
    <row r="12" spans="2:32" ht="37.799999999999997" customHeight="1">
      <c r="B12" s="383"/>
      <c r="C12" s="384"/>
      <c r="D12" s="384"/>
      <c r="E12" s="384"/>
      <c r="F12" s="386">
        <f>E12*D12*C12</f>
        <v>0</v>
      </c>
      <c r="AB12" s="383"/>
      <c r="AC12" s="384"/>
      <c r="AD12" s="384"/>
      <c r="AE12" s="384"/>
      <c r="AF12" s="386">
        <f t="shared" si="0"/>
        <v>0</v>
      </c>
    </row>
    <row r="13" spans="2:32" ht="37.799999999999997" customHeight="1">
      <c r="B13" s="383"/>
      <c r="C13" s="384"/>
      <c r="D13" s="384"/>
      <c r="E13" s="384"/>
      <c r="F13" s="386">
        <f t="shared" si="1"/>
        <v>0</v>
      </c>
      <c r="AB13" s="383"/>
      <c r="AC13" s="384"/>
      <c r="AD13" s="384"/>
      <c r="AE13" s="384"/>
      <c r="AF13" s="386">
        <f t="shared" si="0"/>
        <v>0</v>
      </c>
    </row>
    <row r="14" spans="2:32" ht="37.799999999999997" customHeight="1">
      <c r="B14" s="383"/>
      <c r="C14" s="384"/>
      <c r="D14" s="384"/>
      <c r="E14" s="384"/>
      <c r="F14" s="386">
        <f t="shared" si="1"/>
        <v>0</v>
      </c>
      <c r="AB14" s="383"/>
      <c r="AC14" s="384"/>
      <c r="AD14" s="384"/>
      <c r="AE14" s="384"/>
      <c r="AF14" s="386">
        <f t="shared" si="0"/>
        <v>0</v>
      </c>
    </row>
    <row r="15" spans="2:32" ht="37.799999999999997" customHeight="1">
      <c r="B15" s="387" t="s">
        <v>2113</v>
      </c>
      <c r="C15" s="388"/>
      <c r="D15" s="388"/>
      <c r="E15" s="388"/>
      <c r="F15" s="386">
        <f>SUM(F5:F14)</f>
        <v>0</v>
      </c>
      <c r="AB15" s="387" t="s">
        <v>2113</v>
      </c>
      <c r="AC15" s="388"/>
      <c r="AD15" s="388"/>
      <c r="AE15" s="388"/>
      <c r="AF15" s="386">
        <f>SUM(AF5:AF14)</f>
        <v>72.000000000000014</v>
      </c>
    </row>
    <row r="16" spans="2:32" ht="30.6" customHeight="1">
      <c r="B16" s="377" t="s">
        <v>2114</v>
      </c>
      <c r="AB16" s="377" t="s">
        <v>2114</v>
      </c>
    </row>
    <row r="17" spans="2:32" ht="16.8" customHeight="1">
      <c r="B17" s="376" t="s">
        <v>2118</v>
      </c>
      <c r="C17" s="389"/>
      <c r="D17" s="389"/>
      <c r="E17" s="389"/>
      <c r="F17" s="390"/>
      <c r="AB17" s="376" t="s">
        <v>2118</v>
      </c>
      <c r="AC17" s="389"/>
      <c r="AD17" s="389"/>
      <c r="AE17" s="389"/>
      <c r="AF17" s="390"/>
    </row>
    <row r="18" spans="2:32" ht="16.8" customHeight="1">
      <c r="B18" s="1054"/>
      <c r="C18" s="1055"/>
      <c r="D18" s="1055"/>
      <c r="E18" s="1055"/>
      <c r="F18" s="1056"/>
      <c r="AB18" s="1054" t="s">
        <v>2437</v>
      </c>
      <c r="AC18" s="1055"/>
      <c r="AD18" s="1055"/>
      <c r="AE18" s="1055"/>
      <c r="AF18" s="1056"/>
    </row>
    <row r="19" spans="2:32" ht="16.8" customHeight="1">
      <c r="B19" s="1054"/>
      <c r="C19" s="1055"/>
      <c r="D19" s="1055"/>
      <c r="E19" s="1055"/>
      <c r="F19" s="1056"/>
      <c r="AB19" s="1054"/>
      <c r="AC19" s="1055"/>
      <c r="AD19" s="1055"/>
      <c r="AE19" s="1055"/>
      <c r="AF19" s="1056"/>
    </row>
    <row r="20" spans="2:32" ht="16.8" customHeight="1">
      <c r="B20" s="1054"/>
      <c r="C20" s="1055"/>
      <c r="D20" s="1055"/>
      <c r="E20" s="1055"/>
      <c r="F20" s="1056"/>
      <c r="J20" s="378"/>
      <c r="K20" s="378"/>
      <c r="L20" s="378"/>
      <c r="M20" s="378"/>
      <c r="N20" s="378"/>
      <c r="O20" s="378"/>
      <c r="AB20" s="1054"/>
      <c r="AC20" s="1055"/>
      <c r="AD20" s="1055"/>
      <c r="AE20" s="1055"/>
      <c r="AF20" s="1056"/>
    </row>
    <row r="21" spans="2:32" ht="16.8" customHeight="1">
      <c r="B21" s="1054"/>
      <c r="C21" s="1055"/>
      <c r="D21" s="1055"/>
      <c r="E21" s="1055"/>
      <c r="F21" s="1056"/>
      <c r="J21" s="378"/>
      <c r="K21" s="378"/>
      <c r="L21" s="378"/>
      <c r="M21" s="378"/>
      <c r="N21" s="378"/>
      <c r="O21" s="378"/>
      <c r="AB21" s="1054"/>
      <c r="AC21" s="1055"/>
      <c r="AD21" s="1055"/>
      <c r="AE21" s="1055"/>
      <c r="AF21" s="1056"/>
    </row>
    <row r="22" spans="2:32" ht="16.8" customHeight="1">
      <c r="B22" s="1054"/>
      <c r="C22" s="1055"/>
      <c r="D22" s="1055"/>
      <c r="E22" s="1055"/>
      <c r="F22" s="1056"/>
      <c r="J22" s="378"/>
      <c r="K22" s="378"/>
      <c r="L22" s="378"/>
      <c r="M22" s="378"/>
      <c r="N22" s="378"/>
      <c r="O22" s="378"/>
      <c r="AB22" s="1054"/>
      <c r="AC22" s="1055"/>
      <c r="AD22" s="1055"/>
      <c r="AE22" s="1055"/>
      <c r="AF22" s="1056"/>
    </row>
    <row r="23" spans="2:32" ht="16.8" customHeight="1">
      <c r="B23" s="1054"/>
      <c r="C23" s="1055"/>
      <c r="D23" s="1055"/>
      <c r="E23" s="1055"/>
      <c r="F23" s="1056"/>
      <c r="J23" s="378"/>
      <c r="K23" s="378"/>
      <c r="L23" s="378"/>
      <c r="M23" s="378"/>
      <c r="N23" s="378"/>
      <c r="O23" s="378"/>
      <c r="AB23" s="1054"/>
      <c r="AC23" s="1055"/>
      <c r="AD23" s="1055"/>
      <c r="AE23" s="1055"/>
      <c r="AF23" s="1056"/>
    </row>
    <row r="24" spans="2:32" ht="16.8" customHeight="1">
      <c r="B24" s="1054"/>
      <c r="C24" s="1055"/>
      <c r="D24" s="1055"/>
      <c r="E24" s="1055"/>
      <c r="F24" s="1056"/>
      <c r="AB24" s="1054"/>
      <c r="AC24" s="1055"/>
      <c r="AD24" s="1055"/>
      <c r="AE24" s="1055"/>
      <c r="AF24" s="1056"/>
    </row>
    <row r="25" spans="2:32" ht="16.8" customHeight="1">
      <c r="B25" s="1057"/>
      <c r="C25" s="1058"/>
      <c r="D25" s="1058"/>
      <c r="E25" s="1058"/>
      <c r="F25" s="1059"/>
      <c r="AB25" s="1057"/>
      <c r="AC25" s="1058"/>
      <c r="AD25" s="1058"/>
      <c r="AE25" s="1058"/>
      <c r="AF25" s="1059"/>
    </row>
    <row r="26" spans="2:32" ht="17.399999999999999" customHeight="1">
      <c r="B26" s="391"/>
      <c r="AB26" s="391"/>
    </row>
    <row r="27" spans="2:32" ht="57.6" customHeight="1">
      <c r="B27" s="378" t="s">
        <v>2577</v>
      </c>
      <c r="C27" s="378"/>
      <c r="AB27" s="378" t="s">
        <v>2119</v>
      </c>
      <c r="AC27" s="378"/>
    </row>
    <row r="28" spans="2:32" ht="37.799999999999997" customHeight="1">
      <c r="B28" s="376" t="s">
        <v>2120</v>
      </c>
      <c r="C28" s="392"/>
      <c r="D28" s="392"/>
      <c r="E28" s="392"/>
      <c r="F28" s="393"/>
      <c r="AB28" s="376" t="s">
        <v>2120</v>
      </c>
      <c r="AC28" s="392"/>
      <c r="AD28" s="392"/>
      <c r="AE28" s="392"/>
      <c r="AF28" s="393"/>
    </row>
    <row r="29" spans="2:32" ht="37.799999999999997" customHeight="1">
      <c r="B29" s="1060"/>
      <c r="C29" s="1061"/>
      <c r="D29" s="1061"/>
      <c r="E29" s="1061"/>
      <c r="F29" s="1062"/>
      <c r="AB29" s="1060"/>
      <c r="AC29" s="1061"/>
      <c r="AD29" s="1061"/>
      <c r="AE29" s="1061"/>
      <c r="AF29" s="1062"/>
    </row>
    <row r="30" spans="2:32" ht="37.799999999999997" customHeight="1">
      <c r="B30" s="1063"/>
      <c r="C30" s="1061"/>
      <c r="D30" s="1061"/>
      <c r="E30" s="1061"/>
      <c r="F30" s="1062"/>
      <c r="AB30" s="1063"/>
      <c r="AC30" s="1061"/>
      <c r="AD30" s="1061"/>
      <c r="AE30" s="1061"/>
      <c r="AF30" s="1062"/>
    </row>
    <row r="31" spans="2:32" ht="37.799999999999997" customHeight="1">
      <c r="B31" s="1063"/>
      <c r="C31" s="1061"/>
      <c r="D31" s="1061"/>
      <c r="E31" s="1061"/>
      <c r="F31" s="1062"/>
      <c r="AB31" s="1063"/>
      <c r="AC31" s="1061"/>
      <c r="AD31" s="1061"/>
      <c r="AE31" s="1061"/>
      <c r="AF31" s="1062"/>
    </row>
    <row r="32" spans="2:32" ht="37.799999999999997" customHeight="1">
      <c r="B32" s="1063"/>
      <c r="C32" s="1061"/>
      <c r="D32" s="1061"/>
      <c r="E32" s="1061"/>
      <c r="F32" s="1062"/>
      <c r="AB32" s="1063"/>
      <c r="AC32" s="1061"/>
      <c r="AD32" s="1061"/>
      <c r="AE32" s="1061"/>
      <c r="AF32" s="1062"/>
    </row>
    <row r="33" spans="2:32" ht="37.799999999999997" customHeight="1">
      <c r="B33" s="1063"/>
      <c r="C33" s="1061"/>
      <c r="D33" s="1061"/>
      <c r="E33" s="1061"/>
      <c r="F33" s="1062"/>
      <c r="AB33" s="1063"/>
      <c r="AC33" s="1061"/>
      <c r="AD33" s="1061"/>
      <c r="AE33" s="1061"/>
      <c r="AF33" s="1062"/>
    </row>
    <row r="34" spans="2:32" ht="37.799999999999997" customHeight="1">
      <c r="B34" s="1063"/>
      <c r="C34" s="1061"/>
      <c r="D34" s="1061"/>
      <c r="E34" s="1061"/>
      <c r="F34" s="1062"/>
      <c r="AB34" s="1063"/>
      <c r="AC34" s="1061"/>
      <c r="AD34" s="1061"/>
      <c r="AE34" s="1061"/>
      <c r="AF34" s="1062"/>
    </row>
    <row r="35" spans="2:32" ht="37.799999999999997" customHeight="1">
      <c r="B35" s="1063"/>
      <c r="C35" s="1061"/>
      <c r="D35" s="1061"/>
      <c r="E35" s="1061"/>
      <c r="F35" s="1062"/>
      <c r="AB35" s="1063"/>
      <c r="AC35" s="1061"/>
      <c r="AD35" s="1061"/>
      <c r="AE35" s="1061"/>
      <c r="AF35" s="1062"/>
    </row>
    <row r="36" spans="2:32" ht="37.799999999999997" customHeight="1">
      <c r="B36" s="1063"/>
      <c r="C36" s="1061"/>
      <c r="D36" s="1061"/>
      <c r="E36" s="1061"/>
      <c r="F36" s="1062"/>
      <c r="AB36" s="1063"/>
      <c r="AC36" s="1061"/>
      <c r="AD36" s="1061"/>
      <c r="AE36" s="1061"/>
      <c r="AF36" s="1062"/>
    </row>
    <row r="37" spans="2:32" ht="37.799999999999997" customHeight="1">
      <c r="B37" s="1063"/>
      <c r="C37" s="1061"/>
      <c r="D37" s="1061"/>
      <c r="E37" s="1061"/>
      <c r="F37" s="1062"/>
      <c r="AB37" s="1063"/>
      <c r="AC37" s="1061"/>
      <c r="AD37" s="1061"/>
      <c r="AE37" s="1061"/>
      <c r="AF37" s="1062"/>
    </row>
    <row r="38" spans="2:32" ht="37.799999999999997" customHeight="1">
      <c r="B38" s="1063"/>
      <c r="C38" s="1061"/>
      <c r="D38" s="1061"/>
      <c r="E38" s="1061"/>
      <c r="F38" s="1062"/>
      <c r="AB38" s="1063"/>
      <c r="AC38" s="1061"/>
      <c r="AD38" s="1061"/>
      <c r="AE38" s="1061"/>
      <c r="AF38" s="1062"/>
    </row>
    <row r="39" spans="2:32" ht="37.799999999999997" customHeight="1">
      <c r="B39" s="1063"/>
      <c r="C39" s="1061"/>
      <c r="D39" s="1061"/>
      <c r="E39" s="1061"/>
      <c r="F39" s="1062"/>
      <c r="AB39" s="1063"/>
      <c r="AC39" s="1061"/>
      <c r="AD39" s="1061"/>
      <c r="AE39" s="1061"/>
      <c r="AF39" s="1062"/>
    </row>
    <row r="40" spans="2:32" ht="37.799999999999997" customHeight="1">
      <c r="B40" s="1063"/>
      <c r="C40" s="1061"/>
      <c r="D40" s="1061"/>
      <c r="E40" s="1061"/>
      <c r="F40" s="1062"/>
      <c r="J40" s="378"/>
      <c r="K40" s="378"/>
      <c r="L40" s="378"/>
      <c r="M40" s="378"/>
      <c r="N40" s="378"/>
      <c r="O40" s="378"/>
      <c r="AB40" s="1063"/>
      <c r="AC40" s="1061"/>
      <c r="AD40" s="1061"/>
      <c r="AE40" s="1061"/>
      <c r="AF40" s="1062"/>
    </row>
    <row r="41" spans="2:32" ht="37.799999999999997" customHeight="1">
      <c r="B41" s="1063"/>
      <c r="C41" s="1061"/>
      <c r="D41" s="1061"/>
      <c r="E41" s="1061"/>
      <c r="F41" s="1062"/>
      <c r="J41" s="378"/>
      <c r="K41" s="378"/>
      <c r="L41" s="378"/>
      <c r="M41" s="378"/>
      <c r="N41" s="378"/>
      <c r="O41" s="378"/>
      <c r="AB41" s="1063"/>
      <c r="AC41" s="1061"/>
      <c r="AD41" s="1061"/>
      <c r="AE41" s="1061"/>
      <c r="AF41" s="1062"/>
    </row>
    <row r="42" spans="2:32" ht="37.799999999999997" customHeight="1">
      <c r="B42" s="1063"/>
      <c r="C42" s="1061"/>
      <c r="D42" s="1061"/>
      <c r="E42" s="1061"/>
      <c r="F42" s="1062"/>
      <c r="J42" s="378"/>
      <c r="K42" s="378"/>
      <c r="L42" s="378"/>
      <c r="M42" s="378"/>
      <c r="N42" s="378"/>
      <c r="O42" s="378"/>
      <c r="AB42" s="1063"/>
      <c r="AC42" s="1061"/>
      <c r="AD42" s="1061"/>
      <c r="AE42" s="1061"/>
      <c r="AF42" s="1062"/>
    </row>
    <row r="43" spans="2:32" ht="37.799999999999997" customHeight="1">
      <c r="B43" s="1064"/>
      <c r="C43" s="1065"/>
      <c r="D43" s="1065"/>
      <c r="E43" s="1065"/>
      <c r="F43" s="1066"/>
      <c r="J43" s="378"/>
      <c r="K43" s="378"/>
      <c r="L43" s="378"/>
      <c r="M43" s="378"/>
      <c r="N43" s="378"/>
      <c r="O43" s="378"/>
      <c r="AB43" s="1064"/>
      <c r="AC43" s="1065"/>
      <c r="AD43" s="1065"/>
      <c r="AE43" s="1065"/>
      <c r="AF43" s="1066"/>
    </row>
    <row r="44" spans="2:32" ht="6.6" customHeight="1">
      <c r="B44" s="394"/>
      <c r="C44" s="394"/>
      <c r="D44" s="394"/>
      <c r="E44" s="394"/>
      <c r="F44" s="394"/>
      <c r="M44" s="394"/>
      <c r="AB44" s="394"/>
      <c r="AC44" s="394"/>
      <c r="AD44" s="394"/>
      <c r="AE44" s="394"/>
      <c r="AF44" s="394"/>
    </row>
    <row r="45" spans="2:32" ht="24.6" customHeight="1">
      <c r="B45" s="376" t="s">
        <v>2121</v>
      </c>
      <c r="C45" s="389"/>
      <c r="D45" s="389"/>
      <c r="E45" s="389"/>
      <c r="F45" s="390"/>
      <c r="AB45" s="376" t="s">
        <v>2121</v>
      </c>
      <c r="AC45" s="389"/>
      <c r="AD45" s="389"/>
      <c r="AE45" s="389"/>
      <c r="AF45" s="390"/>
    </row>
    <row r="46" spans="2:32" ht="24.6" customHeight="1">
      <c r="B46" s="1054"/>
      <c r="C46" s="1055"/>
      <c r="D46" s="1055"/>
      <c r="E46" s="1055"/>
      <c r="F46" s="1056"/>
      <c r="AB46" s="1054" t="s">
        <v>2432</v>
      </c>
      <c r="AC46" s="1055"/>
      <c r="AD46" s="1055"/>
      <c r="AE46" s="1055"/>
      <c r="AF46" s="1056"/>
    </row>
    <row r="47" spans="2:32" ht="24.6" customHeight="1">
      <c r="B47" s="1054"/>
      <c r="C47" s="1055"/>
      <c r="D47" s="1055"/>
      <c r="E47" s="1055"/>
      <c r="F47" s="1056"/>
      <c r="AB47" s="1054"/>
      <c r="AC47" s="1055"/>
      <c r="AD47" s="1055"/>
      <c r="AE47" s="1055"/>
      <c r="AF47" s="1056"/>
    </row>
    <row r="48" spans="2:32" ht="24.6" customHeight="1">
      <c r="B48" s="1057"/>
      <c r="C48" s="1058"/>
      <c r="D48" s="1058"/>
      <c r="E48" s="1058"/>
      <c r="F48" s="1059"/>
      <c r="AB48" s="1057"/>
      <c r="AC48" s="1058"/>
      <c r="AD48" s="1058"/>
      <c r="AE48" s="1058"/>
      <c r="AF48" s="1059"/>
    </row>
    <row r="49" spans="2:32" ht="17.399999999999999" customHeight="1">
      <c r="B49" s="391"/>
      <c r="AB49" s="391"/>
    </row>
    <row r="50" spans="2:32" ht="57.6" customHeight="1">
      <c r="B50" s="378" t="s">
        <v>2578</v>
      </c>
      <c r="C50" s="378"/>
      <c r="AB50" s="378" t="s">
        <v>2122</v>
      </c>
      <c r="AC50" s="378"/>
    </row>
    <row r="51" spans="2:32" ht="40.049999999999997" customHeight="1">
      <c r="B51" s="395" t="s">
        <v>2123</v>
      </c>
      <c r="C51" s="389"/>
      <c r="D51" s="389"/>
      <c r="E51" s="389"/>
      <c r="F51" s="390"/>
      <c r="AB51" s="395" t="s">
        <v>2123</v>
      </c>
      <c r="AC51" s="389"/>
      <c r="AD51" s="389"/>
      <c r="AE51" s="389"/>
      <c r="AF51" s="390"/>
    </row>
    <row r="52" spans="2:32" ht="40.049999999999997" customHeight="1">
      <c r="B52" s="1054"/>
      <c r="C52" s="1055"/>
      <c r="D52" s="1055"/>
      <c r="E52" s="1055"/>
      <c r="F52" s="1056"/>
      <c r="AB52" s="1054"/>
      <c r="AC52" s="1055"/>
      <c r="AD52" s="1055"/>
      <c r="AE52" s="1055"/>
      <c r="AF52" s="1056"/>
    </row>
    <row r="53" spans="2:32" ht="40.049999999999997" customHeight="1">
      <c r="B53" s="1054"/>
      <c r="C53" s="1055"/>
      <c r="D53" s="1055"/>
      <c r="E53" s="1055"/>
      <c r="F53" s="1056"/>
      <c r="AB53" s="1054"/>
      <c r="AC53" s="1055"/>
      <c r="AD53" s="1055"/>
      <c r="AE53" s="1055"/>
      <c r="AF53" s="1056"/>
    </row>
    <row r="54" spans="2:32" ht="40.049999999999997" customHeight="1">
      <c r="B54" s="1054"/>
      <c r="C54" s="1055"/>
      <c r="D54" s="1055"/>
      <c r="E54" s="1055"/>
      <c r="F54" s="1056"/>
      <c r="AB54" s="1054"/>
      <c r="AC54" s="1055"/>
      <c r="AD54" s="1055"/>
      <c r="AE54" s="1055"/>
      <c r="AF54" s="1056"/>
    </row>
    <row r="55" spans="2:32" ht="40.049999999999997" customHeight="1">
      <c r="B55" s="1054"/>
      <c r="C55" s="1055"/>
      <c r="D55" s="1055"/>
      <c r="E55" s="1055"/>
      <c r="F55" s="1056"/>
      <c r="AB55" s="1054"/>
      <c r="AC55" s="1055"/>
      <c r="AD55" s="1055"/>
      <c r="AE55" s="1055"/>
      <c r="AF55" s="1056"/>
    </row>
    <row r="56" spans="2:32" ht="40.049999999999997" customHeight="1">
      <c r="B56" s="1054"/>
      <c r="C56" s="1055"/>
      <c r="D56" s="1055"/>
      <c r="E56" s="1055"/>
      <c r="F56" s="1056"/>
      <c r="AB56" s="1054"/>
      <c r="AC56" s="1055"/>
      <c r="AD56" s="1055"/>
      <c r="AE56" s="1055"/>
      <c r="AF56" s="1056"/>
    </row>
    <row r="57" spans="2:32" ht="40.049999999999997" customHeight="1">
      <c r="B57" s="1054"/>
      <c r="C57" s="1055"/>
      <c r="D57" s="1055"/>
      <c r="E57" s="1055"/>
      <c r="F57" s="1056"/>
      <c r="AB57" s="1054"/>
      <c r="AC57" s="1055"/>
      <c r="AD57" s="1055"/>
      <c r="AE57" s="1055"/>
      <c r="AF57" s="1056"/>
    </row>
    <row r="58" spans="2:32" ht="40.049999999999997" customHeight="1">
      <c r="B58" s="1054"/>
      <c r="C58" s="1055"/>
      <c r="D58" s="1055"/>
      <c r="E58" s="1055"/>
      <c r="F58" s="1056"/>
      <c r="AB58" s="1054"/>
      <c r="AC58" s="1055"/>
      <c r="AD58" s="1055"/>
      <c r="AE58" s="1055"/>
      <c r="AF58" s="1056"/>
    </row>
    <row r="59" spans="2:32" ht="40.049999999999997" customHeight="1">
      <c r="B59" s="1054"/>
      <c r="C59" s="1055"/>
      <c r="D59" s="1055"/>
      <c r="E59" s="1055"/>
      <c r="F59" s="1056"/>
      <c r="AB59" s="1054"/>
      <c r="AC59" s="1055"/>
      <c r="AD59" s="1055"/>
      <c r="AE59" s="1055"/>
      <c r="AF59" s="1056"/>
    </row>
    <row r="60" spans="2:32" ht="40.049999999999997" customHeight="1">
      <c r="B60" s="1054"/>
      <c r="C60" s="1055"/>
      <c r="D60" s="1055"/>
      <c r="E60" s="1055"/>
      <c r="F60" s="1056"/>
      <c r="AB60" s="1054"/>
      <c r="AC60" s="1055"/>
      <c r="AD60" s="1055"/>
      <c r="AE60" s="1055"/>
      <c r="AF60" s="1056"/>
    </row>
    <row r="61" spans="2:32" ht="40.049999999999997" customHeight="1">
      <c r="B61" s="1054"/>
      <c r="C61" s="1055"/>
      <c r="D61" s="1055"/>
      <c r="E61" s="1055"/>
      <c r="F61" s="1056"/>
      <c r="AB61" s="1054"/>
      <c r="AC61" s="1055"/>
      <c r="AD61" s="1055"/>
      <c r="AE61" s="1055"/>
      <c r="AF61" s="1056"/>
    </row>
    <row r="62" spans="2:32" ht="40.049999999999997" customHeight="1">
      <c r="B62" s="1054"/>
      <c r="C62" s="1055"/>
      <c r="D62" s="1055"/>
      <c r="E62" s="1055"/>
      <c r="F62" s="1056"/>
      <c r="AB62" s="1054"/>
      <c r="AC62" s="1055"/>
      <c r="AD62" s="1055"/>
      <c r="AE62" s="1055"/>
      <c r="AF62" s="1056"/>
    </row>
    <row r="63" spans="2:32" ht="40.049999999999997" customHeight="1">
      <c r="B63" s="1054"/>
      <c r="C63" s="1055"/>
      <c r="D63" s="1055"/>
      <c r="E63" s="1055"/>
      <c r="F63" s="1056"/>
      <c r="AB63" s="1054"/>
      <c r="AC63" s="1055"/>
      <c r="AD63" s="1055"/>
      <c r="AE63" s="1055"/>
      <c r="AF63" s="1056"/>
    </row>
    <row r="64" spans="2:32" ht="40.049999999999997" customHeight="1">
      <c r="B64" s="1054"/>
      <c r="C64" s="1055"/>
      <c r="D64" s="1055"/>
      <c r="E64" s="1055"/>
      <c r="F64" s="1056"/>
      <c r="J64" s="378"/>
      <c r="K64" s="378"/>
      <c r="L64" s="378"/>
      <c r="M64" s="378"/>
      <c r="N64" s="378"/>
      <c r="O64" s="378"/>
      <c r="AB64" s="1054"/>
      <c r="AC64" s="1055"/>
      <c r="AD64" s="1055"/>
      <c r="AE64" s="1055"/>
      <c r="AF64" s="1056"/>
    </row>
    <row r="65" spans="2:32" ht="40.049999999999997" hidden="1" customHeight="1">
      <c r="B65" s="1054"/>
      <c r="C65" s="1055"/>
      <c r="D65" s="1055"/>
      <c r="E65" s="1055"/>
      <c r="F65" s="1056"/>
      <c r="J65" s="378"/>
      <c r="K65" s="378"/>
      <c r="L65" s="378"/>
      <c r="M65" s="378"/>
      <c r="N65" s="378"/>
      <c r="O65" s="378"/>
      <c r="AB65" s="1054"/>
      <c r="AC65" s="1055"/>
      <c r="AD65" s="1055"/>
      <c r="AE65" s="1055"/>
      <c r="AF65" s="1056"/>
    </row>
    <row r="66" spans="2:32" ht="40.049999999999997" hidden="1" customHeight="1">
      <c r="B66" s="1054"/>
      <c r="C66" s="1055"/>
      <c r="D66" s="1055"/>
      <c r="E66" s="1055"/>
      <c r="F66" s="1056"/>
      <c r="J66" s="378"/>
      <c r="K66" s="378"/>
      <c r="L66" s="378"/>
      <c r="M66" s="378"/>
      <c r="N66" s="378"/>
      <c r="O66" s="378"/>
      <c r="AB66" s="1054"/>
      <c r="AC66" s="1055"/>
      <c r="AD66" s="1055"/>
      <c r="AE66" s="1055"/>
      <c r="AF66" s="1056"/>
    </row>
    <row r="67" spans="2:32" ht="40.049999999999997" hidden="1" customHeight="1">
      <c r="B67" s="1054"/>
      <c r="C67" s="1055"/>
      <c r="D67" s="1055"/>
      <c r="E67" s="1055"/>
      <c r="F67" s="1056"/>
      <c r="J67" s="378"/>
      <c r="K67" s="378"/>
      <c r="L67" s="378"/>
      <c r="M67" s="378"/>
      <c r="N67" s="378"/>
      <c r="O67" s="378"/>
      <c r="AB67" s="1054"/>
      <c r="AC67" s="1055"/>
      <c r="AD67" s="1055"/>
      <c r="AE67" s="1055"/>
      <c r="AF67" s="1056"/>
    </row>
    <row r="68" spans="2:32" ht="40.049999999999997" hidden="1" customHeight="1">
      <c r="B68" s="1054"/>
      <c r="C68" s="1055"/>
      <c r="D68" s="1055"/>
      <c r="E68" s="1055"/>
      <c r="F68" s="1056"/>
      <c r="AB68" s="1054"/>
      <c r="AC68" s="1055"/>
      <c r="AD68" s="1055"/>
      <c r="AE68" s="1055"/>
      <c r="AF68" s="1056"/>
    </row>
    <row r="69" spans="2:32" ht="40.049999999999997" customHeight="1">
      <c r="B69" s="1054"/>
      <c r="C69" s="1055"/>
      <c r="D69" s="1055"/>
      <c r="E69" s="1055"/>
      <c r="F69" s="1056"/>
      <c r="AB69" s="1054"/>
      <c r="AC69" s="1055"/>
      <c r="AD69" s="1055"/>
      <c r="AE69" s="1055"/>
      <c r="AF69" s="1056"/>
    </row>
    <row r="70" spans="2:32" ht="40.049999999999997" customHeight="1">
      <c r="B70" s="1054"/>
      <c r="C70" s="1055"/>
      <c r="D70" s="1055"/>
      <c r="E70" s="1055"/>
      <c r="F70" s="1056"/>
      <c r="AB70" s="1054"/>
      <c r="AC70" s="1055"/>
      <c r="AD70" s="1055"/>
      <c r="AE70" s="1055"/>
      <c r="AF70" s="1056"/>
    </row>
    <row r="71" spans="2:32" ht="40.049999999999997" customHeight="1">
      <c r="B71" s="1057"/>
      <c r="C71" s="1058"/>
      <c r="D71" s="1058"/>
      <c r="E71" s="1058"/>
      <c r="F71" s="1059"/>
      <c r="AB71" s="1057"/>
      <c r="AC71" s="1058"/>
      <c r="AD71" s="1058"/>
      <c r="AE71" s="1058"/>
      <c r="AF71" s="1059"/>
    </row>
    <row r="72" spans="2:32" ht="17.399999999999999" customHeight="1">
      <c r="B72" s="391"/>
      <c r="AB72" s="391"/>
    </row>
    <row r="73" spans="2:32" ht="57.6" customHeight="1">
      <c r="B73" s="378" t="s">
        <v>2579</v>
      </c>
      <c r="C73" s="378"/>
      <c r="AB73" s="378" t="s">
        <v>2124</v>
      </c>
      <c r="AC73" s="378"/>
    </row>
    <row r="74" spans="2:32" ht="40.049999999999997" customHeight="1">
      <c r="B74" s="395" t="s">
        <v>2125</v>
      </c>
      <c r="C74" s="389"/>
      <c r="D74" s="389"/>
      <c r="E74" s="389"/>
      <c r="F74" s="390"/>
      <c r="AB74" s="395" t="s">
        <v>2125</v>
      </c>
      <c r="AC74" s="389"/>
      <c r="AD74" s="389"/>
      <c r="AE74" s="389"/>
      <c r="AF74" s="390"/>
    </row>
    <row r="75" spans="2:32" ht="40.049999999999997" customHeight="1">
      <c r="B75" s="1054"/>
      <c r="C75" s="1055"/>
      <c r="D75" s="1055"/>
      <c r="E75" s="1055"/>
      <c r="F75" s="1056"/>
      <c r="AB75" s="1054"/>
      <c r="AC75" s="1055"/>
      <c r="AD75" s="1055"/>
      <c r="AE75" s="1055"/>
      <c r="AF75" s="1056"/>
    </row>
    <row r="76" spans="2:32" ht="40.049999999999997" customHeight="1">
      <c r="B76" s="1054"/>
      <c r="C76" s="1055"/>
      <c r="D76" s="1055"/>
      <c r="E76" s="1055"/>
      <c r="F76" s="1056"/>
      <c r="AB76" s="1054"/>
      <c r="AC76" s="1055"/>
      <c r="AD76" s="1055"/>
      <c r="AE76" s="1055"/>
      <c r="AF76" s="1056"/>
    </row>
    <row r="77" spans="2:32" ht="40.049999999999997" customHeight="1">
      <c r="B77" s="1054"/>
      <c r="C77" s="1055"/>
      <c r="D77" s="1055"/>
      <c r="E77" s="1055"/>
      <c r="F77" s="1056"/>
      <c r="AB77" s="1054"/>
      <c r="AC77" s="1055"/>
      <c r="AD77" s="1055"/>
      <c r="AE77" s="1055"/>
      <c r="AF77" s="1056"/>
    </row>
    <row r="78" spans="2:32" ht="40.049999999999997" customHeight="1">
      <c r="B78" s="1054"/>
      <c r="C78" s="1055"/>
      <c r="D78" s="1055"/>
      <c r="E78" s="1055"/>
      <c r="F78" s="1056"/>
      <c r="AB78" s="1054"/>
      <c r="AC78" s="1055"/>
      <c r="AD78" s="1055"/>
      <c r="AE78" s="1055"/>
      <c r="AF78" s="1056"/>
    </row>
    <row r="79" spans="2:32" ht="40.049999999999997" customHeight="1">
      <c r="B79" s="1054"/>
      <c r="C79" s="1055"/>
      <c r="D79" s="1055"/>
      <c r="E79" s="1055"/>
      <c r="F79" s="1056"/>
      <c r="AB79" s="1054"/>
      <c r="AC79" s="1055"/>
      <c r="AD79" s="1055"/>
      <c r="AE79" s="1055"/>
      <c r="AF79" s="1056"/>
    </row>
    <row r="80" spans="2:32" ht="40.049999999999997" customHeight="1">
      <c r="B80" s="1054"/>
      <c r="C80" s="1055"/>
      <c r="D80" s="1055"/>
      <c r="E80" s="1055"/>
      <c r="F80" s="1056"/>
      <c r="AB80" s="1054"/>
      <c r="AC80" s="1055"/>
      <c r="AD80" s="1055"/>
      <c r="AE80" s="1055"/>
      <c r="AF80" s="1056"/>
    </row>
    <row r="81" spans="2:32" ht="40.049999999999997" customHeight="1">
      <c r="B81" s="1054"/>
      <c r="C81" s="1055"/>
      <c r="D81" s="1055"/>
      <c r="E81" s="1055"/>
      <c r="F81" s="1056"/>
      <c r="AB81" s="1054"/>
      <c r="AC81" s="1055"/>
      <c r="AD81" s="1055"/>
      <c r="AE81" s="1055"/>
      <c r="AF81" s="1056"/>
    </row>
    <row r="82" spans="2:32" ht="40.049999999999997" customHeight="1">
      <c r="B82" s="1054"/>
      <c r="C82" s="1055"/>
      <c r="D82" s="1055"/>
      <c r="E82" s="1055"/>
      <c r="F82" s="1056"/>
      <c r="AB82" s="1054"/>
      <c r="AC82" s="1055"/>
      <c r="AD82" s="1055"/>
      <c r="AE82" s="1055"/>
      <c r="AF82" s="1056"/>
    </row>
    <row r="83" spans="2:32" ht="40.049999999999997" customHeight="1">
      <c r="B83" s="1054"/>
      <c r="C83" s="1055"/>
      <c r="D83" s="1055"/>
      <c r="E83" s="1055"/>
      <c r="F83" s="1056"/>
      <c r="AB83" s="1054"/>
      <c r="AC83" s="1055"/>
      <c r="AD83" s="1055"/>
      <c r="AE83" s="1055"/>
      <c r="AF83" s="1056"/>
    </row>
    <row r="84" spans="2:32" ht="40.049999999999997" customHeight="1">
      <c r="B84" s="1054"/>
      <c r="C84" s="1055"/>
      <c r="D84" s="1055"/>
      <c r="E84" s="1055"/>
      <c r="F84" s="1056"/>
      <c r="AB84" s="1054"/>
      <c r="AC84" s="1055"/>
      <c r="AD84" s="1055"/>
      <c r="AE84" s="1055"/>
      <c r="AF84" s="1056"/>
    </row>
    <row r="85" spans="2:32" ht="40.049999999999997" customHeight="1">
      <c r="B85" s="1054"/>
      <c r="C85" s="1055"/>
      <c r="D85" s="1055"/>
      <c r="E85" s="1055"/>
      <c r="F85" s="1056"/>
      <c r="AB85" s="1054"/>
      <c r="AC85" s="1055"/>
      <c r="AD85" s="1055"/>
      <c r="AE85" s="1055"/>
      <c r="AF85" s="1056"/>
    </row>
    <row r="86" spans="2:32" ht="40.049999999999997" customHeight="1">
      <c r="B86" s="1054"/>
      <c r="C86" s="1055"/>
      <c r="D86" s="1055"/>
      <c r="E86" s="1055"/>
      <c r="F86" s="1056"/>
      <c r="AB86" s="1054"/>
      <c r="AC86" s="1055"/>
      <c r="AD86" s="1055"/>
      <c r="AE86" s="1055"/>
      <c r="AF86" s="1056"/>
    </row>
    <row r="87" spans="2:32" ht="40.049999999999997" customHeight="1">
      <c r="B87" s="1054"/>
      <c r="C87" s="1055"/>
      <c r="D87" s="1055"/>
      <c r="E87" s="1055"/>
      <c r="F87" s="1056"/>
      <c r="J87" s="378"/>
      <c r="K87" s="378"/>
      <c r="L87" s="378"/>
      <c r="M87" s="378"/>
      <c r="N87" s="378"/>
      <c r="O87" s="378"/>
      <c r="AB87" s="1054"/>
      <c r="AC87" s="1055"/>
      <c r="AD87" s="1055"/>
      <c r="AE87" s="1055"/>
      <c r="AF87" s="1056"/>
    </row>
    <row r="88" spans="2:32" ht="40.049999999999997" hidden="1" customHeight="1">
      <c r="B88" s="1054"/>
      <c r="C88" s="1055"/>
      <c r="D88" s="1055"/>
      <c r="E88" s="1055"/>
      <c r="F88" s="1056"/>
      <c r="J88" s="378"/>
      <c r="K88" s="378"/>
      <c r="L88" s="378"/>
      <c r="M88" s="378"/>
      <c r="N88" s="378"/>
      <c r="O88" s="378"/>
      <c r="AB88" s="1054"/>
      <c r="AC88" s="1055"/>
      <c r="AD88" s="1055"/>
      <c r="AE88" s="1055"/>
      <c r="AF88" s="1056"/>
    </row>
    <row r="89" spans="2:32" ht="40.049999999999997" hidden="1" customHeight="1">
      <c r="B89" s="1054"/>
      <c r="C89" s="1055"/>
      <c r="D89" s="1055"/>
      <c r="E89" s="1055"/>
      <c r="F89" s="1056"/>
      <c r="J89" s="378"/>
      <c r="K89" s="378"/>
      <c r="L89" s="378"/>
      <c r="M89" s="378"/>
      <c r="N89" s="378"/>
      <c r="O89" s="378"/>
      <c r="AB89" s="1054"/>
      <c r="AC89" s="1055"/>
      <c r="AD89" s="1055"/>
      <c r="AE89" s="1055"/>
      <c r="AF89" s="1056"/>
    </row>
    <row r="90" spans="2:32" ht="40.049999999999997" hidden="1" customHeight="1">
      <c r="B90" s="1054"/>
      <c r="C90" s="1055"/>
      <c r="D90" s="1055"/>
      <c r="E90" s="1055"/>
      <c r="F90" s="1056"/>
      <c r="J90" s="378"/>
      <c r="K90" s="378"/>
      <c r="L90" s="378"/>
      <c r="M90" s="378"/>
      <c r="N90" s="378"/>
      <c r="O90" s="378"/>
      <c r="AB90" s="1054"/>
      <c r="AC90" s="1055"/>
      <c r="AD90" s="1055"/>
      <c r="AE90" s="1055"/>
      <c r="AF90" s="1056"/>
    </row>
    <row r="91" spans="2:32" ht="40.049999999999997" hidden="1" customHeight="1">
      <c r="B91" s="1054"/>
      <c r="C91" s="1055"/>
      <c r="D91" s="1055"/>
      <c r="E91" s="1055"/>
      <c r="F91" s="1056"/>
      <c r="AB91" s="1054"/>
      <c r="AC91" s="1055"/>
      <c r="AD91" s="1055"/>
      <c r="AE91" s="1055"/>
      <c r="AF91" s="1056"/>
    </row>
    <row r="92" spans="2:32" ht="40.049999999999997" customHeight="1">
      <c r="B92" s="1054"/>
      <c r="C92" s="1055"/>
      <c r="D92" s="1055"/>
      <c r="E92" s="1055"/>
      <c r="F92" s="1056"/>
      <c r="AB92" s="1054"/>
      <c r="AC92" s="1055"/>
      <c r="AD92" s="1055"/>
      <c r="AE92" s="1055"/>
      <c r="AF92" s="1056"/>
    </row>
    <row r="93" spans="2:32" ht="40.049999999999997" customHeight="1">
      <c r="B93" s="1054"/>
      <c r="C93" s="1055"/>
      <c r="D93" s="1055"/>
      <c r="E93" s="1055"/>
      <c r="F93" s="1056"/>
      <c r="AB93" s="1054"/>
      <c r="AC93" s="1055"/>
      <c r="AD93" s="1055"/>
      <c r="AE93" s="1055"/>
      <c r="AF93" s="1056"/>
    </row>
    <row r="94" spans="2:32" ht="40.049999999999997" customHeight="1">
      <c r="B94" s="1057"/>
      <c r="C94" s="1058"/>
      <c r="D94" s="1058"/>
      <c r="E94" s="1058"/>
      <c r="F94" s="1059"/>
      <c r="AB94" s="1057"/>
      <c r="AC94" s="1058"/>
      <c r="AD94" s="1058"/>
      <c r="AE94" s="1058"/>
      <c r="AF94" s="1059"/>
    </row>
    <row r="95" spans="2:32" ht="17.399999999999999" customHeight="1">
      <c r="B95" s="391"/>
      <c r="AB95" s="391"/>
    </row>
    <row r="96" spans="2:32" ht="57.6" customHeight="1">
      <c r="B96" s="378" t="s">
        <v>2580</v>
      </c>
      <c r="C96" s="378"/>
      <c r="AB96" s="378" t="s">
        <v>2126</v>
      </c>
      <c r="AC96" s="378"/>
    </row>
    <row r="97" spans="2:32" ht="40.049999999999997" customHeight="1">
      <c r="B97" s="395" t="s">
        <v>2127</v>
      </c>
      <c r="C97" s="389"/>
      <c r="D97" s="389"/>
      <c r="E97" s="389"/>
      <c r="F97" s="390"/>
      <c r="AB97" s="395" t="s">
        <v>2127</v>
      </c>
      <c r="AC97" s="389"/>
      <c r="AD97" s="389"/>
      <c r="AE97" s="389"/>
      <c r="AF97" s="390"/>
    </row>
    <row r="98" spans="2:32" ht="40.049999999999997" customHeight="1">
      <c r="B98" s="1054"/>
      <c r="C98" s="1055"/>
      <c r="D98" s="1055"/>
      <c r="E98" s="1055"/>
      <c r="F98" s="1056"/>
      <c r="AB98" s="1054" t="s">
        <v>2433</v>
      </c>
      <c r="AC98" s="1055"/>
      <c r="AD98" s="1055"/>
      <c r="AE98" s="1055"/>
      <c r="AF98" s="1056"/>
    </row>
    <row r="99" spans="2:32" ht="40.049999999999997" customHeight="1">
      <c r="B99" s="1054"/>
      <c r="C99" s="1055"/>
      <c r="D99" s="1055"/>
      <c r="E99" s="1055"/>
      <c r="F99" s="1056"/>
      <c r="AB99" s="1054"/>
      <c r="AC99" s="1055"/>
      <c r="AD99" s="1055"/>
      <c r="AE99" s="1055"/>
      <c r="AF99" s="1056"/>
    </row>
    <row r="100" spans="2:32" ht="40.049999999999997" customHeight="1">
      <c r="B100" s="1054"/>
      <c r="C100" s="1055"/>
      <c r="D100" s="1055"/>
      <c r="E100" s="1055"/>
      <c r="F100" s="1056"/>
      <c r="AB100" s="1054"/>
      <c r="AC100" s="1055"/>
      <c r="AD100" s="1055"/>
      <c r="AE100" s="1055"/>
      <c r="AF100" s="1056"/>
    </row>
    <row r="101" spans="2:32" ht="40.049999999999997" customHeight="1">
      <c r="B101" s="1054"/>
      <c r="C101" s="1055"/>
      <c r="D101" s="1055"/>
      <c r="E101" s="1055"/>
      <c r="F101" s="1056"/>
      <c r="AB101" s="1054"/>
      <c r="AC101" s="1055"/>
      <c r="AD101" s="1055"/>
      <c r="AE101" s="1055"/>
      <c r="AF101" s="1056"/>
    </row>
    <row r="102" spans="2:32" ht="40.049999999999997" customHeight="1">
      <c r="B102" s="1054"/>
      <c r="C102" s="1055"/>
      <c r="D102" s="1055"/>
      <c r="E102" s="1055"/>
      <c r="F102" s="1056"/>
      <c r="AB102" s="1054"/>
      <c r="AC102" s="1055"/>
      <c r="AD102" s="1055"/>
      <c r="AE102" s="1055"/>
      <c r="AF102" s="1056"/>
    </row>
    <row r="103" spans="2:32" ht="40.049999999999997" customHeight="1">
      <c r="B103" s="1054"/>
      <c r="C103" s="1055"/>
      <c r="D103" s="1055"/>
      <c r="E103" s="1055"/>
      <c r="F103" s="1056"/>
      <c r="AB103" s="1054"/>
      <c r="AC103" s="1055"/>
      <c r="AD103" s="1055"/>
      <c r="AE103" s="1055"/>
      <c r="AF103" s="1056"/>
    </row>
    <row r="104" spans="2:32" ht="40.049999999999997" customHeight="1">
      <c r="B104" s="1054"/>
      <c r="C104" s="1055"/>
      <c r="D104" s="1055"/>
      <c r="E104" s="1055"/>
      <c r="F104" s="1056"/>
      <c r="AB104" s="1054"/>
      <c r="AC104" s="1055"/>
      <c r="AD104" s="1055"/>
      <c r="AE104" s="1055"/>
      <c r="AF104" s="1056"/>
    </row>
    <row r="105" spans="2:32" ht="40.049999999999997" customHeight="1">
      <c r="B105" s="1054"/>
      <c r="C105" s="1055"/>
      <c r="D105" s="1055"/>
      <c r="E105" s="1055"/>
      <c r="F105" s="1056"/>
      <c r="AB105" s="1054"/>
      <c r="AC105" s="1055"/>
      <c r="AD105" s="1055"/>
      <c r="AE105" s="1055"/>
      <c r="AF105" s="1056"/>
    </row>
    <row r="106" spans="2:32" ht="40.049999999999997" customHeight="1">
      <c r="B106" s="1054"/>
      <c r="C106" s="1055"/>
      <c r="D106" s="1055"/>
      <c r="E106" s="1055"/>
      <c r="F106" s="1056"/>
      <c r="AB106" s="1054"/>
      <c r="AC106" s="1055"/>
      <c r="AD106" s="1055"/>
      <c r="AE106" s="1055"/>
      <c r="AF106" s="1056"/>
    </row>
    <row r="107" spans="2:32" ht="40.049999999999997" customHeight="1">
      <c r="B107" s="1054"/>
      <c r="C107" s="1055"/>
      <c r="D107" s="1055"/>
      <c r="E107" s="1055"/>
      <c r="F107" s="1056"/>
      <c r="AB107" s="1054"/>
      <c r="AC107" s="1055"/>
      <c r="AD107" s="1055"/>
      <c r="AE107" s="1055"/>
      <c r="AF107" s="1056"/>
    </row>
    <row r="108" spans="2:32" ht="40.049999999999997" customHeight="1">
      <c r="B108" s="1054"/>
      <c r="C108" s="1055"/>
      <c r="D108" s="1055"/>
      <c r="E108" s="1055"/>
      <c r="F108" s="1056"/>
      <c r="AB108" s="1054"/>
      <c r="AC108" s="1055"/>
      <c r="AD108" s="1055"/>
      <c r="AE108" s="1055"/>
      <c r="AF108" s="1056"/>
    </row>
    <row r="109" spans="2:32" ht="40.049999999999997" hidden="1" customHeight="1">
      <c r="B109" s="1054"/>
      <c r="C109" s="1055"/>
      <c r="D109" s="1055"/>
      <c r="E109" s="1055"/>
      <c r="F109" s="1056"/>
      <c r="AB109" s="1054"/>
      <c r="AC109" s="1055"/>
      <c r="AD109" s="1055"/>
      <c r="AE109" s="1055"/>
      <c r="AF109" s="1056"/>
    </row>
    <row r="110" spans="2:32" ht="40.049999999999997" hidden="1" customHeight="1">
      <c r="B110" s="1054"/>
      <c r="C110" s="1055"/>
      <c r="D110" s="1055"/>
      <c r="E110" s="1055"/>
      <c r="F110" s="1056"/>
      <c r="J110" s="378"/>
      <c r="K110" s="378"/>
      <c r="L110" s="378"/>
      <c r="M110" s="378"/>
      <c r="N110" s="378"/>
      <c r="O110" s="378"/>
      <c r="AB110" s="1054"/>
      <c r="AC110" s="1055"/>
      <c r="AD110" s="1055"/>
      <c r="AE110" s="1055"/>
      <c r="AF110" s="1056"/>
    </row>
    <row r="111" spans="2:32" ht="40.049999999999997" hidden="1" customHeight="1">
      <c r="B111" s="1054"/>
      <c r="C111" s="1055"/>
      <c r="D111" s="1055"/>
      <c r="E111" s="1055"/>
      <c r="F111" s="1056"/>
      <c r="J111" s="378"/>
      <c r="K111" s="378"/>
      <c r="L111" s="378"/>
      <c r="M111" s="378"/>
      <c r="N111" s="378"/>
      <c r="O111" s="378"/>
      <c r="AB111" s="1054"/>
      <c r="AC111" s="1055"/>
      <c r="AD111" s="1055"/>
      <c r="AE111" s="1055"/>
      <c r="AF111" s="1056"/>
    </row>
    <row r="112" spans="2:32" ht="40.049999999999997" hidden="1" customHeight="1">
      <c r="B112" s="1054"/>
      <c r="C112" s="1055"/>
      <c r="D112" s="1055"/>
      <c r="E112" s="1055"/>
      <c r="F112" s="1056"/>
      <c r="J112" s="378"/>
      <c r="K112" s="378"/>
      <c r="L112" s="378"/>
      <c r="M112" s="378"/>
      <c r="N112" s="378"/>
      <c r="O112" s="378"/>
      <c r="AB112" s="1054"/>
      <c r="AC112" s="1055"/>
      <c r="AD112" s="1055"/>
      <c r="AE112" s="1055"/>
      <c r="AF112" s="1056"/>
    </row>
    <row r="113" spans="2:32" ht="40.049999999999997" customHeight="1">
      <c r="B113" s="1054"/>
      <c r="C113" s="1055"/>
      <c r="D113" s="1055"/>
      <c r="E113" s="1055"/>
      <c r="F113" s="1056"/>
      <c r="J113" s="378"/>
      <c r="K113" s="378"/>
      <c r="L113" s="378"/>
      <c r="M113" s="378"/>
      <c r="N113" s="378"/>
      <c r="O113" s="378"/>
      <c r="AB113" s="1054"/>
      <c r="AC113" s="1055"/>
      <c r="AD113" s="1055"/>
      <c r="AE113" s="1055"/>
      <c r="AF113" s="1056"/>
    </row>
    <row r="114" spans="2:32" ht="40.049999999999997" customHeight="1">
      <c r="B114" s="1054"/>
      <c r="C114" s="1055"/>
      <c r="D114" s="1055"/>
      <c r="E114" s="1055"/>
      <c r="F114" s="1056"/>
      <c r="AB114" s="1054"/>
      <c r="AC114" s="1055"/>
      <c r="AD114" s="1055"/>
      <c r="AE114" s="1055"/>
      <c r="AF114" s="1056"/>
    </row>
    <row r="115" spans="2:32" ht="40.049999999999997" customHeight="1">
      <c r="B115" s="1054"/>
      <c r="C115" s="1055"/>
      <c r="D115" s="1055"/>
      <c r="E115" s="1055"/>
      <c r="F115" s="1056"/>
      <c r="AB115" s="1054"/>
      <c r="AC115" s="1055"/>
      <c r="AD115" s="1055"/>
      <c r="AE115" s="1055"/>
      <c r="AF115" s="1056"/>
    </row>
    <row r="116" spans="2:32" ht="40.049999999999997" customHeight="1">
      <c r="B116" s="1054"/>
      <c r="C116" s="1055"/>
      <c r="D116" s="1055"/>
      <c r="E116" s="1055"/>
      <c r="F116" s="1056"/>
      <c r="AB116" s="1054"/>
      <c r="AC116" s="1055"/>
      <c r="AD116" s="1055"/>
      <c r="AE116" s="1055"/>
      <c r="AF116" s="1056"/>
    </row>
    <row r="117" spans="2:32" ht="40.049999999999997" customHeight="1">
      <c r="B117" s="1057"/>
      <c r="C117" s="1058"/>
      <c r="D117" s="1058"/>
      <c r="E117" s="1058"/>
      <c r="F117" s="1059"/>
      <c r="AB117" s="1057"/>
      <c r="AC117" s="1058"/>
      <c r="AD117" s="1058"/>
      <c r="AE117" s="1058"/>
      <c r="AF117" s="1059"/>
    </row>
    <row r="118" spans="2:32" ht="28.8" customHeight="1">
      <c r="B118" s="391"/>
      <c r="AB118" s="391"/>
    </row>
    <row r="119" spans="2:32" ht="28.8" customHeight="1">
      <c r="B119" s="391"/>
      <c r="AB119" s="391"/>
    </row>
    <row r="120" spans="2:32" ht="28.8" customHeight="1">
      <c r="B120" s="391"/>
      <c r="AB120" s="391"/>
    </row>
    <row r="121" spans="2:32" ht="28.8" customHeight="1">
      <c r="B121" s="391"/>
      <c r="AB121" s="391"/>
    </row>
    <row r="122" spans="2:32" ht="28.8" customHeight="1">
      <c r="B122" s="391"/>
      <c r="AB122" s="391"/>
    </row>
    <row r="123" spans="2:32" ht="28.2" customHeight="1"/>
    <row r="124" spans="2:32" ht="28.2" customHeight="1"/>
  </sheetData>
  <sheetProtection algorithmName="SHA-512" hashValue="co9fUD2XNr4tQSzxsZSaBLgk4p+q/Lvjf4TchAG8niV6HTHezErNl405kKw4DzYSXuBbFYWO/NwKPAQrbIP3XA==" saltValue="Yzm3/obvD//LZlxAQyGwlA==" spinCount="100000" sheet="1" formatCells="0"/>
  <mergeCells count="12">
    <mergeCell ref="AB98:AF117"/>
    <mergeCell ref="AB18:AF25"/>
    <mergeCell ref="AB29:AF43"/>
    <mergeCell ref="AB46:AF48"/>
    <mergeCell ref="AB52:AF71"/>
    <mergeCell ref="AB75:AF94"/>
    <mergeCell ref="B75:F94"/>
    <mergeCell ref="B98:F117"/>
    <mergeCell ref="B18:F25"/>
    <mergeCell ref="B29:F43"/>
    <mergeCell ref="B46:F48"/>
    <mergeCell ref="B52:F71"/>
  </mergeCells>
  <phoneticPr fontId="66"/>
  <pageMargins left="0.70866141732283472" right="0.70866141732283472" top="0.74803149606299213" bottom="0.74803149606299213" header="0.31496062992125984" footer="0.31496062992125984"/>
  <pageSetup paperSize="9" orientation="portrait" blackAndWhite="1" r:id="rId1"/>
  <rowBreaks count="4" manualBreakCount="4">
    <brk id="26" max="7" man="1"/>
    <brk id="49" max="7" man="1"/>
    <brk id="72" max="7" man="1"/>
    <brk id="95" max="7"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CD48"/>
  <sheetViews>
    <sheetView showGridLines="0" showZeros="0" view="pageBreakPreview" zoomScale="85" zoomScaleNormal="100" zoomScaleSheetLayoutView="85" workbookViewId="0">
      <selection activeCell="CK25" sqref="CK25"/>
    </sheetView>
  </sheetViews>
  <sheetFormatPr defaultColWidth="8.88671875" defaultRowHeight="10.8"/>
  <cols>
    <col min="1" max="1" width="2.109375" style="449" customWidth="1"/>
    <col min="2" max="2" width="5.6640625" style="449" customWidth="1"/>
    <col min="3" max="7" width="10.5546875" style="449" customWidth="1"/>
    <col min="8" max="8" width="10.6640625" style="449" customWidth="1"/>
    <col min="9" max="9" width="10.5546875" style="449" customWidth="1"/>
    <col min="10" max="10" width="7.109375" style="449" customWidth="1"/>
    <col min="11" max="11" width="1.21875" style="449" customWidth="1"/>
    <col min="12" max="12" width="8.88671875" style="449"/>
    <col min="13" max="13" width="8.88671875" style="449" hidden="1" customWidth="1"/>
    <col min="14" max="14" width="15.77734375" style="450" hidden="1" customWidth="1"/>
    <col min="15" max="15" width="18.109375" style="450" hidden="1" customWidth="1"/>
    <col min="16" max="16" width="16.44140625" style="450" hidden="1" customWidth="1"/>
    <col min="17" max="17" width="15.21875" style="450" hidden="1" customWidth="1"/>
    <col min="18" max="27" width="8.88671875" style="450" hidden="1" customWidth="1"/>
    <col min="28" max="51" width="8.88671875" style="449" hidden="1" customWidth="1"/>
    <col min="52" max="52" width="8.88671875" style="449"/>
    <col min="53" max="53" width="2.109375" style="449" customWidth="1"/>
    <col min="54" max="54" width="5.6640625" style="449" customWidth="1"/>
    <col min="55" max="59" width="10.5546875" style="449" customWidth="1"/>
    <col min="60" max="60" width="10.6640625" style="449" customWidth="1"/>
    <col min="61" max="61" width="10.5546875" style="449" customWidth="1"/>
    <col min="62" max="62" width="7.109375" style="449" customWidth="1"/>
    <col min="63" max="63" width="1.21875" style="449" customWidth="1"/>
    <col min="64" max="64" width="0" style="449" hidden="1" customWidth="1"/>
    <col min="65" max="65" width="8.88671875" style="449" hidden="1" customWidth="1"/>
    <col min="66" max="66" width="15.77734375" style="450" hidden="1" customWidth="1"/>
    <col min="67" max="67" width="18.109375" style="450" hidden="1" customWidth="1"/>
    <col min="68" max="68" width="16.44140625" style="450" hidden="1" customWidth="1"/>
    <col min="69" max="69" width="15.21875" style="450" hidden="1" customWidth="1"/>
    <col min="70" max="79" width="8.88671875" style="450" hidden="1" customWidth="1"/>
    <col min="80" max="82" width="8.88671875" style="449" hidden="1" customWidth="1"/>
    <col min="83" max="87" width="0" style="449" hidden="1" customWidth="1"/>
    <col min="88" max="16384" width="8.88671875" style="449"/>
  </cols>
  <sheetData>
    <row r="1" spans="2:78" ht="10.199999999999999" customHeight="1" thickBot="1"/>
    <row r="2" spans="2:78" ht="13.8" thickBot="1">
      <c r="C2" s="451" t="s">
        <v>2387</v>
      </c>
      <c r="D2" s="451"/>
      <c r="F2" s="1073"/>
      <c r="G2" s="1074"/>
      <c r="BC2" s="451" t="s">
        <v>2387</v>
      </c>
      <c r="BD2" s="451"/>
      <c r="BF2" s="1073" t="s">
        <v>2359</v>
      </c>
      <c r="BG2" s="1074"/>
    </row>
    <row r="3" spans="2:78" ht="18" customHeight="1" thickBot="1">
      <c r="C3" s="451" t="s">
        <v>2581</v>
      </c>
      <c r="N3" s="452" t="s">
        <v>2582</v>
      </c>
      <c r="O3" s="453">
        <f>F2</f>
        <v>0</v>
      </c>
      <c r="BC3" s="451" t="s">
        <v>2581</v>
      </c>
      <c r="BN3" s="452" t="s">
        <v>2582</v>
      </c>
      <c r="BO3" s="453" t="str">
        <f>BF2</f>
        <v>交付申請（実施要綱第５条一項ア～コ）</v>
      </c>
    </row>
    <row r="4" spans="2:78" ht="18" customHeight="1">
      <c r="B4" s="1075" t="s">
        <v>2583</v>
      </c>
      <c r="C4" s="1076"/>
      <c r="D4" s="454" t="s">
        <v>2584</v>
      </c>
      <c r="E4" s="1077" t="s">
        <v>2585</v>
      </c>
      <c r="F4" s="1078"/>
      <c r="G4" s="1079"/>
      <c r="H4" s="455" t="s">
        <v>2586</v>
      </c>
      <c r="I4" s="456"/>
      <c r="J4" s="457"/>
      <c r="N4" s="458"/>
      <c r="O4" s="458" t="s">
        <v>2587</v>
      </c>
      <c r="P4" s="458" t="s">
        <v>2587</v>
      </c>
      <c r="Q4" s="458"/>
      <c r="T4" s="1105" t="s">
        <v>2419</v>
      </c>
      <c r="U4" s="1105"/>
      <c r="V4" s="1105"/>
      <c r="W4" s="639"/>
      <c r="X4" s="639"/>
      <c r="Y4" s="639"/>
      <c r="Z4" s="642"/>
      <c r="BB4" s="1075" t="s">
        <v>2583</v>
      </c>
      <c r="BC4" s="1076"/>
      <c r="BD4" s="454" t="s">
        <v>2584</v>
      </c>
      <c r="BE4" s="1077" t="s">
        <v>2585</v>
      </c>
      <c r="BF4" s="1078"/>
      <c r="BG4" s="1079"/>
      <c r="BH4" s="455" t="s">
        <v>2586</v>
      </c>
      <c r="BI4" s="456"/>
      <c r="BJ4" s="457"/>
      <c r="BN4" s="458"/>
      <c r="BO4" s="458" t="s">
        <v>2587</v>
      </c>
      <c r="BP4" s="458" t="s">
        <v>2587</v>
      </c>
      <c r="BQ4" s="458"/>
      <c r="BT4" s="1105" t="s">
        <v>2419</v>
      </c>
      <c r="BU4" s="1105"/>
      <c r="BV4" s="1105"/>
      <c r="BW4" s="639"/>
      <c r="BX4" s="639"/>
      <c r="BY4" s="639"/>
      <c r="BZ4" s="642"/>
    </row>
    <row r="5" spans="2:78" s="450" customFormat="1" ht="18" customHeight="1">
      <c r="B5" s="1075" t="s">
        <v>2466</v>
      </c>
      <c r="C5" s="1076"/>
      <c r="D5" s="459">
        <f>第４号様式!F39</f>
        <v>0</v>
      </c>
      <c r="E5" s="460"/>
      <c r="F5" s="461">
        <f>IFERROR(VLOOKUP(E5,T6:Z8,4,FALSE),0)</f>
        <v>0</v>
      </c>
      <c r="G5" s="461">
        <f>IFERROR(VLOOKUP(E5,T6:Z8,6,FALSE),0)</f>
        <v>0</v>
      </c>
      <c r="H5" s="460"/>
      <c r="I5" s="457"/>
      <c r="J5" s="457"/>
      <c r="K5" s="449"/>
      <c r="L5" s="449"/>
      <c r="M5" s="449"/>
      <c r="N5" s="462" t="s">
        <v>2629</v>
      </c>
      <c r="O5" s="458" t="s">
        <v>2588</v>
      </c>
      <c r="P5" s="458" t="s">
        <v>2589</v>
      </c>
      <c r="Q5" s="462" t="s">
        <v>2590</v>
      </c>
      <c r="T5" s="448" t="s">
        <v>2467</v>
      </c>
      <c r="U5" s="448"/>
      <c r="V5" s="448"/>
      <c r="W5" s="1106" t="s">
        <v>2468</v>
      </c>
      <c r="X5" s="662"/>
      <c r="Y5" s="1105" t="s">
        <v>2469</v>
      </c>
      <c r="Z5" s="642"/>
      <c r="BB5" s="1075" t="s">
        <v>2466</v>
      </c>
      <c r="BC5" s="1076"/>
      <c r="BD5" s="459">
        <v>10</v>
      </c>
      <c r="BE5" s="460" t="s">
        <v>2701</v>
      </c>
      <c r="BF5" s="461" t="str">
        <f>IFERROR(VLOOKUP(BE5,BT6:BZ8,4,FALSE),0)</f>
        <v>220,000円/kWh</v>
      </c>
      <c r="BG5" s="461" t="str">
        <f>IFERROR(VLOOKUP(BE5,BT6:BZ8,6,FALSE),0)</f>
        <v>450万円</v>
      </c>
      <c r="BH5" s="460" t="s">
        <v>2593</v>
      </c>
      <c r="BI5" s="457"/>
      <c r="BJ5" s="457"/>
      <c r="BK5" s="449"/>
      <c r="BL5" s="449"/>
      <c r="BM5" s="449"/>
      <c r="BN5" s="462" t="s">
        <v>2629</v>
      </c>
      <c r="BO5" s="458" t="s">
        <v>2588</v>
      </c>
      <c r="BP5" s="458" t="s">
        <v>2589</v>
      </c>
      <c r="BQ5" s="462" t="s">
        <v>2590</v>
      </c>
      <c r="BT5" s="448" t="s">
        <v>2467</v>
      </c>
      <c r="BU5" s="448"/>
      <c r="BV5" s="448"/>
      <c r="BW5" s="1106" t="s">
        <v>2468</v>
      </c>
      <c r="BX5" s="662"/>
      <c r="BY5" s="1105" t="s">
        <v>2469</v>
      </c>
      <c r="BZ5" s="642"/>
    </row>
    <row r="6" spans="2:78" s="450" customFormat="1" ht="7.8" customHeight="1">
      <c r="B6" s="457"/>
      <c r="C6" s="451"/>
      <c r="D6" s="463"/>
      <c r="E6" s="464"/>
      <c r="F6" s="465"/>
      <c r="G6" s="465"/>
      <c r="H6" s="466"/>
      <c r="I6" s="457"/>
      <c r="J6" s="457"/>
      <c r="K6" s="449"/>
      <c r="L6" s="449"/>
      <c r="M6" s="449"/>
      <c r="N6" s="462" t="s">
        <v>2628</v>
      </c>
      <c r="O6" s="458" t="s">
        <v>2630</v>
      </c>
      <c r="P6" s="458" t="s">
        <v>2593</v>
      </c>
      <c r="Q6" s="462" t="s">
        <v>2631</v>
      </c>
      <c r="T6" s="408" t="s">
        <v>2444</v>
      </c>
      <c r="U6" s="408" t="s">
        <v>2395</v>
      </c>
      <c r="V6" s="408" t="s">
        <v>2443</v>
      </c>
      <c r="W6" s="408" t="s">
        <v>2472</v>
      </c>
      <c r="X6" s="409">
        <v>150000</v>
      </c>
      <c r="Y6" s="408" t="s">
        <v>2555</v>
      </c>
      <c r="Z6" s="409">
        <v>3000000</v>
      </c>
      <c r="BB6" s="457"/>
      <c r="BC6" s="451"/>
      <c r="BD6" s="463"/>
      <c r="BE6" s="464"/>
      <c r="BF6" s="465"/>
      <c r="BG6" s="465"/>
      <c r="BH6" s="466"/>
      <c r="BI6" s="457"/>
      <c r="BJ6" s="457"/>
      <c r="BK6" s="449"/>
      <c r="BL6" s="449"/>
      <c r="BM6" s="449"/>
      <c r="BN6" s="462" t="s">
        <v>2628</v>
      </c>
      <c r="BO6" s="458" t="s">
        <v>2630</v>
      </c>
      <c r="BP6" s="458" t="s">
        <v>2593</v>
      </c>
      <c r="BQ6" s="462" t="s">
        <v>2631</v>
      </c>
      <c r="BT6" s="408" t="s">
        <v>2444</v>
      </c>
      <c r="BU6" s="408" t="s">
        <v>2395</v>
      </c>
      <c r="BV6" s="408" t="s">
        <v>2443</v>
      </c>
      <c r="BW6" s="408" t="s">
        <v>2472</v>
      </c>
      <c r="BX6" s="409">
        <v>150000</v>
      </c>
      <c r="BY6" s="408" t="s">
        <v>2555</v>
      </c>
      <c r="BZ6" s="409">
        <v>3000000</v>
      </c>
    </row>
    <row r="7" spans="2:78" s="450" customFormat="1" ht="18" customHeight="1">
      <c r="B7" s="1067" t="s">
        <v>2595</v>
      </c>
      <c r="C7" s="1068"/>
      <c r="D7" s="1068"/>
      <c r="E7" s="467"/>
      <c r="F7" s="468" t="s">
        <v>2596</v>
      </c>
      <c r="G7" s="1069" t="s">
        <v>2597</v>
      </c>
      <c r="H7" s="1070"/>
      <c r="I7" s="469">
        <f>SUM(E7:E8)</f>
        <v>0</v>
      </c>
      <c r="J7" s="470" t="s">
        <v>2596</v>
      </c>
      <c r="K7" s="449"/>
      <c r="L7" s="449"/>
      <c r="M7" s="449"/>
      <c r="N7" s="462" t="s">
        <v>2591</v>
      </c>
      <c r="O7" s="458" t="s">
        <v>2592</v>
      </c>
      <c r="P7" s="458"/>
      <c r="Q7" s="462" t="s">
        <v>2594</v>
      </c>
      <c r="T7" s="408" t="s">
        <v>2441</v>
      </c>
      <c r="U7" s="408" t="s">
        <v>2443</v>
      </c>
      <c r="V7" s="408" t="s">
        <v>2442</v>
      </c>
      <c r="W7" s="408" t="s">
        <v>2473</v>
      </c>
      <c r="X7" s="409">
        <v>200000</v>
      </c>
      <c r="Y7" s="408" t="s">
        <v>2632</v>
      </c>
      <c r="Z7" s="409">
        <v>4000000</v>
      </c>
      <c r="BB7" s="1067" t="s">
        <v>2595</v>
      </c>
      <c r="BC7" s="1068"/>
      <c r="BD7" s="1068"/>
      <c r="BE7" s="467">
        <v>5</v>
      </c>
      <c r="BF7" s="468" t="s">
        <v>2596</v>
      </c>
      <c r="BG7" s="1069" t="s">
        <v>2597</v>
      </c>
      <c r="BH7" s="1070"/>
      <c r="BI7" s="469">
        <f>SUM(BE7:BE8)</f>
        <v>10</v>
      </c>
      <c r="BJ7" s="470" t="s">
        <v>2596</v>
      </c>
      <c r="BK7" s="449"/>
      <c r="BL7" s="449"/>
      <c r="BM7" s="449"/>
      <c r="BN7" s="462" t="s">
        <v>2591</v>
      </c>
      <c r="BO7" s="458" t="s">
        <v>2592</v>
      </c>
      <c r="BP7" s="458"/>
      <c r="BQ7" s="462" t="s">
        <v>2594</v>
      </c>
      <c r="BT7" s="408" t="s">
        <v>2441</v>
      </c>
      <c r="BU7" s="408" t="s">
        <v>2443</v>
      </c>
      <c r="BV7" s="408" t="s">
        <v>2442</v>
      </c>
      <c r="BW7" s="408" t="s">
        <v>2473</v>
      </c>
      <c r="BX7" s="409">
        <v>200000</v>
      </c>
      <c r="BY7" s="408" t="s">
        <v>2632</v>
      </c>
      <c r="BZ7" s="409">
        <v>4000000</v>
      </c>
    </row>
    <row r="8" spans="2:78" s="450" customFormat="1" ht="18" customHeight="1">
      <c r="B8" s="1067" t="s">
        <v>2598</v>
      </c>
      <c r="C8" s="1068"/>
      <c r="D8" s="1068"/>
      <c r="E8" s="467"/>
      <c r="F8" s="468" t="s">
        <v>2596</v>
      </c>
      <c r="G8" s="1069" t="s">
        <v>2599</v>
      </c>
      <c r="H8" s="1070"/>
      <c r="I8" s="472" t="str">
        <f>IFERROR((I7/E10),"")</f>
        <v/>
      </c>
      <c r="J8" s="457"/>
      <c r="K8" s="449"/>
      <c r="L8" s="449"/>
      <c r="M8" s="449"/>
      <c r="N8" s="471"/>
      <c r="Q8" s="471"/>
      <c r="T8" s="408" t="s">
        <v>2445</v>
      </c>
      <c r="U8" s="408" t="s">
        <v>2442</v>
      </c>
      <c r="V8" s="408" t="s">
        <v>2470</v>
      </c>
      <c r="W8" s="408" t="s">
        <v>2440</v>
      </c>
      <c r="X8" s="409">
        <v>220000</v>
      </c>
      <c r="Y8" s="408" t="s">
        <v>2556</v>
      </c>
      <c r="Z8" s="409">
        <v>4500000</v>
      </c>
      <c r="BB8" s="1067" t="s">
        <v>2598</v>
      </c>
      <c r="BC8" s="1068"/>
      <c r="BD8" s="1068"/>
      <c r="BE8" s="467">
        <v>5</v>
      </c>
      <c r="BF8" s="468" t="s">
        <v>2596</v>
      </c>
      <c r="BG8" s="1069" t="s">
        <v>2599</v>
      </c>
      <c r="BH8" s="1070"/>
      <c r="BI8" s="472">
        <f>IFERROR((BI7/BE10),"")</f>
        <v>1</v>
      </c>
      <c r="BJ8" s="457"/>
      <c r="BK8" s="449"/>
      <c r="BL8" s="449"/>
      <c r="BM8" s="449"/>
      <c r="BN8" s="471"/>
      <c r="BQ8" s="471"/>
      <c r="BT8" s="408" t="s">
        <v>2445</v>
      </c>
      <c r="BU8" s="408" t="s">
        <v>2442</v>
      </c>
      <c r="BV8" s="408" t="s">
        <v>2470</v>
      </c>
      <c r="BW8" s="408" t="s">
        <v>2440</v>
      </c>
      <c r="BX8" s="409">
        <v>220000</v>
      </c>
      <c r="BY8" s="408" t="s">
        <v>2556</v>
      </c>
      <c r="BZ8" s="409">
        <v>4500000</v>
      </c>
    </row>
    <row r="9" spans="2:78" s="450" customFormat="1" ht="18" customHeight="1">
      <c r="B9" s="1067" t="s">
        <v>2600</v>
      </c>
      <c r="C9" s="1068"/>
      <c r="D9" s="1068"/>
      <c r="E9" s="473">
        <f>D5-E7-E8</f>
        <v>0</v>
      </c>
      <c r="F9" s="468" t="s">
        <v>2596</v>
      </c>
      <c r="G9" s="1071" t="s">
        <v>2601</v>
      </c>
      <c r="H9" s="1072"/>
      <c r="I9" s="474">
        <f>第４号様式!F32</f>
        <v>0</v>
      </c>
      <c r="J9" s="457"/>
      <c r="K9" s="449"/>
      <c r="L9" s="449"/>
      <c r="M9" s="449"/>
      <c r="N9" s="475"/>
      <c r="Q9" s="471"/>
      <c r="S9" s="475"/>
      <c r="U9" s="449" t="e">
        <f>VLOOKUP(E5,T6:U8,2,FALSE)</f>
        <v>#N/A</v>
      </c>
      <c r="V9" s="449" t="e">
        <f>VLOOKUP(E5,T6:V8,3,FALSE)</f>
        <v>#N/A</v>
      </c>
      <c r="W9" s="449"/>
      <c r="X9" s="524" t="e">
        <f>VLOOKUP(E5,T6:Z8,5,FALSE)</f>
        <v>#N/A</v>
      </c>
      <c r="Z9" s="524" t="e">
        <f>VLOOKUP(E5,T6:Z8,7,FALSE)</f>
        <v>#N/A</v>
      </c>
      <c r="BB9" s="1067" t="s">
        <v>2600</v>
      </c>
      <c r="BC9" s="1068"/>
      <c r="BD9" s="1068"/>
      <c r="BE9" s="473">
        <f>BD5-BE7-BE8</f>
        <v>0</v>
      </c>
      <c r="BF9" s="468" t="s">
        <v>2596</v>
      </c>
      <c r="BG9" s="1071" t="s">
        <v>2601</v>
      </c>
      <c r="BH9" s="1072"/>
      <c r="BI9" s="474" t="str">
        <f>第４号様式!BF32</f>
        <v>なし</v>
      </c>
      <c r="BJ9" s="457"/>
      <c r="BK9" s="449"/>
      <c r="BL9" s="449"/>
      <c r="BM9" s="449"/>
      <c r="BN9" s="475"/>
      <c r="BQ9" s="471"/>
      <c r="BS9" s="475"/>
      <c r="BU9" s="449" t="str">
        <f>VLOOKUP(BE5,BT6:BU8,2,FALSE)</f>
        <v>3</v>
      </c>
      <c r="BV9" s="449" t="str">
        <f>VLOOKUP(BE5,BT6:BV8,3,FALSE)</f>
        <v>4</v>
      </c>
      <c r="BW9" s="449"/>
      <c r="BX9" s="524">
        <f>VLOOKUP(BE5,BT6:BZ8,5,FALSE)</f>
        <v>220000</v>
      </c>
      <c r="BZ9" s="524">
        <f>VLOOKUP(BE5,BT6:BZ8,7,FALSE)</f>
        <v>4500000</v>
      </c>
    </row>
    <row r="10" spans="2:78" s="450" customFormat="1" ht="18" customHeight="1">
      <c r="B10" s="1067" t="s">
        <v>2602</v>
      </c>
      <c r="C10" s="1068"/>
      <c r="D10" s="1068"/>
      <c r="E10" s="459" t="str">
        <f>IF(E7="","",SUM(E7:E9))</f>
        <v/>
      </c>
      <c r="F10" s="468" t="s">
        <v>2596</v>
      </c>
      <c r="G10" s="1071" t="s">
        <v>2603</v>
      </c>
      <c r="H10" s="1072"/>
      <c r="I10" s="474">
        <f>第４号様式!F34</f>
        <v>0</v>
      </c>
      <c r="J10" s="470" t="s">
        <v>2604</v>
      </c>
      <c r="K10" s="449"/>
      <c r="L10" s="449"/>
      <c r="M10" s="449"/>
      <c r="N10" s="471"/>
      <c r="Q10" s="471"/>
      <c r="S10" s="471"/>
      <c r="U10" s="449"/>
      <c r="V10" s="449"/>
      <c r="W10" s="449"/>
      <c r="X10" s="449"/>
      <c r="BB10" s="1067" t="s">
        <v>2602</v>
      </c>
      <c r="BC10" s="1068"/>
      <c r="BD10" s="1068"/>
      <c r="BE10" s="459">
        <f>IF(BE7="","",SUM(BE7:BE9))</f>
        <v>10</v>
      </c>
      <c r="BF10" s="468" t="s">
        <v>2596</v>
      </c>
      <c r="BG10" s="1071" t="s">
        <v>2603</v>
      </c>
      <c r="BH10" s="1072"/>
      <c r="BI10" s="474">
        <f>第４号様式!BF34</f>
        <v>0</v>
      </c>
      <c r="BJ10" s="470" t="s">
        <v>2604</v>
      </c>
      <c r="BK10" s="449"/>
      <c r="BL10" s="449"/>
      <c r="BM10" s="449"/>
      <c r="BN10" s="471"/>
      <c r="BQ10" s="471"/>
      <c r="BS10" s="471"/>
      <c r="BU10" s="449"/>
      <c r="BV10" s="449"/>
      <c r="BW10" s="449"/>
      <c r="BX10" s="449"/>
    </row>
    <row r="11" spans="2:78" s="450" customFormat="1" ht="8.4" customHeight="1">
      <c r="B11" s="449"/>
      <c r="C11" s="457"/>
      <c r="D11" s="457"/>
      <c r="E11" s="457"/>
      <c r="F11" s="457"/>
      <c r="G11" s="457"/>
      <c r="H11" s="457"/>
      <c r="I11" s="457"/>
      <c r="J11" s="457"/>
      <c r="K11" s="449"/>
      <c r="L11" s="449"/>
      <c r="M11" s="449"/>
      <c r="U11" s="449"/>
      <c r="V11" s="449"/>
      <c r="W11" s="449"/>
      <c r="X11" s="449"/>
      <c r="BB11" s="449"/>
      <c r="BC11" s="457"/>
      <c r="BD11" s="457"/>
      <c r="BE11" s="457"/>
      <c r="BF11" s="457"/>
      <c r="BG11" s="457"/>
      <c r="BH11" s="457"/>
      <c r="BI11" s="457"/>
      <c r="BJ11" s="457"/>
      <c r="BK11" s="449"/>
      <c r="BL11" s="449"/>
      <c r="BM11" s="449"/>
      <c r="BU11" s="449"/>
      <c r="BV11" s="449"/>
      <c r="BW11" s="449"/>
      <c r="BX11" s="449"/>
    </row>
    <row r="12" spans="2:78" s="450" customFormat="1" ht="10.8" customHeight="1">
      <c r="B12" s="476" t="s">
        <v>2605</v>
      </c>
      <c r="C12" s="477"/>
      <c r="D12" s="477"/>
      <c r="E12" s="478"/>
      <c r="F12" s="479" t="s">
        <v>2190</v>
      </c>
      <c r="G12" s="476" t="s">
        <v>2191</v>
      </c>
      <c r="H12" s="477"/>
      <c r="I12" s="476"/>
      <c r="J12" s="1082" t="s">
        <v>2192</v>
      </c>
      <c r="K12" s="1083"/>
      <c r="L12" s="449"/>
      <c r="M12" s="449"/>
      <c r="N12" s="458" t="s">
        <v>2588</v>
      </c>
      <c r="O12" s="480">
        <v>0.75</v>
      </c>
      <c r="P12" s="462">
        <v>220000</v>
      </c>
      <c r="Q12" s="462">
        <v>4500000</v>
      </c>
      <c r="BB12" s="476" t="s">
        <v>2605</v>
      </c>
      <c r="BC12" s="477"/>
      <c r="BD12" s="477"/>
      <c r="BE12" s="478"/>
      <c r="BF12" s="479" t="s">
        <v>2190</v>
      </c>
      <c r="BG12" s="476" t="s">
        <v>2191</v>
      </c>
      <c r="BH12" s="477"/>
      <c r="BI12" s="476"/>
      <c r="BJ12" s="1082" t="s">
        <v>2192</v>
      </c>
      <c r="BK12" s="1083"/>
      <c r="BL12" s="449"/>
      <c r="BM12" s="449"/>
      <c r="BN12" s="458" t="s">
        <v>2588</v>
      </c>
      <c r="BO12" s="480">
        <v>0.75</v>
      </c>
      <c r="BP12" s="462">
        <v>220000</v>
      </c>
      <c r="BQ12" s="462">
        <v>4500000</v>
      </c>
    </row>
    <row r="13" spans="2:78" s="450" customFormat="1" ht="30.6" customHeight="1">
      <c r="B13" s="481" t="s">
        <v>2606</v>
      </c>
      <c r="C13" s="481"/>
      <c r="D13" s="481" t="s">
        <v>2187</v>
      </c>
      <c r="E13" s="481"/>
      <c r="F13" s="482" t="s">
        <v>2188</v>
      </c>
      <c r="G13" s="483" t="s">
        <v>2180</v>
      </c>
      <c r="H13" s="484" t="s">
        <v>2181</v>
      </c>
      <c r="I13" s="531" t="s">
        <v>2636</v>
      </c>
      <c r="J13" s="1084"/>
      <c r="K13" s="1085"/>
      <c r="L13" s="449"/>
      <c r="M13" s="485" t="s">
        <v>2593</v>
      </c>
      <c r="N13" s="458" t="s">
        <v>2592</v>
      </c>
      <c r="O13" s="486">
        <v>0.5</v>
      </c>
      <c r="P13" s="462">
        <v>150000</v>
      </c>
      <c r="Q13" s="462">
        <v>3000000</v>
      </c>
      <c r="R13" s="458" t="s">
        <v>2394</v>
      </c>
      <c r="S13" s="458" t="s">
        <v>2193</v>
      </c>
      <c r="W13" s="449"/>
      <c r="BB13" s="481" t="s">
        <v>2606</v>
      </c>
      <c r="BC13" s="481"/>
      <c r="BD13" s="481" t="s">
        <v>2187</v>
      </c>
      <c r="BE13" s="481"/>
      <c r="BF13" s="482" t="s">
        <v>2188</v>
      </c>
      <c r="BG13" s="483" t="s">
        <v>2180</v>
      </c>
      <c r="BH13" s="484" t="s">
        <v>2181</v>
      </c>
      <c r="BI13" s="531" t="s">
        <v>2636</v>
      </c>
      <c r="BJ13" s="1084"/>
      <c r="BK13" s="1085"/>
      <c r="BL13" s="449"/>
      <c r="BM13" s="485" t="s">
        <v>2593</v>
      </c>
      <c r="BN13" s="458" t="s">
        <v>2592</v>
      </c>
      <c r="BO13" s="486">
        <v>0.5</v>
      </c>
      <c r="BP13" s="462">
        <v>150000</v>
      </c>
      <c r="BQ13" s="462">
        <v>3000000</v>
      </c>
      <c r="BR13" s="458" t="s">
        <v>2394</v>
      </c>
      <c r="BS13" s="458" t="s">
        <v>2193</v>
      </c>
      <c r="BW13" s="449"/>
    </row>
    <row r="14" spans="2:78" s="450" customFormat="1" ht="18" customHeight="1">
      <c r="B14" s="505" t="s">
        <v>2635</v>
      </c>
      <c r="C14" s="487" t="s">
        <v>2607</v>
      </c>
      <c r="D14" s="488" t="s">
        <v>2195</v>
      </c>
      <c r="E14" s="487" t="s">
        <v>2196</v>
      </c>
      <c r="F14" s="487" t="s">
        <v>2196</v>
      </c>
      <c r="G14" s="487" t="s">
        <v>2196</v>
      </c>
      <c r="H14" s="489" t="s">
        <v>2196</v>
      </c>
      <c r="I14" s="489" t="s">
        <v>2196</v>
      </c>
      <c r="J14" s="1086"/>
      <c r="K14" s="1087"/>
      <c r="L14" s="449"/>
      <c r="M14" s="485" t="s">
        <v>2593</v>
      </c>
      <c r="N14" s="458" t="s">
        <v>2441</v>
      </c>
      <c r="O14" s="480"/>
      <c r="P14" s="462">
        <v>200000</v>
      </c>
      <c r="Q14" s="462">
        <v>4000000</v>
      </c>
      <c r="R14" s="458" t="s">
        <v>2194</v>
      </c>
      <c r="S14" s="458" t="s">
        <v>2197</v>
      </c>
      <c r="W14" s="449"/>
      <c r="BB14" s="505" t="s">
        <v>2635</v>
      </c>
      <c r="BC14" s="487" t="s">
        <v>2607</v>
      </c>
      <c r="BD14" s="488" t="s">
        <v>2195</v>
      </c>
      <c r="BE14" s="487" t="s">
        <v>2196</v>
      </c>
      <c r="BF14" s="487" t="s">
        <v>2196</v>
      </c>
      <c r="BG14" s="487" t="s">
        <v>2196</v>
      </c>
      <c r="BH14" s="489" t="s">
        <v>2196</v>
      </c>
      <c r="BI14" s="489" t="s">
        <v>2196</v>
      </c>
      <c r="BJ14" s="1086"/>
      <c r="BK14" s="1087"/>
      <c r="BL14" s="449"/>
      <c r="BM14" s="485" t="s">
        <v>2593</v>
      </c>
      <c r="BN14" s="458" t="s">
        <v>2441</v>
      </c>
      <c r="BO14" s="480"/>
      <c r="BP14" s="462">
        <v>200000</v>
      </c>
      <c r="BQ14" s="462">
        <v>4000000</v>
      </c>
      <c r="BR14" s="458" t="s">
        <v>2194</v>
      </c>
      <c r="BS14" s="458" t="s">
        <v>2197</v>
      </c>
      <c r="BW14" s="449"/>
    </row>
    <row r="15" spans="2:78" s="450" customFormat="1" ht="18" customHeight="1" thickBot="1">
      <c r="B15" s="602"/>
      <c r="C15" s="490"/>
      <c r="D15" s="490"/>
      <c r="E15" s="491"/>
      <c r="F15" s="491"/>
      <c r="G15" s="491"/>
      <c r="H15" s="492">
        <f t="shared" ref="H15:H38" si="0">G15-F15</f>
        <v>0</v>
      </c>
      <c r="I15" s="492" t="str">
        <f>IFERROR((((H15*$U$9)/$V$9)*$I$8),"")</f>
        <v/>
      </c>
      <c r="J15" s="1080"/>
      <c r="K15" s="1081"/>
      <c r="L15" s="449"/>
      <c r="M15" s="485"/>
      <c r="N15" s="493"/>
      <c r="O15" s="494"/>
      <c r="P15" s="495"/>
      <c r="Q15" s="495"/>
      <c r="R15" s="458" t="s">
        <v>2442</v>
      </c>
      <c r="S15" s="458" t="s">
        <v>2443</v>
      </c>
      <c r="T15" s="449"/>
      <c r="W15" s="449"/>
      <c r="BB15" s="533" t="s">
        <v>2638</v>
      </c>
      <c r="BC15" s="490" t="s">
        <v>2707</v>
      </c>
      <c r="BD15" s="490" t="s">
        <v>2708</v>
      </c>
      <c r="BE15" s="491">
        <v>550000</v>
      </c>
      <c r="BF15" s="491"/>
      <c r="BG15" s="491">
        <v>550000</v>
      </c>
      <c r="BH15" s="492">
        <f t="shared" ref="BH15:BH40" si="1">BG15-BF15</f>
        <v>550000</v>
      </c>
      <c r="BI15" s="492">
        <v>412500</v>
      </c>
      <c r="BJ15" s="1080"/>
      <c r="BK15" s="1081"/>
      <c r="BL15" s="449"/>
      <c r="BM15" s="485"/>
      <c r="BN15" s="493"/>
      <c r="BO15" s="494"/>
      <c r="BP15" s="495"/>
      <c r="BQ15" s="495"/>
      <c r="BR15" s="458" t="s">
        <v>2442</v>
      </c>
      <c r="BS15" s="458" t="s">
        <v>2443</v>
      </c>
      <c r="BT15" s="449"/>
      <c r="BW15" s="449"/>
    </row>
    <row r="16" spans="2:78" s="450" customFormat="1" ht="18" customHeight="1" thickBot="1">
      <c r="B16" s="602"/>
      <c r="C16" s="490"/>
      <c r="D16" s="490"/>
      <c r="E16" s="491"/>
      <c r="F16" s="491"/>
      <c r="G16" s="491"/>
      <c r="H16" s="492">
        <f t="shared" si="0"/>
        <v>0</v>
      </c>
      <c r="I16" s="492" t="str">
        <f t="shared" ref="I16:I38" si="2">IFERROR((((H16*$U$9)/$V$9)*$I$8),"")</f>
        <v/>
      </c>
      <c r="J16" s="1080"/>
      <c r="K16" s="1081"/>
      <c r="L16" s="449"/>
      <c r="M16" s="485"/>
      <c r="N16" s="496">
        <f>E5</f>
        <v>0</v>
      </c>
      <c r="O16" s="497">
        <f>IF($N$16="3/4",O12,O13)</f>
        <v>0.5</v>
      </c>
      <c r="P16" s="498">
        <f>IF($N$16="3/4",P12,P13)</f>
        <v>150000</v>
      </c>
      <c r="Q16" s="499">
        <f>IF($N$16="3/4",Q12,Q13)</f>
        <v>3000000</v>
      </c>
      <c r="R16" s="493"/>
      <c r="S16" s="493"/>
      <c r="W16" s="449"/>
      <c r="BB16" s="533" t="s">
        <v>2639</v>
      </c>
      <c r="BC16" s="490" t="s">
        <v>2709</v>
      </c>
      <c r="BD16" s="490" t="s">
        <v>2710</v>
      </c>
      <c r="BE16" s="491">
        <v>250000</v>
      </c>
      <c r="BF16" s="491"/>
      <c r="BG16" s="491">
        <v>250000</v>
      </c>
      <c r="BH16" s="492">
        <f t="shared" si="1"/>
        <v>250000</v>
      </c>
      <c r="BI16" s="492">
        <v>187500</v>
      </c>
      <c r="BJ16" s="1080"/>
      <c r="BK16" s="1081"/>
      <c r="BL16" s="449"/>
      <c r="BM16" s="485"/>
      <c r="BN16" s="496" t="str">
        <f>BE5</f>
        <v>3/4</v>
      </c>
      <c r="BO16" s="497">
        <f>IF($N$16="3/4",BO12,BO13)</f>
        <v>0.5</v>
      </c>
      <c r="BP16" s="498">
        <f>IF($N$16="3/4",BP12,BP13)</f>
        <v>150000</v>
      </c>
      <c r="BQ16" s="499">
        <f>IF($N$16="3/4",BQ12,BQ13)</f>
        <v>3000000</v>
      </c>
      <c r="BR16" s="493"/>
      <c r="BS16" s="493"/>
      <c r="BW16" s="449"/>
    </row>
    <row r="17" spans="2:80" s="450" customFormat="1" ht="18" customHeight="1" thickBot="1">
      <c r="B17" s="602"/>
      <c r="C17" s="490"/>
      <c r="D17" s="490"/>
      <c r="E17" s="491"/>
      <c r="F17" s="491"/>
      <c r="G17" s="491"/>
      <c r="H17" s="492">
        <f t="shared" si="0"/>
        <v>0</v>
      </c>
      <c r="I17" s="492" t="str">
        <f t="shared" si="2"/>
        <v/>
      </c>
      <c r="J17" s="1080"/>
      <c r="K17" s="1081"/>
      <c r="L17" s="449"/>
      <c r="M17" s="449"/>
      <c r="R17" s="499" t="str">
        <f>IF($N$16="3/4",R13,R14)</f>
        <v>2</v>
      </c>
      <c r="S17" s="499" t="str">
        <f>IF($N$16="3/4",S13,S14)</f>
        <v>1</v>
      </c>
      <c r="T17" s="449" t="s">
        <v>2608</v>
      </c>
      <c r="BB17" s="533"/>
      <c r="BC17" s="490"/>
      <c r="BD17" s="490"/>
      <c r="BE17" s="491"/>
      <c r="BF17" s="491"/>
      <c r="BG17" s="491"/>
      <c r="BH17" s="492">
        <f t="shared" si="1"/>
        <v>0</v>
      </c>
      <c r="BI17" s="492" t="str">
        <f t="shared" ref="BI17:BI39" si="3">IFERROR((((BH17*$U$9)/$V$9)*$I$8),"")</f>
        <v/>
      </c>
      <c r="BJ17" s="1080"/>
      <c r="BK17" s="1081"/>
      <c r="BL17" s="449"/>
      <c r="BM17" s="449"/>
      <c r="BR17" s="499" t="str">
        <f>IF($N$16="3/4",BR13,BR14)</f>
        <v>2</v>
      </c>
      <c r="BS17" s="499" t="str">
        <f>IF($N$16="3/4",BS13,BS14)</f>
        <v>1</v>
      </c>
      <c r="BT17" s="449" t="s">
        <v>2608</v>
      </c>
    </row>
    <row r="18" spans="2:80" s="450" customFormat="1" ht="18" customHeight="1" thickTop="1">
      <c r="B18" s="602"/>
      <c r="C18" s="490"/>
      <c r="D18" s="490"/>
      <c r="E18" s="491"/>
      <c r="F18" s="491"/>
      <c r="G18" s="491"/>
      <c r="H18" s="492">
        <f t="shared" si="0"/>
        <v>0</v>
      </c>
      <c r="I18" s="492" t="str">
        <f t="shared" si="2"/>
        <v/>
      </c>
      <c r="J18" s="1080"/>
      <c r="K18" s="1081"/>
      <c r="L18" s="449"/>
      <c r="M18" s="449"/>
      <c r="N18" s="502" t="s">
        <v>2609</v>
      </c>
      <c r="O18" s="503"/>
      <c r="P18" s="449"/>
      <c r="W18" s="485" t="s">
        <v>2178</v>
      </c>
      <c r="X18" s="504" t="s">
        <v>2179</v>
      </c>
      <c r="Y18" s="505" t="s">
        <v>2180</v>
      </c>
      <c r="Z18" s="505" t="s">
        <v>2181</v>
      </c>
      <c r="AA18" s="505" t="s">
        <v>2182</v>
      </c>
      <c r="AB18" s="485" t="s">
        <v>2178</v>
      </c>
      <c r="BB18" s="533"/>
      <c r="BC18" s="490"/>
      <c r="BD18" s="490"/>
      <c r="BE18" s="491"/>
      <c r="BF18" s="491"/>
      <c r="BG18" s="491"/>
      <c r="BH18" s="492">
        <f t="shared" si="1"/>
        <v>0</v>
      </c>
      <c r="BI18" s="492" t="str">
        <f t="shared" si="3"/>
        <v/>
      </c>
      <c r="BJ18" s="1080"/>
      <c r="BK18" s="1081"/>
      <c r="BL18" s="449"/>
      <c r="BM18" s="449"/>
      <c r="BN18" s="502" t="s">
        <v>2609</v>
      </c>
      <c r="BO18" s="503"/>
      <c r="BP18" s="449"/>
      <c r="BW18" s="485" t="s">
        <v>2178</v>
      </c>
      <c r="BX18" s="504" t="s">
        <v>2179</v>
      </c>
      <c r="BY18" s="505" t="s">
        <v>2180</v>
      </c>
      <c r="BZ18" s="505" t="s">
        <v>2181</v>
      </c>
      <c r="CA18" s="505" t="s">
        <v>2182</v>
      </c>
      <c r="CB18" s="485" t="s">
        <v>2178</v>
      </c>
    </row>
    <row r="19" spans="2:80" s="450" customFormat="1" ht="18" customHeight="1">
      <c r="B19" s="602"/>
      <c r="C19" s="490"/>
      <c r="D19" s="490"/>
      <c r="E19" s="491"/>
      <c r="F19" s="491"/>
      <c r="G19" s="491"/>
      <c r="H19" s="492">
        <f t="shared" si="0"/>
        <v>0</v>
      </c>
      <c r="I19" s="492" t="str">
        <f t="shared" si="2"/>
        <v/>
      </c>
      <c r="J19" s="1080"/>
      <c r="K19" s="1081"/>
      <c r="L19" s="449"/>
      <c r="M19" s="449"/>
      <c r="N19" s="506" t="s">
        <v>2610</v>
      </c>
      <c r="O19" s="507" t="str">
        <f>IFERROR((X9*I7*R21),"")</f>
        <v/>
      </c>
      <c r="P19" s="449" t="s">
        <v>2608</v>
      </c>
      <c r="Q19" s="485" t="s">
        <v>2611</v>
      </c>
      <c r="R19" s="508">
        <f>G41</f>
        <v>0</v>
      </c>
      <c r="S19" s="449"/>
      <c r="W19" s="485" t="s">
        <v>2359</v>
      </c>
      <c r="X19" s="509" t="s">
        <v>2183</v>
      </c>
      <c r="Y19" s="509" t="s">
        <v>2184</v>
      </c>
      <c r="Z19" s="509" t="s">
        <v>2185</v>
      </c>
      <c r="AA19" s="509" t="s">
        <v>2612</v>
      </c>
      <c r="AB19" s="485" t="s">
        <v>2186</v>
      </c>
      <c r="BB19" s="533"/>
      <c r="BC19" s="490"/>
      <c r="BD19" s="490"/>
      <c r="BE19" s="491"/>
      <c r="BF19" s="491"/>
      <c r="BG19" s="491"/>
      <c r="BH19" s="492">
        <f t="shared" si="1"/>
        <v>0</v>
      </c>
      <c r="BI19" s="492" t="str">
        <f t="shared" si="3"/>
        <v/>
      </c>
      <c r="BJ19" s="1080"/>
      <c r="BK19" s="1081"/>
      <c r="BL19" s="449"/>
      <c r="BM19" s="449"/>
      <c r="BN19" s="506" t="s">
        <v>2610</v>
      </c>
      <c r="BO19" s="507">
        <f>IFERROR((BX9*BI7*BR21),"")</f>
        <v>2200000</v>
      </c>
      <c r="BP19" s="449" t="s">
        <v>2608</v>
      </c>
      <c r="BQ19" s="485" t="s">
        <v>2611</v>
      </c>
      <c r="BR19" s="508">
        <f>BG41</f>
        <v>800000</v>
      </c>
      <c r="BS19" s="449"/>
      <c r="BW19" s="485" t="s">
        <v>2359</v>
      </c>
      <c r="BX19" s="509" t="s">
        <v>2183</v>
      </c>
      <c r="BY19" s="509" t="s">
        <v>2184</v>
      </c>
      <c r="BZ19" s="509" t="s">
        <v>2185</v>
      </c>
      <c r="CA19" s="509" t="s">
        <v>2612</v>
      </c>
      <c r="CB19" s="485" t="s">
        <v>2186</v>
      </c>
    </row>
    <row r="20" spans="2:80" s="450" customFormat="1" ht="18" customHeight="1">
      <c r="B20" s="602"/>
      <c r="C20" s="490"/>
      <c r="D20" s="490"/>
      <c r="E20" s="491"/>
      <c r="F20" s="491"/>
      <c r="G20" s="491"/>
      <c r="H20" s="492">
        <f t="shared" si="0"/>
        <v>0</v>
      </c>
      <c r="I20" s="492" t="str">
        <f t="shared" si="2"/>
        <v/>
      </c>
      <c r="J20" s="1080"/>
      <c r="K20" s="1081"/>
      <c r="L20" s="449"/>
      <c r="M20" s="449"/>
      <c r="N20" s="506" t="s">
        <v>2613</v>
      </c>
      <c r="O20" s="510" t="e">
        <f>MIN(O19,Z9)</f>
        <v>#N/A</v>
      </c>
      <c r="P20" s="449" t="s">
        <v>2608</v>
      </c>
      <c r="Q20" s="485" t="s">
        <v>2614</v>
      </c>
      <c r="R20" s="508">
        <f>H41</f>
        <v>0</v>
      </c>
      <c r="S20" s="449"/>
      <c r="W20" s="485" t="s">
        <v>2360</v>
      </c>
      <c r="X20" s="509" t="s">
        <v>2183</v>
      </c>
      <c r="Y20" s="509" t="s">
        <v>2184</v>
      </c>
      <c r="Z20" s="509" t="s">
        <v>2185</v>
      </c>
      <c r="AA20" s="509" t="s">
        <v>2612</v>
      </c>
      <c r="AB20" s="485" t="s">
        <v>2186</v>
      </c>
      <c r="BB20" s="533"/>
      <c r="BC20" s="490"/>
      <c r="BD20" s="490"/>
      <c r="BE20" s="491"/>
      <c r="BF20" s="491"/>
      <c r="BG20" s="491"/>
      <c r="BH20" s="492">
        <f t="shared" si="1"/>
        <v>0</v>
      </c>
      <c r="BI20" s="492" t="str">
        <f t="shared" si="3"/>
        <v/>
      </c>
      <c r="BJ20" s="1080"/>
      <c r="BK20" s="1081"/>
      <c r="BL20" s="449"/>
      <c r="BM20" s="449"/>
      <c r="BN20" s="506" t="s">
        <v>2613</v>
      </c>
      <c r="BO20" s="510">
        <f>MIN(BO19,BZ9)</f>
        <v>2200000</v>
      </c>
      <c r="BP20" s="449" t="s">
        <v>2608</v>
      </c>
      <c r="BQ20" s="485" t="s">
        <v>2614</v>
      </c>
      <c r="BR20" s="508">
        <f>BH41</f>
        <v>800000</v>
      </c>
      <c r="BS20" s="449"/>
      <c r="BW20" s="485" t="s">
        <v>2360</v>
      </c>
      <c r="BX20" s="509" t="s">
        <v>2183</v>
      </c>
      <c r="BY20" s="509" t="s">
        <v>2184</v>
      </c>
      <c r="BZ20" s="509" t="s">
        <v>2185</v>
      </c>
      <c r="CA20" s="509" t="s">
        <v>2612</v>
      </c>
      <c r="CB20" s="485" t="s">
        <v>2186</v>
      </c>
    </row>
    <row r="21" spans="2:80" s="450" customFormat="1" ht="18" customHeight="1">
      <c r="B21" s="602"/>
      <c r="C21" s="490"/>
      <c r="D21" s="490"/>
      <c r="E21" s="491"/>
      <c r="F21" s="491"/>
      <c r="G21" s="491"/>
      <c r="H21" s="492">
        <f t="shared" si="0"/>
        <v>0</v>
      </c>
      <c r="I21" s="492" t="str">
        <f t="shared" si="2"/>
        <v/>
      </c>
      <c r="J21" s="1080"/>
      <c r="K21" s="1081"/>
      <c r="L21" s="449"/>
      <c r="M21" s="449"/>
      <c r="N21" s="511" t="s">
        <v>2615</v>
      </c>
      <c r="O21" s="512">
        <f>IF(O3="実施要綱第5条第一項サ", I43,I41)</f>
        <v>0</v>
      </c>
      <c r="P21" s="449" t="s">
        <v>2608</v>
      </c>
      <c r="Q21" s="485" t="s">
        <v>2616</v>
      </c>
      <c r="R21" s="485" t="str">
        <f>IFERROR(R20/R19,"")</f>
        <v/>
      </c>
      <c r="S21" s="449"/>
      <c r="W21" s="485" t="s">
        <v>2361</v>
      </c>
      <c r="X21" s="509" t="s">
        <v>2183</v>
      </c>
      <c r="Y21" s="509" t="s">
        <v>2184</v>
      </c>
      <c r="Z21" s="509" t="s">
        <v>2185</v>
      </c>
      <c r="AA21" s="515" t="s">
        <v>2617</v>
      </c>
      <c r="AB21" s="485" t="s">
        <v>2189</v>
      </c>
      <c r="BB21" s="533"/>
      <c r="BC21" s="490"/>
      <c r="BD21" s="490"/>
      <c r="BE21" s="491"/>
      <c r="BF21" s="491"/>
      <c r="BG21" s="491"/>
      <c r="BH21" s="492">
        <f t="shared" si="1"/>
        <v>0</v>
      </c>
      <c r="BI21" s="492" t="str">
        <f t="shared" si="3"/>
        <v/>
      </c>
      <c r="BJ21" s="1080"/>
      <c r="BK21" s="1081"/>
      <c r="BL21" s="449"/>
      <c r="BM21" s="449"/>
      <c r="BN21" s="511" t="s">
        <v>2615</v>
      </c>
      <c r="BO21" s="512">
        <f>IF(BO3="実施要綱第5条第一項サ", BI43,BI41)</f>
        <v>600000</v>
      </c>
      <c r="BP21" s="449" t="s">
        <v>2608</v>
      </c>
      <c r="BQ21" s="485" t="s">
        <v>2616</v>
      </c>
      <c r="BR21" s="485">
        <f>IFERROR(BR20/BR19,"")</f>
        <v>1</v>
      </c>
      <c r="BS21" s="449"/>
      <c r="BW21" s="485" t="s">
        <v>2361</v>
      </c>
      <c r="BX21" s="509" t="s">
        <v>2183</v>
      </c>
      <c r="BY21" s="509" t="s">
        <v>2184</v>
      </c>
      <c r="BZ21" s="509" t="s">
        <v>2185</v>
      </c>
      <c r="CA21" s="515" t="s">
        <v>2617</v>
      </c>
      <c r="CB21" s="485" t="s">
        <v>2189</v>
      </c>
    </row>
    <row r="22" spans="2:80" s="450" customFormat="1" ht="18" customHeight="1" thickBot="1">
      <c r="B22" s="602"/>
      <c r="C22" s="490"/>
      <c r="D22" s="490"/>
      <c r="E22" s="491"/>
      <c r="F22" s="491"/>
      <c r="G22" s="491"/>
      <c r="H22" s="492">
        <f t="shared" si="0"/>
        <v>0</v>
      </c>
      <c r="I22" s="492" t="str">
        <f t="shared" si="2"/>
        <v/>
      </c>
      <c r="J22" s="1080"/>
      <c r="K22" s="1081"/>
      <c r="L22" s="449"/>
      <c r="M22" s="449"/>
      <c r="N22" s="513" t="s">
        <v>2186</v>
      </c>
      <c r="O22" s="514" t="str">
        <f>IFERROR((ROUNDDOWN(MIN(O19:O21),-3)),"")</f>
        <v/>
      </c>
      <c r="P22" s="449" t="s">
        <v>2608</v>
      </c>
      <c r="Q22" s="449"/>
      <c r="R22" s="449"/>
      <c r="S22" s="449"/>
      <c r="W22" s="485"/>
      <c r="X22" s="509"/>
      <c r="Y22" s="509"/>
      <c r="Z22" s="509"/>
      <c r="AA22" s="515"/>
      <c r="AB22" s="485"/>
      <c r="BB22" s="533"/>
      <c r="BC22" s="490"/>
      <c r="BD22" s="490"/>
      <c r="BE22" s="491"/>
      <c r="BF22" s="491"/>
      <c r="BG22" s="491"/>
      <c r="BH22" s="492">
        <f t="shared" si="1"/>
        <v>0</v>
      </c>
      <c r="BI22" s="492" t="str">
        <f t="shared" si="3"/>
        <v/>
      </c>
      <c r="BJ22" s="1080"/>
      <c r="BK22" s="1081"/>
      <c r="BL22" s="449"/>
      <c r="BM22" s="449"/>
      <c r="BN22" s="513" t="s">
        <v>2186</v>
      </c>
      <c r="BO22" s="514">
        <f>IFERROR((ROUNDDOWN(MIN(BO19:BO21),-3)),"")</f>
        <v>600000</v>
      </c>
      <c r="BP22" s="449" t="s">
        <v>2608</v>
      </c>
      <c r="BQ22" s="449"/>
      <c r="BR22" s="449"/>
      <c r="BS22" s="449"/>
      <c r="BW22" s="485"/>
      <c r="BX22" s="509"/>
      <c r="BY22" s="509"/>
      <c r="BZ22" s="509"/>
      <c r="CA22" s="515"/>
      <c r="CB22" s="485"/>
    </row>
    <row r="23" spans="2:80" s="450" customFormat="1" ht="18" customHeight="1" thickTop="1">
      <c r="B23" s="602"/>
      <c r="C23" s="490"/>
      <c r="D23" s="490"/>
      <c r="E23" s="491"/>
      <c r="F23" s="491"/>
      <c r="G23" s="491"/>
      <c r="H23" s="492">
        <f t="shared" si="0"/>
        <v>0</v>
      </c>
      <c r="I23" s="492" t="str">
        <f t="shared" si="2"/>
        <v/>
      </c>
      <c r="J23" s="1080"/>
      <c r="K23" s="1081"/>
      <c r="L23" s="449"/>
      <c r="M23" s="449"/>
      <c r="N23" s="485" t="s">
        <v>2618</v>
      </c>
      <c r="O23" s="516">
        <f>IF([3]共通様式_太陽光発電!U30="1",100000000,O19)</f>
        <v>100000000</v>
      </c>
      <c r="P23" s="485" t="s">
        <v>2619</v>
      </c>
      <c r="Q23" s="462" t="e">
        <f>MIN(O19:O20)</f>
        <v>#N/A</v>
      </c>
      <c r="R23" s="449"/>
      <c r="S23" s="449"/>
      <c r="BB23" s="533"/>
      <c r="BC23" s="490"/>
      <c r="BD23" s="490"/>
      <c r="BE23" s="491"/>
      <c r="BF23" s="491"/>
      <c r="BG23" s="491"/>
      <c r="BH23" s="492">
        <f t="shared" si="1"/>
        <v>0</v>
      </c>
      <c r="BI23" s="492" t="str">
        <f t="shared" si="3"/>
        <v/>
      </c>
      <c r="BJ23" s="1080"/>
      <c r="BK23" s="1081"/>
      <c r="BL23" s="449"/>
      <c r="BM23" s="449"/>
      <c r="BN23" s="485" t="s">
        <v>2618</v>
      </c>
      <c r="BO23" s="516" t="e">
        <f>IF([3]共通様式_太陽光発電!BU30="1",100000000,BO19)</f>
        <v>#REF!</v>
      </c>
      <c r="BP23" s="485" t="s">
        <v>2619</v>
      </c>
      <c r="BQ23" s="462">
        <f>MIN(BO19:BO20)</f>
        <v>2200000</v>
      </c>
      <c r="BR23" s="449"/>
      <c r="BS23" s="449"/>
    </row>
    <row r="24" spans="2:80" s="450" customFormat="1" ht="18" customHeight="1">
      <c r="B24" s="602"/>
      <c r="C24" s="490"/>
      <c r="D24" s="490"/>
      <c r="E24" s="491"/>
      <c r="F24" s="491"/>
      <c r="G24" s="491"/>
      <c r="H24" s="492">
        <f t="shared" si="0"/>
        <v>0</v>
      </c>
      <c r="I24" s="492" t="str">
        <f t="shared" si="2"/>
        <v/>
      </c>
      <c r="J24" s="1080"/>
      <c r="K24" s="1081"/>
      <c r="L24" s="449"/>
      <c r="M24" s="449"/>
      <c r="N24" s="449" t="s">
        <v>2620</v>
      </c>
      <c r="O24" s="517"/>
      <c r="P24" s="449"/>
      <c r="Q24" s="449"/>
      <c r="R24" s="449"/>
      <c r="S24" s="449"/>
      <c r="BB24" s="533"/>
      <c r="BC24" s="490"/>
      <c r="BD24" s="490"/>
      <c r="BE24" s="491"/>
      <c r="BF24" s="491"/>
      <c r="BG24" s="491"/>
      <c r="BH24" s="492">
        <f t="shared" si="1"/>
        <v>0</v>
      </c>
      <c r="BI24" s="492" t="str">
        <f t="shared" si="3"/>
        <v/>
      </c>
      <c r="BJ24" s="1080"/>
      <c r="BK24" s="1081"/>
      <c r="BL24" s="449"/>
      <c r="BM24" s="449"/>
      <c r="BN24" s="449" t="s">
        <v>2620</v>
      </c>
      <c r="BO24" s="517"/>
      <c r="BP24" s="449"/>
      <c r="BQ24" s="449"/>
      <c r="BR24" s="449"/>
      <c r="BS24" s="449"/>
    </row>
    <row r="25" spans="2:80" s="450" customFormat="1" ht="18" customHeight="1">
      <c r="B25" s="602"/>
      <c r="C25" s="490"/>
      <c r="D25" s="490"/>
      <c r="E25" s="491"/>
      <c r="F25" s="491"/>
      <c r="G25" s="491"/>
      <c r="H25" s="492">
        <f t="shared" si="0"/>
        <v>0</v>
      </c>
      <c r="I25" s="492" t="str">
        <f t="shared" si="2"/>
        <v/>
      </c>
      <c r="J25" s="1080"/>
      <c r="K25" s="1081"/>
      <c r="L25" s="449"/>
      <c r="M25" s="449"/>
      <c r="N25" s="449" t="s">
        <v>2178</v>
      </c>
      <c r="O25" s="449"/>
      <c r="P25" s="449"/>
      <c r="Q25" s="449"/>
      <c r="R25" s="449"/>
      <c r="S25" s="449"/>
      <c r="BB25" s="533"/>
      <c r="BC25" s="490"/>
      <c r="BD25" s="490"/>
      <c r="BE25" s="491"/>
      <c r="BF25" s="491"/>
      <c r="BG25" s="491"/>
      <c r="BH25" s="492">
        <f t="shared" si="1"/>
        <v>0</v>
      </c>
      <c r="BI25" s="492" t="str">
        <f t="shared" si="3"/>
        <v/>
      </c>
      <c r="BJ25" s="1080"/>
      <c r="BK25" s="1081"/>
      <c r="BL25" s="449"/>
      <c r="BM25" s="449"/>
      <c r="BN25" s="449" t="s">
        <v>2178</v>
      </c>
      <c r="BO25" s="449"/>
      <c r="BP25" s="449"/>
      <c r="BQ25" s="449"/>
      <c r="BR25" s="449"/>
      <c r="BS25" s="449"/>
    </row>
    <row r="26" spans="2:80" s="450" customFormat="1" ht="18" customHeight="1">
      <c r="B26" s="602"/>
      <c r="C26" s="490"/>
      <c r="D26" s="490"/>
      <c r="E26" s="491"/>
      <c r="F26" s="491"/>
      <c r="G26" s="491"/>
      <c r="H26" s="492">
        <f t="shared" si="0"/>
        <v>0</v>
      </c>
      <c r="I26" s="492" t="str">
        <f t="shared" si="2"/>
        <v/>
      </c>
      <c r="J26" s="1080"/>
      <c r="K26" s="1081"/>
      <c r="L26" s="449"/>
      <c r="M26" s="449"/>
      <c r="N26" s="485" t="s">
        <v>2621</v>
      </c>
      <c r="O26" s="485"/>
      <c r="P26" s="485"/>
      <c r="Q26" s="485"/>
      <c r="R26" s="449"/>
      <c r="S26" s="449"/>
      <c r="BB26" s="533"/>
      <c r="BC26" s="490"/>
      <c r="BD26" s="490"/>
      <c r="BE26" s="491"/>
      <c r="BF26" s="491"/>
      <c r="BG26" s="491"/>
      <c r="BH26" s="492">
        <f t="shared" si="1"/>
        <v>0</v>
      </c>
      <c r="BI26" s="492" t="str">
        <f t="shared" si="3"/>
        <v/>
      </c>
      <c r="BJ26" s="1080"/>
      <c r="BK26" s="1081"/>
      <c r="BL26" s="449"/>
      <c r="BM26" s="449"/>
      <c r="BN26" s="485" t="s">
        <v>2621</v>
      </c>
      <c r="BO26" s="485"/>
      <c r="BP26" s="485"/>
      <c r="BQ26" s="485"/>
      <c r="BR26" s="449"/>
      <c r="BS26" s="449"/>
    </row>
    <row r="27" spans="2:80" s="450" customFormat="1" ht="18" customHeight="1">
      <c r="B27" s="602"/>
      <c r="C27" s="490"/>
      <c r="D27" s="490"/>
      <c r="E27" s="491"/>
      <c r="F27" s="491"/>
      <c r="G27" s="491"/>
      <c r="H27" s="492">
        <f t="shared" si="0"/>
        <v>0</v>
      </c>
      <c r="I27" s="492" t="str">
        <f t="shared" si="2"/>
        <v/>
      </c>
      <c r="J27" s="1080"/>
      <c r="K27" s="1081"/>
      <c r="L27" s="449"/>
      <c r="M27" s="449"/>
      <c r="N27" s="485" t="s">
        <v>2622</v>
      </c>
      <c r="O27" s="485"/>
      <c r="P27" s="485"/>
      <c r="Q27" s="485"/>
      <c r="R27" s="449"/>
      <c r="S27" s="449"/>
      <c r="BB27" s="533"/>
      <c r="BC27" s="490"/>
      <c r="BD27" s="490"/>
      <c r="BE27" s="491"/>
      <c r="BF27" s="491"/>
      <c r="BG27" s="491"/>
      <c r="BH27" s="492">
        <f t="shared" si="1"/>
        <v>0</v>
      </c>
      <c r="BI27" s="492" t="str">
        <f t="shared" si="3"/>
        <v/>
      </c>
      <c r="BJ27" s="1080"/>
      <c r="BK27" s="1081"/>
      <c r="BL27" s="449"/>
      <c r="BM27" s="449"/>
      <c r="BN27" s="485" t="s">
        <v>2622</v>
      </c>
      <c r="BO27" s="485"/>
      <c r="BP27" s="485"/>
      <c r="BQ27" s="485"/>
      <c r="BR27" s="449"/>
      <c r="BS27" s="449"/>
    </row>
    <row r="28" spans="2:80" s="450" customFormat="1" ht="18" customHeight="1">
      <c r="B28" s="602"/>
      <c r="C28" s="490"/>
      <c r="D28" s="490"/>
      <c r="E28" s="491"/>
      <c r="F28" s="491"/>
      <c r="G28" s="491"/>
      <c r="H28" s="492">
        <f t="shared" si="0"/>
        <v>0</v>
      </c>
      <c r="I28" s="492" t="str">
        <f t="shared" si="2"/>
        <v/>
      </c>
      <c r="J28" s="1080"/>
      <c r="K28" s="1081"/>
      <c r="L28" s="449"/>
      <c r="M28" s="449"/>
      <c r="N28" s="485" t="s">
        <v>2623</v>
      </c>
      <c r="O28" s="485"/>
      <c r="P28" s="485"/>
      <c r="Q28" s="485"/>
      <c r="R28" s="449"/>
      <c r="S28" s="449"/>
      <c r="BB28" s="533"/>
      <c r="BC28" s="490"/>
      <c r="BD28" s="490"/>
      <c r="BE28" s="491"/>
      <c r="BF28" s="491"/>
      <c r="BG28" s="491"/>
      <c r="BH28" s="492">
        <f t="shared" si="1"/>
        <v>0</v>
      </c>
      <c r="BI28" s="492" t="str">
        <f t="shared" si="3"/>
        <v/>
      </c>
      <c r="BJ28" s="1080"/>
      <c r="BK28" s="1081"/>
      <c r="BL28" s="449"/>
      <c r="BM28" s="449"/>
      <c r="BN28" s="485" t="s">
        <v>2623</v>
      </c>
      <c r="BO28" s="485"/>
      <c r="BP28" s="485"/>
      <c r="BQ28" s="485"/>
      <c r="BR28" s="449"/>
      <c r="BS28" s="449"/>
    </row>
    <row r="29" spans="2:80" s="450" customFormat="1" ht="18" customHeight="1">
      <c r="B29" s="602"/>
      <c r="C29" s="490"/>
      <c r="D29" s="490"/>
      <c r="E29" s="491"/>
      <c r="F29" s="491"/>
      <c r="G29" s="491"/>
      <c r="H29" s="492">
        <f t="shared" si="0"/>
        <v>0</v>
      </c>
      <c r="I29" s="492" t="str">
        <f t="shared" si="2"/>
        <v/>
      </c>
      <c r="J29" s="1080"/>
      <c r="K29" s="1081"/>
      <c r="L29" s="449"/>
      <c r="M29" s="449"/>
      <c r="N29" s="485" t="s">
        <v>2624</v>
      </c>
      <c r="O29" s="485"/>
      <c r="P29" s="485"/>
      <c r="Q29" s="485"/>
      <c r="R29" s="449"/>
      <c r="S29" s="449"/>
      <c r="BB29" s="533"/>
      <c r="BC29" s="490"/>
      <c r="BD29" s="490"/>
      <c r="BE29" s="491"/>
      <c r="BF29" s="491"/>
      <c r="BG29" s="491"/>
      <c r="BH29" s="492">
        <f t="shared" si="1"/>
        <v>0</v>
      </c>
      <c r="BI29" s="492" t="str">
        <f t="shared" si="3"/>
        <v/>
      </c>
      <c r="BJ29" s="1080"/>
      <c r="BK29" s="1081"/>
      <c r="BL29" s="449"/>
      <c r="BM29" s="449"/>
      <c r="BN29" s="485" t="s">
        <v>2624</v>
      </c>
      <c r="BO29" s="485"/>
      <c r="BP29" s="485"/>
      <c r="BQ29" s="485"/>
      <c r="BR29" s="449"/>
      <c r="BS29" s="449"/>
    </row>
    <row r="30" spans="2:80" s="450" customFormat="1" ht="18" customHeight="1">
      <c r="B30" s="602"/>
      <c r="C30" s="490"/>
      <c r="D30" s="490"/>
      <c r="E30" s="491"/>
      <c r="F30" s="491"/>
      <c r="G30" s="491"/>
      <c r="H30" s="492">
        <f t="shared" si="0"/>
        <v>0</v>
      </c>
      <c r="I30" s="492" t="str">
        <f t="shared" si="2"/>
        <v/>
      </c>
      <c r="J30" s="1080"/>
      <c r="K30" s="1081"/>
      <c r="L30" s="449"/>
      <c r="M30" s="449"/>
      <c r="N30" s="449"/>
      <c r="O30" s="449"/>
      <c r="P30" s="449"/>
      <c r="Q30" s="449"/>
      <c r="R30" s="449"/>
      <c r="S30" s="449"/>
      <c r="BB30" s="533"/>
      <c r="BC30" s="490"/>
      <c r="BD30" s="490"/>
      <c r="BE30" s="491"/>
      <c r="BF30" s="491"/>
      <c r="BG30" s="491"/>
      <c r="BH30" s="492">
        <f t="shared" si="1"/>
        <v>0</v>
      </c>
      <c r="BI30" s="492" t="str">
        <f t="shared" si="3"/>
        <v/>
      </c>
      <c r="BJ30" s="1080"/>
      <c r="BK30" s="1081"/>
      <c r="BL30" s="449"/>
      <c r="BM30" s="449"/>
      <c r="BN30" s="449"/>
      <c r="BO30" s="449"/>
      <c r="BP30" s="449"/>
      <c r="BQ30" s="449"/>
      <c r="BR30" s="449"/>
      <c r="BS30" s="449"/>
    </row>
    <row r="31" spans="2:80" s="450" customFormat="1" ht="18" customHeight="1">
      <c r="B31" s="602"/>
      <c r="C31" s="490"/>
      <c r="D31" s="490"/>
      <c r="E31" s="491"/>
      <c r="F31" s="491"/>
      <c r="G31" s="491"/>
      <c r="H31" s="492">
        <f t="shared" si="0"/>
        <v>0</v>
      </c>
      <c r="I31" s="492" t="str">
        <f t="shared" si="2"/>
        <v/>
      </c>
      <c r="J31" s="1080"/>
      <c r="K31" s="1081"/>
      <c r="L31" s="449"/>
      <c r="M31" s="449"/>
      <c r="N31" s="449" t="s">
        <v>2178</v>
      </c>
      <c r="O31" s="504" t="s">
        <v>2179</v>
      </c>
      <c r="P31" s="505" t="s">
        <v>2180</v>
      </c>
      <c r="Q31" s="518" t="s">
        <v>2181</v>
      </c>
      <c r="R31" s="505" t="s">
        <v>2182</v>
      </c>
      <c r="S31" s="449" t="s">
        <v>2178</v>
      </c>
      <c r="BB31" s="533"/>
      <c r="BC31" s="490"/>
      <c r="BD31" s="490"/>
      <c r="BE31" s="491"/>
      <c r="BF31" s="491"/>
      <c r="BG31" s="491"/>
      <c r="BH31" s="492">
        <f t="shared" si="1"/>
        <v>0</v>
      </c>
      <c r="BI31" s="492" t="str">
        <f t="shared" si="3"/>
        <v/>
      </c>
      <c r="BJ31" s="1080"/>
      <c r="BK31" s="1081"/>
      <c r="BL31" s="449"/>
      <c r="BM31" s="449"/>
      <c r="BN31" s="449" t="s">
        <v>2178</v>
      </c>
      <c r="BO31" s="504" t="s">
        <v>2179</v>
      </c>
      <c r="BP31" s="505" t="s">
        <v>2180</v>
      </c>
      <c r="BQ31" s="518" t="s">
        <v>2181</v>
      </c>
      <c r="BR31" s="505" t="s">
        <v>2182</v>
      </c>
      <c r="BS31" s="449" t="s">
        <v>2178</v>
      </c>
    </row>
    <row r="32" spans="2:80" s="450" customFormat="1" ht="18" customHeight="1">
      <c r="B32" s="602"/>
      <c r="C32" s="490"/>
      <c r="D32" s="490"/>
      <c r="E32" s="491"/>
      <c r="F32" s="491"/>
      <c r="G32" s="491"/>
      <c r="H32" s="492">
        <f t="shared" si="0"/>
        <v>0</v>
      </c>
      <c r="I32" s="492" t="str">
        <f t="shared" si="2"/>
        <v/>
      </c>
      <c r="J32" s="1080"/>
      <c r="K32" s="1081"/>
      <c r="L32" s="449"/>
      <c r="M32" s="449"/>
      <c r="N32" s="485" t="s">
        <v>2621</v>
      </c>
      <c r="O32" s="509" t="s">
        <v>2183</v>
      </c>
      <c r="P32" s="509" t="s">
        <v>2184</v>
      </c>
      <c r="Q32" s="509" t="s">
        <v>2185</v>
      </c>
      <c r="R32" s="509" t="s">
        <v>2612</v>
      </c>
      <c r="S32" s="449" t="s">
        <v>2186</v>
      </c>
      <c r="BB32" s="533"/>
      <c r="BC32" s="490"/>
      <c r="BD32" s="490"/>
      <c r="BE32" s="491"/>
      <c r="BF32" s="491"/>
      <c r="BG32" s="491"/>
      <c r="BH32" s="492">
        <f t="shared" si="1"/>
        <v>0</v>
      </c>
      <c r="BI32" s="492" t="str">
        <f t="shared" si="3"/>
        <v/>
      </c>
      <c r="BJ32" s="1080"/>
      <c r="BK32" s="1081"/>
      <c r="BL32" s="449"/>
      <c r="BM32" s="449"/>
      <c r="BN32" s="485" t="s">
        <v>2621</v>
      </c>
      <c r="BO32" s="509" t="s">
        <v>2183</v>
      </c>
      <c r="BP32" s="509" t="s">
        <v>2184</v>
      </c>
      <c r="BQ32" s="509" t="s">
        <v>2185</v>
      </c>
      <c r="BR32" s="509" t="s">
        <v>2612</v>
      </c>
      <c r="BS32" s="449" t="s">
        <v>2186</v>
      </c>
    </row>
    <row r="33" spans="2:71" s="450" customFormat="1" ht="18" customHeight="1">
      <c r="B33" s="602"/>
      <c r="C33" s="490"/>
      <c r="D33" s="490"/>
      <c r="E33" s="491"/>
      <c r="F33" s="491"/>
      <c r="G33" s="491"/>
      <c r="H33" s="492">
        <f t="shared" si="0"/>
        <v>0</v>
      </c>
      <c r="I33" s="492" t="str">
        <f t="shared" si="2"/>
        <v/>
      </c>
      <c r="J33" s="1080"/>
      <c r="K33" s="1081"/>
      <c r="L33" s="449"/>
      <c r="M33" s="449"/>
      <c r="N33" s="485" t="s">
        <v>2622</v>
      </c>
      <c r="O33" s="509" t="s">
        <v>2183</v>
      </c>
      <c r="P33" s="509" t="s">
        <v>2184</v>
      </c>
      <c r="Q33" s="509" t="s">
        <v>2185</v>
      </c>
      <c r="R33" s="509" t="s">
        <v>2612</v>
      </c>
      <c r="S33" s="449" t="s">
        <v>2186</v>
      </c>
      <c r="BB33" s="533"/>
      <c r="BC33" s="490"/>
      <c r="BD33" s="490"/>
      <c r="BE33" s="491"/>
      <c r="BF33" s="491"/>
      <c r="BG33" s="491"/>
      <c r="BH33" s="492">
        <f t="shared" si="1"/>
        <v>0</v>
      </c>
      <c r="BI33" s="492" t="str">
        <f t="shared" si="3"/>
        <v/>
      </c>
      <c r="BJ33" s="1080"/>
      <c r="BK33" s="1081"/>
      <c r="BL33" s="449"/>
      <c r="BM33" s="449"/>
      <c r="BN33" s="485" t="s">
        <v>2622</v>
      </c>
      <c r="BO33" s="509" t="s">
        <v>2183</v>
      </c>
      <c r="BP33" s="509" t="s">
        <v>2184</v>
      </c>
      <c r="BQ33" s="509" t="s">
        <v>2185</v>
      </c>
      <c r="BR33" s="509" t="s">
        <v>2612</v>
      </c>
      <c r="BS33" s="449" t="s">
        <v>2186</v>
      </c>
    </row>
    <row r="34" spans="2:71" s="450" customFormat="1" ht="18" customHeight="1">
      <c r="B34" s="602"/>
      <c r="C34" s="490"/>
      <c r="D34" s="490"/>
      <c r="E34" s="491"/>
      <c r="F34" s="491"/>
      <c r="G34" s="491"/>
      <c r="H34" s="492">
        <f t="shared" si="0"/>
        <v>0</v>
      </c>
      <c r="I34" s="492" t="str">
        <f t="shared" si="2"/>
        <v/>
      </c>
      <c r="J34" s="1080"/>
      <c r="K34" s="1081"/>
      <c r="L34" s="449"/>
      <c r="M34" s="449"/>
      <c r="N34" s="485" t="s">
        <v>2623</v>
      </c>
      <c r="O34" s="509" t="s">
        <v>2183</v>
      </c>
      <c r="P34" s="509" t="s">
        <v>2184</v>
      </c>
      <c r="Q34" s="509" t="s">
        <v>2185</v>
      </c>
      <c r="R34" s="515" t="s">
        <v>2617</v>
      </c>
      <c r="S34" s="449" t="s">
        <v>2189</v>
      </c>
      <c r="BB34" s="533"/>
      <c r="BC34" s="490"/>
      <c r="BD34" s="490"/>
      <c r="BE34" s="491"/>
      <c r="BF34" s="491"/>
      <c r="BG34" s="491"/>
      <c r="BH34" s="492">
        <f t="shared" si="1"/>
        <v>0</v>
      </c>
      <c r="BI34" s="492" t="str">
        <f t="shared" si="3"/>
        <v/>
      </c>
      <c r="BJ34" s="1080"/>
      <c r="BK34" s="1081"/>
      <c r="BL34" s="449"/>
      <c r="BM34" s="449"/>
      <c r="BN34" s="485" t="s">
        <v>2623</v>
      </c>
      <c r="BO34" s="509" t="s">
        <v>2183</v>
      </c>
      <c r="BP34" s="509" t="s">
        <v>2184</v>
      </c>
      <c r="BQ34" s="509" t="s">
        <v>2185</v>
      </c>
      <c r="BR34" s="515" t="s">
        <v>2617</v>
      </c>
      <c r="BS34" s="449" t="s">
        <v>2189</v>
      </c>
    </row>
    <row r="35" spans="2:71" s="450" customFormat="1" ht="18" customHeight="1">
      <c r="B35" s="602"/>
      <c r="C35" s="490"/>
      <c r="D35" s="490"/>
      <c r="E35" s="491"/>
      <c r="F35" s="491"/>
      <c r="G35" s="491"/>
      <c r="H35" s="492">
        <f t="shared" si="0"/>
        <v>0</v>
      </c>
      <c r="I35" s="492" t="str">
        <f t="shared" si="2"/>
        <v/>
      </c>
      <c r="J35" s="1080"/>
      <c r="K35" s="1081"/>
      <c r="L35" s="449"/>
      <c r="M35" s="449"/>
      <c r="N35" s="485" t="s">
        <v>2624</v>
      </c>
      <c r="O35" s="509" t="s">
        <v>2183</v>
      </c>
      <c r="P35" s="509" t="s">
        <v>2184</v>
      </c>
      <c r="Q35" s="509" t="s">
        <v>2185</v>
      </c>
      <c r="R35" s="515" t="s">
        <v>2617</v>
      </c>
      <c r="S35" s="449" t="s">
        <v>2189</v>
      </c>
      <c r="BB35" s="533"/>
      <c r="BC35" s="490"/>
      <c r="BD35" s="490"/>
      <c r="BE35" s="491"/>
      <c r="BF35" s="491"/>
      <c r="BG35" s="491"/>
      <c r="BH35" s="492">
        <f t="shared" si="1"/>
        <v>0</v>
      </c>
      <c r="BI35" s="492" t="str">
        <f t="shared" si="3"/>
        <v/>
      </c>
      <c r="BJ35" s="1080"/>
      <c r="BK35" s="1081"/>
      <c r="BL35" s="449"/>
      <c r="BM35" s="449"/>
      <c r="BN35" s="485" t="s">
        <v>2624</v>
      </c>
      <c r="BO35" s="509" t="s">
        <v>2183</v>
      </c>
      <c r="BP35" s="509" t="s">
        <v>2184</v>
      </c>
      <c r="BQ35" s="509" t="s">
        <v>2185</v>
      </c>
      <c r="BR35" s="515" t="s">
        <v>2617</v>
      </c>
      <c r="BS35" s="449" t="s">
        <v>2189</v>
      </c>
    </row>
    <row r="36" spans="2:71" s="450" customFormat="1" ht="18" customHeight="1">
      <c r="B36" s="602"/>
      <c r="C36" s="490"/>
      <c r="D36" s="490"/>
      <c r="E36" s="491"/>
      <c r="F36" s="491"/>
      <c r="G36" s="491"/>
      <c r="H36" s="492">
        <f t="shared" si="0"/>
        <v>0</v>
      </c>
      <c r="I36" s="492" t="str">
        <f t="shared" si="2"/>
        <v/>
      </c>
      <c r="J36" s="1080"/>
      <c r="K36" s="1081"/>
      <c r="L36" s="449"/>
      <c r="M36" s="449"/>
      <c r="BB36" s="533"/>
      <c r="BC36" s="490"/>
      <c r="BD36" s="490"/>
      <c r="BE36" s="491"/>
      <c r="BF36" s="491"/>
      <c r="BG36" s="491"/>
      <c r="BH36" s="492">
        <f t="shared" si="1"/>
        <v>0</v>
      </c>
      <c r="BI36" s="492" t="str">
        <f t="shared" si="3"/>
        <v/>
      </c>
      <c r="BJ36" s="1080"/>
      <c r="BK36" s="1081"/>
      <c r="BL36" s="449"/>
      <c r="BM36" s="449"/>
    </row>
    <row r="37" spans="2:71" s="450" customFormat="1" ht="18" customHeight="1">
      <c r="B37" s="602"/>
      <c r="C37" s="490"/>
      <c r="D37" s="490"/>
      <c r="E37" s="491"/>
      <c r="F37" s="491"/>
      <c r="G37" s="491"/>
      <c r="H37" s="492">
        <f t="shared" si="0"/>
        <v>0</v>
      </c>
      <c r="I37" s="492" t="str">
        <f t="shared" si="2"/>
        <v/>
      </c>
      <c r="J37" s="1080"/>
      <c r="K37" s="1081"/>
      <c r="L37" s="449"/>
      <c r="M37" s="449"/>
      <c r="N37" s="532" t="s">
        <v>2637</v>
      </c>
      <c r="O37" s="532">
        <f>SUMIF($B$15:$B$39,N37,$E$15:$E$39)</f>
        <v>0</v>
      </c>
      <c r="BB37" s="533"/>
      <c r="BC37" s="490"/>
      <c r="BD37" s="490"/>
      <c r="BE37" s="491"/>
      <c r="BF37" s="491"/>
      <c r="BG37" s="491"/>
      <c r="BH37" s="492">
        <f t="shared" si="1"/>
        <v>0</v>
      </c>
      <c r="BI37" s="492" t="str">
        <f t="shared" si="3"/>
        <v/>
      </c>
      <c r="BJ37" s="1080"/>
      <c r="BK37" s="1081"/>
      <c r="BL37" s="449"/>
      <c r="BM37" s="449"/>
      <c r="BN37" s="532" t="s">
        <v>2637</v>
      </c>
      <c r="BO37" s="532">
        <f>SUMIF($B$15:$B$39,BN37,$E$15:$E$39)</f>
        <v>0</v>
      </c>
    </row>
    <row r="38" spans="2:71" s="450" customFormat="1" ht="18" customHeight="1">
      <c r="B38" s="602"/>
      <c r="C38" s="490"/>
      <c r="D38" s="490"/>
      <c r="E38" s="491"/>
      <c r="F38" s="491"/>
      <c r="G38" s="491"/>
      <c r="H38" s="492">
        <f t="shared" si="0"/>
        <v>0</v>
      </c>
      <c r="I38" s="492" t="str">
        <f t="shared" si="2"/>
        <v/>
      </c>
      <c r="J38" s="1080"/>
      <c r="K38" s="1081"/>
      <c r="L38" s="449"/>
      <c r="M38" s="449"/>
      <c r="N38" s="532" t="s">
        <v>2638</v>
      </c>
      <c r="O38" s="532">
        <f>SUMIF($B$15:$B$39,N38,$E$15:$E$39)</f>
        <v>0</v>
      </c>
      <c r="BB38" s="533"/>
      <c r="BC38" s="490"/>
      <c r="BD38" s="490"/>
      <c r="BE38" s="491"/>
      <c r="BF38" s="491"/>
      <c r="BG38" s="491"/>
      <c r="BH38" s="492">
        <f t="shared" si="1"/>
        <v>0</v>
      </c>
      <c r="BI38" s="492" t="str">
        <f t="shared" si="3"/>
        <v/>
      </c>
      <c r="BJ38" s="1080"/>
      <c r="BK38" s="1081"/>
      <c r="BL38" s="449"/>
      <c r="BM38" s="449"/>
      <c r="BN38" s="532" t="s">
        <v>2638</v>
      </c>
      <c r="BO38" s="532">
        <f>SUMIF($B$15:$B$39,BN38,$E$15:$E$39)</f>
        <v>0</v>
      </c>
    </row>
    <row r="39" spans="2:71" s="450" customFormat="1" ht="18" customHeight="1" thickBot="1">
      <c r="B39" s="603"/>
      <c r="C39" s="490"/>
      <c r="D39" s="490"/>
      <c r="E39" s="491"/>
      <c r="F39" s="491"/>
      <c r="G39" s="491"/>
      <c r="H39" s="492">
        <f t="shared" ref="H39:H40" si="4">G39-F39</f>
        <v>0</v>
      </c>
      <c r="I39" s="492" t="str">
        <f t="shared" ref="I39" si="5">IFERROR((((H39*$U$9)/$V$9)*$I$8),"")</f>
        <v/>
      </c>
      <c r="J39" s="1080"/>
      <c r="K39" s="1081"/>
      <c r="L39" s="449"/>
      <c r="M39" s="449"/>
      <c r="N39" s="532" t="s">
        <v>2639</v>
      </c>
      <c r="O39" s="532">
        <f>SUMIF($B$15:$B$39,N39,$E$15:$E$39)</f>
        <v>0</v>
      </c>
      <c r="BB39" s="534"/>
      <c r="BC39" s="490"/>
      <c r="BD39" s="490"/>
      <c r="BE39" s="491"/>
      <c r="BF39" s="491"/>
      <c r="BG39" s="491"/>
      <c r="BH39" s="492">
        <f t="shared" si="1"/>
        <v>0</v>
      </c>
      <c r="BI39" s="492" t="str">
        <f t="shared" si="3"/>
        <v/>
      </c>
      <c r="BJ39" s="1080"/>
      <c r="BK39" s="1081"/>
      <c r="BL39" s="449"/>
      <c r="BM39" s="449"/>
      <c r="BN39" s="532" t="s">
        <v>2639</v>
      </c>
      <c r="BO39" s="532">
        <f>SUMIF($B$15:$B$39,BN39,$E$15:$E$39)</f>
        <v>0</v>
      </c>
    </row>
    <row r="40" spans="2:71" s="450" customFormat="1" ht="18" hidden="1" customHeight="1" thickBot="1">
      <c r="B40" s="530"/>
      <c r="C40" s="519"/>
      <c r="D40" s="519"/>
      <c r="E40" s="520"/>
      <c r="F40" s="520"/>
      <c r="G40" s="520"/>
      <c r="H40" s="521">
        <f t="shared" si="4"/>
        <v>0</v>
      </c>
      <c r="I40" s="522" t="e">
        <f t="shared" ref="I40" si="6">((H40*$S$17)/$R$17)*$I$8</f>
        <v>#VALUE!</v>
      </c>
      <c r="J40" s="1086"/>
      <c r="K40" s="1087"/>
      <c r="L40" s="449"/>
      <c r="M40" s="449"/>
      <c r="BB40" s="530"/>
      <c r="BC40" s="519"/>
      <c r="BD40" s="519"/>
      <c r="BE40" s="520"/>
      <c r="BF40" s="520"/>
      <c r="BG40" s="520"/>
      <c r="BH40" s="521">
        <f t="shared" si="1"/>
        <v>0</v>
      </c>
      <c r="BI40" s="522" t="e">
        <f t="shared" ref="BI40" si="7">((BH40*$S$17)/$R$17)*$I$8</f>
        <v>#VALUE!</v>
      </c>
      <c r="BJ40" s="1086"/>
      <c r="BK40" s="1087"/>
      <c r="BL40" s="449"/>
      <c r="BM40" s="449"/>
    </row>
    <row r="41" spans="2:71" s="450" customFormat="1" ht="13.5" customHeight="1" thickBot="1">
      <c r="B41" s="1107" t="s">
        <v>2625</v>
      </c>
      <c r="C41" s="1108"/>
      <c r="D41" s="500"/>
      <c r="E41" s="500">
        <f>SUM(E15:E39)</f>
        <v>0</v>
      </c>
      <c r="F41" s="500">
        <f t="shared" ref="F41:H41" si="8">SUM(F15:F39)</f>
        <v>0</v>
      </c>
      <c r="G41" s="500">
        <f t="shared" si="8"/>
        <v>0</v>
      </c>
      <c r="H41" s="500">
        <f t="shared" si="8"/>
        <v>0</v>
      </c>
      <c r="I41" s="500">
        <f>SUM(I15:I39)</f>
        <v>0</v>
      </c>
      <c r="J41" s="1109"/>
      <c r="K41" s="1081"/>
      <c r="L41" s="449"/>
      <c r="M41" s="449"/>
      <c r="BB41" s="1107" t="s">
        <v>2625</v>
      </c>
      <c r="BC41" s="1108"/>
      <c r="BD41" s="500"/>
      <c r="BE41" s="500">
        <f>SUM(BE15:BE39)</f>
        <v>800000</v>
      </c>
      <c r="BF41" s="500">
        <f t="shared" ref="BF41:BH41" si="9">SUM(BF15:BF39)</f>
        <v>0</v>
      </c>
      <c r="BG41" s="500">
        <f t="shared" si="9"/>
        <v>800000</v>
      </c>
      <c r="BH41" s="500">
        <f t="shared" si="9"/>
        <v>800000</v>
      </c>
      <c r="BI41" s="501">
        <f>IFERROR((SUM(BI15:BI39)),"")</f>
        <v>600000</v>
      </c>
      <c r="BJ41" s="1109"/>
      <c r="BK41" s="1081"/>
      <c r="BL41" s="449"/>
      <c r="BM41" s="449"/>
    </row>
    <row r="42" spans="2:71" s="450" customFormat="1" ht="12.6" thickBot="1">
      <c r="B42" s="1107" t="s">
        <v>2198</v>
      </c>
      <c r="C42" s="1108"/>
      <c r="D42" s="500"/>
      <c r="E42" s="500">
        <f>E43-E41</f>
        <v>0</v>
      </c>
      <c r="F42" s="500">
        <f>F43-F41</f>
        <v>0</v>
      </c>
      <c r="G42" s="500">
        <f>G43-G41</f>
        <v>0</v>
      </c>
      <c r="H42" s="500">
        <f>H43-H41</f>
        <v>0</v>
      </c>
      <c r="I42" s="500">
        <f>I43-I41</f>
        <v>0</v>
      </c>
      <c r="J42" s="1109"/>
      <c r="K42" s="1081"/>
      <c r="L42" s="449"/>
      <c r="M42" s="449"/>
      <c r="BB42" s="1107" t="s">
        <v>2198</v>
      </c>
      <c r="BC42" s="1108"/>
      <c r="BD42" s="500"/>
      <c r="BE42" s="500">
        <f>BE43-BE41</f>
        <v>80000</v>
      </c>
      <c r="BF42" s="500">
        <f>BF43-BF41</f>
        <v>0</v>
      </c>
      <c r="BG42" s="500">
        <f>BG43-BG41</f>
        <v>80000</v>
      </c>
      <c r="BH42" s="500">
        <f>BH43-BH41</f>
        <v>80000</v>
      </c>
      <c r="BI42" s="501" t="str">
        <f>IFERROR((((BH42*$S$17)/$R$17)*$I$8),"")</f>
        <v/>
      </c>
      <c r="BJ42" s="1109"/>
      <c r="BK42" s="1081"/>
      <c r="BL42" s="449"/>
      <c r="BM42" s="449"/>
    </row>
    <row r="43" spans="2:71" s="450" customFormat="1" ht="18" customHeight="1" thickBot="1">
      <c r="B43" s="1107" t="s">
        <v>2626</v>
      </c>
      <c r="C43" s="1108"/>
      <c r="D43" s="500"/>
      <c r="E43" s="500">
        <f>ROUNDDOWN(E41*1.1,0)</f>
        <v>0</v>
      </c>
      <c r="F43" s="500">
        <f>ROUNDDOWN(F41*1.1,0)</f>
        <v>0</v>
      </c>
      <c r="G43" s="500">
        <f>ROUNDDOWN(G41*1.1,0)</f>
        <v>0</v>
      </c>
      <c r="H43" s="500">
        <f>ROUNDDOWN(H41*1.1,0)</f>
        <v>0</v>
      </c>
      <c r="I43" s="500">
        <f>ROUNDDOWN(I41*1.1,0)</f>
        <v>0</v>
      </c>
      <c r="J43" s="1109"/>
      <c r="K43" s="1081"/>
      <c r="L43" s="449"/>
      <c r="M43" s="449"/>
      <c r="BB43" s="1107" t="s">
        <v>2626</v>
      </c>
      <c r="BC43" s="1108"/>
      <c r="BD43" s="500"/>
      <c r="BE43" s="500">
        <f>ROUNDDOWN(BE41*1.1,0)</f>
        <v>880000</v>
      </c>
      <c r="BF43" s="500">
        <f>ROUNDDOWN(BF41*1.1,0)</f>
        <v>0</v>
      </c>
      <c r="BG43" s="500">
        <f>ROUNDDOWN(BG41*1.1,0)</f>
        <v>880000</v>
      </c>
      <c r="BH43" s="500">
        <f>ROUNDDOWN(BH41*1.1,0)</f>
        <v>880000</v>
      </c>
      <c r="BI43" s="501">
        <f>SUM(BI41:BI41)</f>
        <v>600000</v>
      </c>
      <c r="BJ43" s="1109"/>
      <c r="BK43" s="1081"/>
      <c r="BL43" s="449"/>
      <c r="BM43" s="449"/>
    </row>
    <row r="44" spans="2:71" s="450" customFormat="1" ht="18" customHeight="1" thickBot="1">
      <c r="B44" s="1088"/>
      <c r="C44" s="1089"/>
      <c r="D44" s="449"/>
      <c r="E44" s="449"/>
      <c r="F44" s="449"/>
      <c r="G44" s="449"/>
      <c r="H44" s="449"/>
      <c r="I44" s="449"/>
      <c r="J44" s="449"/>
      <c r="K44" s="449"/>
      <c r="L44" s="449"/>
      <c r="M44" s="449"/>
      <c r="BB44" s="1088"/>
      <c r="BC44" s="1089"/>
      <c r="BD44" s="449"/>
      <c r="BE44" s="449"/>
      <c r="BF44" s="449"/>
      <c r="BG44" s="449"/>
      <c r="BH44" s="449"/>
      <c r="BI44" s="449"/>
      <c r="BJ44" s="449"/>
      <c r="BK44" s="449"/>
      <c r="BL44" s="449"/>
      <c r="BM44" s="449"/>
    </row>
    <row r="45" spans="2:71" s="450" customFormat="1" ht="10.199999999999999" customHeight="1">
      <c r="B45" s="1090" t="s">
        <v>2627</v>
      </c>
      <c r="C45" s="1091"/>
      <c r="D45" s="1092"/>
      <c r="E45" s="1096" t="str">
        <f>IF(E7="","",O20)</f>
        <v/>
      </c>
      <c r="F45" s="1097"/>
      <c r="G45" s="1100" t="str">
        <f>IFERROR(VLOOKUP(F2,W19:AB21,6),"交付申請額")</f>
        <v>交付申請額</v>
      </c>
      <c r="H45" s="1101"/>
      <c r="I45" s="1096" t="str">
        <f>IF(E5="","",O22)</f>
        <v/>
      </c>
      <c r="J45" s="1104"/>
      <c r="K45" s="1097"/>
      <c r="L45" s="449"/>
      <c r="M45" s="449"/>
      <c r="BB45" s="1090" t="s">
        <v>2627</v>
      </c>
      <c r="BC45" s="1091"/>
      <c r="BD45" s="1092"/>
      <c r="BE45" s="1096">
        <f>IF(BE7="","",BO20)</f>
        <v>2200000</v>
      </c>
      <c r="BF45" s="1097"/>
      <c r="BG45" s="1100" t="str">
        <f>IFERROR(VLOOKUP(BF2,BW19:CB21,6),"交付申請額")</f>
        <v>交付申請額</v>
      </c>
      <c r="BH45" s="1101"/>
      <c r="BI45" s="1096">
        <f>IF(BE5="","",BO22)</f>
        <v>600000</v>
      </c>
      <c r="BJ45" s="1104"/>
      <c r="BK45" s="1097"/>
      <c r="BL45" s="449"/>
      <c r="BM45" s="449"/>
    </row>
    <row r="46" spans="2:71" s="450" customFormat="1" ht="7.8" customHeight="1" thickBot="1">
      <c r="B46" s="1093"/>
      <c r="C46" s="1094"/>
      <c r="D46" s="1095"/>
      <c r="E46" s="1098"/>
      <c r="F46" s="1099"/>
      <c r="G46" s="1102"/>
      <c r="H46" s="1103"/>
      <c r="I46" s="1098"/>
      <c r="J46" s="1098"/>
      <c r="K46" s="1099"/>
      <c r="L46" s="449"/>
      <c r="M46" s="449"/>
      <c r="BB46" s="1093"/>
      <c r="BC46" s="1094"/>
      <c r="BD46" s="1095"/>
      <c r="BE46" s="1098"/>
      <c r="BF46" s="1099"/>
      <c r="BG46" s="1102"/>
      <c r="BH46" s="1103"/>
      <c r="BI46" s="1098"/>
      <c r="BJ46" s="1098"/>
      <c r="BK46" s="1099"/>
      <c r="BL46" s="449"/>
      <c r="BM46" s="449"/>
    </row>
    <row r="47" spans="2:71" s="450" customFormat="1" ht="19.2">
      <c r="B47" s="523"/>
      <c r="C47" s="523"/>
      <c r="D47" s="523"/>
      <c r="E47" s="523"/>
      <c r="F47" s="523"/>
      <c r="G47" s="523"/>
      <c r="H47" s="523"/>
      <c r="I47" s="523"/>
      <c r="J47" s="449"/>
      <c r="K47" s="449"/>
      <c r="L47" s="449"/>
      <c r="M47" s="449"/>
      <c r="BB47" s="523"/>
      <c r="BC47" s="523"/>
      <c r="BD47" s="523"/>
      <c r="BE47" s="523"/>
      <c r="BF47" s="523"/>
      <c r="BG47" s="523"/>
      <c r="BH47" s="523"/>
      <c r="BI47" s="523"/>
      <c r="BJ47" s="449"/>
      <c r="BK47" s="449"/>
      <c r="BL47" s="449"/>
      <c r="BM47" s="449"/>
    </row>
    <row r="48" spans="2:71" s="450" customFormat="1" ht="13.8" customHeight="1">
      <c r="B48" s="449"/>
      <c r="C48" s="449"/>
      <c r="D48" s="449"/>
      <c r="E48" s="449"/>
      <c r="F48" s="449"/>
      <c r="G48" s="449"/>
      <c r="H48" s="449"/>
      <c r="I48" s="449"/>
      <c r="J48" s="449"/>
      <c r="K48" s="449"/>
      <c r="L48" s="449"/>
      <c r="M48" s="449"/>
      <c r="BB48" s="449"/>
      <c r="BC48" s="449"/>
      <c r="BD48" s="449"/>
      <c r="BE48" s="449"/>
      <c r="BF48" s="449"/>
      <c r="BG48" s="449"/>
      <c r="BH48" s="449"/>
      <c r="BI48" s="449"/>
      <c r="BJ48" s="449"/>
      <c r="BK48" s="449"/>
      <c r="BL48" s="449"/>
      <c r="BM48" s="449"/>
    </row>
  </sheetData>
  <sheetProtection algorithmName="SHA-512" hashValue="+Pnz1DYiFNHfYXatsSLmhl8Huq2OTjFFab6Txh7LZICrUONXCjId2KTCB77z1xeO+CLZWrIiudffS/kAs6L8tg==" saltValue="k4faA2Z69t3x150fzcHTBw==" spinCount="100000" sheet="1" formatCells="0"/>
  <mergeCells count="108">
    <mergeCell ref="BB44:BC44"/>
    <mergeCell ref="BB45:BD46"/>
    <mergeCell ref="BE45:BF46"/>
    <mergeCell ref="BG45:BH46"/>
    <mergeCell ref="BI45:BK46"/>
    <mergeCell ref="BB41:BC41"/>
    <mergeCell ref="BJ41:BK41"/>
    <mergeCell ref="BB42:BC42"/>
    <mergeCell ref="BJ42:BK42"/>
    <mergeCell ref="BB43:BC43"/>
    <mergeCell ref="BJ43:BK43"/>
    <mergeCell ref="BJ36:BK36"/>
    <mergeCell ref="BJ37:BK37"/>
    <mergeCell ref="BJ38:BK38"/>
    <mergeCell ref="BJ39:BK39"/>
    <mergeCell ref="BJ40:BK40"/>
    <mergeCell ref="BJ31:BK31"/>
    <mergeCell ref="BJ32:BK32"/>
    <mergeCell ref="BJ33:BK33"/>
    <mergeCell ref="BJ34:BK34"/>
    <mergeCell ref="BJ35:BK35"/>
    <mergeCell ref="BJ26:BK26"/>
    <mergeCell ref="BJ27:BK27"/>
    <mergeCell ref="BJ28:BK28"/>
    <mergeCell ref="BJ29:BK29"/>
    <mergeCell ref="BJ30:BK30"/>
    <mergeCell ref="BJ21:BK21"/>
    <mergeCell ref="BJ22:BK22"/>
    <mergeCell ref="BJ23:BK23"/>
    <mergeCell ref="BJ24:BK24"/>
    <mergeCell ref="BJ25:BK25"/>
    <mergeCell ref="BJ16:BK16"/>
    <mergeCell ref="BJ17:BK17"/>
    <mergeCell ref="BJ18:BK18"/>
    <mergeCell ref="BJ19:BK19"/>
    <mergeCell ref="BJ20:BK20"/>
    <mergeCell ref="BB10:BD10"/>
    <mergeCell ref="BG10:BH10"/>
    <mergeCell ref="BJ12:BK13"/>
    <mergeCell ref="BJ14:BK14"/>
    <mergeCell ref="BJ15:BK15"/>
    <mergeCell ref="BB7:BD7"/>
    <mergeCell ref="BG7:BH7"/>
    <mergeCell ref="BB8:BD8"/>
    <mergeCell ref="BG8:BH8"/>
    <mergeCell ref="BB9:BD9"/>
    <mergeCell ref="BG9:BH9"/>
    <mergeCell ref="BF2:BG2"/>
    <mergeCell ref="BB4:BC4"/>
    <mergeCell ref="BE4:BG4"/>
    <mergeCell ref="BT4:BZ4"/>
    <mergeCell ref="BB5:BC5"/>
    <mergeCell ref="BW5:BX5"/>
    <mergeCell ref="BY5:BZ5"/>
    <mergeCell ref="T4:Z4"/>
    <mergeCell ref="W5:X5"/>
    <mergeCell ref="Y5:Z5"/>
    <mergeCell ref="B43:C43"/>
    <mergeCell ref="J43:K43"/>
    <mergeCell ref="J40:K40"/>
    <mergeCell ref="B42:C42"/>
    <mergeCell ref="J42:K42"/>
    <mergeCell ref="B41:C41"/>
    <mergeCell ref="J41:K41"/>
    <mergeCell ref="J34:K34"/>
    <mergeCell ref="J35:K35"/>
    <mergeCell ref="J36:K36"/>
    <mergeCell ref="J37:K37"/>
    <mergeCell ref="J33:K33"/>
    <mergeCell ref="J38:K38"/>
    <mergeCell ref="J39:K39"/>
    <mergeCell ref="J23:K23"/>
    <mergeCell ref="J24:K24"/>
    <mergeCell ref="J25:K25"/>
    <mergeCell ref="B44:C44"/>
    <mergeCell ref="B45:D46"/>
    <mergeCell ref="E45:F46"/>
    <mergeCell ref="G45:H46"/>
    <mergeCell ref="I45:K46"/>
    <mergeCell ref="J28:K28"/>
    <mergeCell ref="J29:K29"/>
    <mergeCell ref="J30:K30"/>
    <mergeCell ref="J31:K31"/>
    <mergeCell ref="J32:K32"/>
    <mergeCell ref="J26:K26"/>
    <mergeCell ref="J27:K27"/>
    <mergeCell ref="J18:K18"/>
    <mergeCell ref="J19:K19"/>
    <mergeCell ref="J20:K20"/>
    <mergeCell ref="J21:K21"/>
    <mergeCell ref="J22:K22"/>
    <mergeCell ref="J12:K13"/>
    <mergeCell ref="J14:K14"/>
    <mergeCell ref="J15:K15"/>
    <mergeCell ref="J16:K16"/>
    <mergeCell ref="J17:K17"/>
    <mergeCell ref="B8:D8"/>
    <mergeCell ref="G8:H8"/>
    <mergeCell ref="B9:D9"/>
    <mergeCell ref="G9:H9"/>
    <mergeCell ref="B10:D10"/>
    <mergeCell ref="G10:H10"/>
    <mergeCell ref="F2:G2"/>
    <mergeCell ref="B4:C4"/>
    <mergeCell ref="E4:G4"/>
    <mergeCell ref="B5:C5"/>
    <mergeCell ref="B7:D7"/>
    <mergeCell ref="G7:H7"/>
  </mergeCells>
  <phoneticPr fontId="58"/>
  <dataValidations count="4">
    <dataValidation type="list" allowBlank="1" showInputMessage="1" showErrorMessage="1" sqref="E5 BE5" xr:uid="{00000000-0002-0000-0E00-000000000000}">
      <formula1>$T$6:$T$8</formula1>
    </dataValidation>
    <dataValidation type="list" allowBlank="1" showInputMessage="1" showErrorMessage="1" sqref="H5 BH5" xr:uid="{00000000-0002-0000-0E00-000001000000}">
      <formula1>$P$4:$P$6</formula1>
    </dataValidation>
    <dataValidation type="list" allowBlank="1" showInputMessage="1" showErrorMessage="1" sqref="B15:B39 BB15:BB39" xr:uid="{00000000-0002-0000-0E00-000002000000}">
      <formula1>$N$37:$N$39</formula1>
    </dataValidation>
    <dataValidation type="list" allowBlank="1" showInputMessage="1" showErrorMessage="1" sqref="F2:G2 BF2:BG2" xr:uid="{00000000-0002-0000-0E00-000003000000}">
      <formula1>$W$19:$W$21</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4">
    <tabColor rgb="FFFFFF00"/>
  </sheetPr>
  <dimension ref="B1:CB41"/>
  <sheetViews>
    <sheetView showGridLines="0" showZeros="0" view="pageBreakPreview" zoomScaleNormal="100" zoomScaleSheetLayoutView="100" workbookViewId="0">
      <selection activeCell="L39" sqref="L39:X39"/>
    </sheetView>
  </sheetViews>
  <sheetFormatPr defaultRowHeight="13.2"/>
  <cols>
    <col min="1" max="1" width="2.109375" style="149" customWidth="1"/>
    <col min="2" max="2" width="2.33203125" style="149" customWidth="1"/>
    <col min="3" max="3" width="1.109375" style="149" customWidth="1"/>
    <col min="4" max="4" width="5.6640625" style="149" customWidth="1"/>
    <col min="5" max="5" width="3.6640625" style="149" customWidth="1"/>
    <col min="6" max="6" width="2.6640625" style="149" customWidth="1"/>
    <col min="7" max="7" width="3.6640625" style="149" customWidth="1"/>
    <col min="8" max="8" width="2.6640625" style="149" customWidth="1"/>
    <col min="9" max="9" width="3.6640625" style="149" customWidth="1"/>
    <col min="10" max="10" width="4.6640625" style="149" customWidth="1"/>
    <col min="11" max="11" width="1.21875" style="149" customWidth="1"/>
    <col min="12" max="12" width="3.109375" style="149" customWidth="1"/>
    <col min="13" max="13" width="4.44140625" style="149" customWidth="1"/>
    <col min="14" max="14" width="3.6640625" style="149" customWidth="1"/>
    <col min="15" max="15" width="5.6640625" style="149" customWidth="1"/>
    <col min="16" max="16" width="3.6640625" style="149" customWidth="1"/>
    <col min="17" max="17" width="4.6640625" style="149" customWidth="1"/>
    <col min="18" max="20" width="3.6640625" style="149" customWidth="1"/>
    <col min="21" max="24" width="3.6640625" style="150" customWidth="1"/>
    <col min="25" max="25" width="2.21875" style="150" customWidth="1"/>
    <col min="26" max="27" width="2.109375" style="150" customWidth="1"/>
    <col min="28" max="28" width="4" style="149" customWidth="1"/>
    <col min="29" max="29" width="8.88671875" style="149"/>
    <col min="30" max="51" width="0" style="149" hidden="1" customWidth="1"/>
    <col min="52" max="52" width="8.88671875" style="149"/>
    <col min="53" max="53" width="2.109375" style="149" customWidth="1"/>
    <col min="54" max="54" width="2.33203125" style="149" customWidth="1"/>
    <col min="55" max="55" width="1.109375" style="149" customWidth="1"/>
    <col min="56" max="56" width="5.6640625" style="149" customWidth="1"/>
    <col min="57" max="57" width="3.6640625" style="149" customWidth="1"/>
    <col min="58" max="58" width="2.6640625" style="149" customWidth="1"/>
    <col min="59" max="59" width="3.6640625" style="149" customWidth="1"/>
    <col min="60" max="60" width="2.6640625" style="149" customWidth="1"/>
    <col min="61" max="61" width="3.6640625" style="149" customWidth="1"/>
    <col min="62" max="62" width="4.6640625" style="149" customWidth="1"/>
    <col min="63" max="63" width="1.21875" style="149" customWidth="1"/>
    <col min="64" max="64" width="3.109375" style="149" customWidth="1"/>
    <col min="65" max="65" width="4.44140625" style="149" customWidth="1"/>
    <col min="66" max="66" width="3.6640625" style="149" customWidth="1"/>
    <col min="67" max="67" width="5.6640625" style="149" customWidth="1"/>
    <col min="68" max="68" width="3.6640625" style="149" customWidth="1"/>
    <col min="69" max="69" width="4.6640625" style="149" customWidth="1"/>
    <col min="70" max="72" width="3.6640625" style="149" customWidth="1"/>
    <col min="73" max="76" width="3.6640625" style="150" customWidth="1"/>
    <col min="77" max="77" width="2.21875" style="150" customWidth="1"/>
    <col min="78" max="78" width="2.109375" style="150" customWidth="1"/>
    <col min="79" max="79" width="2.21875" style="150" customWidth="1"/>
    <col min="80" max="80" width="2.109375" style="150" customWidth="1"/>
    <col min="81" max="291" width="8.88671875" style="149"/>
    <col min="292" max="292" width="2.44140625" style="149" customWidth="1"/>
    <col min="293" max="293" width="2.33203125" style="149" customWidth="1"/>
    <col min="294" max="294" width="1.109375" style="149" customWidth="1"/>
    <col min="295" max="295" width="22.6640625" style="149" customWidth="1"/>
    <col min="296" max="296" width="1.21875" style="149" customWidth="1"/>
    <col min="297" max="298" width="11.77734375" style="149" customWidth="1"/>
    <col min="299" max="299" width="1.77734375" style="149" customWidth="1"/>
    <col min="300" max="300" width="6.88671875" style="149" customWidth="1"/>
    <col min="301" max="301" width="4.44140625" style="149" customWidth="1"/>
    <col min="302" max="302" width="3.6640625" style="149" customWidth="1"/>
    <col min="303" max="303" width="0.77734375" style="149" customWidth="1"/>
    <col min="304" max="304" width="3.33203125" style="149" customWidth="1"/>
    <col min="305" max="305" width="3.6640625" style="149" customWidth="1"/>
    <col min="306" max="306" width="3" style="149" customWidth="1"/>
    <col min="307" max="307" width="3.6640625" style="149" customWidth="1"/>
    <col min="308" max="308" width="3.109375" style="149" customWidth="1"/>
    <col min="309" max="309" width="1.88671875" style="149" customWidth="1"/>
    <col min="310" max="311" width="2.21875" style="149" customWidth="1"/>
    <col min="312" max="312" width="7.21875" style="149" customWidth="1"/>
    <col min="313" max="547" width="8.88671875" style="149"/>
    <col min="548" max="548" width="2.44140625" style="149" customWidth="1"/>
    <col min="549" max="549" width="2.33203125" style="149" customWidth="1"/>
    <col min="550" max="550" width="1.109375" style="149" customWidth="1"/>
    <col min="551" max="551" width="22.6640625" style="149" customWidth="1"/>
    <col min="552" max="552" width="1.21875" style="149" customWidth="1"/>
    <col min="553" max="554" width="11.77734375" style="149" customWidth="1"/>
    <col min="555" max="555" width="1.77734375" style="149" customWidth="1"/>
    <col min="556" max="556" width="6.88671875" style="149" customWidth="1"/>
    <col min="557" max="557" width="4.44140625" style="149" customWidth="1"/>
    <col min="558" max="558" width="3.6640625" style="149" customWidth="1"/>
    <col min="559" max="559" width="0.77734375" style="149" customWidth="1"/>
    <col min="560" max="560" width="3.33203125" style="149" customWidth="1"/>
    <col min="561" max="561" width="3.6640625" style="149" customWidth="1"/>
    <col min="562" max="562" width="3" style="149" customWidth="1"/>
    <col min="563" max="563" width="3.6640625" style="149" customWidth="1"/>
    <col min="564" max="564" width="3.109375" style="149" customWidth="1"/>
    <col min="565" max="565" width="1.88671875" style="149" customWidth="1"/>
    <col min="566" max="567" width="2.21875" style="149" customWidth="1"/>
    <col min="568" max="568" width="7.21875" style="149" customWidth="1"/>
    <col min="569" max="803" width="8.88671875" style="149"/>
    <col min="804" max="804" width="2.44140625" style="149" customWidth="1"/>
    <col min="805" max="805" width="2.33203125" style="149" customWidth="1"/>
    <col min="806" max="806" width="1.109375" style="149" customWidth="1"/>
    <col min="807" max="807" width="22.6640625" style="149" customWidth="1"/>
    <col min="808" max="808" width="1.21875" style="149" customWidth="1"/>
    <col min="809" max="810" width="11.77734375" style="149" customWidth="1"/>
    <col min="811" max="811" width="1.77734375" style="149" customWidth="1"/>
    <col min="812" max="812" width="6.88671875" style="149" customWidth="1"/>
    <col min="813" max="813" width="4.44140625" style="149" customWidth="1"/>
    <col min="814" max="814" width="3.6640625" style="149" customWidth="1"/>
    <col min="815" max="815" width="0.77734375" style="149" customWidth="1"/>
    <col min="816" max="816" width="3.33203125" style="149" customWidth="1"/>
    <col min="817" max="817" width="3.6640625" style="149" customWidth="1"/>
    <col min="818" max="818" width="3" style="149" customWidth="1"/>
    <col min="819" max="819" width="3.6640625" style="149" customWidth="1"/>
    <col min="820" max="820" width="3.109375" style="149" customWidth="1"/>
    <col min="821" max="821" width="1.88671875" style="149" customWidth="1"/>
    <col min="822" max="823" width="2.21875" style="149" customWidth="1"/>
    <col min="824" max="824" width="7.21875" style="149" customWidth="1"/>
    <col min="825" max="1059" width="8.88671875" style="149"/>
    <col min="1060" max="1060" width="2.44140625" style="149" customWidth="1"/>
    <col min="1061" max="1061" width="2.33203125" style="149" customWidth="1"/>
    <col min="1062" max="1062" width="1.109375" style="149" customWidth="1"/>
    <col min="1063" max="1063" width="22.6640625" style="149" customWidth="1"/>
    <col min="1064" max="1064" width="1.21875" style="149" customWidth="1"/>
    <col min="1065" max="1066" width="11.77734375" style="149" customWidth="1"/>
    <col min="1067" max="1067" width="1.77734375" style="149" customWidth="1"/>
    <col min="1068" max="1068" width="6.88671875" style="149" customWidth="1"/>
    <col min="1069" max="1069" width="4.44140625" style="149" customWidth="1"/>
    <col min="1070" max="1070" width="3.6640625" style="149" customWidth="1"/>
    <col min="1071" max="1071" width="0.77734375" style="149" customWidth="1"/>
    <col min="1072" max="1072" width="3.33203125" style="149" customWidth="1"/>
    <col min="1073" max="1073" width="3.6640625" style="149" customWidth="1"/>
    <col min="1074" max="1074" width="3" style="149" customWidth="1"/>
    <col min="1075" max="1075" width="3.6640625" style="149" customWidth="1"/>
    <col min="1076" max="1076" width="3.109375" style="149" customWidth="1"/>
    <col min="1077" max="1077" width="1.88671875" style="149" customWidth="1"/>
    <col min="1078" max="1079" width="2.21875" style="149" customWidth="1"/>
    <col min="1080" max="1080" width="7.21875" style="149" customWidth="1"/>
    <col min="1081" max="1315" width="8.88671875" style="149"/>
    <col min="1316" max="1316" width="2.44140625" style="149" customWidth="1"/>
    <col min="1317" max="1317" width="2.33203125" style="149" customWidth="1"/>
    <col min="1318" max="1318" width="1.109375" style="149" customWidth="1"/>
    <col min="1319" max="1319" width="22.6640625" style="149" customWidth="1"/>
    <col min="1320" max="1320" width="1.21875" style="149" customWidth="1"/>
    <col min="1321" max="1322" width="11.77734375" style="149" customWidth="1"/>
    <col min="1323" max="1323" width="1.77734375" style="149" customWidth="1"/>
    <col min="1324" max="1324" width="6.88671875" style="149" customWidth="1"/>
    <col min="1325" max="1325" width="4.44140625" style="149" customWidth="1"/>
    <col min="1326" max="1326" width="3.6640625" style="149" customWidth="1"/>
    <col min="1327" max="1327" width="0.77734375" style="149" customWidth="1"/>
    <col min="1328" max="1328" width="3.33203125" style="149" customWidth="1"/>
    <col min="1329" max="1329" width="3.6640625" style="149" customWidth="1"/>
    <col min="1330" max="1330" width="3" style="149" customWidth="1"/>
    <col min="1331" max="1331" width="3.6640625" style="149" customWidth="1"/>
    <col min="1332" max="1332" width="3.109375" style="149" customWidth="1"/>
    <col min="1333" max="1333" width="1.88671875" style="149" customWidth="1"/>
    <col min="1334" max="1335" width="2.21875" style="149" customWidth="1"/>
    <col min="1336" max="1336" width="7.21875" style="149" customWidth="1"/>
    <col min="1337" max="1571" width="8.88671875" style="149"/>
    <col min="1572" max="1572" width="2.44140625" style="149" customWidth="1"/>
    <col min="1573" max="1573" width="2.33203125" style="149" customWidth="1"/>
    <col min="1574" max="1574" width="1.109375" style="149" customWidth="1"/>
    <col min="1575" max="1575" width="22.6640625" style="149" customWidth="1"/>
    <col min="1576" max="1576" width="1.21875" style="149" customWidth="1"/>
    <col min="1577" max="1578" width="11.77734375" style="149" customWidth="1"/>
    <col min="1579" max="1579" width="1.77734375" style="149" customWidth="1"/>
    <col min="1580" max="1580" width="6.88671875" style="149" customWidth="1"/>
    <col min="1581" max="1581" width="4.44140625" style="149" customWidth="1"/>
    <col min="1582" max="1582" width="3.6640625" style="149" customWidth="1"/>
    <col min="1583" max="1583" width="0.77734375" style="149" customWidth="1"/>
    <col min="1584" max="1584" width="3.33203125" style="149" customWidth="1"/>
    <col min="1585" max="1585" width="3.6640625" style="149" customWidth="1"/>
    <col min="1586" max="1586" width="3" style="149" customWidth="1"/>
    <col min="1587" max="1587" width="3.6640625" style="149" customWidth="1"/>
    <col min="1588" max="1588" width="3.109375" style="149" customWidth="1"/>
    <col min="1589" max="1589" width="1.88671875" style="149" customWidth="1"/>
    <col min="1590" max="1591" width="2.21875" style="149" customWidth="1"/>
    <col min="1592" max="1592" width="7.21875" style="149" customWidth="1"/>
    <col min="1593" max="1827" width="8.88671875" style="149"/>
    <col min="1828" max="1828" width="2.44140625" style="149" customWidth="1"/>
    <col min="1829" max="1829" width="2.33203125" style="149" customWidth="1"/>
    <col min="1830" max="1830" width="1.109375" style="149" customWidth="1"/>
    <col min="1831" max="1831" width="22.6640625" style="149" customWidth="1"/>
    <col min="1832" max="1832" width="1.21875" style="149" customWidth="1"/>
    <col min="1833" max="1834" width="11.77734375" style="149" customWidth="1"/>
    <col min="1835" max="1835" width="1.77734375" style="149" customWidth="1"/>
    <col min="1836" max="1836" width="6.88671875" style="149" customWidth="1"/>
    <col min="1837" max="1837" width="4.44140625" style="149" customWidth="1"/>
    <col min="1838" max="1838" width="3.6640625" style="149" customWidth="1"/>
    <col min="1839" max="1839" width="0.77734375" style="149" customWidth="1"/>
    <col min="1840" max="1840" width="3.33203125" style="149" customWidth="1"/>
    <col min="1841" max="1841" width="3.6640625" style="149" customWidth="1"/>
    <col min="1842" max="1842" width="3" style="149" customWidth="1"/>
    <col min="1843" max="1843" width="3.6640625" style="149" customWidth="1"/>
    <col min="1844" max="1844" width="3.109375" style="149" customWidth="1"/>
    <col min="1845" max="1845" width="1.88671875" style="149" customWidth="1"/>
    <col min="1846" max="1847" width="2.21875" style="149" customWidth="1"/>
    <col min="1848" max="1848" width="7.21875" style="149" customWidth="1"/>
    <col min="1849" max="2083" width="8.88671875" style="149"/>
    <col min="2084" max="2084" width="2.44140625" style="149" customWidth="1"/>
    <col min="2085" max="2085" width="2.33203125" style="149" customWidth="1"/>
    <col min="2086" max="2086" width="1.109375" style="149" customWidth="1"/>
    <col min="2087" max="2087" width="22.6640625" style="149" customWidth="1"/>
    <col min="2088" max="2088" width="1.21875" style="149" customWidth="1"/>
    <col min="2089" max="2090" width="11.77734375" style="149" customWidth="1"/>
    <col min="2091" max="2091" width="1.77734375" style="149" customWidth="1"/>
    <col min="2092" max="2092" width="6.88671875" style="149" customWidth="1"/>
    <col min="2093" max="2093" width="4.44140625" style="149" customWidth="1"/>
    <col min="2094" max="2094" width="3.6640625" style="149" customWidth="1"/>
    <col min="2095" max="2095" width="0.77734375" style="149" customWidth="1"/>
    <col min="2096" max="2096" width="3.33203125" style="149" customWidth="1"/>
    <col min="2097" max="2097" width="3.6640625" style="149" customWidth="1"/>
    <col min="2098" max="2098" width="3" style="149" customWidth="1"/>
    <col min="2099" max="2099" width="3.6640625" style="149" customWidth="1"/>
    <col min="2100" max="2100" width="3.109375" style="149" customWidth="1"/>
    <col min="2101" max="2101" width="1.88671875" style="149" customWidth="1"/>
    <col min="2102" max="2103" width="2.21875" style="149" customWidth="1"/>
    <col min="2104" max="2104" width="7.21875" style="149" customWidth="1"/>
    <col min="2105" max="2339" width="8.88671875" style="149"/>
    <col min="2340" max="2340" width="2.44140625" style="149" customWidth="1"/>
    <col min="2341" max="2341" width="2.33203125" style="149" customWidth="1"/>
    <col min="2342" max="2342" width="1.109375" style="149" customWidth="1"/>
    <col min="2343" max="2343" width="22.6640625" style="149" customWidth="1"/>
    <col min="2344" max="2344" width="1.21875" style="149" customWidth="1"/>
    <col min="2345" max="2346" width="11.77734375" style="149" customWidth="1"/>
    <col min="2347" max="2347" width="1.77734375" style="149" customWidth="1"/>
    <col min="2348" max="2348" width="6.88671875" style="149" customWidth="1"/>
    <col min="2349" max="2349" width="4.44140625" style="149" customWidth="1"/>
    <col min="2350" max="2350" width="3.6640625" style="149" customWidth="1"/>
    <col min="2351" max="2351" width="0.77734375" style="149" customWidth="1"/>
    <col min="2352" max="2352" width="3.33203125" style="149" customWidth="1"/>
    <col min="2353" max="2353" width="3.6640625" style="149" customWidth="1"/>
    <col min="2354" max="2354" width="3" style="149" customWidth="1"/>
    <col min="2355" max="2355" width="3.6640625" style="149" customWidth="1"/>
    <col min="2356" max="2356" width="3.109375" style="149" customWidth="1"/>
    <col min="2357" max="2357" width="1.88671875" style="149" customWidth="1"/>
    <col min="2358" max="2359" width="2.21875" style="149" customWidth="1"/>
    <col min="2360" max="2360" width="7.21875" style="149" customWidth="1"/>
    <col min="2361" max="2595" width="8.88671875" style="149"/>
    <col min="2596" max="2596" width="2.44140625" style="149" customWidth="1"/>
    <col min="2597" max="2597" width="2.33203125" style="149" customWidth="1"/>
    <col min="2598" max="2598" width="1.109375" style="149" customWidth="1"/>
    <col min="2599" max="2599" width="22.6640625" style="149" customWidth="1"/>
    <col min="2600" max="2600" width="1.21875" style="149" customWidth="1"/>
    <col min="2601" max="2602" width="11.77734375" style="149" customWidth="1"/>
    <col min="2603" max="2603" width="1.77734375" style="149" customWidth="1"/>
    <col min="2604" max="2604" width="6.88671875" style="149" customWidth="1"/>
    <col min="2605" max="2605" width="4.44140625" style="149" customWidth="1"/>
    <col min="2606" max="2606" width="3.6640625" style="149" customWidth="1"/>
    <col min="2607" max="2607" width="0.77734375" style="149" customWidth="1"/>
    <col min="2608" max="2608" width="3.33203125" style="149" customWidth="1"/>
    <col min="2609" max="2609" width="3.6640625" style="149" customWidth="1"/>
    <col min="2610" max="2610" width="3" style="149" customWidth="1"/>
    <col min="2611" max="2611" width="3.6640625" style="149" customWidth="1"/>
    <col min="2612" max="2612" width="3.109375" style="149" customWidth="1"/>
    <col min="2613" max="2613" width="1.88671875" style="149" customWidth="1"/>
    <col min="2614" max="2615" width="2.21875" style="149" customWidth="1"/>
    <col min="2616" max="2616" width="7.21875" style="149" customWidth="1"/>
    <col min="2617" max="2851" width="8.88671875" style="149"/>
    <col min="2852" max="2852" width="2.44140625" style="149" customWidth="1"/>
    <col min="2853" max="2853" width="2.33203125" style="149" customWidth="1"/>
    <col min="2854" max="2854" width="1.109375" style="149" customWidth="1"/>
    <col min="2855" max="2855" width="22.6640625" style="149" customWidth="1"/>
    <col min="2856" max="2856" width="1.21875" style="149" customWidth="1"/>
    <col min="2857" max="2858" width="11.77734375" style="149" customWidth="1"/>
    <col min="2859" max="2859" width="1.77734375" style="149" customWidth="1"/>
    <col min="2860" max="2860" width="6.88671875" style="149" customWidth="1"/>
    <col min="2861" max="2861" width="4.44140625" style="149" customWidth="1"/>
    <col min="2862" max="2862" width="3.6640625" style="149" customWidth="1"/>
    <col min="2863" max="2863" width="0.77734375" style="149" customWidth="1"/>
    <col min="2864" max="2864" width="3.33203125" style="149" customWidth="1"/>
    <col min="2865" max="2865" width="3.6640625" style="149" customWidth="1"/>
    <col min="2866" max="2866" width="3" style="149" customWidth="1"/>
    <col min="2867" max="2867" width="3.6640625" style="149" customWidth="1"/>
    <col min="2868" max="2868" width="3.109375" style="149" customWidth="1"/>
    <col min="2869" max="2869" width="1.88671875" style="149" customWidth="1"/>
    <col min="2870" max="2871" width="2.21875" style="149" customWidth="1"/>
    <col min="2872" max="2872" width="7.21875" style="149" customWidth="1"/>
    <col min="2873" max="3107" width="8.88671875" style="149"/>
    <col min="3108" max="3108" width="2.44140625" style="149" customWidth="1"/>
    <col min="3109" max="3109" width="2.33203125" style="149" customWidth="1"/>
    <col min="3110" max="3110" width="1.109375" style="149" customWidth="1"/>
    <col min="3111" max="3111" width="22.6640625" style="149" customWidth="1"/>
    <col min="3112" max="3112" width="1.21875" style="149" customWidth="1"/>
    <col min="3113" max="3114" width="11.77734375" style="149" customWidth="1"/>
    <col min="3115" max="3115" width="1.77734375" style="149" customWidth="1"/>
    <col min="3116" max="3116" width="6.88671875" style="149" customWidth="1"/>
    <col min="3117" max="3117" width="4.44140625" style="149" customWidth="1"/>
    <col min="3118" max="3118" width="3.6640625" style="149" customWidth="1"/>
    <col min="3119" max="3119" width="0.77734375" style="149" customWidth="1"/>
    <col min="3120" max="3120" width="3.33203125" style="149" customWidth="1"/>
    <col min="3121" max="3121" width="3.6640625" style="149" customWidth="1"/>
    <col min="3122" max="3122" width="3" style="149" customWidth="1"/>
    <col min="3123" max="3123" width="3.6640625" style="149" customWidth="1"/>
    <col min="3124" max="3124" width="3.109375" style="149" customWidth="1"/>
    <col min="3125" max="3125" width="1.88671875" style="149" customWidth="1"/>
    <col min="3126" max="3127" width="2.21875" style="149" customWidth="1"/>
    <col min="3128" max="3128" width="7.21875" style="149" customWidth="1"/>
    <col min="3129" max="3363" width="8.88671875" style="149"/>
    <col min="3364" max="3364" width="2.44140625" style="149" customWidth="1"/>
    <col min="3365" max="3365" width="2.33203125" style="149" customWidth="1"/>
    <col min="3366" max="3366" width="1.109375" style="149" customWidth="1"/>
    <col min="3367" max="3367" width="22.6640625" style="149" customWidth="1"/>
    <col min="3368" max="3368" width="1.21875" style="149" customWidth="1"/>
    <col min="3369" max="3370" width="11.77734375" style="149" customWidth="1"/>
    <col min="3371" max="3371" width="1.77734375" style="149" customWidth="1"/>
    <col min="3372" max="3372" width="6.88671875" style="149" customWidth="1"/>
    <col min="3373" max="3373" width="4.44140625" style="149" customWidth="1"/>
    <col min="3374" max="3374" width="3.6640625" style="149" customWidth="1"/>
    <col min="3375" max="3375" width="0.77734375" style="149" customWidth="1"/>
    <col min="3376" max="3376" width="3.33203125" style="149" customWidth="1"/>
    <col min="3377" max="3377" width="3.6640625" style="149" customWidth="1"/>
    <col min="3378" max="3378" width="3" style="149" customWidth="1"/>
    <col min="3379" max="3379" width="3.6640625" style="149" customWidth="1"/>
    <col min="3380" max="3380" width="3.109375" style="149" customWidth="1"/>
    <col min="3381" max="3381" width="1.88671875" style="149" customWidth="1"/>
    <col min="3382" max="3383" width="2.21875" style="149" customWidth="1"/>
    <col min="3384" max="3384" width="7.21875" style="149" customWidth="1"/>
    <col min="3385" max="3619" width="8.88671875" style="149"/>
    <col min="3620" max="3620" width="2.44140625" style="149" customWidth="1"/>
    <col min="3621" max="3621" width="2.33203125" style="149" customWidth="1"/>
    <col min="3622" max="3622" width="1.109375" style="149" customWidth="1"/>
    <col min="3623" max="3623" width="22.6640625" style="149" customWidth="1"/>
    <col min="3624" max="3624" width="1.21875" style="149" customWidth="1"/>
    <col min="3625" max="3626" width="11.77734375" style="149" customWidth="1"/>
    <col min="3627" max="3627" width="1.77734375" style="149" customWidth="1"/>
    <col min="3628" max="3628" width="6.88671875" style="149" customWidth="1"/>
    <col min="3629" max="3629" width="4.44140625" style="149" customWidth="1"/>
    <col min="3630" max="3630" width="3.6640625" style="149" customWidth="1"/>
    <col min="3631" max="3631" width="0.77734375" style="149" customWidth="1"/>
    <col min="3632" max="3632" width="3.33203125" style="149" customWidth="1"/>
    <col min="3633" max="3633" width="3.6640625" style="149" customWidth="1"/>
    <col min="3634" max="3634" width="3" style="149" customWidth="1"/>
    <col min="3635" max="3635" width="3.6640625" style="149" customWidth="1"/>
    <col min="3636" max="3636" width="3.109375" style="149" customWidth="1"/>
    <col min="3637" max="3637" width="1.88671875" style="149" customWidth="1"/>
    <col min="3638" max="3639" width="2.21875" style="149" customWidth="1"/>
    <col min="3640" max="3640" width="7.21875" style="149" customWidth="1"/>
    <col min="3641" max="3875" width="8.88671875" style="149"/>
    <col min="3876" max="3876" width="2.44140625" style="149" customWidth="1"/>
    <col min="3877" max="3877" width="2.33203125" style="149" customWidth="1"/>
    <col min="3878" max="3878" width="1.109375" style="149" customWidth="1"/>
    <col min="3879" max="3879" width="22.6640625" style="149" customWidth="1"/>
    <col min="3880" max="3880" width="1.21875" style="149" customWidth="1"/>
    <col min="3881" max="3882" width="11.77734375" style="149" customWidth="1"/>
    <col min="3883" max="3883" width="1.77734375" style="149" customWidth="1"/>
    <col min="3884" max="3884" width="6.88671875" style="149" customWidth="1"/>
    <col min="3885" max="3885" width="4.44140625" style="149" customWidth="1"/>
    <col min="3886" max="3886" width="3.6640625" style="149" customWidth="1"/>
    <col min="3887" max="3887" width="0.77734375" style="149" customWidth="1"/>
    <col min="3888" max="3888" width="3.33203125" style="149" customWidth="1"/>
    <col min="3889" max="3889" width="3.6640625" style="149" customWidth="1"/>
    <col min="3890" max="3890" width="3" style="149" customWidth="1"/>
    <col min="3891" max="3891" width="3.6640625" style="149" customWidth="1"/>
    <col min="3892" max="3892" width="3.109375" style="149" customWidth="1"/>
    <col min="3893" max="3893" width="1.88671875" style="149" customWidth="1"/>
    <col min="3894" max="3895" width="2.21875" style="149" customWidth="1"/>
    <col min="3896" max="3896" width="7.21875" style="149" customWidth="1"/>
    <col min="3897" max="4131" width="8.88671875" style="149"/>
    <col min="4132" max="4132" width="2.44140625" style="149" customWidth="1"/>
    <col min="4133" max="4133" width="2.33203125" style="149" customWidth="1"/>
    <col min="4134" max="4134" width="1.109375" style="149" customWidth="1"/>
    <col min="4135" max="4135" width="22.6640625" style="149" customWidth="1"/>
    <col min="4136" max="4136" width="1.21875" style="149" customWidth="1"/>
    <col min="4137" max="4138" width="11.77734375" style="149" customWidth="1"/>
    <col min="4139" max="4139" width="1.77734375" style="149" customWidth="1"/>
    <col min="4140" max="4140" width="6.88671875" style="149" customWidth="1"/>
    <col min="4141" max="4141" width="4.44140625" style="149" customWidth="1"/>
    <col min="4142" max="4142" width="3.6640625" style="149" customWidth="1"/>
    <col min="4143" max="4143" width="0.77734375" style="149" customWidth="1"/>
    <col min="4144" max="4144" width="3.33203125" style="149" customWidth="1"/>
    <col min="4145" max="4145" width="3.6640625" style="149" customWidth="1"/>
    <col min="4146" max="4146" width="3" style="149" customWidth="1"/>
    <col min="4147" max="4147" width="3.6640625" style="149" customWidth="1"/>
    <col min="4148" max="4148" width="3.109375" style="149" customWidth="1"/>
    <col min="4149" max="4149" width="1.88671875" style="149" customWidth="1"/>
    <col min="4150" max="4151" width="2.21875" style="149" customWidth="1"/>
    <col min="4152" max="4152" width="7.21875" style="149" customWidth="1"/>
    <col min="4153" max="4387" width="8.88671875" style="149"/>
    <col min="4388" max="4388" width="2.44140625" style="149" customWidth="1"/>
    <col min="4389" max="4389" width="2.33203125" style="149" customWidth="1"/>
    <col min="4390" max="4390" width="1.109375" style="149" customWidth="1"/>
    <col min="4391" max="4391" width="22.6640625" style="149" customWidth="1"/>
    <col min="4392" max="4392" width="1.21875" style="149" customWidth="1"/>
    <col min="4393" max="4394" width="11.77734375" style="149" customWidth="1"/>
    <col min="4395" max="4395" width="1.77734375" style="149" customWidth="1"/>
    <col min="4396" max="4396" width="6.88671875" style="149" customWidth="1"/>
    <col min="4397" max="4397" width="4.44140625" style="149" customWidth="1"/>
    <col min="4398" max="4398" width="3.6640625" style="149" customWidth="1"/>
    <col min="4399" max="4399" width="0.77734375" style="149" customWidth="1"/>
    <col min="4400" max="4400" width="3.33203125" style="149" customWidth="1"/>
    <col min="4401" max="4401" width="3.6640625" style="149" customWidth="1"/>
    <col min="4402" max="4402" width="3" style="149" customWidth="1"/>
    <col min="4403" max="4403" width="3.6640625" style="149" customWidth="1"/>
    <col min="4404" max="4404" width="3.109375" style="149" customWidth="1"/>
    <col min="4405" max="4405" width="1.88671875" style="149" customWidth="1"/>
    <col min="4406" max="4407" width="2.21875" style="149" customWidth="1"/>
    <col min="4408" max="4408" width="7.21875" style="149" customWidth="1"/>
    <col min="4409" max="4643" width="8.88671875" style="149"/>
    <col min="4644" max="4644" width="2.44140625" style="149" customWidth="1"/>
    <col min="4645" max="4645" width="2.33203125" style="149" customWidth="1"/>
    <col min="4646" max="4646" width="1.109375" style="149" customWidth="1"/>
    <col min="4647" max="4647" width="22.6640625" style="149" customWidth="1"/>
    <col min="4648" max="4648" width="1.21875" style="149" customWidth="1"/>
    <col min="4649" max="4650" width="11.77734375" style="149" customWidth="1"/>
    <col min="4651" max="4651" width="1.77734375" style="149" customWidth="1"/>
    <col min="4652" max="4652" width="6.88671875" style="149" customWidth="1"/>
    <col min="4653" max="4653" width="4.44140625" style="149" customWidth="1"/>
    <col min="4654" max="4654" width="3.6640625" style="149" customWidth="1"/>
    <col min="4655" max="4655" width="0.77734375" style="149" customWidth="1"/>
    <col min="4656" max="4656" width="3.33203125" style="149" customWidth="1"/>
    <col min="4657" max="4657" width="3.6640625" style="149" customWidth="1"/>
    <col min="4658" max="4658" width="3" style="149" customWidth="1"/>
    <col min="4659" max="4659" width="3.6640625" style="149" customWidth="1"/>
    <col min="4660" max="4660" width="3.109375" style="149" customWidth="1"/>
    <col min="4661" max="4661" width="1.88671875" style="149" customWidth="1"/>
    <col min="4662" max="4663" width="2.21875" style="149" customWidth="1"/>
    <col min="4664" max="4664" width="7.21875" style="149" customWidth="1"/>
    <col min="4665" max="4899" width="8.88671875" style="149"/>
    <col min="4900" max="4900" width="2.44140625" style="149" customWidth="1"/>
    <col min="4901" max="4901" width="2.33203125" style="149" customWidth="1"/>
    <col min="4902" max="4902" width="1.109375" style="149" customWidth="1"/>
    <col min="4903" max="4903" width="22.6640625" style="149" customWidth="1"/>
    <col min="4904" max="4904" width="1.21875" style="149" customWidth="1"/>
    <col min="4905" max="4906" width="11.77734375" style="149" customWidth="1"/>
    <col min="4907" max="4907" width="1.77734375" style="149" customWidth="1"/>
    <col min="4908" max="4908" width="6.88671875" style="149" customWidth="1"/>
    <col min="4909" max="4909" width="4.44140625" style="149" customWidth="1"/>
    <col min="4910" max="4910" width="3.6640625" style="149" customWidth="1"/>
    <col min="4911" max="4911" width="0.77734375" style="149" customWidth="1"/>
    <col min="4912" max="4912" width="3.33203125" style="149" customWidth="1"/>
    <col min="4913" max="4913" width="3.6640625" style="149" customWidth="1"/>
    <col min="4914" max="4914" width="3" style="149" customWidth="1"/>
    <col min="4915" max="4915" width="3.6640625" style="149" customWidth="1"/>
    <col min="4916" max="4916" width="3.109375" style="149" customWidth="1"/>
    <col min="4917" max="4917" width="1.88671875" style="149" customWidth="1"/>
    <col min="4918" max="4919" width="2.21875" style="149" customWidth="1"/>
    <col min="4920" max="4920" width="7.21875" style="149" customWidth="1"/>
    <col min="4921" max="5155" width="8.88671875" style="149"/>
    <col min="5156" max="5156" width="2.44140625" style="149" customWidth="1"/>
    <col min="5157" max="5157" width="2.33203125" style="149" customWidth="1"/>
    <col min="5158" max="5158" width="1.109375" style="149" customWidth="1"/>
    <col min="5159" max="5159" width="22.6640625" style="149" customWidth="1"/>
    <col min="5160" max="5160" width="1.21875" style="149" customWidth="1"/>
    <col min="5161" max="5162" width="11.77734375" style="149" customWidth="1"/>
    <col min="5163" max="5163" width="1.77734375" style="149" customWidth="1"/>
    <col min="5164" max="5164" width="6.88671875" style="149" customWidth="1"/>
    <col min="5165" max="5165" width="4.44140625" style="149" customWidth="1"/>
    <col min="5166" max="5166" width="3.6640625" style="149" customWidth="1"/>
    <col min="5167" max="5167" width="0.77734375" style="149" customWidth="1"/>
    <col min="5168" max="5168" width="3.33203125" style="149" customWidth="1"/>
    <col min="5169" max="5169" width="3.6640625" style="149" customWidth="1"/>
    <col min="5170" max="5170" width="3" style="149" customWidth="1"/>
    <col min="5171" max="5171" width="3.6640625" style="149" customWidth="1"/>
    <col min="5172" max="5172" width="3.109375" style="149" customWidth="1"/>
    <col min="5173" max="5173" width="1.88671875" style="149" customWidth="1"/>
    <col min="5174" max="5175" width="2.21875" style="149" customWidth="1"/>
    <col min="5176" max="5176" width="7.21875" style="149" customWidth="1"/>
    <col min="5177" max="5411" width="8.88671875" style="149"/>
    <col min="5412" max="5412" width="2.44140625" style="149" customWidth="1"/>
    <col min="5413" max="5413" width="2.33203125" style="149" customWidth="1"/>
    <col min="5414" max="5414" width="1.109375" style="149" customWidth="1"/>
    <col min="5415" max="5415" width="22.6640625" style="149" customWidth="1"/>
    <col min="5416" max="5416" width="1.21875" style="149" customWidth="1"/>
    <col min="5417" max="5418" width="11.77734375" style="149" customWidth="1"/>
    <col min="5419" max="5419" width="1.77734375" style="149" customWidth="1"/>
    <col min="5420" max="5420" width="6.88671875" style="149" customWidth="1"/>
    <col min="5421" max="5421" width="4.44140625" style="149" customWidth="1"/>
    <col min="5422" max="5422" width="3.6640625" style="149" customWidth="1"/>
    <col min="5423" max="5423" width="0.77734375" style="149" customWidth="1"/>
    <col min="5424" max="5424" width="3.33203125" style="149" customWidth="1"/>
    <col min="5425" max="5425" width="3.6640625" style="149" customWidth="1"/>
    <col min="5426" max="5426" width="3" style="149" customWidth="1"/>
    <col min="5427" max="5427" width="3.6640625" style="149" customWidth="1"/>
    <col min="5428" max="5428" width="3.109375" style="149" customWidth="1"/>
    <col min="5429" max="5429" width="1.88671875" style="149" customWidth="1"/>
    <col min="5430" max="5431" width="2.21875" style="149" customWidth="1"/>
    <col min="5432" max="5432" width="7.21875" style="149" customWidth="1"/>
    <col min="5433" max="5667" width="8.88671875" style="149"/>
    <col min="5668" max="5668" width="2.44140625" style="149" customWidth="1"/>
    <col min="5669" max="5669" width="2.33203125" style="149" customWidth="1"/>
    <col min="5670" max="5670" width="1.109375" style="149" customWidth="1"/>
    <col min="5671" max="5671" width="22.6640625" style="149" customWidth="1"/>
    <col min="5672" max="5672" width="1.21875" style="149" customWidth="1"/>
    <col min="5673" max="5674" width="11.77734375" style="149" customWidth="1"/>
    <col min="5675" max="5675" width="1.77734375" style="149" customWidth="1"/>
    <col min="5676" max="5676" width="6.88671875" style="149" customWidth="1"/>
    <col min="5677" max="5677" width="4.44140625" style="149" customWidth="1"/>
    <col min="5678" max="5678" width="3.6640625" style="149" customWidth="1"/>
    <col min="5679" max="5679" width="0.77734375" style="149" customWidth="1"/>
    <col min="5680" max="5680" width="3.33203125" style="149" customWidth="1"/>
    <col min="5681" max="5681" width="3.6640625" style="149" customWidth="1"/>
    <col min="5682" max="5682" width="3" style="149" customWidth="1"/>
    <col min="5683" max="5683" width="3.6640625" style="149" customWidth="1"/>
    <col min="5684" max="5684" width="3.109375" style="149" customWidth="1"/>
    <col min="5685" max="5685" width="1.88671875" style="149" customWidth="1"/>
    <col min="5686" max="5687" width="2.21875" style="149" customWidth="1"/>
    <col min="5688" max="5688" width="7.21875" style="149" customWidth="1"/>
    <col min="5689" max="5923" width="8.88671875" style="149"/>
    <col min="5924" max="5924" width="2.44140625" style="149" customWidth="1"/>
    <col min="5925" max="5925" width="2.33203125" style="149" customWidth="1"/>
    <col min="5926" max="5926" width="1.109375" style="149" customWidth="1"/>
    <col min="5927" max="5927" width="22.6640625" style="149" customWidth="1"/>
    <col min="5928" max="5928" width="1.21875" style="149" customWidth="1"/>
    <col min="5929" max="5930" width="11.77734375" style="149" customWidth="1"/>
    <col min="5931" max="5931" width="1.77734375" style="149" customWidth="1"/>
    <col min="5932" max="5932" width="6.88671875" style="149" customWidth="1"/>
    <col min="5933" max="5933" width="4.44140625" style="149" customWidth="1"/>
    <col min="5934" max="5934" width="3.6640625" style="149" customWidth="1"/>
    <col min="5935" max="5935" width="0.77734375" style="149" customWidth="1"/>
    <col min="5936" max="5936" width="3.33203125" style="149" customWidth="1"/>
    <col min="5937" max="5937" width="3.6640625" style="149" customWidth="1"/>
    <col min="5938" max="5938" width="3" style="149" customWidth="1"/>
    <col min="5939" max="5939" width="3.6640625" style="149" customWidth="1"/>
    <col min="5940" max="5940" width="3.109375" style="149" customWidth="1"/>
    <col min="5941" max="5941" width="1.88671875" style="149" customWidth="1"/>
    <col min="5942" max="5943" width="2.21875" style="149" customWidth="1"/>
    <col min="5944" max="5944" width="7.21875" style="149" customWidth="1"/>
    <col min="5945" max="6179" width="8.88671875" style="149"/>
    <col min="6180" max="6180" width="2.44140625" style="149" customWidth="1"/>
    <col min="6181" max="6181" width="2.33203125" style="149" customWidth="1"/>
    <col min="6182" max="6182" width="1.109375" style="149" customWidth="1"/>
    <col min="6183" max="6183" width="22.6640625" style="149" customWidth="1"/>
    <col min="6184" max="6184" width="1.21875" style="149" customWidth="1"/>
    <col min="6185" max="6186" width="11.77734375" style="149" customWidth="1"/>
    <col min="6187" max="6187" width="1.77734375" style="149" customWidth="1"/>
    <col min="6188" max="6188" width="6.88671875" style="149" customWidth="1"/>
    <col min="6189" max="6189" width="4.44140625" style="149" customWidth="1"/>
    <col min="6190" max="6190" width="3.6640625" style="149" customWidth="1"/>
    <col min="6191" max="6191" width="0.77734375" style="149" customWidth="1"/>
    <col min="6192" max="6192" width="3.33203125" style="149" customWidth="1"/>
    <col min="6193" max="6193" width="3.6640625" style="149" customWidth="1"/>
    <col min="6194" max="6194" width="3" style="149" customWidth="1"/>
    <col min="6195" max="6195" width="3.6640625" style="149" customWidth="1"/>
    <col min="6196" max="6196" width="3.109375" style="149" customWidth="1"/>
    <col min="6197" max="6197" width="1.88671875" style="149" customWidth="1"/>
    <col min="6198" max="6199" width="2.21875" style="149" customWidth="1"/>
    <col min="6200" max="6200" width="7.21875" style="149" customWidth="1"/>
    <col min="6201" max="6435" width="8.88671875" style="149"/>
    <col min="6436" max="6436" width="2.44140625" style="149" customWidth="1"/>
    <col min="6437" max="6437" width="2.33203125" style="149" customWidth="1"/>
    <col min="6438" max="6438" width="1.109375" style="149" customWidth="1"/>
    <col min="6439" max="6439" width="22.6640625" style="149" customWidth="1"/>
    <col min="6440" max="6440" width="1.21875" style="149" customWidth="1"/>
    <col min="6441" max="6442" width="11.77734375" style="149" customWidth="1"/>
    <col min="6443" max="6443" width="1.77734375" style="149" customWidth="1"/>
    <col min="6444" max="6444" width="6.88671875" style="149" customWidth="1"/>
    <col min="6445" max="6445" width="4.44140625" style="149" customWidth="1"/>
    <col min="6446" max="6446" width="3.6640625" style="149" customWidth="1"/>
    <col min="6447" max="6447" width="0.77734375" style="149" customWidth="1"/>
    <col min="6448" max="6448" width="3.33203125" style="149" customWidth="1"/>
    <col min="6449" max="6449" width="3.6640625" style="149" customWidth="1"/>
    <col min="6450" max="6450" width="3" style="149" customWidth="1"/>
    <col min="6451" max="6451" width="3.6640625" style="149" customWidth="1"/>
    <col min="6452" max="6452" width="3.109375" style="149" customWidth="1"/>
    <col min="6453" max="6453" width="1.88671875" style="149" customWidth="1"/>
    <col min="6454" max="6455" width="2.21875" style="149" customWidth="1"/>
    <col min="6456" max="6456" width="7.21875" style="149" customWidth="1"/>
    <col min="6457" max="6691" width="8.88671875" style="149"/>
    <col min="6692" max="6692" width="2.44140625" style="149" customWidth="1"/>
    <col min="6693" max="6693" width="2.33203125" style="149" customWidth="1"/>
    <col min="6694" max="6694" width="1.109375" style="149" customWidth="1"/>
    <col min="6695" max="6695" width="22.6640625" style="149" customWidth="1"/>
    <col min="6696" max="6696" width="1.21875" style="149" customWidth="1"/>
    <col min="6697" max="6698" width="11.77734375" style="149" customWidth="1"/>
    <col min="6699" max="6699" width="1.77734375" style="149" customWidth="1"/>
    <col min="6700" max="6700" width="6.88671875" style="149" customWidth="1"/>
    <col min="6701" max="6701" width="4.44140625" style="149" customWidth="1"/>
    <col min="6702" max="6702" width="3.6640625" style="149" customWidth="1"/>
    <col min="6703" max="6703" width="0.77734375" style="149" customWidth="1"/>
    <col min="6704" max="6704" width="3.33203125" style="149" customWidth="1"/>
    <col min="6705" max="6705" width="3.6640625" style="149" customWidth="1"/>
    <col min="6706" max="6706" width="3" style="149" customWidth="1"/>
    <col min="6707" max="6707" width="3.6640625" style="149" customWidth="1"/>
    <col min="6708" max="6708" width="3.109375" style="149" customWidth="1"/>
    <col min="6709" max="6709" width="1.88671875" style="149" customWidth="1"/>
    <col min="6710" max="6711" width="2.21875" style="149" customWidth="1"/>
    <col min="6712" max="6712" width="7.21875" style="149" customWidth="1"/>
    <col min="6713" max="6947" width="8.88671875" style="149"/>
    <col min="6948" max="6948" width="2.44140625" style="149" customWidth="1"/>
    <col min="6949" max="6949" width="2.33203125" style="149" customWidth="1"/>
    <col min="6950" max="6950" width="1.109375" style="149" customWidth="1"/>
    <col min="6951" max="6951" width="22.6640625" style="149" customWidth="1"/>
    <col min="6952" max="6952" width="1.21875" style="149" customWidth="1"/>
    <col min="6953" max="6954" width="11.77734375" style="149" customWidth="1"/>
    <col min="6955" max="6955" width="1.77734375" style="149" customWidth="1"/>
    <col min="6956" max="6956" width="6.88671875" style="149" customWidth="1"/>
    <col min="6957" max="6957" width="4.44140625" style="149" customWidth="1"/>
    <col min="6958" max="6958" width="3.6640625" style="149" customWidth="1"/>
    <col min="6959" max="6959" width="0.77734375" style="149" customWidth="1"/>
    <col min="6960" max="6960" width="3.33203125" style="149" customWidth="1"/>
    <col min="6961" max="6961" width="3.6640625" style="149" customWidth="1"/>
    <col min="6962" max="6962" width="3" style="149" customWidth="1"/>
    <col min="6963" max="6963" width="3.6640625" style="149" customWidth="1"/>
    <col min="6964" max="6964" width="3.109375" style="149" customWidth="1"/>
    <col min="6965" max="6965" width="1.88671875" style="149" customWidth="1"/>
    <col min="6966" max="6967" width="2.21875" style="149" customWidth="1"/>
    <col min="6968" max="6968" width="7.21875" style="149" customWidth="1"/>
    <col min="6969" max="7203" width="8.88671875" style="149"/>
    <col min="7204" max="7204" width="2.44140625" style="149" customWidth="1"/>
    <col min="7205" max="7205" width="2.33203125" style="149" customWidth="1"/>
    <col min="7206" max="7206" width="1.109375" style="149" customWidth="1"/>
    <col min="7207" max="7207" width="22.6640625" style="149" customWidth="1"/>
    <col min="7208" max="7208" width="1.21875" style="149" customWidth="1"/>
    <col min="7209" max="7210" width="11.77734375" style="149" customWidth="1"/>
    <col min="7211" max="7211" width="1.77734375" style="149" customWidth="1"/>
    <col min="7212" max="7212" width="6.88671875" style="149" customWidth="1"/>
    <col min="7213" max="7213" width="4.44140625" style="149" customWidth="1"/>
    <col min="7214" max="7214" width="3.6640625" style="149" customWidth="1"/>
    <col min="7215" max="7215" width="0.77734375" style="149" customWidth="1"/>
    <col min="7216" max="7216" width="3.33203125" style="149" customWidth="1"/>
    <col min="7217" max="7217" width="3.6640625" style="149" customWidth="1"/>
    <col min="7218" max="7218" width="3" style="149" customWidth="1"/>
    <col min="7219" max="7219" width="3.6640625" style="149" customWidth="1"/>
    <col min="7220" max="7220" width="3.109375" style="149" customWidth="1"/>
    <col min="7221" max="7221" width="1.88671875" style="149" customWidth="1"/>
    <col min="7222" max="7223" width="2.21875" style="149" customWidth="1"/>
    <col min="7224" max="7224" width="7.21875" style="149" customWidth="1"/>
    <col min="7225" max="7459" width="8.88671875" style="149"/>
    <col min="7460" max="7460" width="2.44140625" style="149" customWidth="1"/>
    <col min="7461" max="7461" width="2.33203125" style="149" customWidth="1"/>
    <col min="7462" max="7462" width="1.109375" style="149" customWidth="1"/>
    <col min="7463" max="7463" width="22.6640625" style="149" customWidth="1"/>
    <col min="7464" max="7464" width="1.21875" style="149" customWidth="1"/>
    <col min="7465" max="7466" width="11.77734375" style="149" customWidth="1"/>
    <col min="7467" max="7467" width="1.77734375" style="149" customWidth="1"/>
    <col min="7468" max="7468" width="6.88671875" style="149" customWidth="1"/>
    <col min="7469" max="7469" width="4.44140625" style="149" customWidth="1"/>
    <col min="7470" max="7470" width="3.6640625" style="149" customWidth="1"/>
    <col min="7471" max="7471" width="0.77734375" style="149" customWidth="1"/>
    <col min="7472" max="7472" width="3.33203125" style="149" customWidth="1"/>
    <col min="7473" max="7473" width="3.6640625" style="149" customWidth="1"/>
    <col min="7474" max="7474" width="3" style="149" customWidth="1"/>
    <col min="7475" max="7475" width="3.6640625" style="149" customWidth="1"/>
    <col min="7476" max="7476" width="3.109375" style="149" customWidth="1"/>
    <col min="7477" max="7477" width="1.88671875" style="149" customWidth="1"/>
    <col min="7478" max="7479" width="2.21875" style="149" customWidth="1"/>
    <col min="7480" max="7480" width="7.21875" style="149" customWidth="1"/>
    <col min="7481" max="7715" width="8.88671875" style="149"/>
    <col min="7716" max="7716" width="2.44140625" style="149" customWidth="1"/>
    <col min="7717" max="7717" width="2.33203125" style="149" customWidth="1"/>
    <col min="7718" max="7718" width="1.109375" style="149" customWidth="1"/>
    <col min="7719" max="7719" width="22.6640625" style="149" customWidth="1"/>
    <col min="7720" max="7720" width="1.21875" style="149" customWidth="1"/>
    <col min="7721" max="7722" width="11.77734375" style="149" customWidth="1"/>
    <col min="7723" max="7723" width="1.77734375" style="149" customWidth="1"/>
    <col min="7724" max="7724" width="6.88671875" style="149" customWidth="1"/>
    <col min="7725" max="7725" width="4.44140625" style="149" customWidth="1"/>
    <col min="7726" max="7726" width="3.6640625" style="149" customWidth="1"/>
    <col min="7727" max="7727" width="0.77734375" style="149" customWidth="1"/>
    <col min="7728" max="7728" width="3.33203125" style="149" customWidth="1"/>
    <col min="7729" max="7729" width="3.6640625" style="149" customWidth="1"/>
    <col min="7730" max="7730" width="3" style="149" customWidth="1"/>
    <col min="7731" max="7731" width="3.6640625" style="149" customWidth="1"/>
    <col min="7732" max="7732" width="3.109375" style="149" customWidth="1"/>
    <col min="7733" max="7733" width="1.88671875" style="149" customWidth="1"/>
    <col min="7734" max="7735" width="2.21875" style="149" customWidth="1"/>
    <col min="7736" max="7736" width="7.21875" style="149" customWidth="1"/>
    <col min="7737" max="7971" width="8.88671875" style="149"/>
    <col min="7972" max="7972" width="2.44140625" style="149" customWidth="1"/>
    <col min="7973" max="7973" width="2.33203125" style="149" customWidth="1"/>
    <col min="7974" max="7974" width="1.109375" style="149" customWidth="1"/>
    <col min="7975" max="7975" width="22.6640625" style="149" customWidth="1"/>
    <col min="7976" max="7976" width="1.21875" style="149" customWidth="1"/>
    <col min="7977" max="7978" width="11.77734375" style="149" customWidth="1"/>
    <col min="7979" max="7979" width="1.77734375" style="149" customWidth="1"/>
    <col min="7980" max="7980" width="6.88671875" style="149" customWidth="1"/>
    <col min="7981" max="7981" width="4.44140625" style="149" customWidth="1"/>
    <col min="7982" max="7982" width="3.6640625" style="149" customWidth="1"/>
    <col min="7983" max="7983" width="0.77734375" style="149" customWidth="1"/>
    <col min="7984" max="7984" width="3.33203125" style="149" customWidth="1"/>
    <col min="7985" max="7985" width="3.6640625" style="149" customWidth="1"/>
    <col min="7986" max="7986" width="3" style="149" customWidth="1"/>
    <col min="7987" max="7987" width="3.6640625" style="149" customWidth="1"/>
    <col min="7988" max="7988" width="3.109375" style="149" customWidth="1"/>
    <col min="7989" max="7989" width="1.88671875" style="149" customWidth="1"/>
    <col min="7990" max="7991" width="2.21875" style="149" customWidth="1"/>
    <col min="7992" max="7992" width="7.21875" style="149" customWidth="1"/>
    <col min="7993" max="8227" width="8.88671875" style="149"/>
    <col min="8228" max="8228" width="2.44140625" style="149" customWidth="1"/>
    <col min="8229" max="8229" width="2.33203125" style="149" customWidth="1"/>
    <col min="8230" max="8230" width="1.109375" style="149" customWidth="1"/>
    <col min="8231" max="8231" width="22.6640625" style="149" customWidth="1"/>
    <col min="8232" max="8232" width="1.21875" style="149" customWidth="1"/>
    <col min="8233" max="8234" width="11.77734375" style="149" customWidth="1"/>
    <col min="8235" max="8235" width="1.77734375" style="149" customWidth="1"/>
    <col min="8236" max="8236" width="6.88671875" style="149" customWidth="1"/>
    <col min="8237" max="8237" width="4.44140625" style="149" customWidth="1"/>
    <col min="8238" max="8238" width="3.6640625" style="149" customWidth="1"/>
    <col min="8239" max="8239" width="0.77734375" style="149" customWidth="1"/>
    <col min="8240" max="8240" width="3.33203125" style="149" customWidth="1"/>
    <col min="8241" max="8241" width="3.6640625" style="149" customWidth="1"/>
    <col min="8242" max="8242" width="3" style="149" customWidth="1"/>
    <col min="8243" max="8243" width="3.6640625" style="149" customWidth="1"/>
    <col min="8244" max="8244" width="3.109375" style="149" customWidth="1"/>
    <col min="8245" max="8245" width="1.88671875" style="149" customWidth="1"/>
    <col min="8246" max="8247" width="2.21875" style="149" customWidth="1"/>
    <col min="8248" max="8248" width="7.21875" style="149" customWidth="1"/>
    <col min="8249" max="8483" width="8.88671875" style="149"/>
    <col min="8484" max="8484" width="2.44140625" style="149" customWidth="1"/>
    <col min="8485" max="8485" width="2.33203125" style="149" customWidth="1"/>
    <col min="8486" max="8486" width="1.109375" style="149" customWidth="1"/>
    <col min="8487" max="8487" width="22.6640625" style="149" customWidth="1"/>
    <col min="8488" max="8488" width="1.21875" style="149" customWidth="1"/>
    <col min="8489" max="8490" width="11.77734375" style="149" customWidth="1"/>
    <col min="8491" max="8491" width="1.77734375" style="149" customWidth="1"/>
    <col min="8492" max="8492" width="6.88671875" style="149" customWidth="1"/>
    <col min="8493" max="8493" width="4.44140625" style="149" customWidth="1"/>
    <col min="8494" max="8494" width="3.6640625" style="149" customWidth="1"/>
    <col min="8495" max="8495" width="0.77734375" style="149" customWidth="1"/>
    <col min="8496" max="8496" width="3.33203125" style="149" customWidth="1"/>
    <col min="8497" max="8497" width="3.6640625" style="149" customWidth="1"/>
    <col min="8498" max="8498" width="3" style="149" customWidth="1"/>
    <col min="8499" max="8499" width="3.6640625" style="149" customWidth="1"/>
    <col min="8500" max="8500" width="3.109375" style="149" customWidth="1"/>
    <col min="8501" max="8501" width="1.88671875" style="149" customWidth="1"/>
    <col min="8502" max="8503" width="2.21875" style="149" customWidth="1"/>
    <col min="8504" max="8504" width="7.21875" style="149" customWidth="1"/>
    <col min="8505" max="8739" width="8.88671875" style="149"/>
    <col min="8740" max="8740" width="2.44140625" style="149" customWidth="1"/>
    <col min="8741" max="8741" width="2.33203125" style="149" customWidth="1"/>
    <col min="8742" max="8742" width="1.109375" style="149" customWidth="1"/>
    <col min="8743" max="8743" width="22.6640625" style="149" customWidth="1"/>
    <col min="8744" max="8744" width="1.21875" style="149" customWidth="1"/>
    <col min="8745" max="8746" width="11.77734375" style="149" customWidth="1"/>
    <col min="8747" max="8747" width="1.77734375" style="149" customWidth="1"/>
    <col min="8748" max="8748" width="6.88671875" style="149" customWidth="1"/>
    <col min="8749" max="8749" width="4.44140625" style="149" customWidth="1"/>
    <col min="8750" max="8750" width="3.6640625" style="149" customWidth="1"/>
    <col min="8751" max="8751" width="0.77734375" style="149" customWidth="1"/>
    <col min="8752" max="8752" width="3.33203125" style="149" customWidth="1"/>
    <col min="8753" max="8753" width="3.6640625" style="149" customWidth="1"/>
    <col min="8754" max="8754" width="3" style="149" customWidth="1"/>
    <col min="8755" max="8755" width="3.6640625" style="149" customWidth="1"/>
    <col min="8756" max="8756" width="3.109375" style="149" customWidth="1"/>
    <col min="8757" max="8757" width="1.88671875" style="149" customWidth="1"/>
    <col min="8758" max="8759" width="2.21875" style="149" customWidth="1"/>
    <col min="8760" max="8760" width="7.21875" style="149" customWidth="1"/>
    <col min="8761" max="8995" width="8.88671875" style="149"/>
    <col min="8996" max="8996" width="2.44140625" style="149" customWidth="1"/>
    <col min="8997" max="8997" width="2.33203125" style="149" customWidth="1"/>
    <col min="8998" max="8998" width="1.109375" style="149" customWidth="1"/>
    <col min="8999" max="8999" width="22.6640625" style="149" customWidth="1"/>
    <col min="9000" max="9000" width="1.21875" style="149" customWidth="1"/>
    <col min="9001" max="9002" width="11.77734375" style="149" customWidth="1"/>
    <col min="9003" max="9003" width="1.77734375" style="149" customWidth="1"/>
    <col min="9004" max="9004" width="6.88671875" style="149" customWidth="1"/>
    <col min="9005" max="9005" width="4.44140625" style="149" customWidth="1"/>
    <col min="9006" max="9006" width="3.6640625" style="149" customWidth="1"/>
    <col min="9007" max="9007" width="0.77734375" style="149" customWidth="1"/>
    <col min="9008" max="9008" width="3.33203125" style="149" customWidth="1"/>
    <col min="9009" max="9009" width="3.6640625" style="149" customWidth="1"/>
    <col min="9010" max="9010" width="3" style="149" customWidth="1"/>
    <col min="9011" max="9011" width="3.6640625" style="149" customWidth="1"/>
    <col min="9012" max="9012" width="3.109375" style="149" customWidth="1"/>
    <col min="9013" max="9013" width="1.88671875" style="149" customWidth="1"/>
    <col min="9014" max="9015" width="2.21875" style="149" customWidth="1"/>
    <col min="9016" max="9016" width="7.21875" style="149" customWidth="1"/>
    <col min="9017" max="9251" width="8.88671875" style="149"/>
    <col min="9252" max="9252" width="2.44140625" style="149" customWidth="1"/>
    <col min="9253" max="9253" width="2.33203125" style="149" customWidth="1"/>
    <col min="9254" max="9254" width="1.109375" style="149" customWidth="1"/>
    <col min="9255" max="9255" width="22.6640625" style="149" customWidth="1"/>
    <col min="9256" max="9256" width="1.21875" style="149" customWidth="1"/>
    <col min="9257" max="9258" width="11.77734375" style="149" customWidth="1"/>
    <col min="9259" max="9259" width="1.77734375" style="149" customWidth="1"/>
    <col min="9260" max="9260" width="6.88671875" style="149" customWidth="1"/>
    <col min="9261" max="9261" width="4.44140625" style="149" customWidth="1"/>
    <col min="9262" max="9262" width="3.6640625" style="149" customWidth="1"/>
    <col min="9263" max="9263" width="0.77734375" style="149" customWidth="1"/>
    <col min="9264" max="9264" width="3.33203125" style="149" customWidth="1"/>
    <col min="9265" max="9265" width="3.6640625" style="149" customWidth="1"/>
    <col min="9266" max="9266" width="3" style="149" customWidth="1"/>
    <col min="9267" max="9267" width="3.6640625" style="149" customWidth="1"/>
    <col min="9268" max="9268" width="3.109375" style="149" customWidth="1"/>
    <col min="9269" max="9269" width="1.88671875" style="149" customWidth="1"/>
    <col min="9270" max="9271" width="2.21875" style="149" customWidth="1"/>
    <col min="9272" max="9272" width="7.21875" style="149" customWidth="1"/>
    <col min="9273" max="9507" width="8.88671875" style="149"/>
    <col min="9508" max="9508" width="2.44140625" style="149" customWidth="1"/>
    <col min="9509" max="9509" width="2.33203125" style="149" customWidth="1"/>
    <col min="9510" max="9510" width="1.109375" style="149" customWidth="1"/>
    <col min="9511" max="9511" width="22.6640625" style="149" customWidth="1"/>
    <col min="9512" max="9512" width="1.21875" style="149" customWidth="1"/>
    <col min="9513" max="9514" width="11.77734375" style="149" customWidth="1"/>
    <col min="9515" max="9515" width="1.77734375" style="149" customWidth="1"/>
    <col min="9516" max="9516" width="6.88671875" style="149" customWidth="1"/>
    <col min="9517" max="9517" width="4.44140625" style="149" customWidth="1"/>
    <col min="9518" max="9518" width="3.6640625" style="149" customWidth="1"/>
    <col min="9519" max="9519" width="0.77734375" style="149" customWidth="1"/>
    <col min="9520" max="9520" width="3.33203125" style="149" customWidth="1"/>
    <col min="9521" max="9521" width="3.6640625" style="149" customWidth="1"/>
    <col min="9522" max="9522" width="3" style="149" customWidth="1"/>
    <col min="9523" max="9523" width="3.6640625" style="149" customWidth="1"/>
    <col min="9524" max="9524" width="3.109375" style="149" customWidth="1"/>
    <col min="9525" max="9525" width="1.88671875" style="149" customWidth="1"/>
    <col min="9526" max="9527" width="2.21875" style="149" customWidth="1"/>
    <col min="9528" max="9528" width="7.21875" style="149" customWidth="1"/>
    <col min="9529" max="9763" width="8.88671875" style="149"/>
    <col min="9764" max="9764" width="2.44140625" style="149" customWidth="1"/>
    <col min="9765" max="9765" width="2.33203125" style="149" customWidth="1"/>
    <col min="9766" max="9766" width="1.109375" style="149" customWidth="1"/>
    <col min="9767" max="9767" width="22.6640625" style="149" customWidth="1"/>
    <col min="9768" max="9768" width="1.21875" style="149" customWidth="1"/>
    <col min="9769" max="9770" width="11.77734375" style="149" customWidth="1"/>
    <col min="9771" max="9771" width="1.77734375" style="149" customWidth="1"/>
    <col min="9772" max="9772" width="6.88671875" style="149" customWidth="1"/>
    <col min="9773" max="9773" width="4.44140625" style="149" customWidth="1"/>
    <col min="9774" max="9774" width="3.6640625" style="149" customWidth="1"/>
    <col min="9775" max="9775" width="0.77734375" style="149" customWidth="1"/>
    <col min="9776" max="9776" width="3.33203125" style="149" customWidth="1"/>
    <col min="9777" max="9777" width="3.6640625" style="149" customWidth="1"/>
    <col min="9778" max="9778" width="3" style="149" customWidth="1"/>
    <col min="9779" max="9779" width="3.6640625" style="149" customWidth="1"/>
    <col min="9780" max="9780" width="3.109375" style="149" customWidth="1"/>
    <col min="9781" max="9781" width="1.88671875" style="149" customWidth="1"/>
    <col min="9782" max="9783" width="2.21875" style="149" customWidth="1"/>
    <col min="9784" max="9784" width="7.21875" style="149" customWidth="1"/>
    <col min="9785" max="10019" width="8.88671875" style="149"/>
    <col min="10020" max="10020" width="2.44140625" style="149" customWidth="1"/>
    <col min="10021" max="10021" width="2.33203125" style="149" customWidth="1"/>
    <col min="10022" max="10022" width="1.109375" style="149" customWidth="1"/>
    <col min="10023" max="10023" width="22.6640625" style="149" customWidth="1"/>
    <col min="10024" max="10024" width="1.21875" style="149" customWidth="1"/>
    <col min="10025" max="10026" width="11.77734375" style="149" customWidth="1"/>
    <col min="10027" max="10027" width="1.77734375" style="149" customWidth="1"/>
    <col min="10028" max="10028" width="6.88671875" style="149" customWidth="1"/>
    <col min="10029" max="10029" width="4.44140625" style="149" customWidth="1"/>
    <col min="10030" max="10030" width="3.6640625" style="149" customWidth="1"/>
    <col min="10031" max="10031" width="0.77734375" style="149" customWidth="1"/>
    <col min="10032" max="10032" width="3.33203125" style="149" customWidth="1"/>
    <col min="10033" max="10033" width="3.6640625" style="149" customWidth="1"/>
    <col min="10034" max="10034" width="3" style="149" customWidth="1"/>
    <col min="10035" max="10035" width="3.6640625" style="149" customWidth="1"/>
    <col min="10036" max="10036" width="3.109375" style="149" customWidth="1"/>
    <col min="10037" max="10037" width="1.88671875" style="149" customWidth="1"/>
    <col min="10038" max="10039" width="2.21875" style="149" customWidth="1"/>
    <col min="10040" max="10040" width="7.21875" style="149" customWidth="1"/>
    <col min="10041" max="10275" width="8.88671875" style="149"/>
    <col min="10276" max="10276" width="2.44140625" style="149" customWidth="1"/>
    <col min="10277" max="10277" width="2.33203125" style="149" customWidth="1"/>
    <col min="10278" max="10278" width="1.109375" style="149" customWidth="1"/>
    <col min="10279" max="10279" width="22.6640625" style="149" customWidth="1"/>
    <col min="10280" max="10280" width="1.21875" style="149" customWidth="1"/>
    <col min="10281" max="10282" width="11.77734375" style="149" customWidth="1"/>
    <col min="10283" max="10283" width="1.77734375" style="149" customWidth="1"/>
    <col min="10284" max="10284" width="6.88671875" style="149" customWidth="1"/>
    <col min="10285" max="10285" width="4.44140625" style="149" customWidth="1"/>
    <col min="10286" max="10286" width="3.6640625" style="149" customWidth="1"/>
    <col min="10287" max="10287" width="0.77734375" style="149" customWidth="1"/>
    <col min="10288" max="10288" width="3.33203125" style="149" customWidth="1"/>
    <col min="10289" max="10289" width="3.6640625" style="149" customWidth="1"/>
    <col min="10290" max="10290" width="3" style="149" customWidth="1"/>
    <col min="10291" max="10291" width="3.6640625" style="149" customWidth="1"/>
    <col min="10292" max="10292" width="3.109375" style="149" customWidth="1"/>
    <col min="10293" max="10293" width="1.88671875" style="149" customWidth="1"/>
    <col min="10294" max="10295" width="2.21875" style="149" customWidth="1"/>
    <col min="10296" max="10296" width="7.21875" style="149" customWidth="1"/>
    <col min="10297" max="10531" width="8.88671875" style="149"/>
    <col min="10532" max="10532" width="2.44140625" style="149" customWidth="1"/>
    <col min="10533" max="10533" width="2.33203125" style="149" customWidth="1"/>
    <col min="10534" max="10534" width="1.109375" style="149" customWidth="1"/>
    <col min="10535" max="10535" width="22.6640625" style="149" customWidth="1"/>
    <col min="10536" max="10536" width="1.21875" style="149" customWidth="1"/>
    <col min="10537" max="10538" width="11.77734375" style="149" customWidth="1"/>
    <col min="10539" max="10539" width="1.77734375" style="149" customWidth="1"/>
    <col min="10540" max="10540" width="6.88671875" style="149" customWidth="1"/>
    <col min="10541" max="10541" width="4.44140625" style="149" customWidth="1"/>
    <col min="10542" max="10542" width="3.6640625" style="149" customWidth="1"/>
    <col min="10543" max="10543" width="0.77734375" style="149" customWidth="1"/>
    <col min="10544" max="10544" width="3.33203125" style="149" customWidth="1"/>
    <col min="10545" max="10545" width="3.6640625" style="149" customWidth="1"/>
    <col min="10546" max="10546" width="3" style="149" customWidth="1"/>
    <col min="10547" max="10547" width="3.6640625" style="149" customWidth="1"/>
    <col min="10548" max="10548" width="3.109375" style="149" customWidth="1"/>
    <col min="10549" max="10549" width="1.88671875" style="149" customWidth="1"/>
    <col min="10550" max="10551" width="2.21875" style="149" customWidth="1"/>
    <col min="10552" max="10552" width="7.21875" style="149" customWidth="1"/>
    <col min="10553" max="10787" width="8.88671875" style="149"/>
    <col min="10788" max="10788" width="2.44140625" style="149" customWidth="1"/>
    <col min="10789" max="10789" width="2.33203125" style="149" customWidth="1"/>
    <col min="10790" max="10790" width="1.109375" style="149" customWidth="1"/>
    <col min="10791" max="10791" width="22.6640625" style="149" customWidth="1"/>
    <col min="10792" max="10792" width="1.21875" style="149" customWidth="1"/>
    <col min="10793" max="10794" width="11.77734375" style="149" customWidth="1"/>
    <col min="10795" max="10795" width="1.77734375" style="149" customWidth="1"/>
    <col min="10796" max="10796" width="6.88671875" style="149" customWidth="1"/>
    <col min="10797" max="10797" width="4.44140625" style="149" customWidth="1"/>
    <col min="10798" max="10798" width="3.6640625" style="149" customWidth="1"/>
    <col min="10799" max="10799" width="0.77734375" style="149" customWidth="1"/>
    <col min="10800" max="10800" width="3.33203125" style="149" customWidth="1"/>
    <col min="10801" max="10801" width="3.6640625" style="149" customWidth="1"/>
    <col min="10802" max="10802" width="3" style="149" customWidth="1"/>
    <col min="10803" max="10803" width="3.6640625" style="149" customWidth="1"/>
    <col min="10804" max="10804" width="3.109375" style="149" customWidth="1"/>
    <col min="10805" max="10805" width="1.88671875" style="149" customWidth="1"/>
    <col min="10806" max="10807" width="2.21875" style="149" customWidth="1"/>
    <col min="10808" max="10808" width="7.21875" style="149" customWidth="1"/>
    <col min="10809" max="11043" width="8.88671875" style="149"/>
    <col min="11044" max="11044" width="2.44140625" style="149" customWidth="1"/>
    <col min="11045" max="11045" width="2.33203125" style="149" customWidth="1"/>
    <col min="11046" max="11046" width="1.109375" style="149" customWidth="1"/>
    <col min="11047" max="11047" width="22.6640625" style="149" customWidth="1"/>
    <col min="11048" max="11048" width="1.21875" style="149" customWidth="1"/>
    <col min="11049" max="11050" width="11.77734375" style="149" customWidth="1"/>
    <col min="11051" max="11051" width="1.77734375" style="149" customWidth="1"/>
    <col min="11052" max="11052" width="6.88671875" style="149" customWidth="1"/>
    <col min="11053" max="11053" width="4.44140625" style="149" customWidth="1"/>
    <col min="11054" max="11054" width="3.6640625" style="149" customWidth="1"/>
    <col min="11055" max="11055" width="0.77734375" style="149" customWidth="1"/>
    <col min="11056" max="11056" width="3.33203125" style="149" customWidth="1"/>
    <col min="11057" max="11057" width="3.6640625" style="149" customWidth="1"/>
    <col min="11058" max="11058" width="3" style="149" customWidth="1"/>
    <col min="11059" max="11059" width="3.6640625" style="149" customWidth="1"/>
    <col min="11060" max="11060" width="3.109375" style="149" customWidth="1"/>
    <col min="11061" max="11061" width="1.88671875" style="149" customWidth="1"/>
    <col min="11062" max="11063" width="2.21875" style="149" customWidth="1"/>
    <col min="11064" max="11064" width="7.21875" style="149" customWidth="1"/>
    <col min="11065" max="11299" width="8.88671875" style="149"/>
    <col min="11300" max="11300" width="2.44140625" style="149" customWidth="1"/>
    <col min="11301" max="11301" width="2.33203125" style="149" customWidth="1"/>
    <col min="11302" max="11302" width="1.109375" style="149" customWidth="1"/>
    <col min="11303" max="11303" width="22.6640625" style="149" customWidth="1"/>
    <col min="11304" max="11304" width="1.21875" style="149" customWidth="1"/>
    <col min="11305" max="11306" width="11.77734375" style="149" customWidth="1"/>
    <col min="11307" max="11307" width="1.77734375" style="149" customWidth="1"/>
    <col min="11308" max="11308" width="6.88671875" style="149" customWidth="1"/>
    <col min="11309" max="11309" width="4.44140625" style="149" customWidth="1"/>
    <col min="11310" max="11310" width="3.6640625" style="149" customWidth="1"/>
    <col min="11311" max="11311" width="0.77734375" style="149" customWidth="1"/>
    <col min="11312" max="11312" width="3.33203125" style="149" customWidth="1"/>
    <col min="11313" max="11313" width="3.6640625" style="149" customWidth="1"/>
    <col min="11314" max="11314" width="3" style="149" customWidth="1"/>
    <col min="11315" max="11315" width="3.6640625" style="149" customWidth="1"/>
    <col min="11316" max="11316" width="3.109375" style="149" customWidth="1"/>
    <col min="11317" max="11317" width="1.88671875" style="149" customWidth="1"/>
    <col min="11318" max="11319" width="2.21875" style="149" customWidth="1"/>
    <col min="11320" max="11320" width="7.21875" style="149" customWidth="1"/>
    <col min="11321" max="11555" width="8.88671875" style="149"/>
    <col min="11556" max="11556" width="2.44140625" style="149" customWidth="1"/>
    <col min="11557" max="11557" width="2.33203125" style="149" customWidth="1"/>
    <col min="11558" max="11558" width="1.109375" style="149" customWidth="1"/>
    <col min="11559" max="11559" width="22.6640625" style="149" customWidth="1"/>
    <col min="11560" max="11560" width="1.21875" style="149" customWidth="1"/>
    <col min="11561" max="11562" width="11.77734375" style="149" customWidth="1"/>
    <col min="11563" max="11563" width="1.77734375" style="149" customWidth="1"/>
    <col min="11564" max="11564" width="6.88671875" style="149" customWidth="1"/>
    <col min="11565" max="11565" width="4.44140625" style="149" customWidth="1"/>
    <col min="11566" max="11566" width="3.6640625" style="149" customWidth="1"/>
    <col min="11567" max="11567" width="0.77734375" style="149" customWidth="1"/>
    <col min="11568" max="11568" width="3.33203125" style="149" customWidth="1"/>
    <col min="11569" max="11569" width="3.6640625" style="149" customWidth="1"/>
    <col min="11570" max="11570" width="3" style="149" customWidth="1"/>
    <col min="11571" max="11571" width="3.6640625" style="149" customWidth="1"/>
    <col min="11572" max="11572" width="3.109375" style="149" customWidth="1"/>
    <col min="11573" max="11573" width="1.88671875" style="149" customWidth="1"/>
    <col min="11574" max="11575" width="2.21875" style="149" customWidth="1"/>
    <col min="11576" max="11576" width="7.21875" style="149" customWidth="1"/>
    <col min="11577" max="11811" width="8.88671875" style="149"/>
    <col min="11812" max="11812" width="2.44140625" style="149" customWidth="1"/>
    <col min="11813" max="11813" width="2.33203125" style="149" customWidth="1"/>
    <col min="11814" max="11814" width="1.109375" style="149" customWidth="1"/>
    <col min="11815" max="11815" width="22.6640625" style="149" customWidth="1"/>
    <col min="11816" max="11816" width="1.21875" style="149" customWidth="1"/>
    <col min="11817" max="11818" width="11.77734375" style="149" customWidth="1"/>
    <col min="11819" max="11819" width="1.77734375" style="149" customWidth="1"/>
    <col min="11820" max="11820" width="6.88671875" style="149" customWidth="1"/>
    <col min="11821" max="11821" width="4.44140625" style="149" customWidth="1"/>
    <col min="11822" max="11822" width="3.6640625" style="149" customWidth="1"/>
    <col min="11823" max="11823" width="0.77734375" style="149" customWidth="1"/>
    <col min="11824" max="11824" width="3.33203125" style="149" customWidth="1"/>
    <col min="11825" max="11825" width="3.6640625" style="149" customWidth="1"/>
    <col min="11826" max="11826" width="3" style="149" customWidth="1"/>
    <col min="11827" max="11827" width="3.6640625" style="149" customWidth="1"/>
    <col min="11828" max="11828" width="3.109375" style="149" customWidth="1"/>
    <col min="11829" max="11829" width="1.88671875" style="149" customWidth="1"/>
    <col min="11830" max="11831" width="2.21875" style="149" customWidth="1"/>
    <col min="11832" max="11832" width="7.21875" style="149" customWidth="1"/>
    <col min="11833" max="12067" width="8.88671875" style="149"/>
    <col min="12068" max="12068" width="2.44140625" style="149" customWidth="1"/>
    <col min="12069" max="12069" width="2.33203125" style="149" customWidth="1"/>
    <col min="12070" max="12070" width="1.109375" style="149" customWidth="1"/>
    <col min="12071" max="12071" width="22.6640625" style="149" customWidth="1"/>
    <col min="12072" max="12072" width="1.21875" style="149" customWidth="1"/>
    <col min="12073" max="12074" width="11.77734375" style="149" customWidth="1"/>
    <col min="12075" max="12075" width="1.77734375" style="149" customWidth="1"/>
    <col min="12076" max="12076" width="6.88671875" style="149" customWidth="1"/>
    <col min="12077" max="12077" width="4.44140625" style="149" customWidth="1"/>
    <col min="12078" max="12078" width="3.6640625" style="149" customWidth="1"/>
    <col min="12079" max="12079" width="0.77734375" style="149" customWidth="1"/>
    <col min="12080" max="12080" width="3.33203125" style="149" customWidth="1"/>
    <col min="12081" max="12081" width="3.6640625" style="149" customWidth="1"/>
    <col min="12082" max="12082" width="3" style="149" customWidth="1"/>
    <col min="12083" max="12083" width="3.6640625" style="149" customWidth="1"/>
    <col min="12084" max="12084" width="3.109375" style="149" customWidth="1"/>
    <col min="12085" max="12085" width="1.88671875" style="149" customWidth="1"/>
    <col min="12086" max="12087" width="2.21875" style="149" customWidth="1"/>
    <col min="12088" max="12088" width="7.21875" style="149" customWidth="1"/>
    <col min="12089" max="12323" width="8.88671875" style="149"/>
    <col min="12324" max="12324" width="2.44140625" style="149" customWidth="1"/>
    <col min="12325" max="12325" width="2.33203125" style="149" customWidth="1"/>
    <col min="12326" max="12326" width="1.109375" style="149" customWidth="1"/>
    <col min="12327" max="12327" width="22.6640625" style="149" customWidth="1"/>
    <col min="12328" max="12328" width="1.21875" style="149" customWidth="1"/>
    <col min="12329" max="12330" width="11.77734375" style="149" customWidth="1"/>
    <col min="12331" max="12331" width="1.77734375" style="149" customWidth="1"/>
    <col min="12332" max="12332" width="6.88671875" style="149" customWidth="1"/>
    <col min="12333" max="12333" width="4.44140625" style="149" customWidth="1"/>
    <col min="12334" max="12334" width="3.6640625" style="149" customWidth="1"/>
    <col min="12335" max="12335" width="0.77734375" style="149" customWidth="1"/>
    <col min="12336" max="12336" width="3.33203125" style="149" customWidth="1"/>
    <col min="12337" max="12337" width="3.6640625" style="149" customWidth="1"/>
    <col min="12338" max="12338" width="3" style="149" customWidth="1"/>
    <col min="12339" max="12339" width="3.6640625" style="149" customWidth="1"/>
    <col min="12340" max="12340" width="3.109375" style="149" customWidth="1"/>
    <col min="12341" max="12341" width="1.88671875" style="149" customWidth="1"/>
    <col min="12342" max="12343" width="2.21875" style="149" customWidth="1"/>
    <col min="12344" max="12344" width="7.21875" style="149" customWidth="1"/>
    <col min="12345" max="12579" width="8.88671875" style="149"/>
    <col min="12580" max="12580" width="2.44140625" style="149" customWidth="1"/>
    <col min="12581" max="12581" width="2.33203125" style="149" customWidth="1"/>
    <col min="12582" max="12582" width="1.109375" style="149" customWidth="1"/>
    <col min="12583" max="12583" width="22.6640625" style="149" customWidth="1"/>
    <col min="12584" max="12584" width="1.21875" style="149" customWidth="1"/>
    <col min="12585" max="12586" width="11.77734375" style="149" customWidth="1"/>
    <col min="12587" max="12587" width="1.77734375" style="149" customWidth="1"/>
    <col min="12588" max="12588" width="6.88671875" style="149" customWidth="1"/>
    <col min="12589" max="12589" width="4.44140625" style="149" customWidth="1"/>
    <col min="12590" max="12590" width="3.6640625" style="149" customWidth="1"/>
    <col min="12591" max="12591" width="0.77734375" style="149" customWidth="1"/>
    <col min="12592" max="12592" width="3.33203125" style="149" customWidth="1"/>
    <col min="12593" max="12593" width="3.6640625" style="149" customWidth="1"/>
    <col min="12594" max="12594" width="3" style="149" customWidth="1"/>
    <col min="12595" max="12595" width="3.6640625" style="149" customWidth="1"/>
    <col min="12596" max="12596" width="3.109375" style="149" customWidth="1"/>
    <col min="12597" max="12597" width="1.88671875" style="149" customWidth="1"/>
    <col min="12598" max="12599" width="2.21875" style="149" customWidth="1"/>
    <col min="12600" max="12600" width="7.21875" style="149" customWidth="1"/>
    <col min="12601" max="12835" width="8.88671875" style="149"/>
    <col min="12836" max="12836" width="2.44140625" style="149" customWidth="1"/>
    <col min="12837" max="12837" width="2.33203125" style="149" customWidth="1"/>
    <col min="12838" max="12838" width="1.109375" style="149" customWidth="1"/>
    <col min="12839" max="12839" width="22.6640625" style="149" customWidth="1"/>
    <col min="12840" max="12840" width="1.21875" style="149" customWidth="1"/>
    <col min="12841" max="12842" width="11.77734375" style="149" customWidth="1"/>
    <col min="12843" max="12843" width="1.77734375" style="149" customWidth="1"/>
    <col min="12844" max="12844" width="6.88671875" style="149" customWidth="1"/>
    <col min="12845" max="12845" width="4.44140625" style="149" customWidth="1"/>
    <col min="12846" max="12846" width="3.6640625" style="149" customWidth="1"/>
    <col min="12847" max="12847" width="0.77734375" style="149" customWidth="1"/>
    <col min="12848" max="12848" width="3.33203125" style="149" customWidth="1"/>
    <col min="12849" max="12849" width="3.6640625" style="149" customWidth="1"/>
    <col min="12850" max="12850" width="3" style="149" customWidth="1"/>
    <col min="12851" max="12851" width="3.6640625" style="149" customWidth="1"/>
    <col min="12852" max="12852" width="3.109375" style="149" customWidth="1"/>
    <col min="12853" max="12853" width="1.88671875" style="149" customWidth="1"/>
    <col min="12854" max="12855" width="2.21875" style="149" customWidth="1"/>
    <col min="12856" max="12856" width="7.21875" style="149" customWidth="1"/>
    <col min="12857" max="13091" width="8.88671875" style="149"/>
    <col min="13092" max="13092" width="2.44140625" style="149" customWidth="1"/>
    <col min="13093" max="13093" width="2.33203125" style="149" customWidth="1"/>
    <col min="13094" max="13094" width="1.109375" style="149" customWidth="1"/>
    <col min="13095" max="13095" width="22.6640625" style="149" customWidth="1"/>
    <col min="13096" max="13096" width="1.21875" style="149" customWidth="1"/>
    <col min="13097" max="13098" width="11.77734375" style="149" customWidth="1"/>
    <col min="13099" max="13099" width="1.77734375" style="149" customWidth="1"/>
    <col min="13100" max="13100" width="6.88671875" style="149" customWidth="1"/>
    <col min="13101" max="13101" width="4.44140625" style="149" customWidth="1"/>
    <col min="13102" max="13102" width="3.6640625" style="149" customWidth="1"/>
    <col min="13103" max="13103" width="0.77734375" style="149" customWidth="1"/>
    <col min="13104" max="13104" width="3.33203125" style="149" customWidth="1"/>
    <col min="13105" max="13105" width="3.6640625" style="149" customWidth="1"/>
    <col min="13106" max="13106" width="3" style="149" customWidth="1"/>
    <col min="13107" max="13107" width="3.6640625" style="149" customWidth="1"/>
    <col min="13108" max="13108" width="3.109375" style="149" customWidth="1"/>
    <col min="13109" max="13109" width="1.88671875" style="149" customWidth="1"/>
    <col min="13110" max="13111" width="2.21875" style="149" customWidth="1"/>
    <col min="13112" max="13112" width="7.21875" style="149" customWidth="1"/>
    <col min="13113" max="13347" width="8.88671875" style="149"/>
    <col min="13348" max="13348" width="2.44140625" style="149" customWidth="1"/>
    <col min="13349" max="13349" width="2.33203125" style="149" customWidth="1"/>
    <col min="13350" max="13350" width="1.109375" style="149" customWidth="1"/>
    <col min="13351" max="13351" width="22.6640625" style="149" customWidth="1"/>
    <col min="13352" max="13352" width="1.21875" style="149" customWidth="1"/>
    <col min="13353" max="13354" width="11.77734375" style="149" customWidth="1"/>
    <col min="13355" max="13355" width="1.77734375" style="149" customWidth="1"/>
    <col min="13356" max="13356" width="6.88671875" style="149" customWidth="1"/>
    <col min="13357" max="13357" width="4.44140625" style="149" customWidth="1"/>
    <col min="13358" max="13358" width="3.6640625" style="149" customWidth="1"/>
    <col min="13359" max="13359" width="0.77734375" style="149" customWidth="1"/>
    <col min="13360" max="13360" width="3.33203125" style="149" customWidth="1"/>
    <col min="13361" max="13361" width="3.6640625" style="149" customWidth="1"/>
    <col min="13362" max="13362" width="3" style="149" customWidth="1"/>
    <col min="13363" max="13363" width="3.6640625" style="149" customWidth="1"/>
    <col min="13364" max="13364" width="3.109375" style="149" customWidth="1"/>
    <col min="13365" max="13365" width="1.88671875" style="149" customWidth="1"/>
    <col min="13366" max="13367" width="2.21875" style="149" customWidth="1"/>
    <col min="13368" max="13368" width="7.21875" style="149" customWidth="1"/>
    <col min="13369" max="13603" width="8.88671875" style="149"/>
    <col min="13604" max="13604" width="2.44140625" style="149" customWidth="1"/>
    <col min="13605" max="13605" width="2.33203125" style="149" customWidth="1"/>
    <col min="13606" max="13606" width="1.109375" style="149" customWidth="1"/>
    <col min="13607" max="13607" width="22.6640625" style="149" customWidth="1"/>
    <col min="13608" max="13608" width="1.21875" style="149" customWidth="1"/>
    <col min="13609" max="13610" width="11.77734375" style="149" customWidth="1"/>
    <col min="13611" max="13611" width="1.77734375" style="149" customWidth="1"/>
    <col min="13612" max="13612" width="6.88671875" style="149" customWidth="1"/>
    <col min="13613" max="13613" width="4.44140625" style="149" customWidth="1"/>
    <col min="13614" max="13614" width="3.6640625" style="149" customWidth="1"/>
    <col min="13615" max="13615" width="0.77734375" style="149" customWidth="1"/>
    <col min="13616" max="13616" width="3.33203125" style="149" customWidth="1"/>
    <col min="13617" max="13617" width="3.6640625" style="149" customWidth="1"/>
    <col min="13618" max="13618" width="3" style="149" customWidth="1"/>
    <col min="13619" max="13619" width="3.6640625" style="149" customWidth="1"/>
    <col min="13620" max="13620" width="3.109375" style="149" customWidth="1"/>
    <col min="13621" max="13621" width="1.88671875" style="149" customWidth="1"/>
    <col min="13622" max="13623" width="2.21875" style="149" customWidth="1"/>
    <col min="13624" max="13624" width="7.21875" style="149" customWidth="1"/>
    <col min="13625" max="13859" width="8.88671875" style="149"/>
    <col min="13860" max="13860" width="2.44140625" style="149" customWidth="1"/>
    <col min="13861" max="13861" width="2.33203125" style="149" customWidth="1"/>
    <col min="13862" max="13862" width="1.109375" style="149" customWidth="1"/>
    <col min="13863" max="13863" width="22.6640625" style="149" customWidth="1"/>
    <col min="13864" max="13864" width="1.21875" style="149" customWidth="1"/>
    <col min="13865" max="13866" width="11.77734375" style="149" customWidth="1"/>
    <col min="13867" max="13867" width="1.77734375" style="149" customWidth="1"/>
    <col min="13868" max="13868" width="6.88671875" style="149" customWidth="1"/>
    <col min="13869" max="13869" width="4.44140625" style="149" customWidth="1"/>
    <col min="13870" max="13870" width="3.6640625" style="149" customWidth="1"/>
    <col min="13871" max="13871" width="0.77734375" style="149" customWidth="1"/>
    <col min="13872" max="13872" width="3.33203125" style="149" customWidth="1"/>
    <col min="13873" max="13873" width="3.6640625" style="149" customWidth="1"/>
    <col min="13874" max="13874" width="3" style="149" customWidth="1"/>
    <col min="13875" max="13875" width="3.6640625" style="149" customWidth="1"/>
    <col min="13876" max="13876" width="3.109375" style="149" customWidth="1"/>
    <col min="13877" max="13877" width="1.88671875" style="149" customWidth="1"/>
    <col min="13878" max="13879" width="2.21875" style="149" customWidth="1"/>
    <col min="13880" max="13880" width="7.21875" style="149" customWidth="1"/>
    <col min="13881" max="14115" width="8.88671875" style="149"/>
    <col min="14116" max="14116" width="2.44140625" style="149" customWidth="1"/>
    <col min="14117" max="14117" width="2.33203125" style="149" customWidth="1"/>
    <col min="14118" max="14118" width="1.109375" style="149" customWidth="1"/>
    <col min="14119" max="14119" width="22.6640625" style="149" customWidth="1"/>
    <col min="14120" max="14120" width="1.21875" style="149" customWidth="1"/>
    <col min="14121" max="14122" width="11.77734375" style="149" customWidth="1"/>
    <col min="14123" max="14123" width="1.77734375" style="149" customWidth="1"/>
    <col min="14124" max="14124" width="6.88671875" style="149" customWidth="1"/>
    <col min="14125" max="14125" width="4.44140625" style="149" customWidth="1"/>
    <col min="14126" max="14126" width="3.6640625" style="149" customWidth="1"/>
    <col min="14127" max="14127" width="0.77734375" style="149" customWidth="1"/>
    <col min="14128" max="14128" width="3.33203125" style="149" customWidth="1"/>
    <col min="14129" max="14129" width="3.6640625" style="149" customWidth="1"/>
    <col min="14130" max="14130" width="3" style="149" customWidth="1"/>
    <col min="14131" max="14131" width="3.6640625" style="149" customWidth="1"/>
    <col min="14132" max="14132" width="3.109375" style="149" customWidth="1"/>
    <col min="14133" max="14133" width="1.88671875" style="149" customWidth="1"/>
    <col min="14134" max="14135" width="2.21875" style="149" customWidth="1"/>
    <col min="14136" max="14136" width="7.21875" style="149" customWidth="1"/>
    <col min="14137" max="14371" width="8.88671875" style="149"/>
    <col min="14372" max="14372" width="2.44140625" style="149" customWidth="1"/>
    <col min="14373" max="14373" width="2.33203125" style="149" customWidth="1"/>
    <col min="14374" max="14374" width="1.109375" style="149" customWidth="1"/>
    <col min="14375" max="14375" width="22.6640625" style="149" customWidth="1"/>
    <col min="14376" max="14376" width="1.21875" style="149" customWidth="1"/>
    <col min="14377" max="14378" width="11.77734375" style="149" customWidth="1"/>
    <col min="14379" max="14379" width="1.77734375" style="149" customWidth="1"/>
    <col min="14380" max="14380" width="6.88671875" style="149" customWidth="1"/>
    <col min="14381" max="14381" width="4.44140625" style="149" customWidth="1"/>
    <col min="14382" max="14382" width="3.6640625" style="149" customWidth="1"/>
    <col min="14383" max="14383" width="0.77734375" style="149" customWidth="1"/>
    <col min="14384" max="14384" width="3.33203125" style="149" customWidth="1"/>
    <col min="14385" max="14385" width="3.6640625" style="149" customWidth="1"/>
    <col min="14386" max="14386" width="3" style="149" customWidth="1"/>
    <col min="14387" max="14387" width="3.6640625" style="149" customWidth="1"/>
    <col min="14388" max="14388" width="3.109375" style="149" customWidth="1"/>
    <col min="14389" max="14389" width="1.88671875" style="149" customWidth="1"/>
    <col min="14390" max="14391" width="2.21875" style="149" customWidth="1"/>
    <col min="14392" max="14392" width="7.21875" style="149" customWidth="1"/>
    <col min="14393" max="14627" width="8.88671875" style="149"/>
    <col min="14628" max="14628" width="2.44140625" style="149" customWidth="1"/>
    <col min="14629" max="14629" width="2.33203125" style="149" customWidth="1"/>
    <col min="14630" max="14630" width="1.109375" style="149" customWidth="1"/>
    <col min="14631" max="14631" width="22.6640625" style="149" customWidth="1"/>
    <col min="14632" max="14632" width="1.21875" style="149" customWidth="1"/>
    <col min="14633" max="14634" width="11.77734375" style="149" customWidth="1"/>
    <col min="14635" max="14635" width="1.77734375" style="149" customWidth="1"/>
    <col min="14636" max="14636" width="6.88671875" style="149" customWidth="1"/>
    <col min="14637" max="14637" width="4.44140625" style="149" customWidth="1"/>
    <col min="14638" max="14638" width="3.6640625" style="149" customWidth="1"/>
    <col min="14639" max="14639" width="0.77734375" style="149" customWidth="1"/>
    <col min="14640" max="14640" width="3.33203125" style="149" customWidth="1"/>
    <col min="14641" max="14641" width="3.6640625" style="149" customWidth="1"/>
    <col min="14642" max="14642" width="3" style="149" customWidth="1"/>
    <col min="14643" max="14643" width="3.6640625" style="149" customWidth="1"/>
    <col min="14644" max="14644" width="3.109375" style="149" customWidth="1"/>
    <col min="14645" max="14645" width="1.88671875" style="149" customWidth="1"/>
    <col min="14646" max="14647" width="2.21875" style="149" customWidth="1"/>
    <col min="14648" max="14648" width="7.21875" style="149" customWidth="1"/>
    <col min="14649" max="14883" width="8.88671875" style="149"/>
    <col min="14884" max="14884" width="2.44140625" style="149" customWidth="1"/>
    <col min="14885" max="14885" width="2.33203125" style="149" customWidth="1"/>
    <col min="14886" max="14886" width="1.109375" style="149" customWidth="1"/>
    <col min="14887" max="14887" width="22.6640625" style="149" customWidth="1"/>
    <col min="14888" max="14888" width="1.21875" style="149" customWidth="1"/>
    <col min="14889" max="14890" width="11.77734375" style="149" customWidth="1"/>
    <col min="14891" max="14891" width="1.77734375" style="149" customWidth="1"/>
    <col min="14892" max="14892" width="6.88671875" style="149" customWidth="1"/>
    <col min="14893" max="14893" width="4.44140625" style="149" customWidth="1"/>
    <col min="14894" max="14894" width="3.6640625" style="149" customWidth="1"/>
    <col min="14895" max="14895" width="0.77734375" style="149" customWidth="1"/>
    <col min="14896" max="14896" width="3.33203125" style="149" customWidth="1"/>
    <col min="14897" max="14897" width="3.6640625" style="149" customWidth="1"/>
    <col min="14898" max="14898" width="3" style="149" customWidth="1"/>
    <col min="14899" max="14899" width="3.6640625" style="149" customWidth="1"/>
    <col min="14900" max="14900" width="3.109375" style="149" customWidth="1"/>
    <col min="14901" max="14901" width="1.88671875" style="149" customWidth="1"/>
    <col min="14902" max="14903" width="2.21875" style="149" customWidth="1"/>
    <col min="14904" max="14904" width="7.21875" style="149" customWidth="1"/>
    <col min="14905" max="15139" width="8.88671875" style="149"/>
    <col min="15140" max="15140" width="2.44140625" style="149" customWidth="1"/>
    <col min="15141" max="15141" width="2.33203125" style="149" customWidth="1"/>
    <col min="15142" max="15142" width="1.109375" style="149" customWidth="1"/>
    <col min="15143" max="15143" width="22.6640625" style="149" customWidth="1"/>
    <col min="15144" max="15144" width="1.21875" style="149" customWidth="1"/>
    <col min="15145" max="15146" width="11.77734375" style="149" customWidth="1"/>
    <col min="15147" max="15147" width="1.77734375" style="149" customWidth="1"/>
    <col min="15148" max="15148" width="6.88671875" style="149" customWidth="1"/>
    <col min="15149" max="15149" width="4.44140625" style="149" customWidth="1"/>
    <col min="15150" max="15150" width="3.6640625" style="149" customWidth="1"/>
    <col min="15151" max="15151" width="0.77734375" style="149" customWidth="1"/>
    <col min="15152" max="15152" width="3.33203125" style="149" customWidth="1"/>
    <col min="15153" max="15153" width="3.6640625" style="149" customWidth="1"/>
    <col min="15154" max="15154" width="3" style="149" customWidth="1"/>
    <col min="15155" max="15155" width="3.6640625" style="149" customWidth="1"/>
    <col min="15156" max="15156" width="3.109375" style="149" customWidth="1"/>
    <col min="15157" max="15157" width="1.88671875" style="149" customWidth="1"/>
    <col min="15158" max="15159" width="2.21875" style="149" customWidth="1"/>
    <col min="15160" max="15160" width="7.21875" style="149" customWidth="1"/>
    <col min="15161" max="15395" width="8.88671875" style="149"/>
    <col min="15396" max="15396" width="2.44140625" style="149" customWidth="1"/>
    <col min="15397" max="15397" width="2.33203125" style="149" customWidth="1"/>
    <col min="15398" max="15398" width="1.109375" style="149" customWidth="1"/>
    <col min="15399" max="15399" width="22.6640625" style="149" customWidth="1"/>
    <col min="15400" max="15400" width="1.21875" style="149" customWidth="1"/>
    <col min="15401" max="15402" width="11.77734375" style="149" customWidth="1"/>
    <col min="15403" max="15403" width="1.77734375" style="149" customWidth="1"/>
    <col min="15404" max="15404" width="6.88671875" style="149" customWidth="1"/>
    <col min="15405" max="15405" width="4.44140625" style="149" customWidth="1"/>
    <col min="15406" max="15406" width="3.6640625" style="149" customWidth="1"/>
    <col min="15407" max="15407" width="0.77734375" style="149" customWidth="1"/>
    <col min="15408" max="15408" width="3.33203125" style="149" customWidth="1"/>
    <col min="15409" max="15409" width="3.6640625" style="149" customWidth="1"/>
    <col min="15410" max="15410" width="3" style="149" customWidth="1"/>
    <col min="15411" max="15411" width="3.6640625" style="149" customWidth="1"/>
    <col min="15412" max="15412" width="3.109375" style="149" customWidth="1"/>
    <col min="15413" max="15413" width="1.88671875" style="149" customWidth="1"/>
    <col min="15414" max="15415" width="2.21875" style="149" customWidth="1"/>
    <col min="15416" max="15416" width="7.21875" style="149" customWidth="1"/>
    <col min="15417" max="15651" width="8.88671875" style="149"/>
    <col min="15652" max="15652" width="2.44140625" style="149" customWidth="1"/>
    <col min="15653" max="15653" width="2.33203125" style="149" customWidth="1"/>
    <col min="15654" max="15654" width="1.109375" style="149" customWidth="1"/>
    <col min="15655" max="15655" width="22.6640625" style="149" customWidth="1"/>
    <col min="15656" max="15656" width="1.21875" style="149" customWidth="1"/>
    <col min="15657" max="15658" width="11.77734375" style="149" customWidth="1"/>
    <col min="15659" max="15659" width="1.77734375" style="149" customWidth="1"/>
    <col min="15660" max="15660" width="6.88671875" style="149" customWidth="1"/>
    <col min="15661" max="15661" width="4.44140625" style="149" customWidth="1"/>
    <col min="15662" max="15662" width="3.6640625" style="149" customWidth="1"/>
    <col min="15663" max="15663" width="0.77734375" style="149" customWidth="1"/>
    <col min="15664" max="15664" width="3.33203125" style="149" customWidth="1"/>
    <col min="15665" max="15665" width="3.6640625" style="149" customWidth="1"/>
    <col min="15666" max="15666" width="3" style="149" customWidth="1"/>
    <col min="15667" max="15667" width="3.6640625" style="149" customWidth="1"/>
    <col min="15668" max="15668" width="3.109375" style="149" customWidth="1"/>
    <col min="15669" max="15669" width="1.88671875" style="149" customWidth="1"/>
    <col min="15670" max="15671" width="2.21875" style="149" customWidth="1"/>
    <col min="15672" max="15672" width="7.21875" style="149" customWidth="1"/>
    <col min="15673" max="15907" width="8.88671875" style="149"/>
    <col min="15908" max="15908" width="2.44140625" style="149" customWidth="1"/>
    <col min="15909" max="15909" width="2.33203125" style="149" customWidth="1"/>
    <col min="15910" max="15910" width="1.109375" style="149" customWidth="1"/>
    <col min="15911" max="15911" width="22.6640625" style="149" customWidth="1"/>
    <col min="15912" max="15912" width="1.21875" style="149" customWidth="1"/>
    <col min="15913" max="15914" width="11.77734375" style="149" customWidth="1"/>
    <col min="15915" max="15915" width="1.77734375" style="149" customWidth="1"/>
    <col min="15916" max="15916" width="6.88671875" style="149" customWidth="1"/>
    <col min="15917" max="15917" width="4.44140625" style="149" customWidth="1"/>
    <col min="15918" max="15918" width="3.6640625" style="149" customWidth="1"/>
    <col min="15919" max="15919" width="0.77734375" style="149" customWidth="1"/>
    <col min="15920" max="15920" width="3.33203125" style="149" customWidth="1"/>
    <col min="15921" max="15921" width="3.6640625" style="149" customWidth="1"/>
    <col min="15922" max="15922" width="3" style="149" customWidth="1"/>
    <col min="15923" max="15923" width="3.6640625" style="149" customWidth="1"/>
    <col min="15924" max="15924" width="3.109375" style="149" customWidth="1"/>
    <col min="15925" max="15925" width="1.88671875" style="149" customWidth="1"/>
    <col min="15926" max="15927" width="2.21875" style="149" customWidth="1"/>
    <col min="15928" max="15928" width="7.21875" style="149" customWidth="1"/>
    <col min="15929" max="16163" width="8.88671875" style="149"/>
    <col min="16164" max="16164" width="2.44140625" style="149" customWidth="1"/>
    <col min="16165" max="16165" width="2.33203125" style="149" customWidth="1"/>
    <col min="16166" max="16166" width="1.109375" style="149" customWidth="1"/>
    <col min="16167" max="16167" width="22.6640625" style="149" customWidth="1"/>
    <col min="16168" max="16168" width="1.21875" style="149" customWidth="1"/>
    <col min="16169" max="16170" width="11.77734375" style="149" customWidth="1"/>
    <col min="16171" max="16171" width="1.77734375" style="149" customWidth="1"/>
    <col min="16172" max="16172" width="6.88671875" style="149" customWidth="1"/>
    <col min="16173" max="16173" width="4.44140625" style="149" customWidth="1"/>
    <col min="16174" max="16174" width="3.6640625" style="149" customWidth="1"/>
    <col min="16175" max="16175" width="0.77734375" style="149" customWidth="1"/>
    <col min="16176" max="16176" width="3.33203125" style="149" customWidth="1"/>
    <col min="16177" max="16177" width="3.6640625" style="149" customWidth="1"/>
    <col min="16178" max="16178" width="3" style="149" customWidth="1"/>
    <col min="16179" max="16179" width="3.6640625" style="149" customWidth="1"/>
    <col min="16180" max="16180" width="3.109375" style="149" customWidth="1"/>
    <col min="16181" max="16181" width="1.88671875" style="149" customWidth="1"/>
    <col min="16182" max="16183" width="2.21875" style="149" customWidth="1"/>
    <col min="16184" max="16184" width="7.21875" style="149" customWidth="1"/>
    <col min="16185" max="16384" width="8.88671875" style="149"/>
  </cols>
  <sheetData>
    <row r="1" spans="2:76" ht="20.25" customHeight="1">
      <c r="B1" s="148" t="s">
        <v>2474</v>
      </c>
      <c r="BB1" s="148" t="s">
        <v>2474</v>
      </c>
    </row>
    <row r="2" spans="2:76" ht="12" customHeight="1">
      <c r="S2" s="151"/>
      <c r="T2" s="151"/>
      <c r="X2" s="151"/>
      <c r="AB2" s="399"/>
      <c r="BS2" s="151"/>
      <c r="BT2" s="151"/>
      <c r="BX2" s="151"/>
    </row>
    <row r="3" spans="2:76">
      <c r="R3" s="798"/>
      <c r="S3" s="799"/>
      <c r="T3" s="152" t="s">
        <v>2213</v>
      </c>
      <c r="U3" s="414"/>
      <c r="V3" s="152" t="s">
        <v>2214</v>
      </c>
      <c r="W3" s="414"/>
      <c r="X3" s="152" t="s">
        <v>2215</v>
      </c>
      <c r="BR3" s="798"/>
      <c r="BS3" s="1142"/>
      <c r="BT3" s="152" t="s">
        <v>2213</v>
      </c>
      <c r="BU3" s="414"/>
      <c r="BV3" s="152" t="s">
        <v>2214</v>
      </c>
      <c r="BW3" s="414"/>
      <c r="BX3" s="152" t="s">
        <v>2215</v>
      </c>
    </row>
    <row r="4" spans="2:76">
      <c r="Q4" s="178"/>
      <c r="R4" s="178"/>
      <c r="S4" s="179"/>
      <c r="T4" s="152"/>
      <c r="U4" s="179"/>
      <c r="V4" s="152"/>
      <c r="W4" s="179"/>
      <c r="X4" s="152"/>
      <c r="BQ4" s="178"/>
      <c r="BR4" s="178"/>
      <c r="BS4" s="179"/>
      <c r="BT4" s="152"/>
      <c r="BU4" s="179"/>
      <c r="BV4" s="152"/>
      <c r="BW4" s="179"/>
      <c r="BX4" s="152"/>
    </row>
    <row r="5" spans="2:76" ht="12" customHeight="1">
      <c r="N5" s="149" t="s">
        <v>2233</v>
      </c>
      <c r="T5" s="153"/>
      <c r="U5" s="153"/>
      <c r="V5" s="153"/>
      <c r="W5" s="153"/>
      <c r="X5" s="153"/>
      <c r="BN5" s="149" t="s">
        <v>2233</v>
      </c>
      <c r="BT5" s="153"/>
      <c r="BU5" s="153"/>
      <c r="BV5" s="153"/>
      <c r="BW5" s="153"/>
      <c r="BX5" s="153"/>
    </row>
    <row r="6" spans="2:76" ht="22.8" customHeight="1">
      <c r="C6" s="149" t="s">
        <v>2216</v>
      </c>
      <c r="N6" s="1110" t="s">
        <v>2234</v>
      </c>
      <c r="O6" s="1115"/>
      <c r="P6" s="1111">
        <f>第1号!$L$9</f>
        <v>0</v>
      </c>
      <c r="Q6" s="1112"/>
      <c r="R6" s="1112"/>
      <c r="S6" s="1112"/>
      <c r="T6" s="1112"/>
      <c r="U6" s="1112"/>
      <c r="V6" s="1112"/>
      <c r="W6" s="1112"/>
      <c r="X6" s="1112"/>
      <c r="BC6" s="149" t="s">
        <v>2216</v>
      </c>
      <c r="BN6" s="1110" t="s">
        <v>2234</v>
      </c>
      <c r="BO6" s="1115"/>
      <c r="BP6" s="1111">
        <f>第1号!$L$9</f>
        <v>0</v>
      </c>
      <c r="BQ6" s="1112"/>
      <c r="BR6" s="1112"/>
      <c r="BS6" s="1112"/>
      <c r="BT6" s="1112"/>
      <c r="BU6" s="1112"/>
      <c r="BV6" s="1112"/>
      <c r="BW6" s="1112"/>
      <c r="BX6" s="1112"/>
    </row>
    <row r="7" spans="2:76" ht="2.4" customHeight="1">
      <c r="C7" s="149" t="s">
        <v>2235</v>
      </c>
      <c r="E7" s="148"/>
      <c r="F7" s="148"/>
      <c r="G7" s="148"/>
      <c r="H7" s="148"/>
      <c r="I7" s="148"/>
      <c r="J7" s="148"/>
      <c r="O7" s="148"/>
      <c r="P7" s="155"/>
      <c r="Q7" s="155"/>
      <c r="R7" s="155"/>
      <c r="S7" s="155"/>
      <c r="T7" s="155"/>
      <c r="U7" s="155"/>
      <c r="V7" s="155"/>
      <c r="W7" s="155"/>
      <c r="X7" s="155"/>
      <c r="BC7" s="149" t="s">
        <v>2235</v>
      </c>
      <c r="BE7" s="148"/>
      <c r="BF7" s="148"/>
      <c r="BG7" s="148"/>
      <c r="BH7" s="148"/>
      <c r="BI7" s="148"/>
      <c r="BJ7" s="148"/>
      <c r="BO7" s="148"/>
      <c r="BP7" s="155"/>
      <c r="BQ7" s="155"/>
      <c r="BR7" s="155"/>
      <c r="BS7" s="155"/>
      <c r="BT7" s="155"/>
      <c r="BU7" s="155"/>
      <c r="BV7" s="155"/>
      <c r="BW7" s="155"/>
      <c r="BX7" s="155"/>
    </row>
    <row r="8" spans="2:76" ht="22.8" customHeight="1">
      <c r="B8" s="149" t="s">
        <v>2236</v>
      </c>
      <c r="C8" s="149" t="s">
        <v>2237</v>
      </c>
      <c r="D8" s="148"/>
      <c r="E8" s="148"/>
      <c r="F8" s="148"/>
      <c r="G8" s="148"/>
      <c r="H8" s="148"/>
      <c r="I8" s="148"/>
      <c r="J8" s="148"/>
      <c r="N8" s="1110" t="s">
        <v>2219</v>
      </c>
      <c r="O8" s="1115"/>
      <c r="P8" s="1111">
        <f>第1号!$J$10</f>
        <v>0</v>
      </c>
      <c r="Q8" s="1112"/>
      <c r="R8" s="1112"/>
      <c r="S8" s="1112"/>
      <c r="T8" s="1112"/>
      <c r="U8" s="1112"/>
      <c r="V8" s="1112"/>
      <c r="W8" s="1112"/>
      <c r="X8" s="1112"/>
      <c r="AB8" s="180"/>
      <c r="AC8" s="180"/>
      <c r="AD8" s="180"/>
      <c r="AE8" s="180"/>
      <c r="AF8" s="180"/>
      <c r="AG8" s="180"/>
      <c r="BB8" s="149" t="s">
        <v>2236</v>
      </c>
      <c r="BC8" s="149" t="s">
        <v>2237</v>
      </c>
      <c r="BD8" s="148"/>
      <c r="BE8" s="148"/>
      <c r="BF8" s="148"/>
      <c r="BG8" s="148"/>
      <c r="BH8" s="148"/>
      <c r="BI8" s="148"/>
      <c r="BJ8" s="148"/>
      <c r="BN8" s="1110" t="s">
        <v>2219</v>
      </c>
      <c r="BO8" s="1115"/>
      <c r="BP8" s="1111">
        <f>第1号!$J$10</f>
        <v>0</v>
      </c>
      <c r="BQ8" s="1112"/>
      <c r="BR8" s="1112"/>
      <c r="BS8" s="1112"/>
      <c r="BT8" s="1112"/>
      <c r="BU8" s="1112"/>
      <c r="BV8" s="1112"/>
      <c r="BW8" s="1112"/>
      <c r="BX8" s="1112"/>
    </row>
    <row r="9" spans="2:76" ht="2.4" customHeight="1">
      <c r="D9" s="148"/>
      <c r="E9" s="148"/>
      <c r="F9" s="148"/>
      <c r="G9" s="148"/>
      <c r="H9" s="148"/>
      <c r="I9" s="148"/>
      <c r="J9" s="148"/>
      <c r="O9" s="148"/>
      <c r="P9" s="155"/>
      <c r="Q9" s="155"/>
      <c r="R9" s="155"/>
      <c r="S9" s="155"/>
      <c r="T9" s="155"/>
      <c r="U9" s="155"/>
      <c r="V9" s="155"/>
      <c r="W9" s="155"/>
      <c r="X9" s="155"/>
      <c r="AB9" s="180"/>
      <c r="AC9" s="180"/>
      <c r="AD9" s="180"/>
      <c r="AE9" s="180"/>
      <c r="AF9" s="180"/>
      <c r="AG9" s="180"/>
      <c r="BD9" s="148"/>
      <c r="BE9" s="148"/>
      <c r="BF9" s="148"/>
      <c r="BG9" s="148"/>
      <c r="BH9" s="148"/>
      <c r="BI9" s="148"/>
      <c r="BJ9" s="148"/>
      <c r="BO9" s="148"/>
      <c r="BP9" s="155"/>
      <c r="BQ9" s="155"/>
      <c r="BR9" s="155"/>
      <c r="BS9" s="155"/>
      <c r="BT9" s="155"/>
      <c r="BU9" s="155"/>
      <c r="BV9" s="155"/>
      <c r="BW9" s="155"/>
      <c r="BX9" s="155"/>
    </row>
    <row r="10" spans="2:76" ht="22.8" customHeight="1">
      <c r="D10" s="148"/>
      <c r="E10" s="148"/>
      <c r="F10" s="148"/>
      <c r="G10" s="148"/>
      <c r="H10" s="148"/>
      <c r="I10" s="148"/>
      <c r="J10" s="148"/>
      <c r="N10" s="1113" t="s">
        <v>2175</v>
      </c>
      <c r="O10" s="1114"/>
      <c r="P10" s="1111">
        <f>第1号!$J$11</f>
        <v>0</v>
      </c>
      <c r="Q10" s="1112"/>
      <c r="R10" s="1112"/>
      <c r="S10" s="1112"/>
      <c r="T10" s="1111">
        <f>第1号!$M$11</f>
        <v>0</v>
      </c>
      <c r="U10" s="1112"/>
      <c r="V10" s="1112"/>
      <c r="W10" s="1112"/>
      <c r="X10" s="1112"/>
      <c r="AB10" s="169"/>
      <c r="AC10" s="169"/>
      <c r="AD10" s="169"/>
      <c r="AE10" s="169"/>
      <c r="AF10" s="169"/>
      <c r="AG10" s="169"/>
      <c r="BD10" s="148"/>
      <c r="BE10" s="148"/>
      <c r="BF10" s="148"/>
      <c r="BG10" s="148"/>
      <c r="BH10" s="148"/>
      <c r="BI10" s="148"/>
      <c r="BJ10" s="148"/>
      <c r="BN10" s="1113" t="s">
        <v>2175</v>
      </c>
      <c r="BO10" s="1114"/>
      <c r="BP10" s="1111">
        <f>第1号!$J$11</f>
        <v>0</v>
      </c>
      <c r="BQ10" s="1112"/>
      <c r="BR10" s="1112"/>
      <c r="BS10" s="1112"/>
      <c r="BT10" s="1111">
        <f>第1号!$M$11</f>
        <v>0</v>
      </c>
      <c r="BU10" s="1112"/>
      <c r="BV10" s="1112"/>
      <c r="BW10" s="1112"/>
      <c r="BX10" s="1112"/>
    </row>
    <row r="11" spans="2:76" ht="7.2" customHeight="1">
      <c r="O11" s="148"/>
      <c r="P11" s="154"/>
      <c r="Q11" s="154"/>
      <c r="R11" s="154"/>
      <c r="S11" s="154"/>
      <c r="T11" s="154"/>
      <c r="U11" s="154"/>
      <c r="V11" s="154"/>
      <c r="W11" s="154"/>
      <c r="X11" s="154"/>
      <c r="AB11" s="169"/>
      <c r="AC11" s="169"/>
      <c r="AD11" s="169"/>
      <c r="AE11" s="169"/>
      <c r="AF11" s="169"/>
      <c r="AG11" s="169"/>
      <c r="BO11" s="148"/>
      <c r="BP11" s="154"/>
      <c r="BQ11" s="154"/>
      <c r="BR11" s="154"/>
      <c r="BS11" s="154"/>
      <c r="BT11" s="154"/>
      <c r="BU11" s="154"/>
      <c r="BV11" s="154"/>
      <c r="BW11" s="154"/>
      <c r="BX11" s="154"/>
    </row>
    <row r="12" spans="2:76" ht="23.4" customHeight="1">
      <c r="D12" s="151"/>
      <c r="N12" s="149" t="s">
        <v>2238</v>
      </c>
      <c r="O12" s="181"/>
      <c r="P12" s="148"/>
      <c r="Q12" s="148"/>
      <c r="R12" s="154"/>
      <c r="S12" s="154"/>
      <c r="T12" s="154"/>
      <c r="U12" s="154"/>
      <c r="V12" s="154"/>
      <c r="W12" s="154"/>
      <c r="X12" s="154"/>
      <c r="AB12" s="169"/>
      <c r="AC12" s="169"/>
      <c r="AD12" s="169"/>
      <c r="AE12" s="169"/>
      <c r="AF12" s="169"/>
      <c r="AG12" s="169"/>
      <c r="BD12" s="151"/>
      <c r="BN12" s="149" t="s">
        <v>2238</v>
      </c>
      <c r="BO12" s="181"/>
      <c r="BP12" s="148"/>
      <c r="BQ12" s="148"/>
      <c r="BR12" s="154"/>
      <c r="BS12" s="154"/>
      <c r="BT12" s="154"/>
      <c r="BU12" s="154"/>
      <c r="BV12" s="154"/>
      <c r="BW12" s="154"/>
      <c r="BX12" s="154"/>
    </row>
    <row r="13" spans="2:76" ht="2.4" customHeight="1">
      <c r="O13" s="148"/>
      <c r="P13" s="155"/>
      <c r="Q13" s="155"/>
      <c r="R13" s="155"/>
      <c r="S13" s="155"/>
      <c r="T13" s="155"/>
      <c r="U13" s="155"/>
      <c r="V13" s="155"/>
      <c r="W13" s="155"/>
      <c r="X13" s="155"/>
      <c r="AB13" s="169"/>
      <c r="AC13" s="169"/>
      <c r="AD13" s="169"/>
      <c r="AE13" s="169"/>
      <c r="AF13" s="169"/>
      <c r="AG13" s="169"/>
      <c r="BO13" s="148"/>
      <c r="BP13" s="155"/>
      <c r="BQ13" s="155"/>
      <c r="BR13" s="155"/>
      <c r="BS13" s="155"/>
      <c r="BT13" s="155"/>
      <c r="BU13" s="155"/>
      <c r="BV13" s="155"/>
      <c r="BW13" s="155"/>
      <c r="BX13" s="155"/>
    </row>
    <row r="14" spans="2:76" ht="22.8" customHeight="1">
      <c r="N14" s="1110" t="s">
        <v>2219</v>
      </c>
      <c r="O14" s="1110"/>
      <c r="P14" s="1111">
        <f>第1号!$J$16</f>
        <v>0</v>
      </c>
      <c r="Q14" s="1112"/>
      <c r="R14" s="1112"/>
      <c r="S14" s="1112"/>
      <c r="T14" s="1112"/>
      <c r="U14" s="1112"/>
      <c r="V14" s="1112"/>
      <c r="W14" s="1112"/>
      <c r="X14" s="1112"/>
      <c r="AB14" s="169"/>
      <c r="AC14" s="169"/>
      <c r="AD14" s="169"/>
      <c r="AE14" s="169"/>
      <c r="AF14" s="169"/>
      <c r="AG14" s="169"/>
      <c r="AH14" s="156"/>
      <c r="BN14" s="1110" t="s">
        <v>2219</v>
      </c>
      <c r="BO14" s="1110"/>
      <c r="BP14" s="1111">
        <f>第1号!$J$16</f>
        <v>0</v>
      </c>
      <c r="BQ14" s="1112"/>
      <c r="BR14" s="1112"/>
      <c r="BS14" s="1112"/>
      <c r="BT14" s="1112"/>
      <c r="BU14" s="1112"/>
      <c r="BV14" s="1112"/>
      <c r="BW14" s="1112"/>
      <c r="BX14" s="1112"/>
    </row>
    <row r="15" spans="2:76" ht="2.4" customHeight="1">
      <c r="O15" s="148"/>
      <c r="P15" s="155"/>
      <c r="Q15" s="155"/>
      <c r="R15" s="155"/>
      <c r="S15" s="155"/>
      <c r="T15" s="155"/>
      <c r="U15" s="155"/>
      <c r="V15" s="155"/>
      <c r="W15" s="155"/>
      <c r="X15" s="155"/>
      <c r="AB15" s="156"/>
      <c r="AC15" s="169"/>
      <c r="AD15" s="169"/>
      <c r="AE15" s="169"/>
      <c r="AF15" s="169"/>
      <c r="AG15" s="169"/>
      <c r="BO15" s="148"/>
      <c r="BP15" s="155"/>
      <c r="BQ15" s="155"/>
      <c r="BR15" s="155"/>
      <c r="BS15" s="155"/>
      <c r="BT15" s="155"/>
      <c r="BU15" s="155"/>
      <c r="BV15" s="155"/>
      <c r="BW15" s="155"/>
      <c r="BX15" s="155"/>
    </row>
    <row r="16" spans="2:76" ht="22.8" customHeight="1">
      <c r="N16" s="1113" t="s">
        <v>2175</v>
      </c>
      <c r="O16" s="1113"/>
      <c r="P16" s="1111">
        <f>第1号!$J$17</f>
        <v>0</v>
      </c>
      <c r="Q16" s="1112"/>
      <c r="R16" s="1112"/>
      <c r="S16" s="1112"/>
      <c r="T16" s="1111">
        <f>第1号!$M$17</f>
        <v>0</v>
      </c>
      <c r="U16" s="1112"/>
      <c r="V16" s="1112"/>
      <c r="W16" s="1112"/>
      <c r="X16" s="1112"/>
      <c r="AB16" s="169"/>
      <c r="AC16" s="169"/>
      <c r="AD16" s="169"/>
      <c r="AE16" s="169"/>
      <c r="AF16" s="169"/>
      <c r="AG16" s="169"/>
      <c r="BN16" s="1113" t="s">
        <v>2175</v>
      </c>
      <c r="BO16" s="1113"/>
      <c r="BP16" s="1111">
        <f>第1号!$J$17</f>
        <v>0</v>
      </c>
      <c r="BQ16" s="1112"/>
      <c r="BR16" s="1112"/>
      <c r="BS16" s="1112"/>
      <c r="BT16" s="1111">
        <f>第1号!$M$17</f>
        <v>0</v>
      </c>
      <c r="BU16" s="1112"/>
      <c r="BV16" s="1112"/>
      <c r="BW16" s="1112"/>
      <c r="BX16" s="1112"/>
    </row>
    <row r="17" spans="2:79" ht="7.2" customHeight="1">
      <c r="O17" s="148"/>
      <c r="P17" s="154"/>
      <c r="Q17" s="154"/>
      <c r="R17" s="154"/>
      <c r="S17" s="154"/>
      <c r="T17" s="154"/>
      <c r="U17" s="154"/>
      <c r="V17" s="154"/>
      <c r="W17" s="154"/>
      <c r="X17" s="154"/>
      <c r="AB17" s="169"/>
      <c r="AC17" s="169"/>
      <c r="AD17" s="169"/>
      <c r="AE17" s="169"/>
      <c r="AF17" s="169"/>
      <c r="AG17" s="169"/>
      <c r="BO17" s="148"/>
      <c r="BP17" s="154"/>
      <c r="BQ17" s="154"/>
      <c r="BR17" s="154"/>
      <c r="BS17" s="154"/>
      <c r="BT17" s="154"/>
      <c r="BU17" s="154"/>
      <c r="BV17" s="154"/>
      <c r="BW17" s="154"/>
      <c r="BX17" s="154"/>
    </row>
    <row r="18" spans="2:79" ht="23.4" customHeight="1">
      <c r="D18" s="151"/>
      <c r="N18" s="149" t="s">
        <v>2238</v>
      </c>
      <c r="O18" s="181"/>
      <c r="P18" s="148"/>
      <c r="Q18" s="148"/>
      <c r="R18" s="154"/>
      <c r="S18" s="154"/>
      <c r="T18" s="154"/>
      <c r="U18" s="154"/>
      <c r="V18" s="154"/>
      <c r="W18" s="154"/>
      <c r="X18" s="154"/>
      <c r="AB18" s="169"/>
      <c r="AC18" s="169"/>
      <c r="AD18" s="169"/>
      <c r="AE18" s="169"/>
      <c r="AF18" s="169"/>
      <c r="AG18" s="169"/>
      <c r="BD18" s="151"/>
      <c r="BN18" s="149" t="s">
        <v>2238</v>
      </c>
      <c r="BO18" s="181"/>
      <c r="BP18" s="148"/>
      <c r="BQ18" s="148"/>
      <c r="BR18" s="154"/>
      <c r="BS18" s="154"/>
      <c r="BT18" s="154"/>
      <c r="BU18" s="154"/>
      <c r="BV18" s="154"/>
      <c r="BW18" s="154"/>
      <c r="BX18" s="154"/>
    </row>
    <row r="19" spans="2:79" ht="2.4" customHeight="1">
      <c r="O19" s="148"/>
      <c r="P19" s="155"/>
      <c r="Q19" s="155"/>
      <c r="R19" s="155"/>
      <c r="S19" s="155"/>
      <c r="T19" s="155"/>
      <c r="U19" s="155"/>
      <c r="V19" s="155"/>
      <c r="W19" s="155"/>
      <c r="X19" s="155"/>
      <c r="AB19" s="169"/>
      <c r="AC19" s="169"/>
      <c r="AD19" s="169"/>
      <c r="AE19" s="169"/>
      <c r="AF19" s="169"/>
      <c r="AG19" s="169"/>
      <c r="BO19" s="148"/>
      <c r="BP19" s="155"/>
      <c r="BQ19" s="155"/>
      <c r="BR19" s="155"/>
      <c r="BS19" s="155"/>
      <c r="BT19" s="155"/>
      <c r="BU19" s="155"/>
      <c r="BV19" s="155"/>
      <c r="BW19" s="155"/>
      <c r="BX19" s="155"/>
    </row>
    <row r="20" spans="2:79" ht="22.8" customHeight="1">
      <c r="N20" s="1110" t="s">
        <v>2219</v>
      </c>
      <c r="O20" s="1110"/>
      <c r="P20" s="1111">
        <f>第1号!$J$22</f>
        <v>0</v>
      </c>
      <c r="Q20" s="1112"/>
      <c r="R20" s="1112"/>
      <c r="S20" s="1112"/>
      <c r="T20" s="1112"/>
      <c r="U20" s="1112"/>
      <c r="V20" s="1112"/>
      <c r="W20" s="1112"/>
      <c r="X20" s="1112"/>
      <c r="AB20" s="169"/>
      <c r="AC20" s="169"/>
      <c r="AD20" s="169"/>
      <c r="AE20" s="169"/>
      <c r="AF20" s="169"/>
      <c r="AG20" s="169"/>
      <c r="AH20" s="156"/>
      <c r="BN20" s="1110" t="s">
        <v>2219</v>
      </c>
      <c r="BO20" s="1110"/>
      <c r="BP20" s="1111">
        <f>第1号!$J$22</f>
        <v>0</v>
      </c>
      <c r="BQ20" s="1112"/>
      <c r="BR20" s="1112"/>
      <c r="BS20" s="1112"/>
      <c r="BT20" s="1112"/>
      <c r="BU20" s="1112"/>
      <c r="BV20" s="1112"/>
      <c r="BW20" s="1112"/>
      <c r="BX20" s="1112"/>
    </row>
    <row r="21" spans="2:79" ht="2.4" customHeight="1">
      <c r="O21" s="148"/>
      <c r="P21" s="155"/>
      <c r="Q21" s="155"/>
      <c r="R21" s="155"/>
      <c r="S21" s="155"/>
      <c r="T21" s="155"/>
      <c r="U21" s="155"/>
      <c r="V21" s="155"/>
      <c r="W21" s="155"/>
      <c r="X21" s="155"/>
      <c r="AB21" s="156"/>
      <c r="AC21" s="169"/>
      <c r="AD21" s="169"/>
      <c r="AE21" s="169"/>
      <c r="AF21" s="169"/>
      <c r="AG21" s="169"/>
      <c r="BO21" s="148"/>
      <c r="BP21" s="155"/>
      <c r="BQ21" s="155"/>
      <c r="BR21" s="155"/>
      <c r="BS21" s="155"/>
      <c r="BT21" s="155"/>
      <c r="BU21" s="155"/>
      <c r="BV21" s="155"/>
      <c r="BW21" s="155"/>
      <c r="BX21" s="155"/>
    </row>
    <row r="22" spans="2:79" ht="22.8" customHeight="1">
      <c r="N22" s="1113" t="s">
        <v>2175</v>
      </c>
      <c r="O22" s="1113"/>
      <c r="P22" s="1111">
        <f>第1号!$J$23</f>
        <v>0</v>
      </c>
      <c r="Q22" s="1112"/>
      <c r="R22" s="1112"/>
      <c r="S22" s="1112"/>
      <c r="T22" s="1111">
        <f>第1号!$M$23</f>
        <v>0</v>
      </c>
      <c r="U22" s="1112"/>
      <c r="V22" s="1112"/>
      <c r="W22" s="1112"/>
      <c r="X22" s="1112"/>
      <c r="AB22" s="169"/>
      <c r="AC22" s="169"/>
      <c r="AD22" s="169"/>
      <c r="AE22" s="169"/>
      <c r="AF22" s="169"/>
      <c r="AG22" s="169"/>
      <c r="BN22" s="1113" t="s">
        <v>2175</v>
      </c>
      <c r="BO22" s="1113"/>
      <c r="BP22" s="1111">
        <f>第1号!$J$23</f>
        <v>0</v>
      </c>
      <c r="BQ22" s="1112"/>
      <c r="BR22" s="1112"/>
      <c r="BS22" s="1112"/>
      <c r="BT22" s="1111">
        <f>第1号!$M$23</f>
        <v>0</v>
      </c>
      <c r="BU22" s="1112"/>
      <c r="BV22" s="1112"/>
      <c r="BW22" s="1112"/>
      <c r="BX22" s="1112"/>
    </row>
    <row r="23" spans="2:79" ht="8.4" customHeight="1">
      <c r="O23" s="148"/>
      <c r="P23" s="154"/>
      <c r="Q23" s="154"/>
      <c r="R23" s="154"/>
      <c r="S23" s="154"/>
      <c r="T23" s="154"/>
      <c r="U23" s="154"/>
      <c r="V23" s="154"/>
      <c r="W23" s="154"/>
      <c r="X23" s="154"/>
      <c r="AB23" s="169"/>
      <c r="AC23" s="169"/>
      <c r="AD23" s="169"/>
      <c r="AE23" s="169"/>
      <c r="AF23" s="169"/>
      <c r="AG23" s="169"/>
      <c r="BO23" s="148"/>
      <c r="BP23" s="154"/>
      <c r="BQ23" s="154"/>
      <c r="BR23" s="154"/>
      <c r="BS23" s="154"/>
      <c r="BT23" s="154"/>
      <c r="BU23" s="154"/>
      <c r="BV23" s="154"/>
      <c r="BW23" s="154"/>
      <c r="BX23" s="154"/>
    </row>
    <row r="24" spans="2:79" ht="22.8" customHeight="1">
      <c r="N24" s="149" t="s">
        <v>2140</v>
      </c>
      <c r="O24" s="181"/>
      <c r="P24" s="148"/>
      <c r="Q24" s="148"/>
      <c r="R24" s="154"/>
      <c r="S24" s="154"/>
      <c r="T24" s="154"/>
      <c r="U24" s="154"/>
      <c r="V24" s="154"/>
      <c r="W24" s="154"/>
      <c r="X24" s="154"/>
      <c r="AB24" s="169"/>
      <c r="AC24" s="169"/>
      <c r="AD24" s="169"/>
      <c r="AE24" s="169"/>
      <c r="AF24" s="169"/>
      <c r="AG24" s="169"/>
      <c r="BN24" s="149" t="s">
        <v>2140</v>
      </c>
      <c r="BO24" s="181"/>
      <c r="BP24" s="148"/>
      <c r="BQ24" s="148"/>
      <c r="BR24" s="154"/>
      <c r="BS24" s="154"/>
      <c r="BT24" s="154"/>
      <c r="BU24" s="154"/>
      <c r="BV24" s="154"/>
      <c r="BW24" s="154"/>
      <c r="BX24" s="154"/>
    </row>
    <row r="25" spans="2:79" ht="2.4" customHeight="1">
      <c r="O25" s="148"/>
      <c r="P25" s="155"/>
      <c r="Q25" s="155"/>
      <c r="R25" s="155"/>
      <c r="S25" s="155"/>
      <c r="T25" s="155"/>
      <c r="U25" s="155"/>
      <c r="V25" s="155"/>
      <c r="W25" s="155"/>
      <c r="X25" s="155"/>
      <c r="AB25" s="169"/>
      <c r="AC25" s="169"/>
      <c r="AD25" s="169"/>
      <c r="AE25" s="169"/>
      <c r="AF25" s="169"/>
      <c r="AG25" s="169"/>
      <c r="BO25" s="148"/>
      <c r="BP25" s="155"/>
      <c r="BQ25" s="155"/>
      <c r="BR25" s="155"/>
      <c r="BS25" s="155"/>
      <c r="BT25" s="155"/>
      <c r="BU25" s="155"/>
      <c r="BV25" s="155"/>
      <c r="BW25" s="155"/>
      <c r="BX25" s="155"/>
    </row>
    <row r="26" spans="2:79" ht="22.8" customHeight="1">
      <c r="N26" s="1110" t="s">
        <v>2219</v>
      </c>
      <c r="O26" s="1110"/>
      <c r="P26" s="1111">
        <f>第1号!$J$28</f>
        <v>0</v>
      </c>
      <c r="Q26" s="1112"/>
      <c r="R26" s="1112"/>
      <c r="S26" s="1112"/>
      <c r="T26" s="1112"/>
      <c r="U26" s="1112"/>
      <c r="V26" s="1112"/>
      <c r="W26" s="1112"/>
      <c r="X26" s="1112"/>
      <c r="AB26" s="169"/>
      <c r="AC26" s="169"/>
      <c r="AD26" s="169"/>
      <c r="AE26" s="169"/>
      <c r="AF26" s="169"/>
      <c r="AG26" s="169"/>
      <c r="BN26" s="1110" t="s">
        <v>2219</v>
      </c>
      <c r="BO26" s="1110"/>
      <c r="BP26" s="1111">
        <f>第1号!$J$28</f>
        <v>0</v>
      </c>
      <c r="BQ26" s="1112"/>
      <c r="BR26" s="1112"/>
      <c r="BS26" s="1112"/>
      <c r="BT26" s="1112"/>
      <c r="BU26" s="1112"/>
      <c r="BV26" s="1112"/>
      <c r="BW26" s="1112"/>
      <c r="BX26" s="1112"/>
    </row>
    <row r="27" spans="2:79" ht="2.4" customHeight="1">
      <c r="O27" s="148"/>
      <c r="P27" s="155"/>
      <c r="Q27" s="155"/>
      <c r="R27" s="155"/>
      <c r="S27" s="155"/>
      <c r="T27" s="155"/>
      <c r="U27" s="155"/>
      <c r="V27" s="155"/>
      <c r="W27" s="155"/>
      <c r="X27" s="155"/>
      <c r="AB27" s="156"/>
      <c r="AC27" s="169"/>
      <c r="AD27" s="169"/>
      <c r="AE27" s="169"/>
      <c r="AF27" s="169"/>
      <c r="AG27" s="169"/>
      <c r="BO27" s="148"/>
      <c r="BP27" s="155"/>
      <c r="BQ27" s="155"/>
      <c r="BR27" s="155"/>
      <c r="BS27" s="155"/>
      <c r="BT27" s="155"/>
      <c r="BU27" s="155"/>
      <c r="BV27" s="155"/>
      <c r="BW27" s="155"/>
      <c r="BX27" s="155"/>
    </row>
    <row r="28" spans="2:79" ht="22.8" customHeight="1">
      <c r="N28" s="1113" t="s">
        <v>2175</v>
      </c>
      <c r="O28" s="1113"/>
      <c r="P28" s="1111">
        <f>第1号!$J$29</f>
        <v>0</v>
      </c>
      <c r="Q28" s="1112"/>
      <c r="R28" s="1112"/>
      <c r="S28" s="1112"/>
      <c r="T28" s="1111">
        <f>第1号!$M$29</f>
        <v>0</v>
      </c>
      <c r="U28" s="1112"/>
      <c r="V28" s="1112"/>
      <c r="W28" s="1112"/>
      <c r="X28" s="1112"/>
      <c r="AB28" s="169"/>
      <c r="AC28" s="169"/>
      <c r="AD28" s="169"/>
      <c r="AE28" s="169"/>
      <c r="AF28" s="169"/>
      <c r="AG28" s="169"/>
      <c r="BN28" s="1113" t="s">
        <v>2175</v>
      </c>
      <c r="BO28" s="1113"/>
      <c r="BP28" s="1111">
        <f>第1号!$J$29</f>
        <v>0</v>
      </c>
      <c r="BQ28" s="1112"/>
      <c r="BR28" s="1112"/>
      <c r="BS28" s="1112"/>
      <c r="BT28" s="1111">
        <f>第1号!$M$29</f>
        <v>0</v>
      </c>
      <c r="BU28" s="1112"/>
      <c r="BV28" s="1112"/>
      <c r="BW28" s="1112"/>
      <c r="BX28" s="1112"/>
    </row>
    <row r="29" spans="2:79" ht="13.5" customHeight="1">
      <c r="AB29" s="182"/>
      <c r="AC29" s="182"/>
      <c r="AD29" s="182"/>
      <c r="AE29" s="182"/>
      <c r="AF29" s="182"/>
      <c r="AG29" s="182"/>
    </row>
    <row r="30" spans="2:79" ht="25.8">
      <c r="C30" s="1126" t="s">
        <v>2239</v>
      </c>
      <c r="D30" s="1126"/>
      <c r="E30" s="1126"/>
      <c r="F30" s="1126"/>
      <c r="G30" s="1126"/>
      <c r="H30" s="1126"/>
      <c r="I30" s="1126"/>
      <c r="J30" s="1126"/>
      <c r="K30" s="1126"/>
      <c r="L30" s="1126"/>
      <c r="M30" s="1126"/>
      <c r="N30" s="1126"/>
      <c r="O30" s="1126"/>
      <c r="P30" s="1126"/>
      <c r="Q30" s="1126"/>
      <c r="R30" s="1126"/>
      <c r="S30" s="1126"/>
      <c r="T30" s="1126"/>
      <c r="U30" s="1126"/>
      <c r="V30" s="1126"/>
      <c r="W30" s="1126"/>
      <c r="X30" s="1126"/>
      <c r="AB30" s="182"/>
      <c r="AC30" s="182"/>
      <c r="AD30" s="182"/>
      <c r="AE30" s="182"/>
      <c r="AF30" s="182"/>
      <c r="AG30" s="182"/>
      <c r="BC30" s="1126" t="s">
        <v>2239</v>
      </c>
      <c r="BD30" s="1126"/>
      <c r="BE30" s="1126"/>
      <c r="BF30" s="1126"/>
      <c r="BG30" s="1126"/>
      <c r="BH30" s="1126"/>
      <c r="BI30" s="1126"/>
      <c r="BJ30" s="1126"/>
      <c r="BK30" s="1126"/>
      <c r="BL30" s="1126"/>
      <c r="BM30" s="1126"/>
      <c r="BN30" s="1126"/>
      <c r="BO30" s="1126"/>
      <c r="BP30" s="1126"/>
      <c r="BQ30" s="1126"/>
      <c r="BR30" s="1126"/>
      <c r="BS30" s="1126"/>
      <c r="BT30" s="1126"/>
      <c r="BU30" s="1126"/>
      <c r="BV30" s="1126"/>
      <c r="BW30" s="1126"/>
      <c r="BX30" s="1126"/>
    </row>
    <row r="31" spans="2:79" ht="18" customHeight="1"/>
    <row r="32" spans="2:79" ht="18" customHeight="1">
      <c r="B32" s="148"/>
      <c r="C32" s="148"/>
      <c r="D32" s="1131">
        <f>基本情報!$D$82</f>
        <v>0</v>
      </c>
      <c r="E32" s="1112"/>
      <c r="F32" s="155" t="s">
        <v>2213</v>
      </c>
      <c r="G32" s="359">
        <f>基本情報!$E$82</f>
        <v>0</v>
      </c>
      <c r="H32" s="155" t="s">
        <v>2214</v>
      </c>
      <c r="I32" s="359">
        <f>基本情報!$F$82</f>
        <v>0</v>
      </c>
      <c r="J32" s="155" t="s">
        <v>2220</v>
      </c>
      <c r="K32" s="1127">
        <f>基本情報!$C$85</f>
        <v>0</v>
      </c>
      <c r="L32" s="1127"/>
      <c r="M32" s="1128" t="s">
        <v>2221</v>
      </c>
      <c r="N32" s="1128"/>
      <c r="O32" s="1128"/>
      <c r="P32" s="1127">
        <f>基本情報!$E$85</f>
        <v>0</v>
      </c>
      <c r="Q32" s="1127"/>
      <c r="R32" s="1129" t="s">
        <v>2222</v>
      </c>
      <c r="S32" s="1129"/>
      <c r="T32" s="1129"/>
      <c r="U32" s="1129"/>
      <c r="V32" s="1129"/>
      <c r="W32" s="1129"/>
      <c r="X32" s="1129"/>
      <c r="Y32" s="154"/>
      <c r="AB32" s="156"/>
      <c r="BB32" s="148"/>
      <c r="BC32" s="148"/>
      <c r="BD32" s="1131">
        <f>基本情報!$D$82</f>
        <v>0</v>
      </c>
      <c r="BE32" s="1112"/>
      <c r="BF32" s="155" t="s">
        <v>2213</v>
      </c>
      <c r="BG32" s="359">
        <f>基本情報!$E$82</f>
        <v>0</v>
      </c>
      <c r="BH32" s="155" t="s">
        <v>2214</v>
      </c>
      <c r="BI32" s="359">
        <f>基本情報!$F$82</f>
        <v>0</v>
      </c>
      <c r="BJ32" s="155" t="s">
        <v>2220</v>
      </c>
      <c r="BK32" s="1127">
        <f>基本情報!$C$85</f>
        <v>0</v>
      </c>
      <c r="BL32" s="1127"/>
      <c r="BM32" s="1128" t="s">
        <v>2221</v>
      </c>
      <c r="BN32" s="1128"/>
      <c r="BO32" s="1128"/>
      <c r="BP32" s="1127">
        <f>基本情報!$E$85</f>
        <v>0</v>
      </c>
      <c r="BQ32" s="1127"/>
      <c r="BR32" s="1129" t="s">
        <v>2222</v>
      </c>
      <c r="BS32" s="1129"/>
      <c r="BT32" s="1129"/>
      <c r="BU32" s="1129"/>
      <c r="BV32" s="1129"/>
      <c r="BW32" s="1129"/>
      <c r="BX32" s="1129"/>
      <c r="BY32" s="154"/>
      <c r="CA32" s="154"/>
    </row>
    <row r="33" spans="3:76" ht="48" customHeight="1">
      <c r="C33" s="1130" t="s">
        <v>2559</v>
      </c>
      <c r="D33" s="1130"/>
      <c r="E33" s="1130"/>
      <c r="F33" s="1130"/>
      <c r="G33" s="1130"/>
      <c r="H33" s="1130"/>
      <c r="I33" s="1130"/>
      <c r="J33" s="1130"/>
      <c r="K33" s="1130"/>
      <c r="L33" s="1130"/>
      <c r="M33" s="1130"/>
      <c r="N33" s="1130"/>
      <c r="O33" s="1130"/>
      <c r="P33" s="1130"/>
      <c r="Q33" s="1130"/>
      <c r="R33" s="1130"/>
      <c r="S33" s="1130"/>
      <c r="T33" s="1130"/>
      <c r="U33" s="1130"/>
      <c r="V33" s="1130"/>
      <c r="W33" s="1130"/>
      <c r="X33" s="1130"/>
      <c r="BC33" s="1130" t="s">
        <v>2559</v>
      </c>
      <c r="BD33" s="1130"/>
      <c r="BE33" s="1130"/>
      <c r="BF33" s="1130"/>
      <c r="BG33" s="1130"/>
      <c r="BH33" s="1130"/>
      <c r="BI33" s="1130"/>
      <c r="BJ33" s="1130"/>
      <c r="BK33" s="1130"/>
      <c r="BL33" s="1130"/>
      <c r="BM33" s="1130"/>
      <c r="BN33" s="1130"/>
      <c r="BO33" s="1130"/>
      <c r="BP33" s="1130"/>
      <c r="BQ33" s="1130"/>
      <c r="BR33" s="1130"/>
      <c r="BS33" s="1130"/>
      <c r="BT33" s="1130"/>
      <c r="BU33" s="1130"/>
      <c r="BV33" s="1130"/>
      <c r="BW33" s="1130"/>
      <c r="BX33" s="1130"/>
    </row>
    <row r="34" spans="3:76" ht="15.6" customHeight="1">
      <c r="C34" s="1141" t="s">
        <v>2481</v>
      </c>
      <c r="D34" s="1141"/>
      <c r="E34" s="1141"/>
      <c r="F34" s="1141"/>
      <c r="G34" s="1141"/>
      <c r="H34" s="1141"/>
      <c r="I34" s="1141"/>
      <c r="J34" s="1141"/>
      <c r="K34" s="1141"/>
      <c r="L34" s="1141"/>
      <c r="M34" s="1141"/>
      <c r="N34" s="1141"/>
      <c r="O34" s="1141"/>
      <c r="P34" s="1141"/>
      <c r="Q34" s="1141"/>
      <c r="R34" s="1141"/>
      <c r="S34" s="1141"/>
      <c r="T34" s="1141"/>
      <c r="U34" s="1141"/>
      <c r="V34" s="1141"/>
      <c r="W34" s="1141"/>
      <c r="X34" s="1141"/>
      <c r="BC34" s="1141" t="s">
        <v>2481</v>
      </c>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row>
    <row r="35" spans="3:76" ht="30" customHeight="1">
      <c r="C35" s="159"/>
      <c r="D35" s="1116" t="s">
        <v>2224</v>
      </c>
      <c r="E35" s="1116"/>
      <c r="F35" s="1116"/>
      <c r="G35" s="1116"/>
      <c r="H35" s="1116"/>
      <c r="I35" s="1116"/>
      <c r="J35" s="1117"/>
      <c r="K35" s="160"/>
      <c r="L35" s="1132">
        <f>第1号!$G$36</f>
        <v>0</v>
      </c>
      <c r="M35" s="1133"/>
      <c r="N35" s="1133"/>
      <c r="O35" s="1133"/>
      <c r="P35" s="1133"/>
      <c r="Q35" s="1134" t="str">
        <f>第1号!$L$36</f>
        <v/>
      </c>
      <c r="R35" s="1135"/>
      <c r="S35" s="1135"/>
      <c r="T35" s="1135"/>
      <c r="U35" s="1136" t="str">
        <f>第1号!$P$36</f>
        <v/>
      </c>
      <c r="V35" s="1136"/>
      <c r="W35" s="1137"/>
      <c r="X35" s="1138"/>
      <c r="AA35" s="149"/>
      <c r="BC35" s="159"/>
      <c r="BD35" s="1116" t="s">
        <v>2224</v>
      </c>
      <c r="BE35" s="1116"/>
      <c r="BF35" s="1116"/>
      <c r="BG35" s="1116"/>
      <c r="BH35" s="1116"/>
      <c r="BI35" s="1116"/>
      <c r="BJ35" s="1117"/>
      <c r="BK35" s="160"/>
      <c r="BL35" s="1132">
        <f>第1号!$G$36</f>
        <v>0</v>
      </c>
      <c r="BM35" s="1133"/>
      <c r="BN35" s="1133"/>
      <c r="BO35" s="1133"/>
      <c r="BP35" s="1133"/>
      <c r="BQ35" s="1134" t="str">
        <f>第1号!$L$36</f>
        <v/>
      </c>
      <c r="BR35" s="1135"/>
      <c r="BS35" s="1135"/>
      <c r="BT35" s="1135"/>
      <c r="BU35" s="1136" t="str">
        <f>第1号!$P$36</f>
        <v/>
      </c>
      <c r="BV35" s="1136"/>
      <c r="BW35" s="1137"/>
      <c r="BX35" s="1138"/>
    </row>
    <row r="36" spans="3:76" ht="2.25" customHeight="1">
      <c r="C36" s="161"/>
      <c r="D36" s="148"/>
      <c r="E36" s="148"/>
      <c r="F36" s="148"/>
      <c r="G36" s="148"/>
      <c r="H36" s="148"/>
      <c r="I36" s="148"/>
      <c r="J36" s="162"/>
      <c r="K36" s="161"/>
      <c r="L36" s="163"/>
      <c r="M36" s="163"/>
      <c r="N36" s="163"/>
      <c r="O36" s="154"/>
      <c r="P36" s="164"/>
      <c r="Q36" s="155"/>
      <c r="R36" s="165"/>
      <c r="S36" s="155"/>
      <c r="T36" s="154"/>
      <c r="U36" s="155"/>
      <c r="V36" s="165"/>
      <c r="W36" s="148"/>
      <c r="X36" s="183"/>
      <c r="AA36" s="149"/>
      <c r="BC36" s="161"/>
      <c r="BD36" s="148"/>
      <c r="BE36" s="148"/>
      <c r="BF36" s="148"/>
      <c r="BG36" s="148"/>
      <c r="BH36" s="148"/>
      <c r="BI36" s="148"/>
      <c r="BJ36" s="162"/>
      <c r="BK36" s="161"/>
      <c r="BL36" s="163"/>
      <c r="BM36" s="163"/>
      <c r="BN36" s="163"/>
      <c r="BO36" s="154"/>
      <c r="BP36" s="164"/>
      <c r="BQ36" s="155"/>
      <c r="BR36" s="165"/>
      <c r="BS36" s="155"/>
      <c r="BT36" s="154"/>
      <c r="BU36" s="155"/>
      <c r="BV36" s="165"/>
      <c r="BW36" s="148"/>
      <c r="BX36" s="183"/>
    </row>
    <row r="37" spans="3:76" ht="21" customHeight="1">
      <c r="C37" s="161"/>
      <c r="D37" s="1118" t="s">
        <v>2225</v>
      </c>
      <c r="E37" s="1118"/>
      <c r="F37" s="1118"/>
      <c r="G37" s="1118"/>
      <c r="H37" s="1118"/>
      <c r="I37" s="1118"/>
      <c r="J37" s="1119"/>
      <c r="K37" s="148"/>
      <c r="L37" s="166" t="s">
        <v>2508</v>
      </c>
      <c r="M37" s="1120">
        <f>基本情報!$B$82</f>
        <v>0</v>
      </c>
      <c r="N37" s="1120"/>
      <c r="O37" s="1120"/>
      <c r="P37" s="1120"/>
      <c r="Q37" s="167" t="s">
        <v>2509</v>
      </c>
      <c r="R37" s="167"/>
      <c r="S37" s="167"/>
      <c r="T37" s="167"/>
      <c r="U37" s="167"/>
      <c r="V37" s="167"/>
      <c r="W37" s="167"/>
      <c r="X37" s="184"/>
      <c r="AA37" s="149"/>
      <c r="BC37" s="161"/>
      <c r="BD37" s="1118" t="s">
        <v>2225</v>
      </c>
      <c r="BE37" s="1118"/>
      <c r="BF37" s="1118"/>
      <c r="BG37" s="1118"/>
      <c r="BH37" s="1118"/>
      <c r="BI37" s="1118"/>
      <c r="BJ37" s="1119"/>
      <c r="BK37" s="148"/>
      <c r="BL37" s="166" t="s">
        <v>2508</v>
      </c>
      <c r="BM37" s="1120">
        <f>基本情報!$B$82</f>
        <v>0</v>
      </c>
      <c r="BN37" s="1120"/>
      <c r="BO37" s="1120"/>
      <c r="BP37" s="1120"/>
      <c r="BQ37" s="167" t="s">
        <v>2509</v>
      </c>
      <c r="BR37" s="167"/>
      <c r="BS37" s="167"/>
      <c r="BT37" s="167"/>
      <c r="BU37" s="167"/>
      <c r="BV37" s="167"/>
      <c r="BW37" s="167"/>
      <c r="BX37" s="184"/>
    </row>
    <row r="38" spans="3:76" ht="22.2" customHeight="1">
      <c r="C38" s="185"/>
      <c r="D38" s="1121" t="s">
        <v>2240</v>
      </c>
      <c r="E38" s="1121"/>
      <c r="F38" s="1121"/>
      <c r="G38" s="1121"/>
      <c r="H38" s="1121"/>
      <c r="I38" s="1121"/>
      <c r="J38" s="1122"/>
      <c r="K38" s="185"/>
      <c r="L38" s="1139">
        <f>第1号!$K$3</f>
        <v>0</v>
      </c>
      <c r="M38" s="1139"/>
      <c r="N38" s="1140"/>
      <c r="O38" s="363" t="s">
        <v>2171</v>
      </c>
      <c r="P38" s="364">
        <f>第1号!$N$3</f>
        <v>0</v>
      </c>
      <c r="Q38" s="202" t="s">
        <v>2230</v>
      </c>
      <c r="R38" s="364">
        <f>第1号!$P$3</f>
        <v>0</v>
      </c>
      <c r="S38" s="363" t="s">
        <v>2231</v>
      </c>
      <c r="T38" s="365"/>
      <c r="U38" s="365"/>
      <c r="V38" s="365"/>
      <c r="W38" s="365"/>
      <c r="X38" s="366"/>
      <c r="BC38" s="185"/>
      <c r="BD38" s="1121" t="s">
        <v>2240</v>
      </c>
      <c r="BE38" s="1121"/>
      <c r="BF38" s="1121"/>
      <c r="BG38" s="1121"/>
      <c r="BH38" s="1121"/>
      <c r="BI38" s="1121"/>
      <c r="BJ38" s="1122"/>
      <c r="BK38" s="185"/>
      <c r="BL38" s="1139">
        <f>第1号!$K$3</f>
        <v>0</v>
      </c>
      <c r="BM38" s="1139"/>
      <c r="BN38" s="1140"/>
      <c r="BO38" s="363" t="s">
        <v>2171</v>
      </c>
      <c r="BP38" s="364">
        <f>第1号!$N$3</f>
        <v>0</v>
      </c>
      <c r="BQ38" s="202" t="s">
        <v>2230</v>
      </c>
      <c r="BR38" s="364">
        <f>第1号!$P$3</f>
        <v>0</v>
      </c>
      <c r="BS38" s="363" t="s">
        <v>2231</v>
      </c>
      <c r="BT38" s="365"/>
      <c r="BU38" s="365"/>
      <c r="BV38" s="365"/>
      <c r="BW38" s="365"/>
      <c r="BX38" s="366"/>
    </row>
    <row r="39" spans="3:76" ht="72" customHeight="1">
      <c r="C39" s="185"/>
      <c r="D39" s="1121" t="s">
        <v>2241</v>
      </c>
      <c r="E39" s="1121"/>
      <c r="F39" s="1121"/>
      <c r="G39" s="1121"/>
      <c r="H39" s="1121"/>
      <c r="I39" s="1121"/>
      <c r="J39" s="1122"/>
      <c r="K39" s="187"/>
      <c r="L39" s="1123"/>
      <c r="M39" s="1123"/>
      <c r="N39" s="1123"/>
      <c r="O39" s="1123"/>
      <c r="P39" s="1123"/>
      <c r="Q39" s="1123"/>
      <c r="R39" s="1123"/>
      <c r="S39" s="1123"/>
      <c r="T39" s="1123"/>
      <c r="U39" s="1123"/>
      <c r="V39" s="1123"/>
      <c r="W39" s="1123"/>
      <c r="X39" s="1124"/>
      <c r="BC39" s="185"/>
      <c r="BD39" s="1121" t="s">
        <v>2241</v>
      </c>
      <c r="BE39" s="1121"/>
      <c r="BF39" s="1121"/>
      <c r="BG39" s="1121"/>
      <c r="BH39" s="1121"/>
      <c r="BI39" s="1121"/>
      <c r="BJ39" s="1122"/>
      <c r="BK39" s="187"/>
      <c r="BL39" s="1123"/>
      <c r="BM39" s="1123"/>
      <c r="BN39" s="1123"/>
      <c r="BO39" s="1123"/>
      <c r="BP39" s="1123"/>
      <c r="BQ39" s="1123"/>
      <c r="BR39" s="1123"/>
      <c r="BS39" s="1123"/>
      <c r="BT39" s="1123"/>
      <c r="BU39" s="1123"/>
      <c r="BV39" s="1123"/>
      <c r="BW39" s="1123"/>
      <c r="BX39" s="1124"/>
    </row>
    <row r="40" spans="3:76" ht="5.25" customHeight="1">
      <c r="C40" s="176"/>
      <c r="D40" s="1125"/>
      <c r="E40" s="1125"/>
      <c r="F40" s="1125"/>
      <c r="G40" s="1125"/>
      <c r="H40" s="1125"/>
      <c r="I40" s="1125"/>
      <c r="J40" s="1125"/>
      <c r="K40" s="160"/>
      <c r="L40" s="160"/>
      <c r="M40" s="160"/>
      <c r="N40" s="160"/>
      <c r="O40" s="160"/>
      <c r="P40" s="160"/>
      <c r="Q40" s="160"/>
      <c r="R40" s="160"/>
      <c r="S40" s="160"/>
      <c r="T40" s="160"/>
      <c r="U40" s="160"/>
      <c r="V40" s="160"/>
      <c r="W40" s="160"/>
      <c r="X40" s="160"/>
      <c r="BC40" s="176"/>
      <c r="BD40" s="1125"/>
      <c r="BE40" s="1125"/>
      <c r="BF40" s="1125"/>
      <c r="BG40" s="1125"/>
      <c r="BH40" s="1125"/>
      <c r="BI40" s="1125"/>
      <c r="BJ40" s="1125"/>
      <c r="BK40" s="160"/>
      <c r="BL40" s="160"/>
      <c r="BM40" s="160"/>
      <c r="BN40" s="160"/>
      <c r="BO40" s="160"/>
      <c r="BP40" s="160"/>
      <c r="BQ40" s="160"/>
      <c r="BR40" s="160"/>
      <c r="BS40" s="160"/>
      <c r="BT40" s="160"/>
      <c r="BU40" s="160"/>
      <c r="BV40" s="160"/>
      <c r="BW40" s="160"/>
      <c r="BX40" s="160"/>
    </row>
    <row r="41" spans="3:76" ht="13.5" customHeight="1">
      <c r="T41" s="151"/>
      <c r="X41" s="177"/>
      <c r="BT41" s="151"/>
      <c r="BX41" s="177"/>
    </row>
  </sheetData>
  <sheetProtection algorithmName="SHA-512" hashValue="5D+FVdSnEdI4NTctxTzXUPwdQHGzcd8T1N5o4T0yqKPjjhycitdPSk1HxbRGhEosb6mH2i0YcK5q+aduOgEYBQ==" saltValue="LSG88oS3pc8t4TwlEeKC2g==" spinCount="100000" sheet="1" formatCells="0" selectLockedCells="1"/>
  <mergeCells count="84">
    <mergeCell ref="BD40:BJ40"/>
    <mergeCell ref="BD37:BJ37"/>
    <mergeCell ref="BM37:BP37"/>
    <mergeCell ref="BD38:BJ38"/>
    <mergeCell ref="BL38:BN38"/>
    <mergeCell ref="BD39:BJ39"/>
    <mergeCell ref="BL39:BX39"/>
    <mergeCell ref="BC33:BX33"/>
    <mergeCell ref="BC34:BX34"/>
    <mergeCell ref="BD35:BJ35"/>
    <mergeCell ref="BL35:BP35"/>
    <mergeCell ref="BQ35:BT35"/>
    <mergeCell ref="BU35:BX35"/>
    <mergeCell ref="BN28:BO28"/>
    <mergeCell ref="BP28:BS28"/>
    <mergeCell ref="BT28:BX28"/>
    <mergeCell ref="BC30:BX30"/>
    <mergeCell ref="BD32:BE32"/>
    <mergeCell ref="BK32:BL32"/>
    <mergeCell ref="BM32:BO32"/>
    <mergeCell ref="BP32:BQ32"/>
    <mergeCell ref="BR32:BX32"/>
    <mergeCell ref="BN22:BO22"/>
    <mergeCell ref="BP22:BS22"/>
    <mergeCell ref="BT22:BX22"/>
    <mergeCell ref="BN26:BO26"/>
    <mergeCell ref="BP26:BX26"/>
    <mergeCell ref="BN16:BO16"/>
    <mergeCell ref="BP16:BS16"/>
    <mergeCell ref="BT16:BX16"/>
    <mergeCell ref="BN20:BO20"/>
    <mergeCell ref="BP20:BX20"/>
    <mergeCell ref="BN10:BO10"/>
    <mergeCell ref="BP10:BS10"/>
    <mergeCell ref="BT10:BX10"/>
    <mergeCell ref="BN14:BO14"/>
    <mergeCell ref="BP14:BX14"/>
    <mergeCell ref="BR3:BS3"/>
    <mergeCell ref="BN6:BO6"/>
    <mergeCell ref="BP6:BX6"/>
    <mergeCell ref="BN8:BO8"/>
    <mergeCell ref="BP8:BX8"/>
    <mergeCell ref="D39:J39"/>
    <mergeCell ref="L39:X39"/>
    <mergeCell ref="D40:J40"/>
    <mergeCell ref="D38:J38"/>
    <mergeCell ref="C30:X30"/>
    <mergeCell ref="K32:L32"/>
    <mergeCell ref="M32:O32"/>
    <mergeCell ref="P32:Q32"/>
    <mergeCell ref="R32:X32"/>
    <mergeCell ref="C33:X33"/>
    <mergeCell ref="D32:E32"/>
    <mergeCell ref="L35:P35"/>
    <mergeCell ref="Q35:T35"/>
    <mergeCell ref="U35:X35"/>
    <mergeCell ref="L38:N38"/>
    <mergeCell ref="C34:X34"/>
    <mergeCell ref="D35:J35"/>
    <mergeCell ref="D37:J37"/>
    <mergeCell ref="M37:P37"/>
    <mergeCell ref="N26:O26"/>
    <mergeCell ref="P26:X26"/>
    <mergeCell ref="N28:O28"/>
    <mergeCell ref="P28:S28"/>
    <mergeCell ref="T28:X28"/>
    <mergeCell ref="N6:O6"/>
    <mergeCell ref="P6:X6"/>
    <mergeCell ref="N8:O8"/>
    <mergeCell ref="P8:X8"/>
    <mergeCell ref="R3:S3"/>
    <mergeCell ref="N10:O10"/>
    <mergeCell ref="P10:S10"/>
    <mergeCell ref="T10:X10"/>
    <mergeCell ref="P16:S16"/>
    <mergeCell ref="T16:X16"/>
    <mergeCell ref="N14:O14"/>
    <mergeCell ref="P14:X14"/>
    <mergeCell ref="N16:O16"/>
    <mergeCell ref="N20:O20"/>
    <mergeCell ref="P20:X20"/>
    <mergeCell ref="N22:O22"/>
    <mergeCell ref="P22:S22"/>
    <mergeCell ref="T22:X22"/>
  </mergeCells>
  <phoneticPr fontId="58"/>
  <pageMargins left="0.70866141732283472" right="0.70866141732283472" top="0.74803149606299213" bottom="0.74803149606299213" header="0.31496062992125984" footer="0.31496062992125984"/>
  <pageSetup paperSize="9" scale="97"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0000000}">
          <x14:formula1>
            <xm:f>基本情報!$J$79:$J$81</xm:f>
          </x14:formula1>
          <xm:sqref>R3:S3 BR3:BS3</xm:sqref>
        </x14:dataValidation>
        <x14:dataValidation type="list" allowBlank="1" showInputMessage="1" showErrorMessage="1" xr:uid="{00000000-0002-0000-0F00-000001000000}">
          <x14:formula1>
            <xm:f>基本情報!$K$79:$K$90</xm:f>
          </x14:formula1>
          <xm:sqref>U3 BU3</xm:sqref>
        </x14:dataValidation>
        <x14:dataValidation type="list" allowBlank="1" showInputMessage="1" showErrorMessage="1" xr:uid="{00000000-0002-0000-0F00-000002000000}">
          <x14:formula1>
            <xm:f>基本情報!$L$79:$L$109</xm:f>
          </x14:formula1>
          <xm:sqref>W3 BW3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5">
    <tabColor rgb="FFFFFF00"/>
  </sheetPr>
  <dimension ref="B1:CB59"/>
  <sheetViews>
    <sheetView showGridLines="0" showZeros="0" view="pageBreakPreview" zoomScaleNormal="100" zoomScaleSheetLayoutView="100" workbookViewId="0">
      <selection activeCell="O46" sqref="O46:W46"/>
    </sheetView>
  </sheetViews>
  <sheetFormatPr defaultRowHeight="13.2"/>
  <cols>
    <col min="1" max="1" width="2.109375" style="149" customWidth="1"/>
    <col min="2" max="2" width="2.33203125" style="149" customWidth="1"/>
    <col min="3" max="3" width="1.109375" style="149" customWidth="1"/>
    <col min="4" max="4" width="5.6640625" style="149" customWidth="1"/>
    <col min="5" max="5" width="3.6640625" style="149" customWidth="1"/>
    <col min="6" max="6" width="2.6640625" style="149" customWidth="1"/>
    <col min="7" max="7" width="3.6640625" style="149" customWidth="1"/>
    <col min="8" max="8" width="2.6640625" style="149" customWidth="1"/>
    <col min="9" max="9" width="3.6640625" style="149" customWidth="1"/>
    <col min="10" max="10" width="4.6640625" style="149" customWidth="1"/>
    <col min="11" max="11" width="1.21875" style="149" customWidth="1"/>
    <col min="12" max="12" width="3.109375" style="149" customWidth="1"/>
    <col min="13" max="13" width="4.6640625" style="149" customWidth="1"/>
    <col min="14" max="14" width="3.6640625" style="149" customWidth="1"/>
    <col min="15" max="15" width="5.6640625" style="149" customWidth="1"/>
    <col min="16" max="16" width="3.6640625" style="149" customWidth="1"/>
    <col min="17" max="17" width="4.6640625" style="149" customWidth="1"/>
    <col min="18" max="20" width="3.6640625" style="149" customWidth="1"/>
    <col min="21" max="24" width="3.6640625" style="150" customWidth="1"/>
    <col min="25" max="25" width="2.21875" style="150" customWidth="1"/>
    <col min="26" max="27" width="2.109375" style="150" customWidth="1"/>
    <col min="28" max="28" width="7.21875" style="149" hidden="1" customWidth="1"/>
    <col min="29" max="50" width="0" style="149" hidden="1" customWidth="1"/>
    <col min="51" max="52" width="8.88671875" style="149"/>
    <col min="53" max="53" width="2.109375" style="149" customWidth="1"/>
    <col min="54" max="54" width="2.33203125" style="149" customWidth="1"/>
    <col min="55" max="55" width="1.109375" style="149" customWidth="1"/>
    <col min="56" max="56" width="5.6640625" style="149" customWidth="1"/>
    <col min="57" max="57" width="3.6640625" style="149" customWidth="1"/>
    <col min="58" max="58" width="2.6640625" style="149" customWidth="1"/>
    <col min="59" max="59" width="3.6640625" style="149" customWidth="1"/>
    <col min="60" max="60" width="2.6640625" style="149" customWidth="1"/>
    <col min="61" max="61" width="3.6640625" style="149" customWidth="1"/>
    <col min="62" max="62" width="4.6640625" style="149" customWidth="1"/>
    <col min="63" max="63" width="1.21875" style="149" customWidth="1"/>
    <col min="64" max="64" width="3.109375" style="149" customWidth="1"/>
    <col min="65" max="65" width="4.6640625" style="149" customWidth="1"/>
    <col min="66" max="66" width="3.6640625" style="149" customWidth="1"/>
    <col min="67" max="67" width="5.6640625" style="149" customWidth="1"/>
    <col min="68" max="68" width="3.6640625" style="149" customWidth="1"/>
    <col min="69" max="69" width="4.6640625" style="149" customWidth="1"/>
    <col min="70" max="72" width="3.6640625" style="149" customWidth="1"/>
    <col min="73" max="76" width="3.6640625" style="150" customWidth="1"/>
    <col min="77" max="77" width="2.21875" style="150" customWidth="1"/>
    <col min="78" max="78" width="2.109375" style="150" customWidth="1"/>
    <col min="79" max="79" width="2.21875" style="150" customWidth="1"/>
    <col min="80" max="80" width="2.109375" style="150" customWidth="1"/>
    <col min="81" max="291" width="8.88671875" style="149"/>
    <col min="292" max="292" width="2.44140625" style="149" customWidth="1"/>
    <col min="293" max="293" width="2.33203125" style="149" customWidth="1"/>
    <col min="294" max="294" width="1.109375" style="149" customWidth="1"/>
    <col min="295" max="295" width="22.6640625" style="149" customWidth="1"/>
    <col min="296" max="296" width="1.21875" style="149" customWidth="1"/>
    <col min="297" max="298" width="11.77734375" style="149" customWidth="1"/>
    <col min="299" max="299" width="1.77734375" style="149" customWidth="1"/>
    <col min="300" max="300" width="6.88671875" style="149" customWidth="1"/>
    <col min="301" max="301" width="4.44140625" style="149" customWidth="1"/>
    <col min="302" max="302" width="3.6640625" style="149" customWidth="1"/>
    <col min="303" max="303" width="0.77734375" style="149" customWidth="1"/>
    <col min="304" max="304" width="3.33203125" style="149" customWidth="1"/>
    <col min="305" max="305" width="3.6640625" style="149" customWidth="1"/>
    <col min="306" max="306" width="3" style="149" customWidth="1"/>
    <col min="307" max="307" width="3.6640625" style="149" customWidth="1"/>
    <col min="308" max="308" width="3.109375" style="149" customWidth="1"/>
    <col min="309" max="309" width="1.88671875" style="149" customWidth="1"/>
    <col min="310" max="311" width="2.21875" style="149" customWidth="1"/>
    <col min="312" max="312" width="7.21875" style="149" customWidth="1"/>
    <col min="313" max="547" width="8.88671875" style="149"/>
    <col min="548" max="548" width="2.44140625" style="149" customWidth="1"/>
    <col min="549" max="549" width="2.33203125" style="149" customWidth="1"/>
    <col min="550" max="550" width="1.109375" style="149" customWidth="1"/>
    <col min="551" max="551" width="22.6640625" style="149" customWidth="1"/>
    <col min="552" max="552" width="1.21875" style="149" customWidth="1"/>
    <col min="553" max="554" width="11.77734375" style="149" customWidth="1"/>
    <col min="555" max="555" width="1.77734375" style="149" customWidth="1"/>
    <col min="556" max="556" width="6.88671875" style="149" customWidth="1"/>
    <col min="557" max="557" width="4.44140625" style="149" customWidth="1"/>
    <col min="558" max="558" width="3.6640625" style="149" customWidth="1"/>
    <col min="559" max="559" width="0.77734375" style="149" customWidth="1"/>
    <col min="560" max="560" width="3.33203125" style="149" customWidth="1"/>
    <col min="561" max="561" width="3.6640625" style="149" customWidth="1"/>
    <col min="562" max="562" width="3" style="149" customWidth="1"/>
    <col min="563" max="563" width="3.6640625" style="149" customWidth="1"/>
    <col min="564" max="564" width="3.109375" style="149" customWidth="1"/>
    <col min="565" max="565" width="1.88671875" style="149" customWidth="1"/>
    <col min="566" max="567" width="2.21875" style="149" customWidth="1"/>
    <col min="568" max="568" width="7.21875" style="149" customWidth="1"/>
    <col min="569" max="803" width="8.88671875" style="149"/>
    <col min="804" max="804" width="2.44140625" style="149" customWidth="1"/>
    <col min="805" max="805" width="2.33203125" style="149" customWidth="1"/>
    <col min="806" max="806" width="1.109375" style="149" customWidth="1"/>
    <col min="807" max="807" width="22.6640625" style="149" customWidth="1"/>
    <col min="808" max="808" width="1.21875" style="149" customWidth="1"/>
    <col min="809" max="810" width="11.77734375" style="149" customWidth="1"/>
    <col min="811" max="811" width="1.77734375" style="149" customWidth="1"/>
    <col min="812" max="812" width="6.88671875" style="149" customWidth="1"/>
    <col min="813" max="813" width="4.44140625" style="149" customWidth="1"/>
    <col min="814" max="814" width="3.6640625" style="149" customWidth="1"/>
    <col min="815" max="815" width="0.77734375" style="149" customWidth="1"/>
    <col min="816" max="816" width="3.33203125" style="149" customWidth="1"/>
    <col min="817" max="817" width="3.6640625" style="149" customWidth="1"/>
    <col min="818" max="818" width="3" style="149" customWidth="1"/>
    <col min="819" max="819" width="3.6640625" style="149" customWidth="1"/>
    <col min="820" max="820" width="3.109375" style="149" customWidth="1"/>
    <col min="821" max="821" width="1.88671875" style="149" customWidth="1"/>
    <col min="822" max="823" width="2.21875" style="149" customWidth="1"/>
    <col min="824" max="824" width="7.21875" style="149" customWidth="1"/>
    <col min="825" max="1059" width="8.88671875" style="149"/>
    <col min="1060" max="1060" width="2.44140625" style="149" customWidth="1"/>
    <col min="1061" max="1061" width="2.33203125" style="149" customWidth="1"/>
    <col min="1062" max="1062" width="1.109375" style="149" customWidth="1"/>
    <col min="1063" max="1063" width="22.6640625" style="149" customWidth="1"/>
    <col min="1064" max="1064" width="1.21875" style="149" customWidth="1"/>
    <col min="1065" max="1066" width="11.77734375" style="149" customWidth="1"/>
    <col min="1067" max="1067" width="1.77734375" style="149" customWidth="1"/>
    <col min="1068" max="1068" width="6.88671875" style="149" customWidth="1"/>
    <col min="1069" max="1069" width="4.44140625" style="149" customWidth="1"/>
    <col min="1070" max="1070" width="3.6640625" style="149" customWidth="1"/>
    <col min="1071" max="1071" width="0.77734375" style="149" customWidth="1"/>
    <col min="1072" max="1072" width="3.33203125" style="149" customWidth="1"/>
    <col min="1073" max="1073" width="3.6640625" style="149" customWidth="1"/>
    <col min="1074" max="1074" width="3" style="149" customWidth="1"/>
    <col min="1075" max="1075" width="3.6640625" style="149" customWidth="1"/>
    <col min="1076" max="1076" width="3.109375" style="149" customWidth="1"/>
    <col min="1077" max="1077" width="1.88671875" style="149" customWidth="1"/>
    <col min="1078" max="1079" width="2.21875" style="149" customWidth="1"/>
    <col min="1080" max="1080" width="7.21875" style="149" customWidth="1"/>
    <col min="1081" max="1315" width="8.88671875" style="149"/>
    <col min="1316" max="1316" width="2.44140625" style="149" customWidth="1"/>
    <col min="1317" max="1317" width="2.33203125" style="149" customWidth="1"/>
    <col min="1318" max="1318" width="1.109375" style="149" customWidth="1"/>
    <col min="1319" max="1319" width="22.6640625" style="149" customWidth="1"/>
    <col min="1320" max="1320" width="1.21875" style="149" customWidth="1"/>
    <col min="1321" max="1322" width="11.77734375" style="149" customWidth="1"/>
    <col min="1323" max="1323" width="1.77734375" style="149" customWidth="1"/>
    <col min="1324" max="1324" width="6.88671875" style="149" customWidth="1"/>
    <col min="1325" max="1325" width="4.44140625" style="149" customWidth="1"/>
    <col min="1326" max="1326" width="3.6640625" style="149" customWidth="1"/>
    <col min="1327" max="1327" width="0.77734375" style="149" customWidth="1"/>
    <col min="1328" max="1328" width="3.33203125" style="149" customWidth="1"/>
    <col min="1329" max="1329" width="3.6640625" style="149" customWidth="1"/>
    <col min="1330" max="1330" width="3" style="149" customWidth="1"/>
    <col min="1331" max="1331" width="3.6640625" style="149" customWidth="1"/>
    <col min="1332" max="1332" width="3.109375" style="149" customWidth="1"/>
    <col min="1333" max="1333" width="1.88671875" style="149" customWidth="1"/>
    <col min="1334" max="1335" width="2.21875" style="149" customWidth="1"/>
    <col min="1336" max="1336" width="7.21875" style="149" customWidth="1"/>
    <col min="1337" max="1571" width="8.88671875" style="149"/>
    <col min="1572" max="1572" width="2.44140625" style="149" customWidth="1"/>
    <col min="1573" max="1573" width="2.33203125" style="149" customWidth="1"/>
    <col min="1574" max="1574" width="1.109375" style="149" customWidth="1"/>
    <col min="1575" max="1575" width="22.6640625" style="149" customWidth="1"/>
    <col min="1576" max="1576" width="1.21875" style="149" customWidth="1"/>
    <col min="1577" max="1578" width="11.77734375" style="149" customWidth="1"/>
    <col min="1579" max="1579" width="1.77734375" style="149" customWidth="1"/>
    <col min="1580" max="1580" width="6.88671875" style="149" customWidth="1"/>
    <col min="1581" max="1581" width="4.44140625" style="149" customWidth="1"/>
    <col min="1582" max="1582" width="3.6640625" style="149" customWidth="1"/>
    <col min="1583" max="1583" width="0.77734375" style="149" customWidth="1"/>
    <col min="1584" max="1584" width="3.33203125" style="149" customWidth="1"/>
    <col min="1585" max="1585" width="3.6640625" style="149" customWidth="1"/>
    <col min="1586" max="1586" width="3" style="149" customWidth="1"/>
    <col min="1587" max="1587" width="3.6640625" style="149" customWidth="1"/>
    <col min="1588" max="1588" width="3.109375" style="149" customWidth="1"/>
    <col min="1589" max="1589" width="1.88671875" style="149" customWidth="1"/>
    <col min="1590" max="1591" width="2.21875" style="149" customWidth="1"/>
    <col min="1592" max="1592" width="7.21875" style="149" customWidth="1"/>
    <col min="1593" max="1827" width="8.88671875" style="149"/>
    <col min="1828" max="1828" width="2.44140625" style="149" customWidth="1"/>
    <col min="1829" max="1829" width="2.33203125" style="149" customWidth="1"/>
    <col min="1830" max="1830" width="1.109375" style="149" customWidth="1"/>
    <col min="1831" max="1831" width="22.6640625" style="149" customWidth="1"/>
    <col min="1832" max="1832" width="1.21875" style="149" customWidth="1"/>
    <col min="1833" max="1834" width="11.77734375" style="149" customWidth="1"/>
    <col min="1835" max="1835" width="1.77734375" style="149" customWidth="1"/>
    <col min="1836" max="1836" width="6.88671875" style="149" customWidth="1"/>
    <col min="1837" max="1837" width="4.44140625" style="149" customWidth="1"/>
    <col min="1838" max="1838" width="3.6640625" style="149" customWidth="1"/>
    <col min="1839" max="1839" width="0.77734375" style="149" customWidth="1"/>
    <col min="1840" max="1840" width="3.33203125" style="149" customWidth="1"/>
    <col min="1841" max="1841" width="3.6640625" style="149" customWidth="1"/>
    <col min="1842" max="1842" width="3" style="149" customWidth="1"/>
    <col min="1843" max="1843" width="3.6640625" style="149" customWidth="1"/>
    <col min="1844" max="1844" width="3.109375" style="149" customWidth="1"/>
    <col min="1845" max="1845" width="1.88671875" style="149" customWidth="1"/>
    <col min="1846" max="1847" width="2.21875" style="149" customWidth="1"/>
    <col min="1848" max="1848" width="7.21875" style="149" customWidth="1"/>
    <col min="1849" max="2083" width="8.88671875" style="149"/>
    <col min="2084" max="2084" width="2.44140625" style="149" customWidth="1"/>
    <col min="2085" max="2085" width="2.33203125" style="149" customWidth="1"/>
    <col min="2086" max="2086" width="1.109375" style="149" customWidth="1"/>
    <col min="2087" max="2087" width="22.6640625" style="149" customWidth="1"/>
    <col min="2088" max="2088" width="1.21875" style="149" customWidth="1"/>
    <col min="2089" max="2090" width="11.77734375" style="149" customWidth="1"/>
    <col min="2091" max="2091" width="1.77734375" style="149" customWidth="1"/>
    <col min="2092" max="2092" width="6.88671875" style="149" customWidth="1"/>
    <col min="2093" max="2093" width="4.44140625" style="149" customWidth="1"/>
    <col min="2094" max="2094" width="3.6640625" style="149" customWidth="1"/>
    <col min="2095" max="2095" width="0.77734375" style="149" customWidth="1"/>
    <col min="2096" max="2096" width="3.33203125" style="149" customWidth="1"/>
    <col min="2097" max="2097" width="3.6640625" style="149" customWidth="1"/>
    <col min="2098" max="2098" width="3" style="149" customWidth="1"/>
    <col min="2099" max="2099" width="3.6640625" style="149" customWidth="1"/>
    <col min="2100" max="2100" width="3.109375" style="149" customWidth="1"/>
    <col min="2101" max="2101" width="1.88671875" style="149" customWidth="1"/>
    <col min="2102" max="2103" width="2.21875" style="149" customWidth="1"/>
    <col min="2104" max="2104" width="7.21875" style="149" customWidth="1"/>
    <col min="2105" max="2339" width="8.88671875" style="149"/>
    <col min="2340" max="2340" width="2.44140625" style="149" customWidth="1"/>
    <col min="2341" max="2341" width="2.33203125" style="149" customWidth="1"/>
    <col min="2342" max="2342" width="1.109375" style="149" customWidth="1"/>
    <col min="2343" max="2343" width="22.6640625" style="149" customWidth="1"/>
    <col min="2344" max="2344" width="1.21875" style="149" customWidth="1"/>
    <col min="2345" max="2346" width="11.77734375" style="149" customWidth="1"/>
    <col min="2347" max="2347" width="1.77734375" style="149" customWidth="1"/>
    <col min="2348" max="2348" width="6.88671875" style="149" customWidth="1"/>
    <col min="2349" max="2349" width="4.44140625" style="149" customWidth="1"/>
    <col min="2350" max="2350" width="3.6640625" style="149" customWidth="1"/>
    <col min="2351" max="2351" width="0.77734375" style="149" customWidth="1"/>
    <col min="2352" max="2352" width="3.33203125" style="149" customWidth="1"/>
    <col min="2353" max="2353" width="3.6640625" style="149" customWidth="1"/>
    <col min="2354" max="2354" width="3" style="149" customWidth="1"/>
    <col min="2355" max="2355" width="3.6640625" style="149" customWidth="1"/>
    <col min="2356" max="2356" width="3.109375" style="149" customWidth="1"/>
    <col min="2357" max="2357" width="1.88671875" style="149" customWidth="1"/>
    <col min="2358" max="2359" width="2.21875" style="149" customWidth="1"/>
    <col min="2360" max="2360" width="7.21875" style="149" customWidth="1"/>
    <col min="2361" max="2595" width="8.88671875" style="149"/>
    <col min="2596" max="2596" width="2.44140625" style="149" customWidth="1"/>
    <col min="2597" max="2597" width="2.33203125" style="149" customWidth="1"/>
    <col min="2598" max="2598" width="1.109375" style="149" customWidth="1"/>
    <col min="2599" max="2599" width="22.6640625" style="149" customWidth="1"/>
    <col min="2600" max="2600" width="1.21875" style="149" customWidth="1"/>
    <col min="2601" max="2602" width="11.77734375" style="149" customWidth="1"/>
    <col min="2603" max="2603" width="1.77734375" style="149" customWidth="1"/>
    <col min="2604" max="2604" width="6.88671875" style="149" customWidth="1"/>
    <col min="2605" max="2605" width="4.44140625" style="149" customWidth="1"/>
    <col min="2606" max="2606" width="3.6640625" style="149" customWidth="1"/>
    <col min="2607" max="2607" width="0.77734375" style="149" customWidth="1"/>
    <col min="2608" max="2608" width="3.33203125" style="149" customWidth="1"/>
    <col min="2609" max="2609" width="3.6640625" style="149" customWidth="1"/>
    <col min="2610" max="2610" width="3" style="149" customWidth="1"/>
    <col min="2611" max="2611" width="3.6640625" style="149" customWidth="1"/>
    <col min="2612" max="2612" width="3.109375" style="149" customWidth="1"/>
    <col min="2613" max="2613" width="1.88671875" style="149" customWidth="1"/>
    <col min="2614" max="2615" width="2.21875" style="149" customWidth="1"/>
    <col min="2616" max="2616" width="7.21875" style="149" customWidth="1"/>
    <col min="2617" max="2851" width="8.88671875" style="149"/>
    <col min="2852" max="2852" width="2.44140625" style="149" customWidth="1"/>
    <col min="2853" max="2853" width="2.33203125" style="149" customWidth="1"/>
    <col min="2854" max="2854" width="1.109375" style="149" customWidth="1"/>
    <col min="2855" max="2855" width="22.6640625" style="149" customWidth="1"/>
    <col min="2856" max="2856" width="1.21875" style="149" customWidth="1"/>
    <col min="2857" max="2858" width="11.77734375" style="149" customWidth="1"/>
    <col min="2859" max="2859" width="1.77734375" style="149" customWidth="1"/>
    <col min="2860" max="2860" width="6.88671875" style="149" customWidth="1"/>
    <col min="2861" max="2861" width="4.44140625" style="149" customWidth="1"/>
    <col min="2862" max="2862" width="3.6640625" style="149" customWidth="1"/>
    <col min="2863" max="2863" width="0.77734375" style="149" customWidth="1"/>
    <col min="2864" max="2864" width="3.33203125" style="149" customWidth="1"/>
    <col min="2865" max="2865" width="3.6640625" style="149" customWidth="1"/>
    <col min="2866" max="2866" width="3" style="149" customWidth="1"/>
    <col min="2867" max="2867" width="3.6640625" style="149" customWidth="1"/>
    <col min="2868" max="2868" width="3.109375" style="149" customWidth="1"/>
    <col min="2869" max="2869" width="1.88671875" style="149" customWidth="1"/>
    <col min="2870" max="2871" width="2.21875" style="149" customWidth="1"/>
    <col min="2872" max="2872" width="7.21875" style="149" customWidth="1"/>
    <col min="2873" max="3107" width="8.88671875" style="149"/>
    <col min="3108" max="3108" width="2.44140625" style="149" customWidth="1"/>
    <col min="3109" max="3109" width="2.33203125" style="149" customWidth="1"/>
    <col min="3110" max="3110" width="1.109375" style="149" customWidth="1"/>
    <col min="3111" max="3111" width="22.6640625" style="149" customWidth="1"/>
    <col min="3112" max="3112" width="1.21875" style="149" customWidth="1"/>
    <col min="3113" max="3114" width="11.77734375" style="149" customWidth="1"/>
    <col min="3115" max="3115" width="1.77734375" style="149" customWidth="1"/>
    <col min="3116" max="3116" width="6.88671875" style="149" customWidth="1"/>
    <col min="3117" max="3117" width="4.44140625" style="149" customWidth="1"/>
    <col min="3118" max="3118" width="3.6640625" style="149" customWidth="1"/>
    <col min="3119" max="3119" width="0.77734375" style="149" customWidth="1"/>
    <col min="3120" max="3120" width="3.33203125" style="149" customWidth="1"/>
    <col min="3121" max="3121" width="3.6640625" style="149" customWidth="1"/>
    <col min="3122" max="3122" width="3" style="149" customWidth="1"/>
    <col min="3123" max="3123" width="3.6640625" style="149" customWidth="1"/>
    <col min="3124" max="3124" width="3.109375" style="149" customWidth="1"/>
    <col min="3125" max="3125" width="1.88671875" style="149" customWidth="1"/>
    <col min="3126" max="3127" width="2.21875" style="149" customWidth="1"/>
    <col min="3128" max="3128" width="7.21875" style="149" customWidth="1"/>
    <col min="3129" max="3363" width="8.88671875" style="149"/>
    <col min="3364" max="3364" width="2.44140625" style="149" customWidth="1"/>
    <col min="3365" max="3365" width="2.33203125" style="149" customWidth="1"/>
    <col min="3366" max="3366" width="1.109375" style="149" customWidth="1"/>
    <col min="3367" max="3367" width="22.6640625" style="149" customWidth="1"/>
    <col min="3368" max="3368" width="1.21875" style="149" customWidth="1"/>
    <col min="3369" max="3370" width="11.77734375" style="149" customWidth="1"/>
    <col min="3371" max="3371" width="1.77734375" style="149" customWidth="1"/>
    <col min="3372" max="3372" width="6.88671875" style="149" customWidth="1"/>
    <col min="3373" max="3373" width="4.44140625" style="149" customWidth="1"/>
    <col min="3374" max="3374" width="3.6640625" style="149" customWidth="1"/>
    <col min="3375" max="3375" width="0.77734375" style="149" customWidth="1"/>
    <col min="3376" max="3376" width="3.33203125" style="149" customWidth="1"/>
    <col min="3377" max="3377" width="3.6640625" style="149" customWidth="1"/>
    <col min="3378" max="3378" width="3" style="149" customWidth="1"/>
    <col min="3379" max="3379" width="3.6640625" style="149" customWidth="1"/>
    <col min="3380" max="3380" width="3.109375" style="149" customWidth="1"/>
    <col min="3381" max="3381" width="1.88671875" style="149" customWidth="1"/>
    <col min="3382" max="3383" width="2.21875" style="149" customWidth="1"/>
    <col min="3384" max="3384" width="7.21875" style="149" customWidth="1"/>
    <col min="3385" max="3619" width="8.88671875" style="149"/>
    <col min="3620" max="3620" width="2.44140625" style="149" customWidth="1"/>
    <col min="3621" max="3621" width="2.33203125" style="149" customWidth="1"/>
    <col min="3622" max="3622" width="1.109375" style="149" customWidth="1"/>
    <col min="3623" max="3623" width="22.6640625" style="149" customWidth="1"/>
    <col min="3624" max="3624" width="1.21875" style="149" customWidth="1"/>
    <col min="3625" max="3626" width="11.77734375" style="149" customWidth="1"/>
    <col min="3627" max="3627" width="1.77734375" style="149" customWidth="1"/>
    <col min="3628" max="3628" width="6.88671875" style="149" customWidth="1"/>
    <col min="3629" max="3629" width="4.44140625" style="149" customWidth="1"/>
    <col min="3630" max="3630" width="3.6640625" style="149" customWidth="1"/>
    <col min="3631" max="3631" width="0.77734375" style="149" customWidth="1"/>
    <col min="3632" max="3632" width="3.33203125" style="149" customWidth="1"/>
    <col min="3633" max="3633" width="3.6640625" style="149" customWidth="1"/>
    <col min="3634" max="3634" width="3" style="149" customWidth="1"/>
    <col min="3635" max="3635" width="3.6640625" style="149" customWidth="1"/>
    <col min="3636" max="3636" width="3.109375" style="149" customWidth="1"/>
    <col min="3637" max="3637" width="1.88671875" style="149" customWidth="1"/>
    <col min="3638" max="3639" width="2.21875" style="149" customWidth="1"/>
    <col min="3640" max="3640" width="7.21875" style="149" customWidth="1"/>
    <col min="3641" max="3875" width="8.88671875" style="149"/>
    <col min="3876" max="3876" width="2.44140625" style="149" customWidth="1"/>
    <col min="3877" max="3877" width="2.33203125" style="149" customWidth="1"/>
    <col min="3878" max="3878" width="1.109375" style="149" customWidth="1"/>
    <col min="3879" max="3879" width="22.6640625" style="149" customWidth="1"/>
    <col min="3880" max="3880" width="1.21875" style="149" customWidth="1"/>
    <col min="3881" max="3882" width="11.77734375" style="149" customWidth="1"/>
    <col min="3883" max="3883" width="1.77734375" style="149" customWidth="1"/>
    <col min="3884" max="3884" width="6.88671875" style="149" customWidth="1"/>
    <col min="3885" max="3885" width="4.44140625" style="149" customWidth="1"/>
    <col min="3886" max="3886" width="3.6640625" style="149" customWidth="1"/>
    <col min="3887" max="3887" width="0.77734375" style="149" customWidth="1"/>
    <col min="3888" max="3888" width="3.33203125" style="149" customWidth="1"/>
    <col min="3889" max="3889" width="3.6640625" style="149" customWidth="1"/>
    <col min="3890" max="3890" width="3" style="149" customWidth="1"/>
    <col min="3891" max="3891" width="3.6640625" style="149" customWidth="1"/>
    <col min="3892" max="3892" width="3.109375" style="149" customWidth="1"/>
    <col min="3893" max="3893" width="1.88671875" style="149" customWidth="1"/>
    <col min="3894" max="3895" width="2.21875" style="149" customWidth="1"/>
    <col min="3896" max="3896" width="7.21875" style="149" customWidth="1"/>
    <col min="3897" max="4131" width="8.88671875" style="149"/>
    <col min="4132" max="4132" width="2.44140625" style="149" customWidth="1"/>
    <col min="4133" max="4133" width="2.33203125" style="149" customWidth="1"/>
    <col min="4134" max="4134" width="1.109375" style="149" customWidth="1"/>
    <col min="4135" max="4135" width="22.6640625" style="149" customWidth="1"/>
    <col min="4136" max="4136" width="1.21875" style="149" customWidth="1"/>
    <col min="4137" max="4138" width="11.77734375" style="149" customWidth="1"/>
    <col min="4139" max="4139" width="1.77734375" style="149" customWidth="1"/>
    <col min="4140" max="4140" width="6.88671875" style="149" customWidth="1"/>
    <col min="4141" max="4141" width="4.44140625" style="149" customWidth="1"/>
    <col min="4142" max="4142" width="3.6640625" style="149" customWidth="1"/>
    <col min="4143" max="4143" width="0.77734375" style="149" customWidth="1"/>
    <col min="4144" max="4144" width="3.33203125" style="149" customWidth="1"/>
    <col min="4145" max="4145" width="3.6640625" style="149" customWidth="1"/>
    <col min="4146" max="4146" width="3" style="149" customWidth="1"/>
    <col min="4147" max="4147" width="3.6640625" style="149" customWidth="1"/>
    <col min="4148" max="4148" width="3.109375" style="149" customWidth="1"/>
    <col min="4149" max="4149" width="1.88671875" style="149" customWidth="1"/>
    <col min="4150" max="4151" width="2.21875" style="149" customWidth="1"/>
    <col min="4152" max="4152" width="7.21875" style="149" customWidth="1"/>
    <col min="4153" max="4387" width="8.88671875" style="149"/>
    <col min="4388" max="4388" width="2.44140625" style="149" customWidth="1"/>
    <col min="4389" max="4389" width="2.33203125" style="149" customWidth="1"/>
    <col min="4390" max="4390" width="1.109375" style="149" customWidth="1"/>
    <col min="4391" max="4391" width="22.6640625" style="149" customWidth="1"/>
    <col min="4392" max="4392" width="1.21875" style="149" customWidth="1"/>
    <col min="4393" max="4394" width="11.77734375" style="149" customWidth="1"/>
    <col min="4395" max="4395" width="1.77734375" style="149" customWidth="1"/>
    <col min="4396" max="4396" width="6.88671875" style="149" customWidth="1"/>
    <col min="4397" max="4397" width="4.44140625" style="149" customWidth="1"/>
    <col min="4398" max="4398" width="3.6640625" style="149" customWidth="1"/>
    <col min="4399" max="4399" width="0.77734375" style="149" customWidth="1"/>
    <col min="4400" max="4400" width="3.33203125" style="149" customWidth="1"/>
    <col min="4401" max="4401" width="3.6640625" style="149" customWidth="1"/>
    <col min="4402" max="4402" width="3" style="149" customWidth="1"/>
    <col min="4403" max="4403" width="3.6640625" style="149" customWidth="1"/>
    <col min="4404" max="4404" width="3.109375" style="149" customWidth="1"/>
    <col min="4405" max="4405" width="1.88671875" style="149" customWidth="1"/>
    <col min="4406" max="4407" width="2.21875" style="149" customWidth="1"/>
    <col min="4408" max="4408" width="7.21875" style="149" customWidth="1"/>
    <col min="4409" max="4643" width="8.88671875" style="149"/>
    <col min="4644" max="4644" width="2.44140625" style="149" customWidth="1"/>
    <col min="4645" max="4645" width="2.33203125" style="149" customWidth="1"/>
    <col min="4646" max="4646" width="1.109375" style="149" customWidth="1"/>
    <col min="4647" max="4647" width="22.6640625" style="149" customWidth="1"/>
    <col min="4648" max="4648" width="1.21875" style="149" customWidth="1"/>
    <col min="4649" max="4650" width="11.77734375" style="149" customWidth="1"/>
    <col min="4651" max="4651" width="1.77734375" style="149" customWidth="1"/>
    <col min="4652" max="4652" width="6.88671875" style="149" customWidth="1"/>
    <col min="4653" max="4653" width="4.44140625" style="149" customWidth="1"/>
    <col min="4654" max="4654" width="3.6640625" style="149" customWidth="1"/>
    <col min="4655" max="4655" width="0.77734375" style="149" customWidth="1"/>
    <col min="4656" max="4656" width="3.33203125" style="149" customWidth="1"/>
    <col min="4657" max="4657" width="3.6640625" style="149" customWidth="1"/>
    <col min="4658" max="4658" width="3" style="149" customWidth="1"/>
    <col min="4659" max="4659" width="3.6640625" style="149" customWidth="1"/>
    <col min="4660" max="4660" width="3.109375" style="149" customWidth="1"/>
    <col min="4661" max="4661" width="1.88671875" style="149" customWidth="1"/>
    <col min="4662" max="4663" width="2.21875" style="149" customWidth="1"/>
    <col min="4664" max="4664" width="7.21875" style="149" customWidth="1"/>
    <col min="4665" max="4899" width="8.88671875" style="149"/>
    <col min="4900" max="4900" width="2.44140625" style="149" customWidth="1"/>
    <col min="4901" max="4901" width="2.33203125" style="149" customWidth="1"/>
    <col min="4902" max="4902" width="1.109375" style="149" customWidth="1"/>
    <col min="4903" max="4903" width="22.6640625" style="149" customWidth="1"/>
    <col min="4904" max="4904" width="1.21875" style="149" customWidth="1"/>
    <col min="4905" max="4906" width="11.77734375" style="149" customWidth="1"/>
    <col min="4907" max="4907" width="1.77734375" style="149" customWidth="1"/>
    <col min="4908" max="4908" width="6.88671875" style="149" customWidth="1"/>
    <col min="4909" max="4909" width="4.44140625" style="149" customWidth="1"/>
    <col min="4910" max="4910" width="3.6640625" style="149" customWidth="1"/>
    <col min="4911" max="4911" width="0.77734375" style="149" customWidth="1"/>
    <col min="4912" max="4912" width="3.33203125" style="149" customWidth="1"/>
    <col min="4913" max="4913" width="3.6640625" style="149" customWidth="1"/>
    <col min="4914" max="4914" width="3" style="149" customWidth="1"/>
    <col min="4915" max="4915" width="3.6640625" style="149" customWidth="1"/>
    <col min="4916" max="4916" width="3.109375" style="149" customWidth="1"/>
    <col min="4917" max="4917" width="1.88671875" style="149" customWidth="1"/>
    <col min="4918" max="4919" width="2.21875" style="149" customWidth="1"/>
    <col min="4920" max="4920" width="7.21875" style="149" customWidth="1"/>
    <col min="4921" max="5155" width="8.88671875" style="149"/>
    <col min="5156" max="5156" width="2.44140625" style="149" customWidth="1"/>
    <col min="5157" max="5157" width="2.33203125" style="149" customWidth="1"/>
    <col min="5158" max="5158" width="1.109375" style="149" customWidth="1"/>
    <col min="5159" max="5159" width="22.6640625" style="149" customWidth="1"/>
    <col min="5160" max="5160" width="1.21875" style="149" customWidth="1"/>
    <col min="5161" max="5162" width="11.77734375" style="149" customWidth="1"/>
    <col min="5163" max="5163" width="1.77734375" style="149" customWidth="1"/>
    <col min="5164" max="5164" width="6.88671875" style="149" customWidth="1"/>
    <col min="5165" max="5165" width="4.44140625" style="149" customWidth="1"/>
    <col min="5166" max="5166" width="3.6640625" style="149" customWidth="1"/>
    <col min="5167" max="5167" width="0.77734375" style="149" customWidth="1"/>
    <col min="5168" max="5168" width="3.33203125" style="149" customWidth="1"/>
    <col min="5169" max="5169" width="3.6640625" style="149" customWidth="1"/>
    <col min="5170" max="5170" width="3" style="149" customWidth="1"/>
    <col min="5171" max="5171" width="3.6640625" style="149" customWidth="1"/>
    <col min="5172" max="5172" width="3.109375" style="149" customWidth="1"/>
    <col min="5173" max="5173" width="1.88671875" style="149" customWidth="1"/>
    <col min="5174" max="5175" width="2.21875" style="149" customWidth="1"/>
    <col min="5176" max="5176" width="7.21875" style="149" customWidth="1"/>
    <col min="5177" max="5411" width="8.88671875" style="149"/>
    <col min="5412" max="5412" width="2.44140625" style="149" customWidth="1"/>
    <col min="5413" max="5413" width="2.33203125" style="149" customWidth="1"/>
    <col min="5414" max="5414" width="1.109375" style="149" customWidth="1"/>
    <col min="5415" max="5415" width="22.6640625" style="149" customWidth="1"/>
    <col min="5416" max="5416" width="1.21875" style="149" customWidth="1"/>
    <col min="5417" max="5418" width="11.77734375" style="149" customWidth="1"/>
    <col min="5419" max="5419" width="1.77734375" style="149" customWidth="1"/>
    <col min="5420" max="5420" width="6.88671875" style="149" customWidth="1"/>
    <col min="5421" max="5421" width="4.44140625" style="149" customWidth="1"/>
    <col min="5422" max="5422" width="3.6640625" style="149" customWidth="1"/>
    <col min="5423" max="5423" width="0.77734375" style="149" customWidth="1"/>
    <col min="5424" max="5424" width="3.33203125" style="149" customWidth="1"/>
    <col min="5425" max="5425" width="3.6640625" style="149" customWidth="1"/>
    <col min="5426" max="5426" width="3" style="149" customWidth="1"/>
    <col min="5427" max="5427" width="3.6640625" style="149" customWidth="1"/>
    <col min="5428" max="5428" width="3.109375" style="149" customWidth="1"/>
    <col min="5429" max="5429" width="1.88671875" style="149" customWidth="1"/>
    <col min="5430" max="5431" width="2.21875" style="149" customWidth="1"/>
    <col min="5432" max="5432" width="7.21875" style="149" customWidth="1"/>
    <col min="5433" max="5667" width="8.88671875" style="149"/>
    <col min="5668" max="5668" width="2.44140625" style="149" customWidth="1"/>
    <col min="5669" max="5669" width="2.33203125" style="149" customWidth="1"/>
    <col min="5670" max="5670" width="1.109375" style="149" customWidth="1"/>
    <col min="5671" max="5671" width="22.6640625" style="149" customWidth="1"/>
    <col min="5672" max="5672" width="1.21875" style="149" customWidth="1"/>
    <col min="5673" max="5674" width="11.77734375" style="149" customWidth="1"/>
    <col min="5675" max="5675" width="1.77734375" style="149" customWidth="1"/>
    <col min="5676" max="5676" width="6.88671875" style="149" customWidth="1"/>
    <col min="5677" max="5677" width="4.44140625" style="149" customWidth="1"/>
    <col min="5678" max="5678" width="3.6640625" style="149" customWidth="1"/>
    <col min="5679" max="5679" width="0.77734375" style="149" customWidth="1"/>
    <col min="5680" max="5680" width="3.33203125" style="149" customWidth="1"/>
    <col min="5681" max="5681" width="3.6640625" style="149" customWidth="1"/>
    <col min="5682" max="5682" width="3" style="149" customWidth="1"/>
    <col min="5683" max="5683" width="3.6640625" style="149" customWidth="1"/>
    <col min="5684" max="5684" width="3.109375" style="149" customWidth="1"/>
    <col min="5685" max="5685" width="1.88671875" style="149" customWidth="1"/>
    <col min="5686" max="5687" width="2.21875" style="149" customWidth="1"/>
    <col min="5688" max="5688" width="7.21875" style="149" customWidth="1"/>
    <col min="5689" max="5923" width="8.88671875" style="149"/>
    <col min="5924" max="5924" width="2.44140625" style="149" customWidth="1"/>
    <col min="5925" max="5925" width="2.33203125" style="149" customWidth="1"/>
    <col min="5926" max="5926" width="1.109375" style="149" customWidth="1"/>
    <col min="5927" max="5927" width="22.6640625" style="149" customWidth="1"/>
    <col min="5928" max="5928" width="1.21875" style="149" customWidth="1"/>
    <col min="5929" max="5930" width="11.77734375" style="149" customWidth="1"/>
    <col min="5931" max="5931" width="1.77734375" style="149" customWidth="1"/>
    <col min="5932" max="5932" width="6.88671875" style="149" customWidth="1"/>
    <col min="5933" max="5933" width="4.44140625" style="149" customWidth="1"/>
    <col min="5934" max="5934" width="3.6640625" style="149" customWidth="1"/>
    <col min="5935" max="5935" width="0.77734375" style="149" customWidth="1"/>
    <col min="5936" max="5936" width="3.33203125" style="149" customWidth="1"/>
    <col min="5937" max="5937" width="3.6640625" style="149" customWidth="1"/>
    <col min="5938" max="5938" width="3" style="149" customWidth="1"/>
    <col min="5939" max="5939" width="3.6640625" style="149" customWidth="1"/>
    <col min="5940" max="5940" width="3.109375" style="149" customWidth="1"/>
    <col min="5941" max="5941" width="1.88671875" style="149" customWidth="1"/>
    <col min="5942" max="5943" width="2.21875" style="149" customWidth="1"/>
    <col min="5944" max="5944" width="7.21875" style="149" customWidth="1"/>
    <col min="5945" max="6179" width="8.88671875" style="149"/>
    <col min="6180" max="6180" width="2.44140625" style="149" customWidth="1"/>
    <col min="6181" max="6181" width="2.33203125" style="149" customWidth="1"/>
    <col min="6182" max="6182" width="1.109375" style="149" customWidth="1"/>
    <col min="6183" max="6183" width="22.6640625" style="149" customWidth="1"/>
    <col min="6184" max="6184" width="1.21875" style="149" customWidth="1"/>
    <col min="6185" max="6186" width="11.77734375" style="149" customWidth="1"/>
    <col min="6187" max="6187" width="1.77734375" style="149" customWidth="1"/>
    <col min="6188" max="6188" width="6.88671875" style="149" customWidth="1"/>
    <col min="6189" max="6189" width="4.44140625" style="149" customWidth="1"/>
    <col min="6190" max="6190" width="3.6640625" style="149" customWidth="1"/>
    <col min="6191" max="6191" width="0.77734375" style="149" customWidth="1"/>
    <col min="6192" max="6192" width="3.33203125" style="149" customWidth="1"/>
    <col min="6193" max="6193" width="3.6640625" style="149" customWidth="1"/>
    <col min="6194" max="6194" width="3" style="149" customWidth="1"/>
    <col min="6195" max="6195" width="3.6640625" style="149" customWidth="1"/>
    <col min="6196" max="6196" width="3.109375" style="149" customWidth="1"/>
    <col min="6197" max="6197" width="1.88671875" style="149" customWidth="1"/>
    <col min="6198" max="6199" width="2.21875" style="149" customWidth="1"/>
    <col min="6200" max="6200" width="7.21875" style="149" customWidth="1"/>
    <col min="6201" max="6435" width="8.88671875" style="149"/>
    <col min="6436" max="6436" width="2.44140625" style="149" customWidth="1"/>
    <col min="6437" max="6437" width="2.33203125" style="149" customWidth="1"/>
    <col min="6438" max="6438" width="1.109375" style="149" customWidth="1"/>
    <col min="6439" max="6439" width="22.6640625" style="149" customWidth="1"/>
    <col min="6440" max="6440" width="1.21875" style="149" customWidth="1"/>
    <col min="6441" max="6442" width="11.77734375" style="149" customWidth="1"/>
    <col min="6443" max="6443" width="1.77734375" style="149" customWidth="1"/>
    <col min="6444" max="6444" width="6.88671875" style="149" customWidth="1"/>
    <col min="6445" max="6445" width="4.44140625" style="149" customWidth="1"/>
    <col min="6446" max="6446" width="3.6640625" style="149" customWidth="1"/>
    <col min="6447" max="6447" width="0.77734375" style="149" customWidth="1"/>
    <col min="6448" max="6448" width="3.33203125" style="149" customWidth="1"/>
    <col min="6449" max="6449" width="3.6640625" style="149" customWidth="1"/>
    <col min="6450" max="6450" width="3" style="149" customWidth="1"/>
    <col min="6451" max="6451" width="3.6640625" style="149" customWidth="1"/>
    <col min="6452" max="6452" width="3.109375" style="149" customWidth="1"/>
    <col min="6453" max="6453" width="1.88671875" style="149" customWidth="1"/>
    <col min="6454" max="6455" width="2.21875" style="149" customWidth="1"/>
    <col min="6456" max="6456" width="7.21875" style="149" customWidth="1"/>
    <col min="6457" max="6691" width="8.88671875" style="149"/>
    <col min="6692" max="6692" width="2.44140625" style="149" customWidth="1"/>
    <col min="6693" max="6693" width="2.33203125" style="149" customWidth="1"/>
    <col min="6694" max="6694" width="1.109375" style="149" customWidth="1"/>
    <col min="6695" max="6695" width="22.6640625" style="149" customWidth="1"/>
    <col min="6696" max="6696" width="1.21875" style="149" customWidth="1"/>
    <col min="6697" max="6698" width="11.77734375" style="149" customWidth="1"/>
    <col min="6699" max="6699" width="1.77734375" style="149" customWidth="1"/>
    <col min="6700" max="6700" width="6.88671875" style="149" customWidth="1"/>
    <col min="6701" max="6701" width="4.44140625" style="149" customWidth="1"/>
    <col min="6702" max="6702" width="3.6640625" style="149" customWidth="1"/>
    <col min="6703" max="6703" width="0.77734375" style="149" customWidth="1"/>
    <col min="6704" max="6704" width="3.33203125" style="149" customWidth="1"/>
    <col min="6705" max="6705" width="3.6640625" style="149" customWidth="1"/>
    <col min="6706" max="6706" width="3" style="149" customWidth="1"/>
    <col min="6707" max="6707" width="3.6640625" style="149" customWidth="1"/>
    <col min="6708" max="6708" width="3.109375" style="149" customWidth="1"/>
    <col min="6709" max="6709" width="1.88671875" style="149" customWidth="1"/>
    <col min="6710" max="6711" width="2.21875" style="149" customWidth="1"/>
    <col min="6712" max="6712" width="7.21875" style="149" customWidth="1"/>
    <col min="6713" max="6947" width="8.88671875" style="149"/>
    <col min="6948" max="6948" width="2.44140625" style="149" customWidth="1"/>
    <col min="6949" max="6949" width="2.33203125" style="149" customWidth="1"/>
    <col min="6950" max="6950" width="1.109375" style="149" customWidth="1"/>
    <col min="6951" max="6951" width="22.6640625" style="149" customWidth="1"/>
    <col min="6952" max="6952" width="1.21875" style="149" customWidth="1"/>
    <col min="6953" max="6954" width="11.77734375" style="149" customWidth="1"/>
    <col min="6955" max="6955" width="1.77734375" style="149" customWidth="1"/>
    <col min="6956" max="6956" width="6.88671875" style="149" customWidth="1"/>
    <col min="6957" max="6957" width="4.44140625" style="149" customWidth="1"/>
    <col min="6958" max="6958" width="3.6640625" style="149" customWidth="1"/>
    <col min="6959" max="6959" width="0.77734375" style="149" customWidth="1"/>
    <col min="6960" max="6960" width="3.33203125" style="149" customWidth="1"/>
    <col min="6961" max="6961" width="3.6640625" style="149" customWidth="1"/>
    <col min="6962" max="6962" width="3" style="149" customWidth="1"/>
    <col min="6963" max="6963" width="3.6640625" style="149" customWidth="1"/>
    <col min="6964" max="6964" width="3.109375" style="149" customWidth="1"/>
    <col min="6965" max="6965" width="1.88671875" style="149" customWidth="1"/>
    <col min="6966" max="6967" width="2.21875" style="149" customWidth="1"/>
    <col min="6968" max="6968" width="7.21875" style="149" customWidth="1"/>
    <col min="6969" max="7203" width="8.88671875" style="149"/>
    <col min="7204" max="7204" width="2.44140625" style="149" customWidth="1"/>
    <col min="7205" max="7205" width="2.33203125" style="149" customWidth="1"/>
    <col min="7206" max="7206" width="1.109375" style="149" customWidth="1"/>
    <col min="7207" max="7207" width="22.6640625" style="149" customWidth="1"/>
    <col min="7208" max="7208" width="1.21875" style="149" customWidth="1"/>
    <col min="7209" max="7210" width="11.77734375" style="149" customWidth="1"/>
    <col min="7211" max="7211" width="1.77734375" style="149" customWidth="1"/>
    <col min="7212" max="7212" width="6.88671875" style="149" customWidth="1"/>
    <col min="7213" max="7213" width="4.44140625" style="149" customWidth="1"/>
    <col min="7214" max="7214" width="3.6640625" style="149" customWidth="1"/>
    <col min="7215" max="7215" width="0.77734375" style="149" customWidth="1"/>
    <col min="7216" max="7216" width="3.33203125" style="149" customWidth="1"/>
    <col min="7217" max="7217" width="3.6640625" style="149" customWidth="1"/>
    <col min="7218" max="7218" width="3" style="149" customWidth="1"/>
    <col min="7219" max="7219" width="3.6640625" style="149" customWidth="1"/>
    <col min="7220" max="7220" width="3.109375" style="149" customWidth="1"/>
    <col min="7221" max="7221" width="1.88671875" style="149" customWidth="1"/>
    <col min="7222" max="7223" width="2.21875" style="149" customWidth="1"/>
    <col min="7224" max="7224" width="7.21875" style="149" customWidth="1"/>
    <col min="7225" max="7459" width="8.88671875" style="149"/>
    <col min="7460" max="7460" width="2.44140625" style="149" customWidth="1"/>
    <col min="7461" max="7461" width="2.33203125" style="149" customWidth="1"/>
    <col min="7462" max="7462" width="1.109375" style="149" customWidth="1"/>
    <col min="7463" max="7463" width="22.6640625" style="149" customWidth="1"/>
    <col min="7464" max="7464" width="1.21875" style="149" customWidth="1"/>
    <col min="7465" max="7466" width="11.77734375" style="149" customWidth="1"/>
    <col min="7467" max="7467" width="1.77734375" style="149" customWidth="1"/>
    <col min="7468" max="7468" width="6.88671875" style="149" customWidth="1"/>
    <col min="7469" max="7469" width="4.44140625" style="149" customWidth="1"/>
    <col min="7470" max="7470" width="3.6640625" style="149" customWidth="1"/>
    <col min="7471" max="7471" width="0.77734375" style="149" customWidth="1"/>
    <col min="7472" max="7472" width="3.33203125" style="149" customWidth="1"/>
    <col min="7473" max="7473" width="3.6640625" style="149" customWidth="1"/>
    <col min="7474" max="7474" width="3" style="149" customWidth="1"/>
    <col min="7475" max="7475" width="3.6640625" style="149" customWidth="1"/>
    <col min="7476" max="7476" width="3.109375" style="149" customWidth="1"/>
    <col min="7477" max="7477" width="1.88671875" style="149" customWidth="1"/>
    <col min="7478" max="7479" width="2.21875" style="149" customWidth="1"/>
    <col min="7480" max="7480" width="7.21875" style="149" customWidth="1"/>
    <col min="7481" max="7715" width="8.88671875" style="149"/>
    <col min="7716" max="7716" width="2.44140625" style="149" customWidth="1"/>
    <col min="7717" max="7717" width="2.33203125" style="149" customWidth="1"/>
    <col min="7718" max="7718" width="1.109375" style="149" customWidth="1"/>
    <col min="7719" max="7719" width="22.6640625" style="149" customWidth="1"/>
    <col min="7720" max="7720" width="1.21875" style="149" customWidth="1"/>
    <col min="7721" max="7722" width="11.77734375" style="149" customWidth="1"/>
    <col min="7723" max="7723" width="1.77734375" style="149" customWidth="1"/>
    <col min="7724" max="7724" width="6.88671875" style="149" customWidth="1"/>
    <col min="7725" max="7725" width="4.44140625" style="149" customWidth="1"/>
    <col min="7726" max="7726" width="3.6640625" style="149" customWidth="1"/>
    <col min="7727" max="7727" width="0.77734375" style="149" customWidth="1"/>
    <col min="7728" max="7728" width="3.33203125" style="149" customWidth="1"/>
    <col min="7729" max="7729" width="3.6640625" style="149" customWidth="1"/>
    <col min="7730" max="7730" width="3" style="149" customWidth="1"/>
    <col min="7731" max="7731" width="3.6640625" style="149" customWidth="1"/>
    <col min="7732" max="7732" width="3.109375" style="149" customWidth="1"/>
    <col min="7733" max="7733" width="1.88671875" style="149" customWidth="1"/>
    <col min="7734" max="7735" width="2.21875" style="149" customWidth="1"/>
    <col min="7736" max="7736" width="7.21875" style="149" customWidth="1"/>
    <col min="7737" max="7971" width="8.88671875" style="149"/>
    <col min="7972" max="7972" width="2.44140625" style="149" customWidth="1"/>
    <col min="7973" max="7973" width="2.33203125" style="149" customWidth="1"/>
    <col min="7974" max="7974" width="1.109375" style="149" customWidth="1"/>
    <col min="7975" max="7975" width="22.6640625" style="149" customWidth="1"/>
    <col min="7976" max="7976" width="1.21875" style="149" customWidth="1"/>
    <col min="7977" max="7978" width="11.77734375" style="149" customWidth="1"/>
    <col min="7979" max="7979" width="1.77734375" style="149" customWidth="1"/>
    <col min="7980" max="7980" width="6.88671875" style="149" customWidth="1"/>
    <col min="7981" max="7981" width="4.44140625" style="149" customWidth="1"/>
    <col min="7982" max="7982" width="3.6640625" style="149" customWidth="1"/>
    <col min="7983" max="7983" width="0.77734375" style="149" customWidth="1"/>
    <col min="7984" max="7984" width="3.33203125" style="149" customWidth="1"/>
    <col min="7985" max="7985" width="3.6640625" style="149" customWidth="1"/>
    <col min="7986" max="7986" width="3" style="149" customWidth="1"/>
    <col min="7987" max="7987" width="3.6640625" style="149" customWidth="1"/>
    <col min="7988" max="7988" width="3.109375" style="149" customWidth="1"/>
    <col min="7989" max="7989" width="1.88671875" style="149" customWidth="1"/>
    <col min="7990" max="7991" width="2.21875" style="149" customWidth="1"/>
    <col min="7992" max="7992" width="7.21875" style="149" customWidth="1"/>
    <col min="7993" max="8227" width="8.88671875" style="149"/>
    <col min="8228" max="8228" width="2.44140625" style="149" customWidth="1"/>
    <col min="8229" max="8229" width="2.33203125" style="149" customWidth="1"/>
    <col min="8230" max="8230" width="1.109375" style="149" customWidth="1"/>
    <col min="8231" max="8231" width="22.6640625" style="149" customWidth="1"/>
    <col min="8232" max="8232" width="1.21875" style="149" customWidth="1"/>
    <col min="8233" max="8234" width="11.77734375" style="149" customWidth="1"/>
    <col min="8235" max="8235" width="1.77734375" style="149" customWidth="1"/>
    <col min="8236" max="8236" width="6.88671875" style="149" customWidth="1"/>
    <col min="8237" max="8237" width="4.44140625" style="149" customWidth="1"/>
    <col min="8238" max="8238" width="3.6640625" style="149" customWidth="1"/>
    <col min="8239" max="8239" width="0.77734375" style="149" customWidth="1"/>
    <col min="8240" max="8240" width="3.33203125" style="149" customWidth="1"/>
    <col min="8241" max="8241" width="3.6640625" style="149" customWidth="1"/>
    <col min="8242" max="8242" width="3" style="149" customWidth="1"/>
    <col min="8243" max="8243" width="3.6640625" style="149" customWidth="1"/>
    <col min="8244" max="8244" width="3.109375" style="149" customWidth="1"/>
    <col min="8245" max="8245" width="1.88671875" style="149" customWidth="1"/>
    <col min="8246" max="8247" width="2.21875" style="149" customWidth="1"/>
    <col min="8248" max="8248" width="7.21875" style="149" customWidth="1"/>
    <col min="8249" max="8483" width="8.88671875" style="149"/>
    <col min="8484" max="8484" width="2.44140625" style="149" customWidth="1"/>
    <col min="8485" max="8485" width="2.33203125" style="149" customWidth="1"/>
    <col min="8486" max="8486" width="1.109375" style="149" customWidth="1"/>
    <col min="8487" max="8487" width="22.6640625" style="149" customWidth="1"/>
    <col min="8488" max="8488" width="1.21875" style="149" customWidth="1"/>
    <col min="8489" max="8490" width="11.77734375" style="149" customWidth="1"/>
    <col min="8491" max="8491" width="1.77734375" style="149" customWidth="1"/>
    <col min="8492" max="8492" width="6.88671875" style="149" customWidth="1"/>
    <col min="8493" max="8493" width="4.44140625" style="149" customWidth="1"/>
    <col min="8494" max="8494" width="3.6640625" style="149" customWidth="1"/>
    <col min="8495" max="8495" width="0.77734375" style="149" customWidth="1"/>
    <col min="8496" max="8496" width="3.33203125" style="149" customWidth="1"/>
    <col min="8497" max="8497" width="3.6640625" style="149" customWidth="1"/>
    <col min="8498" max="8498" width="3" style="149" customWidth="1"/>
    <col min="8499" max="8499" width="3.6640625" style="149" customWidth="1"/>
    <col min="8500" max="8500" width="3.109375" style="149" customWidth="1"/>
    <col min="8501" max="8501" width="1.88671875" style="149" customWidth="1"/>
    <col min="8502" max="8503" width="2.21875" style="149" customWidth="1"/>
    <col min="8504" max="8504" width="7.21875" style="149" customWidth="1"/>
    <col min="8505" max="8739" width="8.88671875" style="149"/>
    <col min="8740" max="8740" width="2.44140625" style="149" customWidth="1"/>
    <col min="8741" max="8741" width="2.33203125" style="149" customWidth="1"/>
    <col min="8742" max="8742" width="1.109375" style="149" customWidth="1"/>
    <col min="8743" max="8743" width="22.6640625" style="149" customWidth="1"/>
    <col min="8744" max="8744" width="1.21875" style="149" customWidth="1"/>
    <col min="8745" max="8746" width="11.77734375" style="149" customWidth="1"/>
    <col min="8747" max="8747" width="1.77734375" style="149" customWidth="1"/>
    <col min="8748" max="8748" width="6.88671875" style="149" customWidth="1"/>
    <col min="8749" max="8749" width="4.44140625" style="149" customWidth="1"/>
    <col min="8750" max="8750" width="3.6640625" style="149" customWidth="1"/>
    <col min="8751" max="8751" width="0.77734375" style="149" customWidth="1"/>
    <col min="8752" max="8752" width="3.33203125" style="149" customWidth="1"/>
    <col min="8753" max="8753" width="3.6640625" style="149" customWidth="1"/>
    <col min="8754" max="8754" width="3" style="149" customWidth="1"/>
    <col min="8755" max="8755" width="3.6640625" style="149" customWidth="1"/>
    <col min="8756" max="8756" width="3.109375" style="149" customWidth="1"/>
    <col min="8757" max="8757" width="1.88671875" style="149" customWidth="1"/>
    <col min="8758" max="8759" width="2.21875" style="149" customWidth="1"/>
    <col min="8760" max="8760" width="7.21875" style="149" customWidth="1"/>
    <col min="8761" max="8995" width="8.88671875" style="149"/>
    <col min="8996" max="8996" width="2.44140625" style="149" customWidth="1"/>
    <col min="8997" max="8997" width="2.33203125" style="149" customWidth="1"/>
    <col min="8998" max="8998" width="1.109375" style="149" customWidth="1"/>
    <col min="8999" max="8999" width="22.6640625" style="149" customWidth="1"/>
    <col min="9000" max="9000" width="1.21875" style="149" customWidth="1"/>
    <col min="9001" max="9002" width="11.77734375" style="149" customWidth="1"/>
    <col min="9003" max="9003" width="1.77734375" style="149" customWidth="1"/>
    <col min="9004" max="9004" width="6.88671875" style="149" customWidth="1"/>
    <col min="9005" max="9005" width="4.44140625" style="149" customWidth="1"/>
    <col min="9006" max="9006" width="3.6640625" style="149" customWidth="1"/>
    <col min="9007" max="9007" width="0.77734375" style="149" customWidth="1"/>
    <col min="9008" max="9008" width="3.33203125" style="149" customWidth="1"/>
    <col min="9009" max="9009" width="3.6640625" style="149" customWidth="1"/>
    <col min="9010" max="9010" width="3" style="149" customWidth="1"/>
    <col min="9011" max="9011" width="3.6640625" style="149" customWidth="1"/>
    <col min="9012" max="9012" width="3.109375" style="149" customWidth="1"/>
    <col min="9013" max="9013" width="1.88671875" style="149" customWidth="1"/>
    <col min="9014" max="9015" width="2.21875" style="149" customWidth="1"/>
    <col min="9016" max="9016" width="7.21875" style="149" customWidth="1"/>
    <col min="9017" max="9251" width="8.88671875" style="149"/>
    <col min="9252" max="9252" width="2.44140625" style="149" customWidth="1"/>
    <col min="9253" max="9253" width="2.33203125" style="149" customWidth="1"/>
    <col min="9254" max="9254" width="1.109375" style="149" customWidth="1"/>
    <col min="9255" max="9255" width="22.6640625" style="149" customWidth="1"/>
    <col min="9256" max="9256" width="1.21875" style="149" customWidth="1"/>
    <col min="9257" max="9258" width="11.77734375" style="149" customWidth="1"/>
    <col min="9259" max="9259" width="1.77734375" style="149" customWidth="1"/>
    <col min="9260" max="9260" width="6.88671875" style="149" customWidth="1"/>
    <col min="9261" max="9261" width="4.44140625" style="149" customWidth="1"/>
    <col min="9262" max="9262" width="3.6640625" style="149" customWidth="1"/>
    <col min="9263" max="9263" width="0.77734375" style="149" customWidth="1"/>
    <col min="9264" max="9264" width="3.33203125" style="149" customWidth="1"/>
    <col min="9265" max="9265" width="3.6640625" style="149" customWidth="1"/>
    <col min="9266" max="9266" width="3" style="149" customWidth="1"/>
    <col min="9267" max="9267" width="3.6640625" style="149" customWidth="1"/>
    <col min="9268" max="9268" width="3.109375" style="149" customWidth="1"/>
    <col min="9269" max="9269" width="1.88671875" style="149" customWidth="1"/>
    <col min="9270" max="9271" width="2.21875" style="149" customWidth="1"/>
    <col min="9272" max="9272" width="7.21875" style="149" customWidth="1"/>
    <col min="9273" max="9507" width="8.88671875" style="149"/>
    <col min="9508" max="9508" width="2.44140625" style="149" customWidth="1"/>
    <col min="9509" max="9509" width="2.33203125" style="149" customWidth="1"/>
    <col min="9510" max="9510" width="1.109375" style="149" customWidth="1"/>
    <col min="9511" max="9511" width="22.6640625" style="149" customWidth="1"/>
    <col min="9512" max="9512" width="1.21875" style="149" customWidth="1"/>
    <col min="9513" max="9514" width="11.77734375" style="149" customWidth="1"/>
    <col min="9515" max="9515" width="1.77734375" style="149" customWidth="1"/>
    <col min="9516" max="9516" width="6.88671875" style="149" customWidth="1"/>
    <col min="9517" max="9517" width="4.44140625" style="149" customWidth="1"/>
    <col min="9518" max="9518" width="3.6640625" style="149" customWidth="1"/>
    <col min="9519" max="9519" width="0.77734375" style="149" customWidth="1"/>
    <col min="9520" max="9520" width="3.33203125" style="149" customWidth="1"/>
    <col min="9521" max="9521" width="3.6640625" style="149" customWidth="1"/>
    <col min="9522" max="9522" width="3" style="149" customWidth="1"/>
    <col min="9523" max="9523" width="3.6640625" style="149" customWidth="1"/>
    <col min="9524" max="9524" width="3.109375" style="149" customWidth="1"/>
    <col min="9525" max="9525" width="1.88671875" style="149" customWidth="1"/>
    <col min="9526" max="9527" width="2.21875" style="149" customWidth="1"/>
    <col min="9528" max="9528" width="7.21875" style="149" customWidth="1"/>
    <col min="9529" max="9763" width="8.88671875" style="149"/>
    <col min="9764" max="9764" width="2.44140625" style="149" customWidth="1"/>
    <col min="9765" max="9765" width="2.33203125" style="149" customWidth="1"/>
    <col min="9766" max="9766" width="1.109375" style="149" customWidth="1"/>
    <col min="9767" max="9767" width="22.6640625" style="149" customWidth="1"/>
    <col min="9768" max="9768" width="1.21875" style="149" customWidth="1"/>
    <col min="9769" max="9770" width="11.77734375" style="149" customWidth="1"/>
    <col min="9771" max="9771" width="1.77734375" style="149" customWidth="1"/>
    <col min="9772" max="9772" width="6.88671875" style="149" customWidth="1"/>
    <col min="9773" max="9773" width="4.44140625" style="149" customWidth="1"/>
    <col min="9774" max="9774" width="3.6640625" style="149" customWidth="1"/>
    <col min="9775" max="9775" width="0.77734375" style="149" customWidth="1"/>
    <col min="9776" max="9776" width="3.33203125" style="149" customWidth="1"/>
    <col min="9777" max="9777" width="3.6640625" style="149" customWidth="1"/>
    <col min="9778" max="9778" width="3" style="149" customWidth="1"/>
    <col min="9779" max="9779" width="3.6640625" style="149" customWidth="1"/>
    <col min="9780" max="9780" width="3.109375" style="149" customWidth="1"/>
    <col min="9781" max="9781" width="1.88671875" style="149" customWidth="1"/>
    <col min="9782" max="9783" width="2.21875" style="149" customWidth="1"/>
    <col min="9784" max="9784" width="7.21875" style="149" customWidth="1"/>
    <col min="9785" max="10019" width="8.88671875" style="149"/>
    <col min="10020" max="10020" width="2.44140625" style="149" customWidth="1"/>
    <col min="10021" max="10021" width="2.33203125" style="149" customWidth="1"/>
    <col min="10022" max="10022" width="1.109375" style="149" customWidth="1"/>
    <col min="10023" max="10023" width="22.6640625" style="149" customWidth="1"/>
    <col min="10024" max="10024" width="1.21875" style="149" customWidth="1"/>
    <col min="10025" max="10026" width="11.77734375" style="149" customWidth="1"/>
    <col min="10027" max="10027" width="1.77734375" style="149" customWidth="1"/>
    <col min="10028" max="10028" width="6.88671875" style="149" customWidth="1"/>
    <col min="10029" max="10029" width="4.44140625" style="149" customWidth="1"/>
    <col min="10030" max="10030" width="3.6640625" style="149" customWidth="1"/>
    <col min="10031" max="10031" width="0.77734375" style="149" customWidth="1"/>
    <col min="10032" max="10032" width="3.33203125" style="149" customWidth="1"/>
    <col min="10033" max="10033" width="3.6640625" style="149" customWidth="1"/>
    <col min="10034" max="10034" width="3" style="149" customWidth="1"/>
    <col min="10035" max="10035" width="3.6640625" style="149" customWidth="1"/>
    <col min="10036" max="10036" width="3.109375" style="149" customWidth="1"/>
    <col min="10037" max="10037" width="1.88671875" style="149" customWidth="1"/>
    <col min="10038" max="10039" width="2.21875" style="149" customWidth="1"/>
    <col min="10040" max="10040" width="7.21875" style="149" customWidth="1"/>
    <col min="10041" max="10275" width="8.88671875" style="149"/>
    <col min="10276" max="10276" width="2.44140625" style="149" customWidth="1"/>
    <col min="10277" max="10277" width="2.33203125" style="149" customWidth="1"/>
    <col min="10278" max="10278" width="1.109375" style="149" customWidth="1"/>
    <col min="10279" max="10279" width="22.6640625" style="149" customWidth="1"/>
    <col min="10280" max="10280" width="1.21875" style="149" customWidth="1"/>
    <col min="10281" max="10282" width="11.77734375" style="149" customWidth="1"/>
    <col min="10283" max="10283" width="1.77734375" style="149" customWidth="1"/>
    <col min="10284" max="10284" width="6.88671875" style="149" customWidth="1"/>
    <col min="10285" max="10285" width="4.44140625" style="149" customWidth="1"/>
    <col min="10286" max="10286" width="3.6640625" style="149" customWidth="1"/>
    <col min="10287" max="10287" width="0.77734375" style="149" customWidth="1"/>
    <col min="10288" max="10288" width="3.33203125" style="149" customWidth="1"/>
    <col min="10289" max="10289" width="3.6640625" style="149" customWidth="1"/>
    <col min="10290" max="10290" width="3" style="149" customWidth="1"/>
    <col min="10291" max="10291" width="3.6640625" style="149" customWidth="1"/>
    <col min="10292" max="10292" width="3.109375" style="149" customWidth="1"/>
    <col min="10293" max="10293" width="1.88671875" style="149" customWidth="1"/>
    <col min="10294" max="10295" width="2.21875" style="149" customWidth="1"/>
    <col min="10296" max="10296" width="7.21875" style="149" customWidth="1"/>
    <col min="10297" max="10531" width="8.88671875" style="149"/>
    <col min="10532" max="10532" width="2.44140625" style="149" customWidth="1"/>
    <col min="10533" max="10533" width="2.33203125" style="149" customWidth="1"/>
    <col min="10534" max="10534" width="1.109375" style="149" customWidth="1"/>
    <col min="10535" max="10535" width="22.6640625" style="149" customWidth="1"/>
    <col min="10536" max="10536" width="1.21875" style="149" customWidth="1"/>
    <col min="10537" max="10538" width="11.77734375" style="149" customWidth="1"/>
    <col min="10539" max="10539" width="1.77734375" style="149" customWidth="1"/>
    <col min="10540" max="10540" width="6.88671875" style="149" customWidth="1"/>
    <col min="10541" max="10541" width="4.44140625" style="149" customWidth="1"/>
    <col min="10542" max="10542" width="3.6640625" style="149" customWidth="1"/>
    <col min="10543" max="10543" width="0.77734375" style="149" customWidth="1"/>
    <col min="10544" max="10544" width="3.33203125" style="149" customWidth="1"/>
    <col min="10545" max="10545" width="3.6640625" style="149" customWidth="1"/>
    <col min="10546" max="10546" width="3" style="149" customWidth="1"/>
    <col min="10547" max="10547" width="3.6640625" style="149" customWidth="1"/>
    <col min="10548" max="10548" width="3.109375" style="149" customWidth="1"/>
    <col min="10549" max="10549" width="1.88671875" style="149" customWidth="1"/>
    <col min="10550" max="10551" width="2.21875" style="149" customWidth="1"/>
    <col min="10552" max="10552" width="7.21875" style="149" customWidth="1"/>
    <col min="10553" max="10787" width="8.88671875" style="149"/>
    <col min="10788" max="10788" width="2.44140625" style="149" customWidth="1"/>
    <col min="10789" max="10789" width="2.33203125" style="149" customWidth="1"/>
    <col min="10790" max="10790" width="1.109375" style="149" customWidth="1"/>
    <col min="10791" max="10791" width="22.6640625" style="149" customWidth="1"/>
    <col min="10792" max="10792" width="1.21875" style="149" customWidth="1"/>
    <col min="10793" max="10794" width="11.77734375" style="149" customWidth="1"/>
    <col min="10795" max="10795" width="1.77734375" style="149" customWidth="1"/>
    <col min="10796" max="10796" width="6.88671875" style="149" customWidth="1"/>
    <col min="10797" max="10797" width="4.44140625" style="149" customWidth="1"/>
    <col min="10798" max="10798" width="3.6640625" style="149" customWidth="1"/>
    <col min="10799" max="10799" width="0.77734375" style="149" customWidth="1"/>
    <col min="10800" max="10800" width="3.33203125" style="149" customWidth="1"/>
    <col min="10801" max="10801" width="3.6640625" style="149" customWidth="1"/>
    <col min="10802" max="10802" width="3" style="149" customWidth="1"/>
    <col min="10803" max="10803" width="3.6640625" style="149" customWidth="1"/>
    <col min="10804" max="10804" width="3.109375" style="149" customWidth="1"/>
    <col min="10805" max="10805" width="1.88671875" style="149" customWidth="1"/>
    <col min="10806" max="10807" width="2.21875" style="149" customWidth="1"/>
    <col min="10808" max="10808" width="7.21875" style="149" customWidth="1"/>
    <col min="10809" max="11043" width="8.88671875" style="149"/>
    <col min="11044" max="11044" width="2.44140625" style="149" customWidth="1"/>
    <col min="11045" max="11045" width="2.33203125" style="149" customWidth="1"/>
    <col min="11046" max="11046" width="1.109375" style="149" customWidth="1"/>
    <col min="11047" max="11047" width="22.6640625" style="149" customWidth="1"/>
    <col min="11048" max="11048" width="1.21875" style="149" customWidth="1"/>
    <col min="11049" max="11050" width="11.77734375" style="149" customWidth="1"/>
    <col min="11051" max="11051" width="1.77734375" style="149" customWidth="1"/>
    <col min="11052" max="11052" width="6.88671875" style="149" customWidth="1"/>
    <col min="11053" max="11053" width="4.44140625" style="149" customWidth="1"/>
    <col min="11054" max="11054" width="3.6640625" style="149" customWidth="1"/>
    <col min="11055" max="11055" width="0.77734375" style="149" customWidth="1"/>
    <col min="11056" max="11056" width="3.33203125" style="149" customWidth="1"/>
    <col min="11057" max="11057" width="3.6640625" style="149" customWidth="1"/>
    <col min="11058" max="11058" width="3" style="149" customWidth="1"/>
    <col min="11059" max="11059" width="3.6640625" style="149" customWidth="1"/>
    <col min="11060" max="11060" width="3.109375" style="149" customWidth="1"/>
    <col min="11061" max="11061" width="1.88671875" style="149" customWidth="1"/>
    <col min="11062" max="11063" width="2.21875" style="149" customWidth="1"/>
    <col min="11064" max="11064" width="7.21875" style="149" customWidth="1"/>
    <col min="11065" max="11299" width="8.88671875" style="149"/>
    <col min="11300" max="11300" width="2.44140625" style="149" customWidth="1"/>
    <col min="11301" max="11301" width="2.33203125" style="149" customWidth="1"/>
    <col min="11302" max="11302" width="1.109375" style="149" customWidth="1"/>
    <col min="11303" max="11303" width="22.6640625" style="149" customWidth="1"/>
    <col min="11304" max="11304" width="1.21875" style="149" customWidth="1"/>
    <col min="11305" max="11306" width="11.77734375" style="149" customWidth="1"/>
    <col min="11307" max="11307" width="1.77734375" style="149" customWidth="1"/>
    <col min="11308" max="11308" width="6.88671875" style="149" customWidth="1"/>
    <col min="11309" max="11309" width="4.44140625" style="149" customWidth="1"/>
    <col min="11310" max="11310" width="3.6640625" style="149" customWidth="1"/>
    <col min="11311" max="11311" width="0.77734375" style="149" customWidth="1"/>
    <col min="11312" max="11312" width="3.33203125" style="149" customWidth="1"/>
    <col min="11313" max="11313" width="3.6640625" style="149" customWidth="1"/>
    <col min="11314" max="11314" width="3" style="149" customWidth="1"/>
    <col min="11315" max="11315" width="3.6640625" style="149" customWidth="1"/>
    <col min="11316" max="11316" width="3.109375" style="149" customWidth="1"/>
    <col min="11317" max="11317" width="1.88671875" style="149" customWidth="1"/>
    <col min="11318" max="11319" width="2.21875" style="149" customWidth="1"/>
    <col min="11320" max="11320" width="7.21875" style="149" customWidth="1"/>
    <col min="11321" max="11555" width="8.88671875" style="149"/>
    <col min="11556" max="11556" width="2.44140625" style="149" customWidth="1"/>
    <col min="11557" max="11557" width="2.33203125" style="149" customWidth="1"/>
    <col min="11558" max="11558" width="1.109375" style="149" customWidth="1"/>
    <col min="11559" max="11559" width="22.6640625" style="149" customWidth="1"/>
    <col min="11560" max="11560" width="1.21875" style="149" customWidth="1"/>
    <col min="11561" max="11562" width="11.77734375" style="149" customWidth="1"/>
    <col min="11563" max="11563" width="1.77734375" style="149" customWidth="1"/>
    <col min="11564" max="11564" width="6.88671875" style="149" customWidth="1"/>
    <col min="11565" max="11565" width="4.44140625" style="149" customWidth="1"/>
    <col min="11566" max="11566" width="3.6640625" style="149" customWidth="1"/>
    <col min="11567" max="11567" width="0.77734375" style="149" customWidth="1"/>
    <col min="11568" max="11568" width="3.33203125" style="149" customWidth="1"/>
    <col min="11569" max="11569" width="3.6640625" style="149" customWidth="1"/>
    <col min="11570" max="11570" width="3" style="149" customWidth="1"/>
    <col min="11571" max="11571" width="3.6640625" style="149" customWidth="1"/>
    <col min="11572" max="11572" width="3.109375" style="149" customWidth="1"/>
    <col min="11573" max="11573" width="1.88671875" style="149" customWidth="1"/>
    <col min="11574" max="11575" width="2.21875" style="149" customWidth="1"/>
    <col min="11576" max="11576" width="7.21875" style="149" customWidth="1"/>
    <col min="11577" max="11811" width="8.88671875" style="149"/>
    <col min="11812" max="11812" width="2.44140625" style="149" customWidth="1"/>
    <col min="11813" max="11813" width="2.33203125" style="149" customWidth="1"/>
    <col min="11814" max="11814" width="1.109375" style="149" customWidth="1"/>
    <col min="11815" max="11815" width="22.6640625" style="149" customWidth="1"/>
    <col min="11816" max="11816" width="1.21875" style="149" customWidth="1"/>
    <col min="11817" max="11818" width="11.77734375" style="149" customWidth="1"/>
    <col min="11819" max="11819" width="1.77734375" style="149" customWidth="1"/>
    <col min="11820" max="11820" width="6.88671875" style="149" customWidth="1"/>
    <col min="11821" max="11821" width="4.44140625" style="149" customWidth="1"/>
    <col min="11822" max="11822" width="3.6640625" style="149" customWidth="1"/>
    <col min="11823" max="11823" width="0.77734375" style="149" customWidth="1"/>
    <col min="11824" max="11824" width="3.33203125" style="149" customWidth="1"/>
    <col min="11825" max="11825" width="3.6640625" style="149" customWidth="1"/>
    <col min="11826" max="11826" width="3" style="149" customWidth="1"/>
    <col min="11827" max="11827" width="3.6640625" style="149" customWidth="1"/>
    <col min="11828" max="11828" width="3.109375" style="149" customWidth="1"/>
    <col min="11829" max="11829" width="1.88671875" style="149" customWidth="1"/>
    <col min="11830" max="11831" width="2.21875" style="149" customWidth="1"/>
    <col min="11832" max="11832" width="7.21875" style="149" customWidth="1"/>
    <col min="11833" max="12067" width="8.88671875" style="149"/>
    <col min="12068" max="12068" width="2.44140625" style="149" customWidth="1"/>
    <col min="12069" max="12069" width="2.33203125" style="149" customWidth="1"/>
    <col min="12070" max="12070" width="1.109375" style="149" customWidth="1"/>
    <col min="12071" max="12071" width="22.6640625" style="149" customWidth="1"/>
    <col min="12072" max="12072" width="1.21875" style="149" customWidth="1"/>
    <col min="12073" max="12074" width="11.77734375" style="149" customWidth="1"/>
    <col min="12075" max="12075" width="1.77734375" style="149" customWidth="1"/>
    <col min="12076" max="12076" width="6.88671875" style="149" customWidth="1"/>
    <col min="12077" max="12077" width="4.44140625" style="149" customWidth="1"/>
    <col min="12078" max="12078" width="3.6640625" style="149" customWidth="1"/>
    <col min="12079" max="12079" width="0.77734375" style="149" customWidth="1"/>
    <col min="12080" max="12080" width="3.33203125" style="149" customWidth="1"/>
    <col min="12081" max="12081" width="3.6640625" style="149" customWidth="1"/>
    <col min="12082" max="12082" width="3" style="149" customWidth="1"/>
    <col min="12083" max="12083" width="3.6640625" style="149" customWidth="1"/>
    <col min="12084" max="12084" width="3.109375" style="149" customWidth="1"/>
    <col min="12085" max="12085" width="1.88671875" style="149" customWidth="1"/>
    <col min="12086" max="12087" width="2.21875" style="149" customWidth="1"/>
    <col min="12088" max="12088" width="7.21875" style="149" customWidth="1"/>
    <col min="12089" max="12323" width="8.88671875" style="149"/>
    <col min="12324" max="12324" width="2.44140625" style="149" customWidth="1"/>
    <col min="12325" max="12325" width="2.33203125" style="149" customWidth="1"/>
    <col min="12326" max="12326" width="1.109375" style="149" customWidth="1"/>
    <col min="12327" max="12327" width="22.6640625" style="149" customWidth="1"/>
    <col min="12328" max="12328" width="1.21875" style="149" customWidth="1"/>
    <col min="12329" max="12330" width="11.77734375" style="149" customWidth="1"/>
    <col min="12331" max="12331" width="1.77734375" style="149" customWidth="1"/>
    <col min="12332" max="12332" width="6.88671875" style="149" customWidth="1"/>
    <col min="12333" max="12333" width="4.44140625" style="149" customWidth="1"/>
    <col min="12334" max="12334" width="3.6640625" style="149" customWidth="1"/>
    <col min="12335" max="12335" width="0.77734375" style="149" customWidth="1"/>
    <col min="12336" max="12336" width="3.33203125" style="149" customWidth="1"/>
    <col min="12337" max="12337" width="3.6640625" style="149" customWidth="1"/>
    <col min="12338" max="12338" width="3" style="149" customWidth="1"/>
    <col min="12339" max="12339" width="3.6640625" style="149" customWidth="1"/>
    <col min="12340" max="12340" width="3.109375" style="149" customWidth="1"/>
    <col min="12341" max="12341" width="1.88671875" style="149" customWidth="1"/>
    <col min="12342" max="12343" width="2.21875" style="149" customWidth="1"/>
    <col min="12344" max="12344" width="7.21875" style="149" customWidth="1"/>
    <col min="12345" max="12579" width="8.88671875" style="149"/>
    <col min="12580" max="12580" width="2.44140625" style="149" customWidth="1"/>
    <col min="12581" max="12581" width="2.33203125" style="149" customWidth="1"/>
    <col min="12582" max="12582" width="1.109375" style="149" customWidth="1"/>
    <col min="12583" max="12583" width="22.6640625" style="149" customWidth="1"/>
    <col min="12584" max="12584" width="1.21875" style="149" customWidth="1"/>
    <col min="12585" max="12586" width="11.77734375" style="149" customWidth="1"/>
    <col min="12587" max="12587" width="1.77734375" style="149" customWidth="1"/>
    <col min="12588" max="12588" width="6.88671875" style="149" customWidth="1"/>
    <col min="12589" max="12589" width="4.44140625" style="149" customWidth="1"/>
    <col min="12590" max="12590" width="3.6640625" style="149" customWidth="1"/>
    <col min="12591" max="12591" width="0.77734375" style="149" customWidth="1"/>
    <col min="12592" max="12592" width="3.33203125" style="149" customWidth="1"/>
    <col min="12593" max="12593" width="3.6640625" style="149" customWidth="1"/>
    <col min="12594" max="12594" width="3" style="149" customWidth="1"/>
    <col min="12595" max="12595" width="3.6640625" style="149" customWidth="1"/>
    <col min="12596" max="12596" width="3.109375" style="149" customWidth="1"/>
    <col min="12597" max="12597" width="1.88671875" style="149" customWidth="1"/>
    <col min="12598" max="12599" width="2.21875" style="149" customWidth="1"/>
    <col min="12600" max="12600" width="7.21875" style="149" customWidth="1"/>
    <col min="12601" max="12835" width="8.88671875" style="149"/>
    <col min="12836" max="12836" width="2.44140625" style="149" customWidth="1"/>
    <col min="12837" max="12837" width="2.33203125" style="149" customWidth="1"/>
    <col min="12838" max="12838" width="1.109375" style="149" customWidth="1"/>
    <col min="12839" max="12839" width="22.6640625" style="149" customWidth="1"/>
    <col min="12840" max="12840" width="1.21875" style="149" customWidth="1"/>
    <col min="12841" max="12842" width="11.77734375" style="149" customWidth="1"/>
    <col min="12843" max="12843" width="1.77734375" style="149" customWidth="1"/>
    <col min="12844" max="12844" width="6.88671875" style="149" customWidth="1"/>
    <col min="12845" max="12845" width="4.44140625" style="149" customWidth="1"/>
    <col min="12846" max="12846" width="3.6640625" style="149" customWidth="1"/>
    <col min="12847" max="12847" width="0.77734375" style="149" customWidth="1"/>
    <col min="12848" max="12848" width="3.33203125" style="149" customWidth="1"/>
    <col min="12849" max="12849" width="3.6640625" style="149" customWidth="1"/>
    <col min="12850" max="12850" width="3" style="149" customWidth="1"/>
    <col min="12851" max="12851" width="3.6640625" style="149" customWidth="1"/>
    <col min="12852" max="12852" width="3.109375" style="149" customWidth="1"/>
    <col min="12853" max="12853" width="1.88671875" style="149" customWidth="1"/>
    <col min="12854" max="12855" width="2.21875" style="149" customWidth="1"/>
    <col min="12856" max="12856" width="7.21875" style="149" customWidth="1"/>
    <col min="12857" max="13091" width="8.88671875" style="149"/>
    <col min="13092" max="13092" width="2.44140625" style="149" customWidth="1"/>
    <col min="13093" max="13093" width="2.33203125" style="149" customWidth="1"/>
    <col min="13094" max="13094" width="1.109375" style="149" customWidth="1"/>
    <col min="13095" max="13095" width="22.6640625" style="149" customWidth="1"/>
    <col min="13096" max="13096" width="1.21875" style="149" customWidth="1"/>
    <col min="13097" max="13098" width="11.77734375" style="149" customWidth="1"/>
    <col min="13099" max="13099" width="1.77734375" style="149" customWidth="1"/>
    <col min="13100" max="13100" width="6.88671875" style="149" customWidth="1"/>
    <col min="13101" max="13101" width="4.44140625" style="149" customWidth="1"/>
    <col min="13102" max="13102" width="3.6640625" style="149" customWidth="1"/>
    <col min="13103" max="13103" width="0.77734375" style="149" customWidth="1"/>
    <col min="13104" max="13104" width="3.33203125" style="149" customWidth="1"/>
    <col min="13105" max="13105" width="3.6640625" style="149" customWidth="1"/>
    <col min="13106" max="13106" width="3" style="149" customWidth="1"/>
    <col min="13107" max="13107" width="3.6640625" style="149" customWidth="1"/>
    <col min="13108" max="13108" width="3.109375" style="149" customWidth="1"/>
    <col min="13109" max="13109" width="1.88671875" style="149" customWidth="1"/>
    <col min="13110" max="13111" width="2.21875" style="149" customWidth="1"/>
    <col min="13112" max="13112" width="7.21875" style="149" customWidth="1"/>
    <col min="13113" max="13347" width="8.88671875" style="149"/>
    <col min="13348" max="13348" width="2.44140625" style="149" customWidth="1"/>
    <col min="13349" max="13349" width="2.33203125" style="149" customWidth="1"/>
    <col min="13350" max="13350" width="1.109375" style="149" customWidth="1"/>
    <col min="13351" max="13351" width="22.6640625" style="149" customWidth="1"/>
    <col min="13352" max="13352" width="1.21875" style="149" customWidth="1"/>
    <col min="13353" max="13354" width="11.77734375" style="149" customWidth="1"/>
    <col min="13355" max="13355" width="1.77734375" style="149" customWidth="1"/>
    <col min="13356" max="13356" width="6.88671875" style="149" customWidth="1"/>
    <col min="13357" max="13357" width="4.44140625" style="149" customWidth="1"/>
    <col min="13358" max="13358" width="3.6640625" style="149" customWidth="1"/>
    <col min="13359" max="13359" width="0.77734375" style="149" customWidth="1"/>
    <col min="13360" max="13360" width="3.33203125" style="149" customWidth="1"/>
    <col min="13361" max="13361" width="3.6640625" style="149" customWidth="1"/>
    <col min="13362" max="13362" width="3" style="149" customWidth="1"/>
    <col min="13363" max="13363" width="3.6640625" style="149" customWidth="1"/>
    <col min="13364" max="13364" width="3.109375" style="149" customWidth="1"/>
    <col min="13365" max="13365" width="1.88671875" style="149" customWidth="1"/>
    <col min="13366" max="13367" width="2.21875" style="149" customWidth="1"/>
    <col min="13368" max="13368" width="7.21875" style="149" customWidth="1"/>
    <col min="13369" max="13603" width="8.88671875" style="149"/>
    <col min="13604" max="13604" width="2.44140625" style="149" customWidth="1"/>
    <col min="13605" max="13605" width="2.33203125" style="149" customWidth="1"/>
    <col min="13606" max="13606" width="1.109375" style="149" customWidth="1"/>
    <col min="13607" max="13607" width="22.6640625" style="149" customWidth="1"/>
    <col min="13608" max="13608" width="1.21875" style="149" customWidth="1"/>
    <col min="13609" max="13610" width="11.77734375" style="149" customWidth="1"/>
    <col min="13611" max="13611" width="1.77734375" style="149" customWidth="1"/>
    <col min="13612" max="13612" width="6.88671875" style="149" customWidth="1"/>
    <col min="13613" max="13613" width="4.44140625" style="149" customWidth="1"/>
    <col min="13614" max="13614" width="3.6640625" style="149" customWidth="1"/>
    <col min="13615" max="13615" width="0.77734375" style="149" customWidth="1"/>
    <col min="13616" max="13616" width="3.33203125" style="149" customWidth="1"/>
    <col min="13617" max="13617" width="3.6640625" style="149" customWidth="1"/>
    <col min="13618" max="13618" width="3" style="149" customWidth="1"/>
    <col min="13619" max="13619" width="3.6640625" style="149" customWidth="1"/>
    <col min="13620" max="13620" width="3.109375" style="149" customWidth="1"/>
    <col min="13621" max="13621" width="1.88671875" style="149" customWidth="1"/>
    <col min="13622" max="13623" width="2.21875" style="149" customWidth="1"/>
    <col min="13624" max="13624" width="7.21875" style="149" customWidth="1"/>
    <col min="13625" max="13859" width="8.88671875" style="149"/>
    <col min="13860" max="13860" width="2.44140625" style="149" customWidth="1"/>
    <col min="13861" max="13861" width="2.33203125" style="149" customWidth="1"/>
    <col min="13862" max="13862" width="1.109375" style="149" customWidth="1"/>
    <col min="13863" max="13863" width="22.6640625" style="149" customWidth="1"/>
    <col min="13864" max="13864" width="1.21875" style="149" customWidth="1"/>
    <col min="13865" max="13866" width="11.77734375" style="149" customWidth="1"/>
    <col min="13867" max="13867" width="1.77734375" style="149" customWidth="1"/>
    <col min="13868" max="13868" width="6.88671875" style="149" customWidth="1"/>
    <col min="13869" max="13869" width="4.44140625" style="149" customWidth="1"/>
    <col min="13870" max="13870" width="3.6640625" style="149" customWidth="1"/>
    <col min="13871" max="13871" width="0.77734375" style="149" customWidth="1"/>
    <col min="13872" max="13872" width="3.33203125" style="149" customWidth="1"/>
    <col min="13873" max="13873" width="3.6640625" style="149" customWidth="1"/>
    <col min="13874" max="13874" width="3" style="149" customWidth="1"/>
    <col min="13875" max="13875" width="3.6640625" style="149" customWidth="1"/>
    <col min="13876" max="13876" width="3.109375" style="149" customWidth="1"/>
    <col min="13877" max="13877" width="1.88671875" style="149" customWidth="1"/>
    <col min="13878" max="13879" width="2.21875" style="149" customWidth="1"/>
    <col min="13880" max="13880" width="7.21875" style="149" customWidth="1"/>
    <col min="13881" max="14115" width="8.88671875" style="149"/>
    <col min="14116" max="14116" width="2.44140625" style="149" customWidth="1"/>
    <col min="14117" max="14117" width="2.33203125" style="149" customWidth="1"/>
    <col min="14118" max="14118" width="1.109375" style="149" customWidth="1"/>
    <col min="14119" max="14119" width="22.6640625" style="149" customWidth="1"/>
    <col min="14120" max="14120" width="1.21875" style="149" customWidth="1"/>
    <col min="14121" max="14122" width="11.77734375" style="149" customWidth="1"/>
    <col min="14123" max="14123" width="1.77734375" style="149" customWidth="1"/>
    <col min="14124" max="14124" width="6.88671875" style="149" customWidth="1"/>
    <col min="14125" max="14125" width="4.44140625" style="149" customWidth="1"/>
    <col min="14126" max="14126" width="3.6640625" style="149" customWidth="1"/>
    <col min="14127" max="14127" width="0.77734375" style="149" customWidth="1"/>
    <col min="14128" max="14128" width="3.33203125" style="149" customWidth="1"/>
    <col min="14129" max="14129" width="3.6640625" style="149" customWidth="1"/>
    <col min="14130" max="14130" width="3" style="149" customWidth="1"/>
    <col min="14131" max="14131" width="3.6640625" style="149" customWidth="1"/>
    <col min="14132" max="14132" width="3.109375" style="149" customWidth="1"/>
    <col min="14133" max="14133" width="1.88671875" style="149" customWidth="1"/>
    <col min="14134" max="14135" width="2.21875" style="149" customWidth="1"/>
    <col min="14136" max="14136" width="7.21875" style="149" customWidth="1"/>
    <col min="14137" max="14371" width="8.88671875" style="149"/>
    <col min="14372" max="14372" width="2.44140625" style="149" customWidth="1"/>
    <col min="14373" max="14373" width="2.33203125" style="149" customWidth="1"/>
    <col min="14374" max="14374" width="1.109375" style="149" customWidth="1"/>
    <col min="14375" max="14375" width="22.6640625" style="149" customWidth="1"/>
    <col min="14376" max="14376" width="1.21875" style="149" customWidth="1"/>
    <col min="14377" max="14378" width="11.77734375" style="149" customWidth="1"/>
    <col min="14379" max="14379" width="1.77734375" style="149" customWidth="1"/>
    <col min="14380" max="14380" width="6.88671875" style="149" customWidth="1"/>
    <col min="14381" max="14381" width="4.44140625" style="149" customWidth="1"/>
    <col min="14382" max="14382" width="3.6640625" style="149" customWidth="1"/>
    <col min="14383" max="14383" width="0.77734375" style="149" customWidth="1"/>
    <col min="14384" max="14384" width="3.33203125" style="149" customWidth="1"/>
    <col min="14385" max="14385" width="3.6640625" style="149" customWidth="1"/>
    <col min="14386" max="14386" width="3" style="149" customWidth="1"/>
    <col min="14387" max="14387" width="3.6640625" style="149" customWidth="1"/>
    <col min="14388" max="14388" width="3.109375" style="149" customWidth="1"/>
    <col min="14389" max="14389" width="1.88671875" style="149" customWidth="1"/>
    <col min="14390" max="14391" width="2.21875" style="149" customWidth="1"/>
    <col min="14392" max="14392" width="7.21875" style="149" customWidth="1"/>
    <col min="14393" max="14627" width="8.88671875" style="149"/>
    <col min="14628" max="14628" width="2.44140625" style="149" customWidth="1"/>
    <col min="14629" max="14629" width="2.33203125" style="149" customWidth="1"/>
    <col min="14630" max="14630" width="1.109375" style="149" customWidth="1"/>
    <col min="14631" max="14631" width="22.6640625" style="149" customWidth="1"/>
    <col min="14632" max="14632" width="1.21875" style="149" customWidth="1"/>
    <col min="14633" max="14634" width="11.77734375" style="149" customWidth="1"/>
    <col min="14635" max="14635" width="1.77734375" style="149" customWidth="1"/>
    <col min="14636" max="14636" width="6.88671875" style="149" customWidth="1"/>
    <col min="14637" max="14637" width="4.44140625" style="149" customWidth="1"/>
    <col min="14638" max="14638" width="3.6640625" style="149" customWidth="1"/>
    <col min="14639" max="14639" width="0.77734375" style="149" customWidth="1"/>
    <col min="14640" max="14640" width="3.33203125" style="149" customWidth="1"/>
    <col min="14641" max="14641" width="3.6640625" style="149" customWidth="1"/>
    <col min="14642" max="14642" width="3" style="149" customWidth="1"/>
    <col min="14643" max="14643" width="3.6640625" style="149" customWidth="1"/>
    <col min="14644" max="14644" width="3.109375" style="149" customWidth="1"/>
    <col min="14645" max="14645" width="1.88671875" style="149" customWidth="1"/>
    <col min="14646" max="14647" width="2.21875" style="149" customWidth="1"/>
    <col min="14648" max="14648" width="7.21875" style="149" customWidth="1"/>
    <col min="14649" max="14883" width="8.88671875" style="149"/>
    <col min="14884" max="14884" width="2.44140625" style="149" customWidth="1"/>
    <col min="14885" max="14885" width="2.33203125" style="149" customWidth="1"/>
    <col min="14886" max="14886" width="1.109375" style="149" customWidth="1"/>
    <col min="14887" max="14887" width="22.6640625" style="149" customWidth="1"/>
    <col min="14888" max="14888" width="1.21875" style="149" customWidth="1"/>
    <col min="14889" max="14890" width="11.77734375" style="149" customWidth="1"/>
    <col min="14891" max="14891" width="1.77734375" style="149" customWidth="1"/>
    <col min="14892" max="14892" width="6.88671875" style="149" customWidth="1"/>
    <col min="14893" max="14893" width="4.44140625" style="149" customWidth="1"/>
    <col min="14894" max="14894" width="3.6640625" style="149" customWidth="1"/>
    <col min="14895" max="14895" width="0.77734375" style="149" customWidth="1"/>
    <col min="14896" max="14896" width="3.33203125" style="149" customWidth="1"/>
    <col min="14897" max="14897" width="3.6640625" style="149" customWidth="1"/>
    <col min="14898" max="14898" width="3" style="149" customWidth="1"/>
    <col min="14899" max="14899" width="3.6640625" style="149" customWidth="1"/>
    <col min="14900" max="14900" width="3.109375" style="149" customWidth="1"/>
    <col min="14901" max="14901" width="1.88671875" style="149" customWidth="1"/>
    <col min="14902" max="14903" width="2.21875" style="149" customWidth="1"/>
    <col min="14904" max="14904" width="7.21875" style="149" customWidth="1"/>
    <col min="14905" max="15139" width="8.88671875" style="149"/>
    <col min="15140" max="15140" width="2.44140625" style="149" customWidth="1"/>
    <col min="15141" max="15141" width="2.33203125" style="149" customWidth="1"/>
    <col min="15142" max="15142" width="1.109375" style="149" customWidth="1"/>
    <col min="15143" max="15143" width="22.6640625" style="149" customWidth="1"/>
    <col min="15144" max="15144" width="1.21875" style="149" customWidth="1"/>
    <col min="15145" max="15146" width="11.77734375" style="149" customWidth="1"/>
    <col min="15147" max="15147" width="1.77734375" style="149" customWidth="1"/>
    <col min="15148" max="15148" width="6.88671875" style="149" customWidth="1"/>
    <col min="15149" max="15149" width="4.44140625" style="149" customWidth="1"/>
    <col min="15150" max="15150" width="3.6640625" style="149" customWidth="1"/>
    <col min="15151" max="15151" width="0.77734375" style="149" customWidth="1"/>
    <col min="15152" max="15152" width="3.33203125" style="149" customWidth="1"/>
    <col min="15153" max="15153" width="3.6640625" style="149" customWidth="1"/>
    <col min="15154" max="15154" width="3" style="149" customWidth="1"/>
    <col min="15155" max="15155" width="3.6640625" style="149" customWidth="1"/>
    <col min="15156" max="15156" width="3.109375" style="149" customWidth="1"/>
    <col min="15157" max="15157" width="1.88671875" style="149" customWidth="1"/>
    <col min="15158" max="15159" width="2.21875" style="149" customWidth="1"/>
    <col min="15160" max="15160" width="7.21875" style="149" customWidth="1"/>
    <col min="15161" max="15395" width="8.88671875" style="149"/>
    <col min="15396" max="15396" width="2.44140625" style="149" customWidth="1"/>
    <col min="15397" max="15397" width="2.33203125" style="149" customWidth="1"/>
    <col min="15398" max="15398" width="1.109375" style="149" customWidth="1"/>
    <col min="15399" max="15399" width="22.6640625" style="149" customWidth="1"/>
    <col min="15400" max="15400" width="1.21875" style="149" customWidth="1"/>
    <col min="15401" max="15402" width="11.77734375" style="149" customWidth="1"/>
    <col min="15403" max="15403" width="1.77734375" style="149" customWidth="1"/>
    <col min="15404" max="15404" width="6.88671875" style="149" customWidth="1"/>
    <col min="15405" max="15405" width="4.44140625" style="149" customWidth="1"/>
    <col min="15406" max="15406" width="3.6640625" style="149" customWidth="1"/>
    <col min="15407" max="15407" width="0.77734375" style="149" customWidth="1"/>
    <col min="15408" max="15408" width="3.33203125" style="149" customWidth="1"/>
    <col min="15409" max="15409" width="3.6640625" style="149" customWidth="1"/>
    <col min="15410" max="15410" width="3" style="149" customWidth="1"/>
    <col min="15411" max="15411" width="3.6640625" style="149" customWidth="1"/>
    <col min="15412" max="15412" width="3.109375" style="149" customWidth="1"/>
    <col min="15413" max="15413" width="1.88671875" style="149" customWidth="1"/>
    <col min="15414" max="15415" width="2.21875" style="149" customWidth="1"/>
    <col min="15416" max="15416" width="7.21875" style="149" customWidth="1"/>
    <col min="15417" max="15651" width="8.88671875" style="149"/>
    <col min="15652" max="15652" width="2.44140625" style="149" customWidth="1"/>
    <col min="15653" max="15653" width="2.33203125" style="149" customWidth="1"/>
    <col min="15654" max="15654" width="1.109375" style="149" customWidth="1"/>
    <col min="15655" max="15655" width="22.6640625" style="149" customWidth="1"/>
    <col min="15656" max="15656" width="1.21875" style="149" customWidth="1"/>
    <col min="15657" max="15658" width="11.77734375" style="149" customWidth="1"/>
    <col min="15659" max="15659" width="1.77734375" style="149" customWidth="1"/>
    <col min="15660" max="15660" width="6.88671875" style="149" customWidth="1"/>
    <col min="15661" max="15661" width="4.44140625" style="149" customWidth="1"/>
    <col min="15662" max="15662" width="3.6640625" style="149" customWidth="1"/>
    <col min="15663" max="15663" width="0.77734375" style="149" customWidth="1"/>
    <col min="15664" max="15664" width="3.33203125" style="149" customWidth="1"/>
    <col min="15665" max="15665" width="3.6640625" style="149" customWidth="1"/>
    <col min="15666" max="15666" width="3" style="149" customWidth="1"/>
    <col min="15667" max="15667" width="3.6640625" style="149" customWidth="1"/>
    <col min="15668" max="15668" width="3.109375" style="149" customWidth="1"/>
    <col min="15669" max="15669" width="1.88671875" style="149" customWidth="1"/>
    <col min="15670" max="15671" width="2.21875" style="149" customWidth="1"/>
    <col min="15672" max="15672" width="7.21875" style="149" customWidth="1"/>
    <col min="15673" max="15907" width="8.88671875" style="149"/>
    <col min="15908" max="15908" width="2.44140625" style="149" customWidth="1"/>
    <col min="15909" max="15909" width="2.33203125" style="149" customWidth="1"/>
    <col min="15910" max="15910" width="1.109375" style="149" customWidth="1"/>
    <col min="15911" max="15911" width="22.6640625" style="149" customWidth="1"/>
    <col min="15912" max="15912" width="1.21875" style="149" customWidth="1"/>
    <col min="15913" max="15914" width="11.77734375" style="149" customWidth="1"/>
    <col min="15915" max="15915" width="1.77734375" style="149" customWidth="1"/>
    <col min="15916" max="15916" width="6.88671875" style="149" customWidth="1"/>
    <col min="15917" max="15917" width="4.44140625" style="149" customWidth="1"/>
    <col min="15918" max="15918" width="3.6640625" style="149" customWidth="1"/>
    <col min="15919" max="15919" width="0.77734375" style="149" customWidth="1"/>
    <col min="15920" max="15920" width="3.33203125" style="149" customWidth="1"/>
    <col min="15921" max="15921" width="3.6640625" style="149" customWidth="1"/>
    <col min="15922" max="15922" width="3" style="149" customWidth="1"/>
    <col min="15923" max="15923" width="3.6640625" style="149" customWidth="1"/>
    <col min="15924" max="15924" width="3.109375" style="149" customWidth="1"/>
    <col min="15925" max="15925" width="1.88671875" style="149" customWidth="1"/>
    <col min="15926" max="15927" width="2.21875" style="149" customWidth="1"/>
    <col min="15928" max="15928" width="7.21875" style="149" customWidth="1"/>
    <col min="15929" max="16163" width="8.88671875" style="149"/>
    <col min="16164" max="16164" width="2.44140625" style="149" customWidth="1"/>
    <col min="16165" max="16165" width="2.33203125" style="149" customWidth="1"/>
    <col min="16166" max="16166" width="1.109375" style="149" customWidth="1"/>
    <col min="16167" max="16167" width="22.6640625" style="149" customWidth="1"/>
    <col min="16168" max="16168" width="1.21875" style="149" customWidth="1"/>
    <col min="16169" max="16170" width="11.77734375" style="149" customWidth="1"/>
    <col min="16171" max="16171" width="1.77734375" style="149" customWidth="1"/>
    <col min="16172" max="16172" width="6.88671875" style="149" customWidth="1"/>
    <col min="16173" max="16173" width="4.44140625" style="149" customWidth="1"/>
    <col min="16174" max="16174" width="3.6640625" style="149" customWidth="1"/>
    <col min="16175" max="16175" width="0.77734375" style="149" customWidth="1"/>
    <col min="16176" max="16176" width="3.33203125" style="149" customWidth="1"/>
    <col min="16177" max="16177" width="3.6640625" style="149" customWidth="1"/>
    <col min="16178" max="16178" width="3" style="149" customWidth="1"/>
    <col min="16179" max="16179" width="3.6640625" style="149" customWidth="1"/>
    <col min="16180" max="16180" width="3.109375" style="149" customWidth="1"/>
    <col min="16181" max="16181" width="1.88671875" style="149" customWidth="1"/>
    <col min="16182" max="16183" width="2.21875" style="149" customWidth="1"/>
    <col min="16184" max="16184" width="7.21875" style="149" customWidth="1"/>
    <col min="16185" max="16384" width="8.88671875" style="149"/>
  </cols>
  <sheetData>
    <row r="1" spans="2:76" ht="20.25" customHeight="1">
      <c r="B1" s="148" t="s">
        <v>2232</v>
      </c>
      <c r="BB1" s="148" t="s">
        <v>2232</v>
      </c>
    </row>
    <row r="2" spans="2:76" ht="9" customHeight="1">
      <c r="S2" s="151"/>
      <c r="T2" s="151"/>
      <c r="X2" s="151"/>
      <c r="AB2" s="399"/>
      <c r="BS2" s="151"/>
      <c r="BT2" s="151"/>
      <c r="BX2" s="151"/>
    </row>
    <row r="3" spans="2:76">
      <c r="R3" s="798"/>
      <c r="S3" s="799"/>
      <c r="T3" s="152" t="s">
        <v>2213</v>
      </c>
      <c r="U3" s="414"/>
      <c r="V3" s="152" t="s">
        <v>2214</v>
      </c>
      <c r="W3" s="414"/>
      <c r="X3" s="152" t="s">
        <v>2215</v>
      </c>
      <c r="BR3" s="798"/>
      <c r="BS3" s="798"/>
      <c r="BT3" s="152" t="s">
        <v>2213</v>
      </c>
      <c r="BU3" s="414"/>
      <c r="BV3" s="152" t="s">
        <v>2214</v>
      </c>
      <c r="BW3" s="414"/>
      <c r="BX3" s="152" t="s">
        <v>2215</v>
      </c>
    </row>
    <row r="4" spans="2:76" ht="7.8" customHeight="1">
      <c r="Q4" s="178"/>
      <c r="R4" s="178"/>
      <c r="S4" s="179"/>
      <c r="T4" s="152"/>
      <c r="U4" s="179"/>
      <c r="V4" s="152"/>
      <c r="W4" s="179"/>
      <c r="X4" s="152"/>
      <c r="BQ4" s="178"/>
      <c r="BR4" s="178"/>
      <c r="BS4" s="179"/>
      <c r="BT4" s="152"/>
      <c r="BU4" s="179"/>
      <c r="BV4" s="152"/>
      <c r="BW4" s="179"/>
      <c r="BX4" s="152"/>
    </row>
    <row r="5" spans="2:76" ht="12" customHeight="1">
      <c r="N5" s="149" t="s">
        <v>2233</v>
      </c>
      <c r="T5" s="153"/>
      <c r="U5" s="153"/>
      <c r="V5" s="153"/>
      <c r="W5" s="153"/>
      <c r="X5" s="153"/>
      <c r="BN5" s="149" t="s">
        <v>2233</v>
      </c>
      <c r="BT5" s="153"/>
      <c r="BU5" s="153"/>
      <c r="BV5" s="153"/>
      <c r="BW5" s="153"/>
      <c r="BX5" s="153"/>
    </row>
    <row r="6" spans="2:76" ht="21" customHeight="1">
      <c r="C6" s="149" t="s">
        <v>2216</v>
      </c>
      <c r="N6" s="1110" t="s">
        <v>2218</v>
      </c>
      <c r="O6" s="1110"/>
      <c r="P6" s="1111">
        <f>第1号!$L$9</f>
        <v>0</v>
      </c>
      <c r="Q6" s="1112"/>
      <c r="R6" s="1112"/>
      <c r="S6" s="1112"/>
      <c r="T6" s="1112"/>
      <c r="U6" s="1112"/>
      <c r="V6" s="1112"/>
      <c r="W6" s="1112"/>
      <c r="X6" s="1112"/>
      <c r="BC6" s="149" t="s">
        <v>2216</v>
      </c>
      <c r="BN6" s="1110" t="s">
        <v>2218</v>
      </c>
      <c r="BO6" s="1110"/>
      <c r="BP6" s="1111" t="s">
        <v>2420</v>
      </c>
      <c r="BQ6" s="1111"/>
      <c r="BR6" s="1111"/>
      <c r="BS6" s="1111"/>
      <c r="BT6" s="1111"/>
      <c r="BU6" s="1111"/>
      <c r="BV6" s="1111"/>
      <c r="BW6" s="1111"/>
      <c r="BX6" s="1111"/>
    </row>
    <row r="7" spans="2:76" ht="2.4" customHeight="1">
      <c r="B7" s="149" t="s">
        <v>2235</v>
      </c>
      <c r="O7" s="148"/>
      <c r="P7" s="155"/>
      <c r="Q7" s="155"/>
      <c r="R7" s="155"/>
      <c r="S7" s="155"/>
      <c r="T7" s="155"/>
      <c r="U7" s="155"/>
      <c r="V7" s="155"/>
      <c r="W7" s="155"/>
      <c r="X7" s="155"/>
      <c r="BB7" s="149" t="s">
        <v>2235</v>
      </c>
      <c r="BO7" s="148"/>
      <c r="BP7" s="155"/>
      <c r="BQ7" s="155"/>
      <c r="BR7" s="155"/>
      <c r="BS7" s="155"/>
      <c r="BT7" s="155"/>
      <c r="BU7" s="155"/>
      <c r="BV7" s="155"/>
      <c r="BW7" s="155"/>
      <c r="BX7" s="155"/>
    </row>
    <row r="8" spans="2:76" ht="21" customHeight="1">
      <c r="C8" s="149" t="s">
        <v>2247</v>
      </c>
      <c r="E8" s="148"/>
      <c r="F8" s="148"/>
      <c r="G8" s="148"/>
      <c r="H8" s="148"/>
      <c r="I8" s="148"/>
      <c r="J8" s="148"/>
      <c r="N8" s="1110" t="s">
        <v>2219</v>
      </c>
      <c r="O8" s="1110"/>
      <c r="P8" s="1111">
        <f>第1号!$J$10</f>
        <v>0</v>
      </c>
      <c r="Q8" s="1112"/>
      <c r="R8" s="1112"/>
      <c r="S8" s="1112"/>
      <c r="T8" s="1112"/>
      <c r="U8" s="1112"/>
      <c r="V8" s="1112"/>
      <c r="W8" s="1112"/>
      <c r="X8" s="1112"/>
      <c r="BC8" s="149" t="s">
        <v>2247</v>
      </c>
      <c r="BE8" s="148"/>
      <c r="BF8" s="148"/>
      <c r="BG8" s="148"/>
      <c r="BH8" s="148"/>
      <c r="BI8" s="148"/>
      <c r="BJ8" s="148"/>
      <c r="BN8" s="1110" t="s">
        <v>2219</v>
      </c>
      <c r="BO8" s="1110"/>
      <c r="BP8" s="1111" t="s">
        <v>2421</v>
      </c>
      <c r="BQ8" s="1111"/>
      <c r="BR8" s="1111"/>
      <c r="BS8" s="1111"/>
      <c r="BT8" s="1111"/>
      <c r="BU8" s="1111"/>
      <c r="BV8" s="1111"/>
      <c r="BW8" s="1111"/>
      <c r="BX8" s="1111"/>
    </row>
    <row r="9" spans="2:76" ht="2.4" customHeight="1">
      <c r="D9" s="148"/>
      <c r="E9" s="148"/>
      <c r="F9" s="148"/>
      <c r="G9" s="148"/>
      <c r="H9" s="148"/>
      <c r="I9" s="148"/>
      <c r="J9" s="148"/>
      <c r="O9" s="148"/>
      <c r="P9" s="155"/>
      <c r="Q9" s="155"/>
      <c r="R9" s="155"/>
      <c r="S9" s="155"/>
      <c r="T9" s="155"/>
      <c r="U9" s="155"/>
      <c r="V9" s="155"/>
      <c r="W9" s="155"/>
      <c r="X9" s="155"/>
      <c r="BD9" s="148"/>
      <c r="BE9" s="148"/>
      <c r="BF9" s="148"/>
      <c r="BG9" s="148"/>
      <c r="BH9" s="148"/>
      <c r="BI9" s="148"/>
      <c r="BJ9" s="148"/>
      <c r="BO9" s="148"/>
      <c r="BP9" s="155"/>
      <c r="BQ9" s="155"/>
      <c r="BR9" s="155"/>
      <c r="BS9" s="155"/>
      <c r="BT9" s="155"/>
      <c r="BU9" s="155"/>
      <c r="BV9" s="155"/>
      <c r="BW9" s="155"/>
      <c r="BX9" s="155"/>
    </row>
    <row r="10" spans="2:76" ht="25.95" customHeight="1">
      <c r="N10" s="1113" t="s">
        <v>2175</v>
      </c>
      <c r="O10" s="1113"/>
      <c r="P10" s="1111">
        <f>第1号!$J$11</f>
        <v>0</v>
      </c>
      <c r="Q10" s="1112"/>
      <c r="R10" s="1112"/>
      <c r="S10" s="1112"/>
      <c r="T10" s="1111">
        <f>第1号!$M$11</f>
        <v>0</v>
      </c>
      <c r="U10" s="1112"/>
      <c r="V10" s="1112"/>
      <c r="W10" s="1112"/>
      <c r="X10" s="1112"/>
      <c r="BN10" s="1113" t="s">
        <v>2175</v>
      </c>
      <c r="BO10" s="1113"/>
      <c r="BP10" s="1111" t="s">
        <v>2670</v>
      </c>
      <c r="BQ10" s="1111"/>
      <c r="BR10" s="1111"/>
      <c r="BS10" s="1111"/>
      <c r="BT10" s="1111" t="s">
        <v>2671</v>
      </c>
      <c r="BU10" s="1111"/>
      <c r="BV10" s="1111"/>
      <c r="BW10" s="1111"/>
      <c r="BX10" s="1111"/>
    </row>
    <row r="11" spans="2:76" ht="3.6" customHeight="1">
      <c r="O11" s="148"/>
      <c r="P11" s="154"/>
      <c r="Q11" s="154"/>
      <c r="R11" s="154"/>
      <c r="S11" s="154"/>
      <c r="T11" s="154"/>
      <c r="U11" s="154"/>
      <c r="V11" s="154"/>
      <c r="W11" s="154"/>
      <c r="X11" s="154"/>
      <c r="BO11" s="148"/>
      <c r="BP11" s="154"/>
      <c r="BQ11" s="154"/>
      <c r="BR11" s="154"/>
      <c r="BS11" s="154"/>
      <c r="BT11" s="154"/>
      <c r="BU11" s="154"/>
      <c r="BV11" s="154"/>
      <c r="BW11" s="154"/>
      <c r="BX11" s="154"/>
    </row>
    <row r="12" spans="2:76" ht="21" customHeight="1">
      <c r="N12" s="149" t="s">
        <v>2139</v>
      </c>
      <c r="P12" s="148"/>
      <c r="Q12" s="148"/>
      <c r="R12" s="154"/>
      <c r="S12" s="154"/>
      <c r="T12" s="154"/>
      <c r="U12" s="154"/>
      <c r="V12" s="154"/>
      <c r="W12" s="154"/>
      <c r="X12" s="154"/>
      <c r="BN12" s="149" t="s">
        <v>2139</v>
      </c>
      <c r="BP12" s="148"/>
      <c r="BQ12" s="148"/>
      <c r="BR12" s="154"/>
      <c r="BS12" s="154"/>
      <c r="BT12" s="154"/>
      <c r="BU12" s="154"/>
      <c r="BV12" s="154"/>
      <c r="BW12" s="154"/>
      <c r="BX12" s="154"/>
    </row>
    <row r="13" spans="2:76" ht="2.4" customHeight="1">
      <c r="O13" s="148"/>
      <c r="P13" s="155"/>
      <c r="Q13" s="155"/>
      <c r="R13" s="155"/>
      <c r="S13" s="155"/>
      <c r="T13" s="155"/>
      <c r="U13" s="155"/>
      <c r="V13" s="155"/>
      <c r="W13" s="155"/>
      <c r="X13" s="155"/>
      <c r="BO13" s="148"/>
      <c r="BP13" s="155"/>
      <c r="BQ13" s="155"/>
      <c r="BR13" s="155"/>
      <c r="BS13" s="155"/>
      <c r="BT13" s="155"/>
      <c r="BU13" s="155"/>
      <c r="BV13" s="155"/>
      <c r="BW13" s="155"/>
      <c r="BX13" s="155"/>
    </row>
    <row r="14" spans="2:76" ht="21" customHeight="1">
      <c r="N14" s="1110" t="s">
        <v>2219</v>
      </c>
      <c r="O14" s="1110"/>
      <c r="P14" s="1111">
        <f>第1号!$J$16</f>
        <v>0</v>
      </c>
      <c r="Q14" s="1112"/>
      <c r="R14" s="1112"/>
      <c r="S14" s="1112"/>
      <c r="T14" s="1112"/>
      <c r="U14" s="1112"/>
      <c r="V14" s="1112"/>
      <c r="W14" s="1112"/>
      <c r="X14" s="1112"/>
      <c r="AB14" s="156"/>
      <c r="BN14" s="1110" t="s">
        <v>2219</v>
      </c>
      <c r="BO14" s="1110"/>
      <c r="BP14" s="1111" t="s">
        <v>2675</v>
      </c>
      <c r="BQ14" s="1111"/>
      <c r="BR14" s="1111"/>
      <c r="BS14" s="1111"/>
      <c r="BT14" s="1111"/>
      <c r="BU14" s="1111"/>
      <c r="BV14" s="1111"/>
      <c r="BW14" s="1111"/>
      <c r="BX14" s="1111"/>
    </row>
    <row r="15" spans="2:76" ht="2.4" customHeight="1">
      <c r="O15" s="148"/>
      <c r="P15" s="155"/>
      <c r="Q15" s="155"/>
      <c r="R15" s="155"/>
      <c r="S15" s="155"/>
      <c r="T15" s="155"/>
      <c r="U15" s="155"/>
      <c r="V15" s="155"/>
      <c r="W15" s="155"/>
      <c r="X15" s="155"/>
      <c r="BO15" s="148"/>
      <c r="BP15" s="155"/>
      <c r="BQ15" s="155"/>
      <c r="BR15" s="155"/>
      <c r="BS15" s="155"/>
      <c r="BT15" s="155"/>
      <c r="BU15" s="155"/>
      <c r="BV15" s="155"/>
      <c r="BW15" s="155"/>
      <c r="BX15" s="155"/>
    </row>
    <row r="16" spans="2:76" ht="25.95" customHeight="1">
      <c r="N16" s="1113" t="s">
        <v>2175</v>
      </c>
      <c r="O16" s="1113"/>
      <c r="P16" s="1111">
        <f>第1号!$J$17</f>
        <v>0</v>
      </c>
      <c r="Q16" s="1112"/>
      <c r="R16" s="1112"/>
      <c r="S16" s="1112"/>
      <c r="T16" s="1111">
        <f>第1号!$M$17</f>
        <v>0</v>
      </c>
      <c r="U16" s="1112"/>
      <c r="V16" s="1112"/>
      <c r="W16" s="1112"/>
      <c r="X16" s="1112"/>
      <c r="BN16" s="1113" t="s">
        <v>2175</v>
      </c>
      <c r="BO16" s="1113"/>
      <c r="BP16" s="1111" t="s">
        <v>2670</v>
      </c>
      <c r="BQ16" s="1111"/>
      <c r="BR16" s="1111"/>
      <c r="BS16" s="1111"/>
      <c r="BT16" s="1111" t="s">
        <v>2676</v>
      </c>
      <c r="BU16" s="1111"/>
      <c r="BV16" s="1111"/>
      <c r="BW16" s="1111"/>
      <c r="BX16" s="1111"/>
    </row>
    <row r="17" spans="3:76" ht="2.4" customHeight="1">
      <c r="O17" s="148"/>
      <c r="P17" s="154"/>
      <c r="Q17" s="154"/>
      <c r="R17" s="154"/>
      <c r="S17" s="154"/>
      <c r="T17" s="154"/>
      <c r="U17" s="154"/>
      <c r="V17" s="154"/>
      <c r="W17" s="154"/>
      <c r="X17" s="154"/>
      <c r="BO17" s="148"/>
      <c r="BP17" s="154"/>
      <c r="BQ17" s="154"/>
      <c r="BR17" s="154"/>
      <c r="BS17" s="154"/>
      <c r="BT17" s="154"/>
      <c r="BU17" s="154"/>
      <c r="BV17" s="154"/>
      <c r="BW17" s="154"/>
      <c r="BX17" s="154"/>
    </row>
    <row r="18" spans="3:76" ht="7.2" customHeight="1">
      <c r="O18" s="148"/>
      <c r="P18" s="154"/>
      <c r="Q18" s="154"/>
      <c r="R18" s="154"/>
      <c r="S18" s="154"/>
      <c r="T18" s="154"/>
      <c r="U18" s="154"/>
      <c r="V18" s="154"/>
      <c r="W18" s="154"/>
      <c r="X18" s="154"/>
      <c r="AB18" s="169"/>
      <c r="AC18" s="169"/>
      <c r="AD18" s="169"/>
      <c r="AE18" s="169"/>
      <c r="AF18" s="169"/>
      <c r="AG18" s="169"/>
      <c r="BO18" s="148"/>
      <c r="BP18" s="154"/>
      <c r="BQ18" s="154"/>
      <c r="BR18" s="154"/>
      <c r="BS18" s="154"/>
      <c r="BT18" s="154"/>
      <c r="BU18" s="154"/>
      <c r="BV18" s="154"/>
      <c r="BW18" s="154"/>
      <c r="BX18" s="154"/>
    </row>
    <row r="19" spans="3:76" ht="23.4" customHeight="1">
      <c r="D19" s="151"/>
      <c r="N19" s="149" t="s">
        <v>2238</v>
      </c>
      <c r="O19" s="181"/>
      <c r="P19" s="148"/>
      <c r="Q19" s="148"/>
      <c r="R19" s="154"/>
      <c r="S19" s="154"/>
      <c r="T19" s="154"/>
      <c r="U19" s="154"/>
      <c r="V19" s="154"/>
      <c r="W19" s="154"/>
      <c r="X19" s="154"/>
      <c r="AB19" s="169"/>
      <c r="AC19" s="169"/>
      <c r="AD19" s="169"/>
      <c r="AE19" s="169"/>
      <c r="AF19" s="169"/>
      <c r="AG19" s="169"/>
      <c r="BD19" s="151"/>
      <c r="BN19" s="149" t="s">
        <v>2238</v>
      </c>
      <c r="BO19" s="181"/>
      <c r="BP19" s="148"/>
      <c r="BQ19" s="148"/>
      <c r="BR19" s="154"/>
      <c r="BS19" s="154"/>
      <c r="BT19" s="154"/>
      <c r="BU19" s="154"/>
      <c r="BV19" s="154"/>
      <c r="BW19" s="154"/>
      <c r="BX19" s="154"/>
    </row>
    <row r="20" spans="3:76" ht="2.4" customHeight="1">
      <c r="O20" s="148"/>
      <c r="P20" s="155"/>
      <c r="Q20" s="155"/>
      <c r="R20" s="155"/>
      <c r="S20" s="155"/>
      <c r="T20" s="155"/>
      <c r="U20" s="155"/>
      <c r="V20" s="155"/>
      <c r="W20" s="155"/>
      <c r="X20" s="155"/>
      <c r="AB20" s="169"/>
      <c r="AC20" s="169"/>
      <c r="AD20" s="169"/>
      <c r="AE20" s="169"/>
      <c r="AF20" s="169"/>
      <c r="AG20" s="169"/>
      <c r="BO20" s="148"/>
      <c r="BP20" s="155"/>
      <c r="BQ20" s="155"/>
      <c r="BR20" s="155"/>
      <c r="BS20" s="155"/>
      <c r="BT20" s="155"/>
      <c r="BU20" s="155"/>
      <c r="BV20" s="155"/>
      <c r="BW20" s="155"/>
      <c r="BX20" s="155"/>
    </row>
    <row r="21" spans="3:76" ht="22.8" customHeight="1">
      <c r="N21" s="1110" t="s">
        <v>2219</v>
      </c>
      <c r="O21" s="1110"/>
      <c r="P21" s="1111">
        <f>第1号!$J$22</f>
        <v>0</v>
      </c>
      <c r="Q21" s="1112"/>
      <c r="R21" s="1112"/>
      <c r="S21" s="1112"/>
      <c r="T21" s="1112"/>
      <c r="U21" s="1112"/>
      <c r="V21" s="1112"/>
      <c r="W21" s="1112"/>
      <c r="X21" s="1112"/>
      <c r="AB21" s="169"/>
      <c r="AC21" s="169"/>
      <c r="AD21" s="169"/>
      <c r="AE21" s="169"/>
      <c r="AF21" s="169"/>
      <c r="AG21" s="169"/>
      <c r="AH21" s="156"/>
      <c r="BN21" s="1110" t="s">
        <v>2219</v>
      </c>
      <c r="BO21" s="1110"/>
      <c r="BP21" s="1111" t="s">
        <v>2679</v>
      </c>
      <c r="BQ21" s="1111"/>
      <c r="BR21" s="1111"/>
      <c r="BS21" s="1111"/>
      <c r="BT21" s="1111"/>
      <c r="BU21" s="1111"/>
      <c r="BV21" s="1111"/>
      <c r="BW21" s="1111"/>
      <c r="BX21" s="1111"/>
    </row>
    <row r="22" spans="3:76" ht="2.4" customHeight="1">
      <c r="O22" s="148"/>
      <c r="P22" s="155"/>
      <c r="Q22" s="155"/>
      <c r="R22" s="155"/>
      <c r="S22" s="155"/>
      <c r="T22" s="155"/>
      <c r="U22" s="155"/>
      <c r="V22" s="155"/>
      <c r="W22" s="155"/>
      <c r="X22" s="155"/>
      <c r="AB22" s="156"/>
      <c r="AC22" s="169"/>
      <c r="AD22" s="169"/>
      <c r="AE22" s="169"/>
      <c r="AF22" s="169"/>
      <c r="AG22" s="169"/>
      <c r="BO22" s="148"/>
      <c r="BP22" s="155"/>
      <c r="BQ22" s="155"/>
      <c r="BR22" s="155"/>
      <c r="BS22" s="155"/>
      <c r="BT22" s="155"/>
      <c r="BU22" s="155"/>
      <c r="BV22" s="155"/>
      <c r="BW22" s="155"/>
      <c r="BX22" s="155"/>
    </row>
    <row r="23" spans="3:76" ht="25.95" customHeight="1">
      <c r="N23" s="1113" t="s">
        <v>2175</v>
      </c>
      <c r="O23" s="1113"/>
      <c r="P23" s="1111">
        <f>第1号!$J$23</f>
        <v>0</v>
      </c>
      <c r="Q23" s="1112"/>
      <c r="R23" s="1112"/>
      <c r="S23" s="1112"/>
      <c r="T23" s="1111">
        <f>第1号!$M$23</f>
        <v>0</v>
      </c>
      <c r="U23" s="1112"/>
      <c r="V23" s="1112"/>
      <c r="W23" s="1112"/>
      <c r="X23" s="1112"/>
      <c r="AB23" s="169"/>
      <c r="AC23" s="169"/>
      <c r="AD23" s="169"/>
      <c r="AE23" s="169"/>
      <c r="AF23" s="169"/>
      <c r="AG23" s="169"/>
      <c r="BN23" s="1113" t="s">
        <v>2175</v>
      </c>
      <c r="BO23" s="1113"/>
      <c r="BP23" s="1111" t="s">
        <v>2670</v>
      </c>
      <c r="BQ23" s="1111"/>
      <c r="BR23" s="1111"/>
      <c r="BS23" s="1111"/>
      <c r="BT23" s="1111" t="s">
        <v>2680</v>
      </c>
      <c r="BU23" s="1111"/>
      <c r="BV23" s="1111"/>
      <c r="BW23" s="1111"/>
      <c r="BX23" s="1111"/>
    </row>
    <row r="24" spans="3:76" ht="8.4" customHeight="1">
      <c r="O24" s="148"/>
      <c r="P24" s="154"/>
      <c r="Q24" s="154"/>
      <c r="R24" s="154"/>
      <c r="S24" s="154"/>
      <c r="T24" s="154"/>
      <c r="U24" s="154"/>
      <c r="V24" s="154"/>
      <c r="W24" s="154"/>
      <c r="X24" s="154"/>
      <c r="AB24" s="169"/>
      <c r="AC24" s="169"/>
      <c r="AD24" s="169"/>
      <c r="AE24" s="169"/>
      <c r="AF24" s="169"/>
      <c r="AG24" s="169"/>
      <c r="BO24" s="148"/>
      <c r="BP24" s="154"/>
      <c r="BQ24" s="154"/>
      <c r="BR24" s="154"/>
      <c r="BS24" s="154"/>
      <c r="BT24" s="154"/>
      <c r="BU24" s="154"/>
      <c r="BV24" s="154"/>
      <c r="BW24" s="154"/>
      <c r="BX24" s="154"/>
    </row>
    <row r="25" spans="3:76" ht="21" customHeight="1">
      <c r="N25" s="149" t="s">
        <v>2140</v>
      </c>
      <c r="P25" s="148"/>
      <c r="Q25" s="148"/>
      <c r="R25" s="154"/>
      <c r="S25" s="154"/>
      <c r="T25" s="154"/>
      <c r="U25" s="154"/>
      <c r="V25" s="154"/>
      <c r="W25" s="154"/>
      <c r="X25" s="154"/>
      <c r="BN25" s="149" t="s">
        <v>2140</v>
      </c>
      <c r="BP25" s="148"/>
      <c r="BQ25" s="148"/>
      <c r="BR25" s="154"/>
      <c r="BS25" s="154"/>
      <c r="BT25" s="154"/>
      <c r="BU25" s="154"/>
      <c r="BV25" s="154"/>
      <c r="BW25" s="154"/>
      <c r="BX25" s="154"/>
    </row>
    <row r="26" spans="3:76" ht="2.4" customHeight="1">
      <c r="O26" s="148"/>
      <c r="P26" s="155"/>
      <c r="Q26" s="155"/>
      <c r="R26" s="155"/>
      <c r="S26" s="155"/>
      <c r="T26" s="155"/>
      <c r="U26" s="155"/>
      <c r="V26" s="155"/>
      <c r="W26" s="155"/>
      <c r="X26" s="155"/>
      <c r="BO26" s="148"/>
      <c r="BP26" s="155"/>
      <c r="BQ26" s="155"/>
      <c r="BR26" s="155"/>
      <c r="BS26" s="155"/>
      <c r="BT26" s="155"/>
      <c r="BU26" s="155"/>
      <c r="BV26" s="155"/>
      <c r="BW26" s="155"/>
      <c r="BX26" s="155"/>
    </row>
    <row r="27" spans="3:76" ht="21" customHeight="1">
      <c r="N27" s="1110" t="s">
        <v>2219</v>
      </c>
      <c r="O27" s="1110"/>
      <c r="P27" s="1111">
        <f>第1号!$J$28</f>
        <v>0</v>
      </c>
      <c r="Q27" s="1112"/>
      <c r="R27" s="1112"/>
      <c r="S27" s="1112"/>
      <c r="T27" s="1112"/>
      <c r="U27" s="1112"/>
      <c r="V27" s="1112"/>
      <c r="W27" s="1112"/>
      <c r="X27" s="1112"/>
      <c r="AB27" s="156"/>
      <c r="BN27" s="1110" t="s">
        <v>2219</v>
      </c>
      <c r="BO27" s="1110"/>
      <c r="BP27" s="1111" t="s">
        <v>2683</v>
      </c>
      <c r="BQ27" s="1111"/>
      <c r="BR27" s="1111"/>
      <c r="BS27" s="1111"/>
      <c r="BT27" s="1111"/>
      <c r="BU27" s="1111"/>
      <c r="BV27" s="1111"/>
      <c r="BW27" s="1111"/>
      <c r="BX27" s="1111"/>
    </row>
    <row r="28" spans="3:76" ht="2.4" customHeight="1">
      <c r="O28" s="148"/>
      <c r="P28" s="155"/>
      <c r="Q28" s="155"/>
      <c r="R28" s="155"/>
      <c r="S28" s="155"/>
      <c r="T28" s="155"/>
      <c r="U28" s="155"/>
      <c r="V28" s="155"/>
      <c r="W28" s="155"/>
      <c r="X28" s="155"/>
      <c r="BO28" s="148"/>
      <c r="BP28" s="155"/>
      <c r="BQ28" s="155"/>
      <c r="BR28" s="155"/>
      <c r="BS28" s="155"/>
      <c r="BT28" s="155"/>
      <c r="BU28" s="155"/>
      <c r="BV28" s="155"/>
      <c r="BW28" s="155"/>
      <c r="BX28" s="155"/>
    </row>
    <row r="29" spans="3:76" ht="25.95" customHeight="1">
      <c r="N29" s="1113" t="s">
        <v>2175</v>
      </c>
      <c r="O29" s="1113"/>
      <c r="P29" s="1111">
        <f>第1号!$J$29</f>
        <v>0</v>
      </c>
      <c r="Q29" s="1112"/>
      <c r="R29" s="1112"/>
      <c r="S29" s="1112"/>
      <c r="T29" s="1111">
        <f>第1号!$M$29</f>
        <v>0</v>
      </c>
      <c r="U29" s="1112"/>
      <c r="V29" s="1112"/>
      <c r="W29" s="1112"/>
      <c r="X29" s="1112"/>
      <c r="BN29" s="1113" t="s">
        <v>2175</v>
      </c>
      <c r="BO29" s="1113"/>
      <c r="BP29" s="1111" t="s">
        <v>2670</v>
      </c>
      <c r="BQ29" s="1111"/>
      <c r="BR29" s="1111"/>
      <c r="BS29" s="1111"/>
      <c r="BT29" s="1111" t="s">
        <v>2684</v>
      </c>
      <c r="BU29" s="1111"/>
      <c r="BV29" s="1111"/>
      <c r="BW29" s="1111"/>
      <c r="BX29" s="1111"/>
    </row>
    <row r="30" spans="3:76" ht="7.8" customHeight="1">
      <c r="N30" s="158"/>
      <c r="O30" s="158"/>
      <c r="P30" s="362"/>
      <c r="Q30" s="362"/>
      <c r="R30" s="362"/>
      <c r="S30" s="362"/>
      <c r="T30" s="362"/>
      <c r="U30" s="362"/>
      <c r="V30" s="362"/>
      <c r="W30" s="362"/>
      <c r="X30" s="154"/>
      <c r="BN30" s="158"/>
      <c r="BO30" s="158"/>
      <c r="BP30" s="362"/>
      <c r="BQ30" s="362"/>
      <c r="BR30" s="362"/>
      <c r="BS30" s="362"/>
      <c r="BT30" s="362"/>
      <c r="BU30" s="362"/>
      <c r="BV30" s="362"/>
      <c r="BW30" s="362"/>
      <c r="BX30" s="154"/>
    </row>
    <row r="31" spans="3:76" ht="25.8">
      <c r="C31" s="1126" t="s">
        <v>2248</v>
      </c>
      <c r="D31" s="1126"/>
      <c r="E31" s="1126"/>
      <c r="F31" s="1126"/>
      <c r="G31" s="1126"/>
      <c r="H31" s="1126"/>
      <c r="I31" s="1126"/>
      <c r="J31" s="1126"/>
      <c r="K31" s="1126"/>
      <c r="L31" s="1126"/>
      <c r="M31" s="1126"/>
      <c r="N31" s="1126"/>
      <c r="O31" s="1126"/>
      <c r="P31" s="1126"/>
      <c r="Q31" s="1126"/>
      <c r="R31" s="1126"/>
      <c r="S31" s="1126"/>
      <c r="T31" s="1126"/>
      <c r="U31" s="1126"/>
      <c r="V31" s="1126"/>
      <c r="W31" s="1126"/>
      <c r="X31" s="1126"/>
      <c r="BC31" s="1126" t="s">
        <v>2248</v>
      </c>
      <c r="BD31" s="1126"/>
      <c r="BE31" s="1126"/>
      <c r="BF31" s="1126"/>
      <c r="BG31" s="1126"/>
      <c r="BH31" s="1126"/>
      <c r="BI31" s="1126"/>
      <c r="BJ31" s="1126"/>
      <c r="BK31" s="1126"/>
      <c r="BL31" s="1126"/>
      <c r="BM31" s="1126"/>
      <c r="BN31" s="1126"/>
      <c r="BO31" s="1126"/>
      <c r="BP31" s="1126"/>
      <c r="BQ31" s="1126"/>
      <c r="BR31" s="1126"/>
      <c r="BS31" s="1126"/>
      <c r="BT31" s="1126"/>
      <c r="BU31" s="1126"/>
      <c r="BV31" s="1126"/>
      <c r="BW31" s="1126"/>
      <c r="BX31" s="1126"/>
    </row>
    <row r="32" spans="3:76" ht="9" customHeight="1"/>
    <row r="33" spans="2:76" ht="18" customHeight="1">
      <c r="B33" s="148"/>
      <c r="C33" s="148"/>
      <c r="D33" s="1131">
        <f>基本情報!$D$82</f>
        <v>0</v>
      </c>
      <c r="E33" s="1112"/>
      <c r="F33" s="155" t="s">
        <v>2213</v>
      </c>
      <c r="G33" s="359">
        <f>基本情報!$E$82</f>
        <v>0</v>
      </c>
      <c r="H33" s="155" t="s">
        <v>2214</v>
      </c>
      <c r="I33" s="359">
        <f>基本情報!$F$82</f>
        <v>0</v>
      </c>
      <c r="J33" s="155" t="s">
        <v>2220</v>
      </c>
      <c r="K33" s="1127">
        <f>基本情報!$C$85</f>
        <v>0</v>
      </c>
      <c r="L33" s="1127"/>
      <c r="M33" s="1128" t="s">
        <v>2221</v>
      </c>
      <c r="N33" s="1128"/>
      <c r="O33" s="1128"/>
      <c r="P33" s="1127">
        <f>基本情報!$E$85</f>
        <v>0</v>
      </c>
      <c r="Q33" s="1127"/>
      <c r="R33" s="1129" t="s">
        <v>2249</v>
      </c>
      <c r="S33" s="1129"/>
      <c r="T33" s="1129"/>
      <c r="U33" s="1129"/>
      <c r="V33" s="1129"/>
      <c r="W33" s="1129"/>
      <c r="X33" s="1129"/>
      <c r="AB33" s="156"/>
      <c r="BB33" s="148"/>
      <c r="BC33" s="148"/>
      <c r="BD33" s="1131" t="s">
        <v>2688</v>
      </c>
      <c r="BE33" s="1131"/>
      <c r="BF33" s="155" t="s">
        <v>2213</v>
      </c>
      <c r="BG33" s="359">
        <v>2</v>
      </c>
      <c r="BH33" s="155" t="s">
        <v>2214</v>
      </c>
      <c r="BI33" s="359">
        <v>2</v>
      </c>
      <c r="BJ33" s="155" t="s">
        <v>2220</v>
      </c>
      <c r="BK33" s="1127">
        <v>2</v>
      </c>
      <c r="BL33" s="1127"/>
      <c r="BM33" s="1128" t="s">
        <v>2221</v>
      </c>
      <c r="BN33" s="1128"/>
      <c r="BO33" s="1128"/>
      <c r="BP33" s="1127">
        <v>777</v>
      </c>
      <c r="BQ33" s="1127"/>
      <c r="BR33" s="1129" t="s">
        <v>2249</v>
      </c>
      <c r="BS33" s="1129"/>
      <c r="BT33" s="1129"/>
      <c r="BU33" s="1129"/>
      <c r="BV33" s="1129"/>
      <c r="BW33" s="1129"/>
      <c r="BX33" s="1129"/>
    </row>
    <row r="34" spans="2:76" ht="39.6" customHeight="1">
      <c r="C34" s="1130" t="s">
        <v>2560</v>
      </c>
      <c r="D34" s="1130"/>
      <c r="E34" s="1130"/>
      <c r="F34" s="1130"/>
      <c r="G34" s="1130"/>
      <c r="H34" s="1130"/>
      <c r="I34" s="1130"/>
      <c r="J34" s="1130"/>
      <c r="K34" s="1130"/>
      <c r="L34" s="1130"/>
      <c r="M34" s="1130"/>
      <c r="N34" s="1130"/>
      <c r="O34" s="1130"/>
      <c r="P34" s="1130"/>
      <c r="Q34" s="1130"/>
      <c r="R34" s="1130"/>
      <c r="S34" s="1130"/>
      <c r="T34" s="1130"/>
      <c r="U34" s="1130"/>
      <c r="V34" s="1130"/>
      <c r="W34" s="1130"/>
      <c r="X34" s="1130"/>
      <c r="BC34" s="1130" t="s">
        <v>2560</v>
      </c>
      <c r="BD34" s="1130"/>
      <c r="BE34" s="1130"/>
      <c r="BF34" s="1130"/>
      <c r="BG34" s="1130"/>
      <c r="BH34" s="1130"/>
      <c r="BI34" s="1130"/>
      <c r="BJ34" s="1130"/>
      <c r="BK34" s="1130"/>
      <c r="BL34" s="1130"/>
      <c r="BM34" s="1130"/>
      <c r="BN34" s="1130"/>
      <c r="BO34" s="1130"/>
      <c r="BP34" s="1130"/>
      <c r="BQ34" s="1130"/>
      <c r="BR34" s="1130"/>
      <c r="BS34" s="1130"/>
      <c r="BT34" s="1130"/>
      <c r="BU34" s="1130"/>
      <c r="BV34" s="1130"/>
      <c r="BW34" s="1130"/>
      <c r="BX34" s="1130"/>
    </row>
    <row r="35" spans="2:76" ht="15.6" customHeight="1">
      <c r="C35" s="1149" t="s">
        <v>2223</v>
      </c>
      <c r="D35" s="1149"/>
      <c r="E35" s="1149"/>
      <c r="F35" s="1149"/>
      <c r="G35" s="1149"/>
      <c r="H35" s="1149"/>
      <c r="I35" s="1149"/>
      <c r="J35" s="1149"/>
      <c r="K35" s="1149"/>
      <c r="L35" s="1149"/>
      <c r="M35" s="1149"/>
      <c r="N35" s="1149"/>
      <c r="O35" s="1149"/>
      <c r="P35" s="1149"/>
      <c r="Q35" s="1149"/>
      <c r="R35" s="1149"/>
      <c r="S35" s="1149"/>
      <c r="T35" s="1149"/>
      <c r="U35" s="1149"/>
      <c r="V35" s="1149"/>
      <c r="W35" s="1149"/>
      <c r="X35" s="1149"/>
      <c r="BC35" s="1149" t="s">
        <v>2223</v>
      </c>
      <c r="BD35" s="1149"/>
      <c r="BE35" s="1149"/>
      <c r="BF35" s="1149"/>
      <c r="BG35" s="1149"/>
      <c r="BH35" s="1149"/>
      <c r="BI35" s="1149"/>
      <c r="BJ35" s="1149"/>
      <c r="BK35" s="1149"/>
      <c r="BL35" s="1149"/>
      <c r="BM35" s="1149"/>
      <c r="BN35" s="1149"/>
      <c r="BO35" s="1149"/>
      <c r="BP35" s="1149"/>
      <c r="BQ35" s="1149"/>
      <c r="BR35" s="1149"/>
      <c r="BS35" s="1149"/>
      <c r="BT35" s="1149"/>
      <c r="BU35" s="1149"/>
      <c r="BV35" s="1149"/>
      <c r="BW35" s="1149"/>
      <c r="BX35" s="1149"/>
    </row>
    <row r="36" spans="2:76" ht="25.05" customHeight="1">
      <c r="C36" s="159"/>
      <c r="D36" s="1116" t="s">
        <v>2224</v>
      </c>
      <c r="E36" s="1116"/>
      <c r="F36" s="1116"/>
      <c r="G36" s="1116"/>
      <c r="H36" s="1116"/>
      <c r="I36" s="1116"/>
      <c r="J36" s="1117"/>
      <c r="K36" s="160"/>
      <c r="L36" s="1132">
        <f>第1号!$G$36</f>
        <v>0</v>
      </c>
      <c r="M36" s="1133"/>
      <c r="N36" s="1133"/>
      <c r="O36" s="1133"/>
      <c r="P36" s="1133"/>
      <c r="Q36" s="1134" t="str">
        <f>第1号!$L$36</f>
        <v/>
      </c>
      <c r="R36" s="1135"/>
      <c r="S36" s="1135"/>
      <c r="T36" s="1135"/>
      <c r="U36" s="1136" t="str">
        <f>第1号!$P$36</f>
        <v/>
      </c>
      <c r="V36" s="1136"/>
      <c r="W36" s="1137"/>
      <c r="X36" s="1138"/>
      <c r="AA36" s="149"/>
      <c r="BC36" s="159"/>
      <c r="BD36" s="1116" t="s">
        <v>2224</v>
      </c>
      <c r="BE36" s="1116"/>
      <c r="BF36" s="1116"/>
      <c r="BG36" s="1116"/>
      <c r="BH36" s="1116"/>
      <c r="BI36" s="1116"/>
      <c r="BJ36" s="1117"/>
      <c r="BK36" s="160"/>
      <c r="BL36" s="1132" t="s">
        <v>2687</v>
      </c>
      <c r="BM36" s="1132"/>
      <c r="BN36" s="1132"/>
      <c r="BO36" s="1132"/>
      <c r="BP36" s="1132"/>
      <c r="BQ36" s="1134" t="s">
        <v>2654</v>
      </c>
      <c r="BR36" s="1134"/>
      <c r="BS36" s="1134"/>
      <c r="BT36" s="1134"/>
      <c r="BU36" s="1136" t="s">
        <v>2655</v>
      </c>
      <c r="BV36" s="1136"/>
      <c r="BW36" s="1136"/>
      <c r="BX36" s="1157"/>
    </row>
    <row r="37" spans="2:76" ht="2.25" customHeight="1">
      <c r="C37" s="161"/>
      <c r="D37" s="148"/>
      <c r="E37" s="148"/>
      <c r="F37" s="148"/>
      <c r="G37" s="148"/>
      <c r="H37" s="148"/>
      <c r="I37" s="148"/>
      <c r="J37" s="162"/>
      <c r="K37" s="161"/>
      <c r="L37" s="163"/>
      <c r="M37" s="163"/>
      <c r="N37" s="163"/>
      <c r="O37" s="154"/>
      <c r="P37" s="164"/>
      <c r="Q37" s="155"/>
      <c r="R37" s="165"/>
      <c r="S37" s="155"/>
      <c r="T37" s="154"/>
      <c r="U37" s="155"/>
      <c r="V37" s="165"/>
      <c r="W37" s="148"/>
      <c r="X37" s="183"/>
      <c r="AA37" s="149"/>
      <c r="BC37" s="161"/>
      <c r="BD37" s="148"/>
      <c r="BE37" s="148"/>
      <c r="BF37" s="148"/>
      <c r="BG37" s="148"/>
      <c r="BH37" s="148"/>
      <c r="BI37" s="148"/>
      <c r="BJ37" s="162"/>
      <c r="BK37" s="161"/>
      <c r="BL37" s="163"/>
      <c r="BM37" s="163"/>
      <c r="BN37" s="163"/>
      <c r="BO37" s="154"/>
      <c r="BP37" s="164"/>
      <c r="BQ37" s="155"/>
      <c r="BR37" s="165"/>
      <c r="BS37" s="155"/>
      <c r="BT37" s="154"/>
      <c r="BU37" s="155"/>
      <c r="BV37" s="165"/>
      <c r="BW37" s="148"/>
      <c r="BX37" s="183"/>
    </row>
    <row r="38" spans="2:76" ht="21" customHeight="1">
      <c r="C38" s="161"/>
      <c r="D38" s="1118" t="s">
        <v>2225</v>
      </c>
      <c r="E38" s="1118"/>
      <c r="F38" s="1118"/>
      <c r="G38" s="1118"/>
      <c r="H38" s="1118"/>
      <c r="I38" s="1118"/>
      <c r="J38" s="1119"/>
      <c r="K38" s="148"/>
      <c r="L38" s="166" t="s">
        <v>2226</v>
      </c>
      <c r="M38" s="1120">
        <f>基本情報!$B$82</f>
        <v>0</v>
      </c>
      <c r="N38" s="1120"/>
      <c r="O38" s="1120"/>
      <c r="P38" s="1120"/>
      <c r="Q38" s="167" t="s">
        <v>2227</v>
      </c>
      <c r="R38" s="167"/>
      <c r="S38" s="167"/>
      <c r="T38" s="167"/>
      <c r="U38" s="167"/>
      <c r="V38" s="167"/>
      <c r="W38" s="167"/>
      <c r="X38" s="184"/>
      <c r="AA38" s="149"/>
      <c r="BC38" s="161"/>
      <c r="BD38" s="1118" t="s">
        <v>2225</v>
      </c>
      <c r="BE38" s="1118"/>
      <c r="BF38" s="1118"/>
      <c r="BG38" s="1118"/>
      <c r="BH38" s="1118"/>
      <c r="BI38" s="1118"/>
      <c r="BJ38" s="1119"/>
      <c r="BK38" s="148"/>
      <c r="BL38" s="166" t="s">
        <v>2226</v>
      </c>
      <c r="BM38" s="1120" t="s">
        <v>2692</v>
      </c>
      <c r="BN38" s="1120"/>
      <c r="BO38" s="1120"/>
      <c r="BP38" s="1120"/>
      <c r="BQ38" s="167" t="s">
        <v>2227</v>
      </c>
      <c r="BR38" s="167"/>
      <c r="BS38" s="167"/>
      <c r="BT38" s="167"/>
      <c r="BU38" s="167"/>
      <c r="BV38" s="167"/>
      <c r="BW38" s="167"/>
      <c r="BX38" s="184"/>
    </row>
    <row r="39" spans="2:76" ht="25.05" customHeight="1">
      <c r="C39" s="159"/>
      <c r="D39" s="1125" t="s">
        <v>2250</v>
      </c>
      <c r="E39" s="1125"/>
      <c r="F39" s="1125"/>
      <c r="G39" s="1125"/>
      <c r="H39" s="1125"/>
      <c r="I39" s="1125"/>
      <c r="J39" s="1145"/>
      <c r="K39" s="159"/>
      <c r="L39" s="1150" t="s">
        <v>2251</v>
      </c>
      <c r="M39" s="1150"/>
      <c r="N39" s="1151"/>
      <c r="O39" s="1151"/>
      <c r="P39" s="1151"/>
      <c r="Q39" s="1151"/>
      <c r="R39" s="1151"/>
      <c r="S39" s="1151"/>
      <c r="T39" s="1151"/>
      <c r="U39" s="1151"/>
      <c r="V39" s="1151"/>
      <c r="W39" s="1151"/>
      <c r="X39" s="1152"/>
      <c r="BC39" s="159"/>
      <c r="BD39" s="1125" t="s">
        <v>2250</v>
      </c>
      <c r="BE39" s="1125"/>
      <c r="BF39" s="1125"/>
      <c r="BG39" s="1125"/>
      <c r="BH39" s="1125"/>
      <c r="BI39" s="1125"/>
      <c r="BJ39" s="1145"/>
      <c r="BK39" s="159"/>
      <c r="BL39" s="1150" t="s">
        <v>2251</v>
      </c>
      <c r="BM39" s="1150"/>
      <c r="BN39" s="1151"/>
      <c r="BO39" s="1151"/>
      <c r="BP39" s="1151"/>
      <c r="BQ39" s="1151"/>
      <c r="BR39" s="1151"/>
      <c r="BS39" s="1151"/>
      <c r="BT39" s="1151"/>
      <c r="BU39" s="1151"/>
      <c r="BV39" s="1151"/>
      <c r="BW39" s="1151"/>
      <c r="BX39" s="1152"/>
    </row>
    <row r="40" spans="2:76" ht="2.25" customHeight="1">
      <c r="C40" s="161"/>
      <c r="D40" s="1146"/>
      <c r="E40" s="1146"/>
      <c r="F40" s="1146"/>
      <c r="G40" s="1146"/>
      <c r="H40" s="1146"/>
      <c r="I40" s="1146"/>
      <c r="J40" s="1147"/>
      <c r="K40" s="161"/>
      <c r="L40" s="154"/>
      <c r="M40" s="154"/>
      <c r="N40" s="157"/>
      <c r="O40" s="157"/>
      <c r="P40" s="157"/>
      <c r="Q40" s="157"/>
      <c r="R40" s="157"/>
      <c r="S40" s="157"/>
      <c r="T40" s="157"/>
      <c r="U40" s="157"/>
      <c r="V40" s="157"/>
      <c r="W40" s="157"/>
      <c r="X40" s="191"/>
      <c r="BC40" s="161"/>
      <c r="BD40" s="1146"/>
      <c r="BE40" s="1146"/>
      <c r="BF40" s="1146"/>
      <c r="BG40" s="1146"/>
      <c r="BH40" s="1146"/>
      <c r="BI40" s="1146"/>
      <c r="BJ40" s="1147"/>
      <c r="BK40" s="161"/>
      <c r="BL40" s="154"/>
      <c r="BM40" s="154"/>
      <c r="BN40" s="157"/>
      <c r="BO40" s="157"/>
      <c r="BP40" s="157"/>
      <c r="BQ40" s="157"/>
      <c r="BR40" s="157"/>
      <c r="BS40" s="157"/>
      <c r="BT40" s="157"/>
      <c r="BU40" s="157"/>
      <c r="BV40" s="157"/>
      <c r="BW40" s="157"/>
      <c r="BX40" s="191"/>
    </row>
    <row r="41" spans="2:76" ht="25.05" customHeight="1">
      <c r="C41" s="161"/>
      <c r="D41" s="1146"/>
      <c r="E41" s="1146"/>
      <c r="F41" s="1146"/>
      <c r="G41" s="1146"/>
      <c r="H41" s="1146"/>
      <c r="I41" s="1146"/>
      <c r="J41" s="1147"/>
      <c r="K41" s="161"/>
      <c r="L41" s="1113" t="s">
        <v>2219</v>
      </c>
      <c r="M41" s="1113"/>
      <c r="N41" s="1148"/>
      <c r="O41" s="1148"/>
      <c r="P41" s="1148"/>
      <c r="Q41" s="1148"/>
      <c r="R41" s="1148"/>
      <c r="S41" s="1148"/>
      <c r="T41" s="1148"/>
      <c r="U41" s="1148"/>
      <c r="V41" s="1148"/>
      <c r="W41" s="1148"/>
      <c r="X41" s="1153"/>
      <c r="BC41" s="161"/>
      <c r="BD41" s="1146"/>
      <c r="BE41" s="1146"/>
      <c r="BF41" s="1146"/>
      <c r="BG41" s="1146"/>
      <c r="BH41" s="1146"/>
      <c r="BI41" s="1146"/>
      <c r="BJ41" s="1147"/>
      <c r="BK41" s="161"/>
      <c r="BL41" s="1113" t="s">
        <v>2219</v>
      </c>
      <c r="BM41" s="1113"/>
      <c r="BN41" s="1148"/>
      <c r="BO41" s="1148"/>
      <c r="BP41" s="1148"/>
      <c r="BQ41" s="1148"/>
      <c r="BR41" s="1148"/>
      <c r="BS41" s="1148"/>
      <c r="BT41" s="1148"/>
      <c r="BU41" s="1148"/>
      <c r="BV41" s="1148"/>
      <c r="BW41" s="1148"/>
      <c r="BX41" s="1153"/>
    </row>
    <row r="42" spans="2:76" ht="2.25" customHeight="1">
      <c r="C42" s="161"/>
      <c r="D42" s="1146"/>
      <c r="E42" s="1146"/>
      <c r="F42" s="1146"/>
      <c r="G42" s="1146"/>
      <c r="H42" s="1146"/>
      <c r="I42" s="1146"/>
      <c r="J42" s="1147"/>
      <c r="K42" s="161"/>
      <c r="L42" s="163"/>
      <c r="M42" s="163"/>
      <c r="N42" s="192"/>
      <c r="O42" s="155"/>
      <c r="P42" s="170"/>
      <c r="Q42" s="155"/>
      <c r="R42" s="188"/>
      <c r="S42" s="155"/>
      <c r="T42" s="155"/>
      <c r="U42" s="155"/>
      <c r="V42" s="188"/>
      <c r="W42" s="157"/>
      <c r="X42" s="193"/>
      <c r="AA42" s="149"/>
      <c r="BC42" s="161"/>
      <c r="BD42" s="1146"/>
      <c r="BE42" s="1146"/>
      <c r="BF42" s="1146"/>
      <c r="BG42" s="1146"/>
      <c r="BH42" s="1146"/>
      <c r="BI42" s="1146"/>
      <c r="BJ42" s="1147"/>
      <c r="BK42" s="161"/>
      <c r="BL42" s="163"/>
      <c r="BM42" s="163"/>
      <c r="BN42" s="192"/>
      <c r="BO42" s="155"/>
      <c r="BP42" s="170"/>
      <c r="BQ42" s="155"/>
      <c r="BR42" s="188"/>
      <c r="BS42" s="155"/>
      <c r="BT42" s="155"/>
      <c r="BU42" s="155"/>
      <c r="BV42" s="188"/>
      <c r="BW42" s="157"/>
      <c r="BX42" s="193"/>
    </row>
    <row r="43" spans="2:76" ht="25.05" customHeight="1">
      <c r="C43" s="171"/>
      <c r="D43" s="1118"/>
      <c r="E43" s="1118"/>
      <c r="F43" s="1118"/>
      <c r="G43" s="1118"/>
      <c r="H43" s="1118"/>
      <c r="I43" s="1118"/>
      <c r="J43" s="1119"/>
      <c r="K43" s="173"/>
      <c r="L43" s="1154" t="s">
        <v>2175</v>
      </c>
      <c r="M43" s="1154"/>
      <c r="N43" s="1155"/>
      <c r="O43" s="1155"/>
      <c r="P43" s="1155"/>
      <c r="Q43" s="1155"/>
      <c r="R43" s="1155"/>
      <c r="S43" s="1155"/>
      <c r="T43" s="1155"/>
      <c r="U43" s="1155"/>
      <c r="V43" s="1155"/>
      <c r="W43" s="1155"/>
      <c r="X43" s="1156"/>
      <c r="AA43" s="149"/>
      <c r="BC43" s="171"/>
      <c r="BD43" s="1118"/>
      <c r="BE43" s="1118"/>
      <c r="BF43" s="1118"/>
      <c r="BG43" s="1118"/>
      <c r="BH43" s="1118"/>
      <c r="BI43" s="1118"/>
      <c r="BJ43" s="1119"/>
      <c r="BK43" s="173"/>
      <c r="BL43" s="1158" t="s">
        <v>2175</v>
      </c>
      <c r="BM43" s="1158"/>
      <c r="BN43" s="1155"/>
      <c r="BO43" s="1155"/>
      <c r="BP43" s="1155"/>
      <c r="BQ43" s="1155"/>
      <c r="BR43" s="1155"/>
      <c r="BS43" s="1155"/>
      <c r="BT43" s="1155"/>
      <c r="BU43" s="1155"/>
      <c r="BV43" s="1155"/>
      <c r="BW43" s="1155"/>
      <c r="BX43" s="1156"/>
    </row>
    <row r="44" spans="2:76" ht="27.6" customHeight="1">
      <c r="C44" s="185"/>
      <c r="D44" s="1121" t="s">
        <v>2252</v>
      </c>
      <c r="E44" s="1121"/>
      <c r="F44" s="1121"/>
      <c r="G44" s="1121"/>
      <c r="H44" s="1121"/>
      <c r="I44" s="1121"/>
      <c r="J44" s="1122"/>
      <c r="K44" s="187"/>
      <c r="L44" s="1143"/>
      <c r="M44" s="1143"/>
      <c r="N44" s="1143"/>
      <c r="O44" s="1143"/>
      <c r="P44" s="1143"/>
      <c r="Q44" s="1143"/>
      <c r="R44" s="1143"/>
      <c r="S44" s="1143"/>
      <c r="T44" s="1143"/>
      <c r="U44" s="1143"/>
      <c r="V44" s="1143"/>
      <c r="W44" s="1143"/>
      <c r="X44" s="1144"/>
      <c r="BC44" s="185"/>
      <c r="BD44" s="1121" t="s">
        <v>2252</v>
      </c>
      <c r="BE44" s="1121"/>
      <c r="BF44" s="1121"/>
      <c r="BG44" s="1121"/>
      <c r="BH44" s="1121"/>
      <c r="BI44" s="1121"/>
      <c r="BJ44" s="1122"/>
      <c r="BK44" s="187"/>
      <c r="BL44" s="1143"/>
      <c r="BM44" s="1143"/>
      <c r="BN44" s="1143"/>
      <c r="BO44" s="1143"/>
      <c r="BP44" s="1143"/>
      <c r="BQ44" s="1143"/>
      <c r="BR44" s="1143"/>
      <c r="BS44" s="1143"/>
      <c r="BT44" s="1143"/>
      <c r="BU44" s="1143"/>
      <c r="BV44" s="1143"/>
      <c r="BW44" s="1143"/>
      <c r="BX44" s="1144"/>
    </row>
    <row r="45" spans="2:76" ht="5.25" customHeight="1">
      <c r="C45" s="161"/>
      <c r="D45" s="1125" t="s">
        <v>2253</v>
      </c>
      <c r="E45" s="1125"/>
      <c r="F45" s="1125"/>
      <c r="G45" s="1125"/>
      <c r="H45" s="1125"/>
      <c r="I45" s="1125"/>
      <c r="J45" s="1145"/>
      <c r="K45" s="172"/>
      <c r="L45" s="148"/>
      <c r="M45" s="148"/>
      <c r="N45" s="148"/>
      <c r="O45" s="148"/>
      <c r="P45" s="148"/>
      <c r="Q45" s="148"/>
      <c r="R45" s="148"/>
      <c r="S45" s="148"/>
      <c r="T45" s="148"/>
      <c r="U45" s="148"/>
      <c r="V45" s="148"/>
      <c r="W45" s="148"/>
      <c r="X45" s="162"/>
      <c r="BC45" s="161"/>
      <c r="BD45" s="1125" t="s">
        <v>2253</v>
      </c>
      <c r="BE45" s="1125"/>
      <c r="BF45" s="1125"/>
      <c r="BG45" s="1125"/>
      <c r="BH45" s="1125"/>
      <c r="BI45" s="1125"/>
      <c r="BJ45" s="1145"/>
      <c r="BK45" s="172"/>
      <c r="BL45" s="148"/>
      <c r="BM45" s="148"/>
      <c r="BN45" s="148"/>
      <c r="BO45" s="148"/>
      <c r="BP45" s="148"/>
      <c r="BQ45" s="148"/>
      <c r="BR45" s="148"/>
      <c r="BS45" s="148"/>
      <c r="BT45" s="148"/>
      <c r="BU45" s="148"/>
      <c r="BV45" s="148"/>
      <c r="BW45" s="148"/>
      <c r="BX45" s="162"/>
    </row>
    <row r="46" spans="2:76" ht="24" customHeight="1">
      <c r="C46" s="161"/>
      <c r="D46" s="1146"/>
      <c r="E46" s="1146"/>
      <c r="F46" s="1146"/>
      <c r="G46" s="1146"/>
      <c r="H46" s="1146"/>
      <c r="I46" s="1146"/>
      <c r="J46" s="1147"/>
      <c r="K46" s="148"/>
      <c r="L46" s="148" t="s">
        <v>2242</v>
      </c>
      <c r="M46" s="148"/>
      <c r="N46" s="148"/>
      <c r="O46" s="1148"/>
      <c r="P46" s="1148"/>
      <c r="Q46" s="1148"/>
      <c r="R46" s="1148"/>
      <c r="S46" s="1148"/>
      <c r="T46" s="1148"/>
      <c r="U46" s="1148"/>
      <c r="V46" s="1148"/>
      <c r="W46" s="1148"/>
      <c r="X46" s="162"/>
      <c r="BC46" s="161"/>
      <c r="BD46" s="1146"/>
      <c r="BE46" s="1146"/>
      <c r="BF46" s="1146"/>
      <c r="BG46" s="1146"/>
      <c r="BH46" s="1146"/>
      <c r="BI46" s="1146"/>
      <c r="BJ46" s="1147"/>
      <c r="BK46" s="148"/>
      <c r="BL46" s="148" t="s">
        <v>2242</v>
      </c>
      <c r="BM46" s="148"/>
      <c r="BN46" s="148"/>
      <c r="BO46" s="1148"/>
      <c r="BP46" s="1148"/>
      <c r="BQ46" s="1148"/>
      <c r="BR46" s="1148"/>
      <c r="BS46" s="1148"/>
      <c r="BT46" s="1148"/>
      <c r="BU46" s="1148"/>
      <c r="BV46" s="1148"/>
      <c r="BW46" s="1148"/>
      <c r="BX46" s="162"/>
    </row>
    <row r="47" spans="2:76" ht="2.25" customHeight="1">
      <c r="C47" s="161"/>
      <c r="D47" s="1146"/>
      <c r="E47" s="1146"/>
      <c r="F47" s="1146"/>
      <c r="G47" s="1146"/>
      <c r="H47" s="1146"/>
      <c r="I47" s="1146"/>
      <c r="J47" s="1147"/>
      <c r="K47" s="161"/>
      <c r="L47" s="163"/>
      <c r="M47" s="163"/>
      <c r="N47" s="163"/>
      <c r="O47" s="155"/>
      <c r="P47" s="170"/>
      <c r="Q47" s="155"/>
      <c r="R47" s="188"/>
      <c r="S47" s="155"/>
      <c r="T47" s="155"/>
      <c r="U47" s="155"/>
      <c r="V47" s="188"/>
      <c r="W47" s="157"/>
      <c r="X47" s="183"/>
      <c r="AA47" s="149"/>
      <c r="BC47" s="161"/>
      <c r="BD47" s="1146"/>
      <c r="BE47" s="1146"/>
      <c r="BF47" s="1146"/>
      <c r="BG47" s="1146"/>
      <c r="BH47" s="1146"/>
      <c r="BI47" s="1146"/>
      <c r="BJ47" s="1147"/>
      <c r="BK47" s="161"/>
      <c r="BL47" s="163"/>
      <c r="BM47" s="163"/>
      <c r="BN47" s="163"/>
      <c r="BO47" s="155"/>
      <c r="BP47" s="170"/>
      <c r="BQ47" s="155"/>
      <c r="BR47" s="188"/>
      <c r="BS47" s="155"/>
      <c r="BT47" s="155"/>
      <c r="BU47" s="155"/>
      <c r="BV47" s="188"/>
      <c r="BW47" s="157"/>
      <c r="BX47" s="183"/>
    </row>
    <row r="48" spans="2:76" ht="24" customHeight="1">
      <c r="C48" s="161"/>
      <c r="D48" s="1146"/>
      <c r="E48" s="1146"/>
      <c r="F48" s="1146"/>
      <c r="G48" s="1146"/>
      <c r="H48" s="1146"/>
      <c r="I48" s="1146"/>
      <c r="J48" s="1147"/>
      <c r="K48" s="148"/>
      <c r="L48" s="148" t="s">
        <v>2243</v>
      </c>
      <c r="M48" s="148"/>
      <c r="N48" s="148"/>
      <c r="O48" s="1148"/>
      <c r="P48" s="1148"/>
      <c r="Q48" s="1148"/>
      <c r="R48" s="1148"/>
      <c r="S48" s="1148"/>
      <c r="T48" s="1148"/>
      <c r="U48" s="1148"/>
      <c r="V48" s="1148"/>
      <c r="W48" s="1148"/>
      <c r="X48" s="162"/>
      <c r="BC48" s="161"/>
      <c r="BD48" s="1146"/>
      <c r="BE48" s="1146"/>
      <c r="BF48" s="1146"/>
      <c r="BG48" s="1146"/>
      <c r="BH48" s="1146"/>
      <c r="BI48" s="1146"/>
      <c r="BJ48" s="1147"/>
      <c r="BK48" s="148"/>
      <c r="BL48" s="148" t="s">
        <v>2243</v>
      </c>
      <c r="BM48" s="148"/>
      <c r="BN48" s="148"/>
      <c r="BO48" s="1148"/>
      <c r="BP48" s="1148"/>
      <c r="BQ48" s="1148"/>
      <c r="BR48" s="1148"/>
      <c r="BS48" s="1148"/>
      <c r="BT48" s="1148"/>
      <c r="BU48" s="1148"/>
      <c r="BV48" s="1148"/>
      <c r="BW48" s="1148"/>
      <c r="BX48" s="162"/>
    </row>
    <row r="49" spans="3:76" ht="2.25" customHeight="1">
      <c r="C49" s="161"/>
      <c r="D49" s="1146"/>
      <c r="E49" s="1146"/>
      <c r="F49" s="1146"/>
      <c r="G49" s="1146"/>
      <c r="H49" s="1146"/>
      <c r="I49" s="1146"/>
      <c r="J49" s="1147"/>
      <c r="K49" s="161"/>
      <c r="L49" s="163"/>
      <c r="M49" s="163"/>
      <c r="N49" s="163"/>
      <c r="O49" s="155"/>
      <c r="P49" s="170"/>
      <c r="Q49" s="155"/>
      <c r="R49" s="188"/>
      <c r="S49" s="155"/>
      <c r="T49" s="155"/>
      <c r="U49" s="155"/>
      <c r="V49" s="188"/>
      <c r="W49" s="157"/>
      <c r="X49" s="183"/>
      <c r="AA49" s="149"/>
      <c r="BC49" s="161"/>
      <c r="BD49" s="1146"/>
      <c r="BE49" s="1146"/>
      <c r="BF49" s="1146"/>
      <c r="BG49" s="1146"/>
      <c r="BH49" s="1146"/>
      <c r="BI49" s="1146"/>
      <c r="BJ49" s="1147"/>
      <c r="BK49" s="161"/>
      <c r="BL49" s="163"/>
      <c r="BM49" s="163"/>
      <c r="BN49" s="163"/>
      <c r="BO49" s="155"/>
      <c r="BP49" s="170"/>
      <c r="BQ49" s="155"/>
      <c r="BR49" s="188"/>
      <c r="BS49" s="155"/>
      <c r="BT49" s="155"/>
      <c r="BU49" s="155"/>
      <c r="BV49" s="188"/>
      <c r="BW49" s="157"/>
      <c r="BX49" s="183"/>
    </row>
    <row r="50" spans="3:76" ht="24" customHeight="1">
      <c r="C50" s="161"/>
      <c r="D50" s="1146"/>
      <c r="E50" s="1146"/>
      <c r="F50" s="1146"/>
      <c r="G50" s="1146"/>
      <c r="H50" s="1146"/>
      <c r="I50" s="1146"/>
      <c r="J50" s="1147"/>
      <c r="K50" s="148"/>
      <c r="L50" s="148" t="s">
        <v>2244</v>
      </c>
      <c r="M50" s="148"/>
      <c r="N50" s="148"/>
      <c r="O50" s="1148"/>
      <c r="P50" s="1148"/>
      <c r="Q50" s="1148"/>
      <c r="R50" s="1148"/>
      <c r="S50" s="1148"/>
      <c r="T50" s="1148"/>
      <c r="U50" s="1148"/>
      <c r="V50" s="1148"/>
      <c r="W50" s="1148"/>
      <c r="X50" s="162"/>
      <c r="BC50" s="161"/>
      <c r="BD50" s="1146"/>
      <c r="BE50" s="1146"/>
      <c r="BF50" s="1146"/>
      <c r="BG50" s="1146"/>
      <c r="BH50" s="1146"/>
      <c r="BI50" s="1146"/>
      <c r="BJ50" s="1147"/>
      <c r="BK50" s="148"/>
      <c r="BL50" s="148" t="s">
        <v>2244</v>
      </c>
      <c r="BM50" s="148"/>
      <c r="BN50" s="148"/>
      <c r="BO50" s="1148"/>
      <c r="BP50" s="1148"/>
      <c r="BQ50" s="1148"/>
      <c r="BR50" s="1148"/>
      <c r="BS50" s="1148"/>
      <c r="BT50" s="1148"/>
      <c r="BU50" s="1148"/>
      <c r="BV50" s="1148"/>
      <c r="BW50" s="1148"/>
      <c r="BX50" s="162"/>
    </row>
    <row r="51" spans="3:76" ht="2.25" customHeight="1">
      <c r="C51" s="161"/>
      <c r="D51" s="1146"/>
      <c r="E51" s="1146"/>
      <c r="F51" s="1146"/>
      <c r="G51" s="1146"/>
      <c r="H51" s="1146"/>
      <c r="I51" s="1146"/>
      <c r="J51" s="1147"/>
      <c r="K51" s="161"/>
      <c r="L51" s="163"/>
      <c r="M51" s="163"/>
      <c r="N51" s="163"/>
      <c r="O51" s="155"/>
      <c r="P51" s="170"/>
      <c r="Q51" s="155"/>
      <c r="R51" s="188"/>
      <c r="S51" s="155"/>
      <c r="T51" s="155"/>
      <c r="U51" s="155"/>
      <c r="V51" s="188"/>
      <c r="W51" s="157"/>
      <c r="X51" s="183"/>
      <c r="AA51" s="149"/>
      <c r="BC51" s="161"/>
      <c r="BD51" s="1146"/>
      <c r="BE51" s="1146"/>
      <c r="BF51" s="1146"/>
      <c r="BG51" s="1146"/>
      <c r="BH51" s="1146"/>
      <c r="BI51" s="1146"/>
      <c r="BJ51" s="1147"/>
      <c r="BK51" s="161"/>
      <c r="BL51" s="163"/>
      <c r="BM51" s="163"/>
      <c r="BN51" s="163"/>
      <c r="BO51" s="155"/>
      <c r="BP51" s="170"/>
      <c r="BQ51" s="155"/>
      <c r="BR51" s="188"/>
      <c r="BS51" s="155"/>
      <c r="BT51" s="155"/>
      <c r="BU51" s="155"/>
      <c r="BV51" s="188"/>
      <c r="BW51" s="157"/>
      <c r="BX51" s="183"/>
    </row>
    <row r="52" spans="3:76" ht="24" customHeight="1">
      <c r="C52" s="161"/>
      <c r="D52" s="1146"/>
      <c r="E52" s="1146"/>
      <c r="F52" s="1146"/>
      <c r="G52" s="1146"/>
      <c r="H52" s="1146"/>
      <c r="I52" s="1146"/>
      <c r="J52" s="1147"/>
      <c r="K52" s="148"/>
      <c r="L52" s="189" t="s">
        <v>2245</v>
      </c>
      <c r="M52" s="148"/>
      <c r="N52" s="148"/>
      <c r="O52" s="1148"/>
      <c r="P52" s="1148"/>
      <c r="Q52" s="1148"/>
      <c r="R52" s="1148"/>
      <c r="S52" s="1148"/>
      <c r="T52" s="1148"/>
      <c r="U52" s="1148"/>
      <c r="V52" s="1148"/>
      <c r="W52" s="157" t="s">
        <v>2227</v>
      </c>
      <c r="X52" s="162"/>
      <c r="BC52" s="161"/>
      <c r="BD52" s="1146"/>
      <c r="BE52" s="1146"/>
      <c r="BF52" s="1146"/>
      <c r="BG52" s="1146"/>
      <c r="BH52" s="1146"/>
      <c r="BI52" s="1146"/>
      <c r="BJ52" s="1147"/>
      <c r="BK52" s="148"/>
      <c r="BL52" s="189" t="s">
        <v>2245</v>
      </c>
      <c r="BM52" s="148"/>
      <c r="BN52" s="148"/>
      <c r="BO52" s="1148"/>
      <c r="BP52" s="1148"/>
      <c r="BQ52" s="1148"/>
      <c r="BR52" s="1148"/>
      <c r="BS52" s="1148"/>
      <c r="BT52" s="1148"/>
      <c r="BU52" s="1148"/>
      <c r="BV52" s="1148"/>
      <c r="BW52" s="157" t="s">
        <v>2227</v>
      </c>
      <c r="BX52" s="162"/>
    </row>
    <row r="53" spans="3:76" ht="2.25" customHeight="1">
      <c r="C53" s="161"/>
      <c r="D53" s="1146"/>
      <c r="E53" s="1146"/>
      <c r="F53" s="1146"/>
      <c r="G53" s="1146"/>
      <c r="H53" s="1146"/>
      <c r="I53" s="1146"/>
      <c r="J53" s="1147"/>
      <c r="K53" s="161"/>
      <c r="L53" s="163"/>
      <c r="M53" s="163"/>
      <c r="N53" s="163"/>
      <c r="O53" s="155"/>
      <c r="P53" s="170"/>
      <c r="Q53" s="155"/>
      <c r="R53" s="188"/>
      <c r="S53" s="155"/>
      <c r="T53" s="155"/>
      <c r="U53" s="155"/>
      <c r="V53" s="188"/>
      <c r="W53" s="157"/>
      <c r="X53" s="183"/>
      <c r="AA53" s="149"/>
      <c r="BC53" s="161"/>
      <c r="BD53" s="1146"/>
      <c r="BE53" s="1146"/>
      <c r="BF53" s="1146"/>
      <c r="BG53" s="1146"/>
      <c r="BH53" s="1146"/>
      <c r="BI53" s="1146"/>
      <c r="BJ53" s="1147"/>
      <c r="BK53" s="161"/>
      <c r="BL53" s="163"/>
      <c r="BM53" s="163"/>
      <c r="BN53" s="163"/>
      <c r="BO53" s="155"/>
      <c r="BP53" s="170"/>
      <c r="BQ53" s="155"/>
      <c r="BR53" s="188"/>
      <c r="BS53" s="155"/>
      <c r="BT53" s="155"/>
      <c r="BU53" s="155"/>
      <c r="BV53" s="188"/>
      <c r="BW53" s="157"/>
      <c r="BX53" s="183"/>
    </row>
    <row r="54" spans="3:76" ht="2.25" customHeight="1">
      <c r="C54" s="161"/>
      <c r="D54" s="1146"/>
      <c r="E54" s="1146"/>
      <c r="F54" s="1146"/>
      <c r="G54" s="1146"/>
      <c r="H54" s="1146"/>
      <c r="I54" s="1146"/>
      <c r="J54" s="1147"/>
      <c r="K54" s="161"/>
      <c r="L54" s="163"/>
      <c r="M54" s="163"/>
      <c r="N54" s="163"/>
      <c r="O54" s="155"/>
      <c r="P54" s="170"/>
      <c r="Q54" s="155"/>
      <c r="R54" s="188"/>
      <c r="S54" s="155"/>
      <c r="T54" s="155"/>
      <c r="U54" s="155"/>
      <c r="V54" s="188"/>
      <c r="W54" s="157"/>
      <c r="X54" s="183"/>
      <c r="AA54" s="149"/>
      <c r="BC54" s="161"/>
      <c r="BD54" s="1146"/>
      <c r="BE54" s="1146"/>
      <c r="BF54" s="1146"/>
      <c r="BG54" s="1146"/>
      <c r="BH54" s="1146"/>
      <c r="BI54" s="1146"/>
      <c r="BJ54" s="1147"/>
      <c r="BK54" s="161"/>
      <c r="BL54" s="163"/>
      <c r="BM54" s="163"/>
      <c r="BN54" s="163"/>
      <c r="BO54" s="155"/>
      <c r="BP54" s="170"/>
      <c r="BQ54" s="155"/>
      <c r="BR54" s="188"/>
      <c r="BS54" s="155"/>
      <c r="BT54" s="155"/>
      <c r="BU54" s="155"/>
      <c r="BV54" s="188"/>
      <c r="BW54" s="157"/>
      <c r="BX54" s="183"/>
    </row>
    <row r="55" spans="3:76" ht="24" customHeight="1">
      <c r="C55" s="161"/>
      <c r="D55" s="1146"/>
      <c r="E55" s="1146"/>
      <c r="F55" s="1146"/>
      <c r="G55" s="1146"/>
      <c r="H55" s="1146"/>
      <c r="I55" s="1146"/>
      <c r="J55" s="1147"/>
      <c r="K55" s="148"/>
      <c r="L55" s="189" t="s">
        <v>2246</v>
      </c>
      <c r="M55" s="148"/>
      <c r="N55" s="148"/>
      <c r="O55" s="1148"/>
      <c r="P55" s="1148"/>
      <c r="Q55" s="1148"/>
      <c r="R55" s="1148"/>
      <c r="S55" s="1148"/>
      <c r="T55" s="1148"/>
      <c r="U55" s="1148"/>
      <c r="V55" s="1148"/>
      <c r="W55" s="157" t="s">
        <v>2227</v>
      </c>
      <c r="X55" s="162"/>
      <c r="BC55" s="161"/>
      <c r="BD55" s="1146"/>
      <c r="BE55" s="1146"/>
      <c r="BF55" s="1146"/>
      <c r="BG55" s="1146"/>
      <c r="BH55" s="1146"/>
      <c r="BI55" s="1146"/>
      <c r="BJ55" s="1147"/>
      <c r="BK55" s="148"/>
      <c r="BL55" s="189" t="s">
        <v>2246</v>
      </c>
      <c r="BM55" s="148"/>
      <c r="BN55" s="148"/>
      <c r="BO55" s="1148"/>
      <c r="BP55" s="1148"/>
      <c r="BQ55" s="1148"/>
      <c r="BR55" s="1148"/>
      <c r="BS55" s="1148"/>
      <c r="BT55" s="1148"/>
      <c r="BU55" s="1148"/>
      <c r="BV55" s="1148"/>
      <c r="BW55" s="157" t="s">
        <v>2227</v>
      </c>
      <c r="BX55" s="162"/>
    </row>
    <row r="56" spans="3:76" ht="5.25" customHeight="1">
      <c r="C56" s="171"/>
      <c r="D56" s="1118"/>
      <c r="E56" s="1118"/>
      <c r="F56" s="1118"/>
      <c r="G56" s="1118"/>
      <c r="H56" s="1118"/>
      <c r="I56" s="1118"/>
      <c r="J56" s="1119"/>
      <c r="K56" s="148"/>
      <c r="L56" s="148"/>
      <c r="M56" s="174"/>
      <c r="N56" s="174"/>
      <c r="O56" s="174"/>
      <c r="P56" s="174"/>
      <c r="Q56" s="174"/>
      <c r="R56" s="174"/>
      <c r="S56" s="190"/>
      <c r="T56" s="190"/>
      <c r="U56" s="190"/>
      <c r="V56" s="190"/>
      <c r="W56" s="190"/>
      <c r="X56" s="175"/>
      <c r="BC56" s="171"/>
      <c r="BD56" s="1118"/>
      <c r="BE56" s="1118"/>
      <c r="BF56" s="1118"/>
      <c r="BG56" s="1118"/>
      <c r="BH56" s="1118"/>
      <c r="BI56" s="1118"/>
      <c r="BJ56" s="1119"/>
      <c r="BK56" s="148"/>
      <c r="BL56" s="148"/>
      <c r="BM56" s="174"/>
      <c r="BN56" s="174"/>
      <c r="BO56" s="174"/>
      <c r="BP56" s="174"/>
      <c r="BQ56" s="174"/>
      <c r="BR56" s="174"/>
      <c r="BS56" s="190"/>
      <c r="BT56" s="190"/>
      <c r="BU56" s="190"/>
      <c r="BV56" s="190"/>
      <c r="BW56" s="190"/>
      <c r="BX56" s="175"/>
    </row>
    <row r="57" spans="3:76" ht="6" customHeight="1">
      <c r="C57" s="176"/>
      <c r="D57" s="160"/>
      <c r="E57" s="160"/>
      <c r="F57" s="160"/>
      <c r="G57" s="160"/>
      <c r="H57" s="160"/>
      <c r="I57" s="160"/>
      <c r="J57" s="160"/>
      <c r="K57" s="160"/>
      <c r="L57" s="160"/>
      <c r="M57" s="160"/>
      <c r="N57" s="160"/>
      <c r="O57" s="160"/>
      <c r="P57" s="160"/>
      <c r="Q57" s="160"/>
      <c r="R57" s="160"/>
      <c r="S57" s="176"/>
      <c r="T57" s="160"/>
      <c r="U57" s="149"/>
      <c r="V57" s="168"/>
      <c r="W57" s="168"/>
      <c r="X57" s="168"/>
      <c r="BC57" s="176"/>
      <c r="BD57" s="160"/>
      <c r="BE57" s="160"/>
      <c r="BF57" s="160"/>
      <c r="BG57" s="160"/>
      <c r="BH57" s="160"/>
      <c r="BI57" s="160"/>
      <c r="BJ57" s="160"/>
      <c r="BK57" s="160"/>
      <c r="BL57" s="160"/>
      <c r="BM57" s="160"/>
      <c r="BN57" s="160"/>
      <c r="BO57" s="160"/>
      <c r="BP57" s="160"/>
      <c r="BQ57" s="160"/>
      <c r="BR57" s="160"/>
      <c r="BS57" s="176"/>
      <c r="BT57" s="160"/>
      <c r="BU57" s="149"/>
      <c r="BV57" s="168"/>
      <c r="BW57" s="168"/>
      <c r="BX57" s="168"/>
    </row>
    <row r="58" spans="3:76" ht="13.5" customHeight="1">
      <c r="D58" s="148" t="s">
        <v>2254</v>
      </c>
      <c r="E58" s="148"/>
      <c r="F58" s="148"/>
      <c r="G58" s="148"/>
      <c r="H58" s="148"/>
      <c r="I58" s="148"/>
      <c r="J58" s="148"/>
      <c r="K58" s="148"/>
      <c r="L58" s="148"/>
      <c r="M58" s="148"/>
      <c r="N58" s="148"/>
      <c r="O58" s="148"/>
      <c r="P58" s="148"/>
      <c r="Q58" s="148"/>
      <c r="R58" s="148"/>
      <c r="T58" s="148"/>
      <c r="U58" s="149"/>
      <c r="V58" s="154"/>
      <c r="W58" s="154"/>
      <c r="X58" s="154"/>
      <c r="BD58" s="148" t="s">
        <v>2254</v>
      </c>
      <c r="BE58" s="148"/>
      <c r="BF58" s="148"/>
      <c r="BG58" s="148"/>
      <c r="BH58" s="148"/>
      <c r="BI58" s="148"/>
      <c r="BJ58" s="148"/>
      <c r="BK58" s="148"/>
      <c r="BL58" s="148"/>
      <c r="BM58" s="148"/>
      <c r="BN58" s="148"/>
      <c r="BO58" s="148"/>
      <c r="BP58" s="148"/>
      <c r="BQ58" s="148"/>
      <c r="BR58" s="148"/>
      <c r="BT58" s="148"/>
      <c r="BU58" s="149"/>
      <c r="BV58" s="154"/>
      <c r="BW58" s="154"/>
      <c r="BX58" s="154"/>
    </row>
    <row r="59" spans="3:76" ht="13.5" customHeight="1">
      <c r="T59" s="151"/>
      <c r="X59" s="177"/>
      <c r="BT59" s="151"/>
      <c r="BX59" s="177"/>
    </row>
  </sheetData>
  <sheetProtection algorithmName="SHA-512" hashValue="WDs1lwJzRCs0dMQFdJCHho4cHKYm6uI4DSYYuaqBBXuuzTESAzqBbss6X1Q2G58NvcjoRXfcTdn4lYPqArbyjw==" saltValue="FpVVI5HqcQIekl3k3JnJhQ==" spinCount="100000" sheet="1" formatCells="0" selectLockedCells="1"/>
  <mergeCells count="104">
    <mergeCell ref="BD44:BJ44"/>
    <mergeCell ref="BL44:BX44"/>
    <mergeCell ref="BD45:BJ56"/>
    <mergeCell ref="BO46:BW46"/>
    <mergeCell ref="BO48:BW48"/>
    <mergeCell ref="BO50:BW50"/>
    <mergeCell ref="BO52:BV52"/>
    <mergeCell ref="BO55:BV55"/>
    <mergeCell ref="BC34:BX34"/>
    <mergeCell ref="BC35:BX35"/>
    <mergeCell ref="BD36:BJ36"/>
    <mergeCell ref="BL36:BP36"/>
    <mergeCell ref="BQ36:BT36"/>
    <mergeCell ref="BU36:BX36"/>
    <mergeCell ref="BD38:BJ38"/>
    <mergeCell ref="BM38:BP38"/>
    <mergeCell ref="BD39:BJ43"/>
    <mergeCell ref="BL39:BM39"/>
    <mergeCell ref="BN39:BX39"/>
    <mergeCell ref="BL41:BM41"/>
    <mergeCell ref="BN41:BX41"/>
    <mergeCell ref="BL43:BM43"/>
    <mergeCell ref="BN43:BX43"/>
    <mergeCell ref="BN29:BO29"/>
    <mergeCell ref="BP29:BS29"/>
    <mergeCell ref="BT29:BX29"/>
    <mergeCell ref="BC31:BX31"/>
    <mergeCell ref="BD33:BE33"/>
    <mergeCell ref="BK33:BL33"/>
    <mergeCell ref="BM33:BO33"/>
    <mergeCell ref="BP33:BQ33"/>
    <mergeCell ref="BR33:BX33"/>
    <mergeCell ref="BN16:BO16"/>
    <mergeCell ref="BP16:BS16"/>
    <mergeCell ref="BT16:BX16"/>
    <mergeCell ref="BN21:BO21"/>
    <mergeCell ref="BP21:BX21"/>
    <mergeCell ref="BN23:BO23"/>
    <mergeCell ref="BP23:BS23"/>
    <mergeCell ref="BT23:BX23"/>
    <mergeCell ref="BN27:BO27"/>
    <mergeCell ref="BP27:BX27"/>
    <mergeCell ref="BR3:BS3"/>
    <mergeCell ref="BN6:BO6"/>
    <mergeCell ref="BP6:BX6"/>
    <mergeCell ref="BN8:BO8"/>
    <mergeCell ref="BP8:BX8"/>
    <mergeCell ref="BN10:BO10"/>
    <mergeCell ref="BP10:BS10"/>
    <mergeCell ref="BT10:BX10"/>
    <mergeCell ref="BN14:BO14"/>
    <mergeCell ref="BP14:BX14"/>
    <mergeCell ref="D44:J44"/>
    <mergeCell ref="L44:X44"/>
    <mergeCell ref="D45:J56"/>
    <mergeCell ref="O46:W46"/>
    <mergeCell ref="O48:W48"/>
    <mergeCell ref="O50:W50"/>
    <mergeCell ref="O52:V52"/>
    <mergeCell ref="O55:V55"/>
    <mergeCell ref="C34:X34"/>
    <mergeCell ref="C35:X35"/>
    <mergeCell ref="D36:J36"/>
    <mergeCell ref="D38:J38"/>
    <mergeCell ref="M38:P38"/>
    <mergeCell ref="L36:P36"/>
    <mergeCell ref="Q36:T36"/>
    <mergeCell ref="U36:X36"/>
    <mergeCell ref="D39:J43"/>
    <mergeCell ref="L39:M39"/>
    <mergeCell ref="N39:X39"/>
    <mergeCell ref="L41:M41"/>
    <mergeCell ref="N41:X41"/>
    <mergeCell ref="L43:M43"/>
    <mergeCell ref="N43:X43"/>
    <mergeCell ref="N29:O29"/>
    <mergeCell ref="P29:S29"/>
    <mergeCell ref="T29:X29"/>
    <mergeCell ref="C31:X31"/>
    <mergeCell ref="D33:E33"/>
    <mergeCell ref="K33:L33"/>
    <mergeCell ref="M33:O33"/>
    <mergeCell ref="P33:Q33"/>
    <mergeCell ref="R33:X33"/>
    <mergeCell ref="N6:O6"/>
    <mergeCell ref="P6:X6"/>
    <mergeCell ref="N8:O8"/>
    <mergeCell ref="P8:X8"/>
    <mergeCell ref="R3:S3"/>
    <mergeCell ref="N27:O27"/>
    <mergeCell ref="P27:X27"/>
    <mergeCell ref="N10:O10"/>
    <mergeCell ref="P10:S10"/>
    <mergeCell ref="T10:X10"/>
    <mergeCell ref="P16:S16"/>
    <mergeCell ref="T16:X16"/>
    <mergeCell ref="N14:O14"/>
    <mergeCell ref="P14:X14"/>
    <mergeCell ref="N16:O16"/>
    <mergeCell ref="N21:O21"/>
    <mergeCell ref="P21:X21"/>
    <mergeCell ref="N23:O23"/>
    <mergeCell ref="P23:S23"/>
    <mergeCell ref="T23:X23"/>
  </mergeCells>
  <phoneticPr fontId="58"/>
  <pageMargins left="0.70866141732283472" right="0.70866141732283472" top="0.74803149606299213" bottom="0.74803149606299213" header="0.31496062992125984" footer="0.31496062992125984"/>
  <pageSetup paperSize="9" scale="97"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0000000}">
          <x14:formula1>
            <xm:f>基本情報!$L$79:$L$109</xm:f>
          </x14:formula1>
          <xm:sqref>W3 BW3</xm:sqref>
        </x14:dataValidation>
        <x14:dataValidation type="list" allowBlank="1" showInputMessage="1" showErrorMessage="1" xr:uid="{00000000-0002-0000-1000-000001000000}">
          <x14:formula1>
            <xm:f>基本情報!$K$79:$K$90</xm:f>
          </x14:formula1>
          <xm:sqref>U3 BU3</xm:sqref>
        </x14:dataValidation>
        <x14:dataValidation type="list" allowBlank="1" showInputMessage="1" showErrorMessage="1" xr:uid="{00000000-0002-0000-1000-000002000000}">
          <x14:formula1>
            <xm:f>基本情報!$J$79:$J$81</xm:f>
          </x14:formula1>
          <xm:sqref>R3:S3 BR3:BS3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tabColor rgb="FFFFFF00"/>
  </sheetPr>
  <dimension ref="B1:CB43"/>
  <sheetViews>
    <sheetView showGridLines="0" showZeros="0" view="pageBreakPreview" zoomScaleNormal="100" zoomScaleSheetLayoutView="100" workbookViewId="0">
      <selection activeCell="L38" sqref="L38:X40"/>
    </sheetView>
  </sheetViews>
  <sheetFormatPr defaultRowHeight="13.2"/>
  <cols>
    <col min="1" max="1" width="2.109375" style="149" customWidth="1"/>
    <col min="2" max="2" width="2.33203125" style="149" customWidth="1"/>
    <col min="3" max="3" width="1.109375" style="149" customWidth="1"/>
    <col min="4" max="4" width="5.6640625" style="149" customWidth="1"/>
    <col min="5" max="5" width="3.6640625" style="149" customWidth="1"/>
    <col min="6" max="6" width="2.6640625" style="149" customWidth="1"/>
    <col min="7" max="7" width="3.6640625" style="149" customWidth="1"/>
    <col min="8" max="8" width="2.6640625" style="149" customWidth="1"/>
    <col min="9" max="9" width="3.6640625" style="149" customWidth="1"/>
    <col min="10" max="10" width="4.6640625" style="149" customWidth="1"/>
    <col min="11" max="11" width="1.21875" style="149" customWidth="1"/>
    <col min="12" max="12" width="3.109375" style="149" customWidth="1"/>
    <col min="13" max="13" width="4.44140625" style="149" customWidth="1"/>
    <col min="14" max="14" width="3.6640625" style="149" customWidth="1"/>
    <col min="15" max="15" width="5.6640625" style="149" customWidth="1"/>
    <col min="16" max="16" width="3.6640625" style="149" customWidth="1"/>
    <col min="17" max="17" width="4.6640625" style="149" customWidth="1"/>
    <col min="18" max="20" width="3.6640625" style="149" customWidth="1"/>
    <col min="21" max="24" width="3.6640625" style="150" customWidth="1"/>
    <col min="25" max="25" width="2.21875" style="150" customWidth="1"/>
    <col min="26" max="27" width="2.109375" style="150" customWidth="1"/>
    <col min="28" max="28" width="7.21875" style="149" hidden="1" customWidth="1"/>
    <col min="29" max="51" width="0" style="149" hidden="1" customWidth="1"/>
    <col min="52" max="52" width="16.21875" style="149" customWidth="1"/>
    <col min="53" max="53" width="2.109375" style="149" customWidth="1"/>
    <col min="54" max="54" width="2.33203125" style="149" customWidth="1"/>
    <col min="55" max="55" width="1.109375" style="149" customWidth="1"/>
    <col min="56" max="56" width="5.6640625" style="149" customWidth="1"/>
    <col min="57" max="57" width="3.6640625" style="149" customWidth="1"/>
    <col min="58" max="58" width="2.6640625" style="149" customWidth="1"/>
    <col min="59" max="59" width="3.6640625" style="149" customWidth="1"/>
    <col min="60" max="60" width="2.6640625" style="149" customWidth="1"/>
    <col min="61" max="61" width="3.6640625" style="149" customWidth="1"/>
    <col min="62" max="62" width="4.6640625" style="149" customWidth="1"/>
    <col min="63" max="63" width="1.21875" style="149" customWidth="1"/>
    <col min="64" max="64" width="3.109375" style="149" customWidth="1"/>
    <col min="65" max="65" width="4.44140625" style="149" customWidth="1"/>
    <col min="66" max="66" width="3.6640625" style="149" customWidth="1"/>
    <col min="67" max="67" width="5.6640625" style="149" customWidth="1"/>
    <col min="68" max="68" width="3.6640625" style="149" customWidth="1"/>
    <col min="69" max="69" width="4.6640625" style="149" customWidth="1"/>
    <col min="70" max="72" width="3.6640625" style="149" customWidth="1"/>
    <col min="73" max="76" width="3.6640625" style="150" customWidth="1"/>
    <col min="77" max="77" width="2.21875" style="150" customWidth="1"/>
    <col min="78" max="78" width="2.109375" style="150" customWidth="1"/>
    <col min="79" max="79" width="2.21875" style="150" customWidth="1"/>
    <col min="80" max="80" width="2.109375" style="150" customWidth="1"/>
    <col min="81" max="291" width="8.88671875" style="149"/>
    <col min="292" max="292" width="2.44140625" style="149" customWidth="1"/>
    <col min="293" max="293" width="2.33203125" style="149" customWidth="1"/>
    <col min="294" max="294" width="1.109375" style="149" customWidth="1"/>
    <col min="295" max="295" width="22.6640625" style="149" customWidth="1"/>
    <col min="296" max="296" width="1.21875" style="149" customWidth="1"/>
    <col min="297" max="298" width="11.77734375" style="149" customWidth="1"/>
    <col min="299" max="299" width="1.77734375" style="149" customWidth="1"/>
    <col min="300" max="300" width="6.88671875" style="149" customWidth="1"/>
    <col min="301" max="301" width="4.44140625" style="149" customWidth="1"/>
    <col min="302" max="302" width="3.6640625" style="149" customWidth="1"/>
    <col min="303" max="303" width="0.77734375" style="149" customWidth="1"/>
    <col min="304" max="304" width="3.33203125" style="149" customWidth="1"/>
    <col min="305" max="305" width="3.6640625" style="149" customWidth="1"/>
    <col min="306" max="306" width="3" style="149" customWidth="1"/>
    <col min="307" max="307" width="3.6640625" style="149" customWidth="1"/>
    <col min="308" max="308" width="3.109375" style="149" customWidth="1"/>
    <col min="309" max="309" width="1.88671875" style="149" customWidth="1"/>
    <col min="310" max="311" width="2.21875" style="149" customWidth="1"/>
    <col min="312" max="312" width="7.21875" style="149" customWidth="1"/>
    <col min="313" max="547" width="8.88671875" style="149"/>
    <col min="548" max="548" width="2.44140625" style="149" customWidth="1"/>
    <col min="549" max="549" width="2.33203125" style="149" customWidth="1"/>
    <col min="550" max="550" width="1.109375" style="149" customWidth="1"/>
    <col min="551" max="551" width="22.6640625" style="149" customWidth="1"/>
    <col min="552" max="552" width="1.21875" style="149" customWidth="1"/>
    <col min="553" max="554" width="11.77734375" style="149" customWidth="1"/>
    <col min="555" max="555" width="1.77734375" style="149" customWidth="1"/>
    <col min="556" max="556" width="6.88671875" style="149" customWidth="1"/>
    <col min="557" max="557" width="4.44140625" style="149" customWidth="1"/>
    <col min="558" max="558" width="3.6640625" style="149" customWidth="1"/>
    <col min="559" max="559" width="0.77734375" style="149" customWidth="1"/>
    <col min="560" max="560" width="3.33203125" style="149" customWidth="1"/>
    <col min="561" max="561" width="3.6640625" style="149" customWidth="1"/>
    <col min="562" max="562" width="3" style="149" customWidth="1"/>
    <col min="563" max="563" width="3.6640625" style="149" customWidth="1"/>
    <col min="564" max="564" width="3.109375" style="149" customWidth="1"/>
    <col min="565" max="565" width="1.88671875" style="149" customWidth="1"/>
    <col min="566" max="567" width="2.21875" style="149" customWidth="1"/>
    <col min="568" max="568" width="7.21875" style="149" customWidth="1"/>
    <col min="569" max="803" width="8.88671875" style="149"/>
    <col min="804" max="804" width="2.44140625" style="149" customWidth="1"/>
    <col min="805" max="805" width="2.33203125" style="149" customWidth="1"/>
    <col min="806" max="806" width="1.109375" style="149" customWidth="1"/>
    <col min="807" max="807" width="22.6640625" style="149" customWidth="1"/>
    <col min="808" max="808" width="1.21875" style="149" customWidth="1"/>
    <col min="809" max="810" width="11.77734375" style="149" customWidth="1"/>
    <col min="811" max="811" width="1.77734375" style="149" customWidth="1"/>
    <col min="812" max="812" width="6.88671875" style="149" customWidth="1"/>
    <col min="813" max="813" width="4.44140625" style="149" customWidth="1"/>
    <col min="814" max="814" width="3.6640625" style="149" customWidth="1"/>
    <col min="815" max="815" width="0.77734375" style="149" customWidth="1"/>
    <col min="816" max="816" width="3.33203125" style="149" customWidth="1"/>
    <col min="817" max="817" width="3.6640625" style="149" customWidth="1"/>
    <col min="818" max="818" width="3" style="149" customWidth="1"/>
    <col min="819" max="819" width="3.6640625" style="149" customWidth="1"/>
    <col min="820" max="820" width="3.109375" style="149" customWidth="1"/>
    <col min="821" max="821" width="1.88671875" style="149" customWidth="1"/>
    <col min="822" max="823" width="2.21875" style="149" customWidth="1"/>
    <col min="824" max="824" width="7.21875" style="149" customWidth="1"/>
    <col min="825" max="1059" width="8.88671875" style="149"/>
    <col min="1060" max="1060" width="2.44140625" style="149" customWidth="1"/>
    <col min="1061" max="1061" width="2.33203125" style="149" customWidth="1"/>
    <col min="1062" max="1062" width="1.109375" style="149" customWidth="1"/>
    <col min="1063" max="1063" width="22.6640625" style="149" customWidth="1"/>
    <col min="1064" max="1064" width="1.21875" style="149" customWidth="1"/>
    <col min="1065" max="1066" width="11.77734375" style="149" customWidth="1"/>
    <col min="1067" max="1067" width="1.77734375" style="149" customWidth="1"/>
    <col min="1068" max="1068" width="6.88671875" style="149" customWidth="1"/>
    <col min="1069" max="1069" width="4.44140625" style="149" customWidth="1"/>
    <col min="1070" max="1070" width="3.6640625" style="149" customWidth="1"/>
    <col min="1071" max="1071" width="0.77734375" style="149" customWidth="1"/>
    <col min="1072" max="1072" width="3.33203125" style="149" customWidth="1"/>
    <col min="1073" max="1073" width="3.6640625" style="149" customWidth="1"/>
    <col min="1074" max="1074" width="3" style="149" customWidth="1"/>
    <col min="1075" max="1075" width="3.6640625" style="149" customWidth="1"/>
    <col min="1076" max="1076" width="3.109375" style="149" customWidth="1"/>
    <col min="1077" max="1077" width="1.88671875" style="149" customWidth="1"/>
    <col min="1078" max="1079" width="2.21875" style="149" customWidth="1"/>
    <col min="1080" max="1080" width="7.21875" style="149" customWidth="1"/>
    <col min="1081" max="1315" width="8.88671875" style="149"/>
    <col min="1316" max="1316" width="2.44140625" style="149" customWidth="1"/>
    <col min="1317" max="1317" width="2.33203125" style="149" customWidth="1"/>
    <col min="1318" max="1318" width="1.109375" style="149" customWidth="1"/>
    <col min="1319" max="1319" width="22.6640625" style="149" customWidth="1"/>
    <col min="1320" max="1320" width="1.21875" style="149" customWidth="1"/>
    <col min="1321" max="1322" width="11.77734375" style="149" customWidth="1"/>
    <col min="1323" max="1323" width="1.77734375" style="149" customWidth="1"/>
    <col min="1324" max="1324" width="6.88671875" style="149" customWidth="1"/>
    <col min="1325" max="1325" width="4.44140625" style="149" customWidth="1"/>
    <col min="1326" max="1326" width="3.6640625" style="149" customWidth="1"/>
    <col min="1327" max="1327" width="0.77734375" style="149" customWidth="1"/>
    <col min="1328" max="1328" width="3.33203125" style="149" customWidth="1"/>
    <col min="1329" max="1329" width="3.6640625" style="149" customWidth="1"/>
    <col min="1330" max="1330" width="3" style="149" customWidth="1"/>
    <col min="1331" max="1331" width="3.6640625" style="149" customWidth="1"/>
    <col min="1332" max="1332" width="3.109375" style="149" customWidth="1"/>
    <col min="1333" max="1333" width="1.88671875" style="149" customWidth="1"/>
    <col min="1334" max="1335" width="2.21875" style="149" customWidth="1"/>
    <col min="1336" max="1336" width="7.21875" style="149" customWidth="1"/>
    <col min="1337" max="1571" width="8.88671875" style="149"/>
    <col min="1572" max="1572" width="2.44140625" style="149" customWidth="1"/>
    <col min="1573" max="1573" width="2.33203125" style="149" customWidth="1"/>
    <col min="1574" max="1574" width="1.109375" style="149" customWidth="1"/>
    <col min="1575" max="1575" width="22.6640625" style="149" customWidth="1"/>
    <col min="1576" max="1576" width="1.21875" style="149" customWidth="1"/>
    <col min="1577" max="1578" width="11.77734375" style="149" customWidth="1"/>
    <col min="1579" max="1579" width="1.77734375" style="149" customWidth="1"/>
    <col min="1580" max="1580" width="6.88671875" style="149" customWidth="1"/>
    <col min="1581" max="1581" width="4.44140625" style="149" customWidth="1"/>
    <col min="1582" max="1582" width="3.6640625" style="149" customWidth="1"/>
    <col min="1583" max="1583" width="0.77734375" style="149" customWidth="1"/>
    <col min="1584" max="1584" width="3.33203125" style="149" customWidth="1"/>
    <col min="1585" max="1585" width="3.6640625" style="149" customWidth="1"/>
    <col min="1586" max="1586" width="3" style="149" customWidth="1"/>
    <col min="1587" max="1587" width="3.6640625" style="149" customWidth="1"/>
    <col min="1588" max="1588" width="3.109375" style="149" customWidth="1"/>
    <col min="1589" max="1589" width="1.88671875" style="149" customWidth="1"/>
    <col min="1590" max="1591" width="2.21875" style="149" customWidth="1"/>
    <col min="1592" max="1592" width="7.21875" style="149" customWidth="1"/>
    <col min="1593" max="1827" width="8.88671875" style="149"/>
    <col min="1828" max="1828" width="2.44140625" style="149" customWidth="1"/>
    <col min="1829" max="1829" width="2.33203125" style="149" customWidth="1"/>
    <col min="1830" max="1830" width="1.109375" style="149" customWidth="1"/>
    <col min="1831" max="1831" width="22.6640625" style="149" customWidth="1"/>
    <col min="1832" max="1832" width="1.21875" style="149" customWidth="1"/>
    <col min="1833" max="1834" width="11.77734375" style="149" customWidth="1"/>
    <col min="1835" max="1835" width="1.77734375" style="149" customWidth="1"/>
    <col min="1836" max="1836" width="6.88671875" style="149" customWidth="1"/>
    <col min="1837" max="1837" width="4.44140625" style="149" customWidth="1"/>
    <col min="1838" max="1838" width="3.6640625" style="149" customWidth="1"/>
    <col min="1839" max="1839" width="0.77734375" style="149" customWidth="1"/>
    <col min="1840" max="1840" width="3.33203125" style="149" customWidth="1"/>
    <col min="1841" max="1841" width="3.6640625" style="149" customWidth="1"/>
    <col min="1842" max="1842" width="3" style="149" customWidth="1"/>
    <col min="1843" max="1843" width="3.6640625" style="149" customWidth="1"/>
    <col min="1844" max="1844" width="3.109375" style="149" customWidth="1"/>
    <col min="1845" max="1845" width="1.88671875" style="149" customWidth="1"/>
    <col min="1846" max="1847" width="2.21875" style="149" customWidth="1"/>
    <col min="1848" max="1848" width="7.21875" style="149" customWidth="1"/>
    <col min="1849" max="2083" width="8.88671875" style="149"/>
    <col min="2084" max="2084" width="2.44140625" style="149" customWidth="1"/>
    <col min="2085" max="2085" width="2.33203125" style="149" customWidth="1"/>
    <col min="2086" max="2086" width="1.109375" style="149" customWidth="1"/>
    <col min="2087" max="2087" width="22.6640625" style="149" customWidth="1"/>
    <col min="2088" max="2088" width="1.21875" style="149" customWidth="1"/>
    <col min="2089" max="2090" width="11.77734375" style="149" customWidth="1"/>
    <col min="2091" max="2091" width="1.77734375" style="149" customWidth="1"/>
    <col min="2092" max="2092" width="6.88671875" style="149" customWidth="1"/>
    <col min="2093" max="2093" width="4.44140625" style="149" customWidth="1"/>
    <col min="2094" max="2094" width="3.6640625" style="149" customWidth="1"/>
    <col min="2095" max="2095" width="0.77734375" style="149" customWidth="1"/>
    <col min="2096" max="2096" width="3.33203125" style="149" customWidth="1"/>
    <col min="2097" max="2097" width="3.6640625" style="149" customWidth="1"/>
    <col min="2098" max="2098" width="3" style="149" customWidth="1"/>
    <col min="2099" max="2099" width="3.6640625" style="149" customWidth="1"/>
    <col min="2100" max="2100" width="3.109375" style="149" customWidth="1"/>
    <col min="2101" max="2101" width="1.88671875" style="149" customWidth="1"/>
    <col min="2102" max="2103" width="2.21875" style="149" customWidth="1"/>
    <col min="2104" max="2104" width="7.21875" style="149" customWidth="1"/>
    <col min="2105" max="2339" width="8.88671875" style="149"/>
    <col min="2340" max="2340" width="2.44140625" style="149" customWidth="1"/>
    <col min="2341" max="2341" width="2.33203125" style="149" customWidth="1"/>
    <col min="2342" max="2342" width="1.109375" style="149" customWidth="1"/>
    <col min="2343" max="2343" width="22.6640625" style="149" customWidth="1"/>
    <col min="2344" max="2344" width="1.21875" style="149" customWidth="1"/>
    <col min="2345" max="2346" width="11.77734375" style="149" customWidth="1"/>
    <col min="2347" max="2347" width="1.77734375" style="149" customWidth="1"/>
    <col min="2348" max="2348" width="6.88671875" style="149" customWidth="1"/>
    <col min="2349" max="2349" width="4.44140625" style="149" customWidth="1"/>
    <col min="2350" max="2350" width="3.6640625" style="149" customWidth="1"/>
    <col min="2351" max="2351" width="0.77734375" style="149" customWidth="1"/>
    <col min="2352" max="2352" width="3.33203125" style="149" customWidth="1"/>
    <col min="2353" max="2353" width="3.6640625" style="149" customWidth="1"/>
    <col min="2354" max="2354" width="3" style="149" customWidth="1"/>
    <col min="2355" max="2355" width="3.6640625" style="149" customWidth="1"/>
    <col min="2356" max="2356" width="3.109375" style="149" customWidth="1"/>
    <col min="2357" max="2357" width="1.88671875" style="149" customWidth="1"/>
    <col min="2358" max="2359" width="2.21875" style="149" customWidth="1"/>
    <col min="2360" max="2360" width="7.21875" style="149" customWidth="1"/>
    <col min="2361" max="2595" width="8.88671875" style="149"/>
    <col min="2596" max="2596" width="2.44140625" style="149" customWidth="1"/>
    <col min="2597" max="2597" width="2.33203125" style="149" customWidth="1"/>
    <col min="2598" max="2598" width="1.109375" style="149" customWidth="1"/>
    <col min="2599" max="2599" width="22.6640625" style="149" customWidth="1"/>
    <col min="2600" max="2600" width="1.21875" style="149" customWidth="1"/>
    <col min="2601" max="2602" width="11.77734375" style="149" customWidth="1"/>
    <col min="2603" max="2603" width="1.77734375" style="149" customWidth="1"/>
    <col min="2604" max="2604" width="6.88671875" style="149" customWidth="1"/>
    <col min="2605" max="2605" width="4.44140625" style="149" customWidth="1"/>
    <col min="2606" max="2606" width="3.6640625" style="149" customWidth="1"/>
    <col min="2607" max="2607" width="0.77734375" style="149" customWidth="1"/>
    <col min="2608" max="2608" width="3.33203125" style="149" customWidth="1"/>
    <col min="2609" max="2609" width="3.6640625" style="149" customWidth="1"/>
    <col min="2610" max="2610" width="3" style="149" customWidth="1"/>
    <col min="2611" max="2611" width="3.6640625" style="149" customWidth="1"/>
    <col min="2612" max="2612" width="3.109375" style="149" customWidth="1"/>
    <col min="2613" max="2613" width="1.88671875" style="149" customWidth="1"/>
    <col min="2614" max="2615" width="2.21875" style="149" customWidth="1"/>
    <col min="2616" max="2616" width="7.21875" style="149" customWidth="1"/>
    <col min="2617" max="2851" width="8.88671875" style="149"/>
    <col min="2852" max="2852" width="2.44140625" style="149" customWidth="1"/>
    <col min="2853" max="2853" width="2.33203125" style="149" customWidth="1"/>
    <col min="2854" max="2854" width="1.109375" style="149" customWidth="1"/>
    <col min="2855" max="2855" width="22.6640625" style="149" customWidth="1"/>
    <col min="2856" max="2856" width="1.21875" style="149" customWidth="1"/>
    <col min="2857" max="2858" width="11.77734375" style="149" customWidth="1"/>
    <col min="2859" max="2859" width="1.77734375" style="149" customWidth="1"/>
    <col min="2860" max="2860" width="6.88671875" style="149" customWidth="1"/>
    <col min="2861" max="2861" width="4.44140625" style="149" customWidth="1"/>
    <col min="2862" max="2862" width="3.6640625" style="149" customWidth="1"/>
    <col min="2863" max="2863" width="0.77734375" style="149" customWidth="1"/>
    <col min="2864" max="2864" width="3.33203125" style="149" customWidth="1"/>
    <col min="2865" max="2865" width="3.6640625" style="149" customWidth="1"/>
    <col min="2866" max="2866" width="3" style="149" customWidth="1"/>
    <col min="2867" max="2867" width="3.6640625" style="149" customWidth="1"/>
    <col min="2868" max="2868" width="3.109375" style="149" customWidth="1"/>
    <col min="2869" max="2869" width="1.88671875" style="149" customWidth="1"/>
    <col min="2870" max="2871" width="2.21875" style="149" customWidth="1"/>
    <col min="2872" max="2872" width="7.21875" style="149" customWidth="1"/>
    <col min="2873" max="3107" width="8.88671875" style="149"/>
    <col min="3108" max="3108" width="2.44140625" style="149" customWidth="1"/>
    <col min="3109" max="3109" width="2.33203125" style="149" customWidth="1"/>
    <col min="3110" max="3110" width="1.109375" style="149" customWidth="1"/>
    <col min="3111" max="3111" width="22.6640625" style="149" customWidth="1"/>
    <col min="3112" max="3112" width="1.21875" style="149" customWidth="1"/>
    <col min="3113" max="3114" width="11.77734375" style="149" customWidth="1"/>
    <col min="3115" max="3115" width="1.77734375" style="149" customWidth="1"/>
    <col min="3116" max="3116" width="6.88671875" style="149" customWidth="1"/>
    <col min="3117" max="3117" width="4.44140625" style="149" customWidth="1"/>
    <col min="3118" max="3118" width="3.6640625" style="149" customWidth="1"/>
    <col min="3119" max="3119" width="0.77734375" style="149" customWidth="1"/>
    <col min="3120" max="3120" width="3.33203125" style="149" customWidth="1"/>
    <col min="3121" max="3121" width="3.6640625" style="149" customWidth="1"/>
    <col min="3122" max="3122" width="3" style="149" customWidth="1"/>
    <col min="3123" max="3123" width="3.6640625" style="149" customWidth="1"/>
    <col min="3124" max="3124" width="3.109375" style="149" customWidth="1"/>
    <col min="3125" max="3125" width="1.88671875" style="149" customWidth="1"/>
    <col min="3126" max="3127" width="2.21875" style="149" customWidth="1"/>
    <col min="3128" max="3128" width="7.21875" style="149" customWidth="1"/>
    <col min="3129" max="3363" width="8.88671875" style="149"/>
    <col min="3364" max="3364" width="2.44140625" style="149" customWidth="1"/>
    <col min="3365" max="3365" width="2.33203125" style="149" customWidth="1"/>
    <col min="3366" max="3366" width="1.109375" style="149" customWidth="1"/>
    <col min="3367" max="3367" width="22.6640625" style="149" customWidth="1"/>
    <col min="3368" max="3368" width="1.21875" style="149" customWidth="1"/>
    <col min="3369" max="3370" width="11.77734375" style="149" customWidth="1"/>
    <col min="3371" max="3371" width="1.77734375" style="149" customWidth="1"/>
    <col min="3372" max="3372" width="6.88671875" style="149" customWidth="1"/>
    <col min="3373" max="3373" width="4.44140625" style="149" customWidth="1"/>
    <col min="3374" max="3374" width="3.6640625" style="149" customWidth="1"/>
    <col min="3375" max="3375" width="0.77734375" style="149" customWidth="1"/>
    <col min="3376" max="3376" width="3.33203125" style="149" customWidth="1"/>
    <col min="3377" max="3377" width="3.6640625" style="149" customWidth="1"/>
    <col min="3378" max="3378" width="3" style="149" customWidth="1"/>
    <col min="3379" max="3379" width="3.6640625" style="149" customWidth="1"/>
    <col min="3380" max="3380" width="3.109375" style="149" customWidth="1"/>
    <col min="3381" max="3381" width="1.88671875" style="149" customWidth="1"/>
    <col min="3382" max="3383" width="2.21875" style="149" customWidth="1"/>
    <col min="3384" max="3384" width="7.21875" style="149" customWidth="1"/>
    <col min="3385" max="3619" width="8.88671875" style="149"/>
    <col min="3620" max="3620" width="2.44140625" style="149" customWidth="1"/>
    <col min="3621" max="3621" width="2.33203125" style="149" customWidth="1"/>
    <col min="3622" max="3622" width="1.109375" style="149" customWidth="1"/>
    <col min="3623" max="3623" width="22.6640625" style="149" customWidth="1"/>
    <col min="3624" max="3624" width="1.21875" style="149" customWidth="1"/>
    <col min="3625" max="3626" width="11.77734375" style="149" customWidth="1"/>
    <col min="3627" max="3627" width="1.77734375" style="149" customWidth="1"/>
    <col min="3628" max="3628" width="6.88671875" style="149" customWidth="1"/>
    <col min="3629" max="3629" width="4.44140625" style="149" customWidth="1"/>
    <col min="3630" max="3630" width="3.6640625" style="149" customWidth="1"/>
    <col min="3631" max="3631" width="0.77734375" style="149" customWidth="1"/>
    <col min="3632" max="3632" width="3.33203125" style="149" customWidth="1"/>
    <col min="3633" max="3633" width="3.6640625" style="149" customWidth="1"/>
    <col min="3634" max="3634" width="3" style="149" customWidth="1"/>
    <col min="3635" max="3635" width="3.6640625" style="149" customWidth="1"/>
    <col min="3636" max="3636" width="3.109375" style="149" customWidth="1"/>
    <col min="3637" max="3637" width="1.88671875" style="149" customWidth="1"/>
    <col min="3638" max="3639" width="2.21875" style="149" customWidth="1"/>
    <col min="3640" max="3640" width="7.21875" style="149" customWidth="1"/>
    <col min="3641" max="3875" width="8.88671875" style="149"/>
    <col min="3876" max="3876" width="2.44140625" style="149" customWidth="1"/>
    <col min="3877" max="3877" width="2.33203125" style="149" customWidth="1"/>
    <col min="3878" max="3878" width="1.109375" style="149" customWidth="1"/>
    <col min="3879" max="3879" width="22.6640625" style="149" customWidth="1"/>
    <col min="3880" max="3880" width="1.21875" style="149" customWidth="1"/>
    <col min="3881" max="3882" width="11.77734375" style="149" customWidth="1"/>
    <col min="3883" max="3883" width="1.77734375" style="149" customWidth="1"/>
    <col min="3884" max="3884" width="6.88671875" style="149" customWidth="1"/>
    <col min="3885" max="3885" width="4.44140625" style="149" customWidth="1"/>
    <col min="3886" max="3886" width="3.6640625" style="149" customWidth="1"/>
    <col min="3887" max="3887" width="0.77734375" style="149" customWidth="1"/>
    <col min="3888" max="3888" width="3.33203125" style="149" customWidth="1"/>
    <col min="3889" max="3889" width="3.6640625" style="149" customWidth="1"/>
    <col min="3890" max="3890" width="3" style="149" customWidth="1"/>
    <col min="3891" max="3891" width="3.6640625" style="149" customWidth="1"/>
    <col min="3892" max="3892" width="3.109375" style="149" customWidth="1"/>
    <col min="3893" max="3893" width="1.88671875" style="149" customWidth="1"/>
    <col min="3894" max="3895" width="2.21875" style="149" customWidth="1"/>
    <col min="3896" max="3896" width="7.21875" style="149" customWidth="1"/>
    <col min="3897" max="4131" width="8.88671875" style="149"/>
    <col min="4132" max="4132" width="2.44140625" style="149" customWidth="1"/>
    <col min="4133" max="4133" width="2.33203125" style="149" customWidth="1"/>
    <col min="4134" max="4134" width="1.109375" style="149" customWidth="1"/>
    <col min="4135" max="4135" width="22.6640625" style="149" customWidth="1"/>
    <col min="4136" max="4136" width="1.21875" style="149" customWidth="1"/>
    <col min="4137" max="4138" width="11.77734375" style="149" customWidth="1"/>
    <col min="4139" max="4139" width="1.77734375" style="149" customWidth="1"/>
    <col min="4140" max="4140" width="6.88671875" style="149" customWidth="1"/>
    <col min="4141" max="4141" width="4.44140625" style="149" customWidth="1"/>
    <col min="4142" max="4142" width="3.6640625" style="149" customWidth="1"/>
    <col min="4143" max="4143" width="0.77734375" style="149" customWidth="1"/>
    <col min="4144" max="4144" width="3.33203125" style="149" customWidth="1"/>
    <col min="4145" max="4145" width="3.6640625" style="149" customWidth="1"/>
    <col min="4146" max="4146" width="3" style="149" customWidth="1"/>
    <col min="4147" max="4147" width="3.6640625" style="149" customWidth="1"/>
    <col min="4148" max="4148" width="3.109375" style="149" customWidth="1"/>
    <col min="4149" max="4149" width="1.88671875" style="149" customWidth="1"/>
    <col min="4150" max="4151" width="2.21875" style="149" customWidth="1"/>
    <col min="4152" max="4152" width="7.21875" style="149" customWidth="1"/>
    <col min="4153" max="4387" width="8.88671875" style="149"/>
    <col min="4388" max="4388" width="2.44140625" style="149" customWidth="1"/>
    <col min="4389" max="4389" width="2.33203125" style="149" customWidth="1"/>
    <col min="4390" max="4390" width="1.109375" style="149" customWidth="1"/>
    <col min="4391" max="4391" width="22.6640625" style="149" customWidth="1"/>
    <col min="4392" max="4392" width="1.21875" style="149" customWidth="1"/>
    <col min="4393" max="4394" width="11.77734375" style="149" customWidth="1"/>
    <col min="4395" max="4395" width="1.77734375" style="149" customWidth="1"/>
    <col min="4396" max="4396" width="6.88671875" style="149" customWidth="1"/>
    <col min="4397" max="4397" width="4.44140625" style="149" customWidth="1"/>
    <col min="4398" max="4398" width="3.6640625" style="149" customWidth="1"/>
    <col min="4399" max="4399" width="0.77734375" style="149" customWidth="1"/>
    <col min="4400" max="4400" width="3.33203125" style="149" customWidth="1"/>
    <col min="4401" max="4401" width="3.6640625" style="149" customWidth="1"/>
    <col min="4402" max="4402" width="3" style="149" customWidth="1"/>
    <col min="4403" max="4403" width="3.6640625" style="149" customWidth="1"/>
    <col min="4404" max="4404" width="3.109375" style="149" customWidth="1"/>
    <col min="4405" max="4405" width="1.88671875" style="149" customWidth="1"/>
    <col min="4406" max="4407" width="2.21875" style="149" customWidth="1"/>
    <col min="4408" max="4408" width="7.21875" style="149" customWidth="1"/>
    <col min="4409" max="4643" width="8.88671875" style="149"/>
    <col min="4644" max="4644" width="2.44140625" style="149" customWidth="1"/>
    <col min="4645" max="4645" width="2.33203125" style="149" customWidth="1"/>
    <col min="4646" max="4646" width="1.109375" style="149" customWidth="1"/>
    <col min="4647" max="4647" width="22.6640625" style="149" customWidth="1"/>
    <col min="4648" max="4648" width="1.21875" style="149" customWidth="1"/>
    <col min="4649" max="4650" width="11.77734375" style="149" customWidth="1"/>
    <col min="4651" max="4651" width="1.77734375" style="149" customWidth="1"/>
    <col min="4652" max="4652" width="6.88671875" style="149" customWidth="1"/>
    <col min="4653" max="4653" width="4.44140625" style="149" customWidth="1"/>
    <col min="4654" max="4654" width="3.6640625" style="149" customWidth="1"/>
    <col min="4655" max="4655" width="0.77734375" style="149" customWidth="1"/>
    <col min="4656" max="4656" width="3.33203125" style="149" customWidth="1"/>
    <col min="4657" max="4657" width="3.6640625" style="149" customWidth="1"/>
    <col min="4658" max="4658" width="3" style="149" customWidth="1"/>
    <col min="4659" max="4659" width="3.6640625" style="149" customWidth="1"/>
    <col min="4660" max="4660" width="3.109375" style="149" customWidth="1"/>
    <col min="4661" max="4661" width="1.88671875" style="149" customWidth="1"/>
    <col min="4662" max="4663" width="2.21875" style="149" customWidth="1"/>
    <col min="4664" max="4664" width="7.21875" style="149" customWidth="1"/>
    <col min="4665" max="4899" width="8.88671875" style="149"/>
    <col min="4900" max="4900" width="2.44140625" style="149" customWidth="1"/>
    <col min="4901" max="4901" width="2.33203125" style="149" customWidth="1"/>
    <col min="4902" max="4902" width="1.109375" style="149" customWidth="1"/>
    <col min="4903" max="4903" width="22.6640625" style="149" customWidth="1"/>
    <col min="4904" max="4904" width="1.21875" style="149" customWidth="1"/>
    <col min="4905" max="4906" width="11.77734375" style="149" customWidth="1"/>
    <col min="4907" max="4907" width="1.77734375" style="149" customWidth="1"/>
    <col min="4908" max="4908" width="6.88671875" style="149" customWidth="1"/>
    <col min="4909" max="4909" width="4.44140625" style="149" customWidth="1"/>
    <col min="4910" max="4910" width="3.6640625" style="149" customWidth="1"/>
    <col min="4911" max="4911" width="0.77734375" style="149" customWidth="1"/>
    <col min="4912" max="4912" width="3.33203125" style="149" customWidth="1"/>
    <col min="4913" max="4913" width="3.6640625" style="149" customWidth="1"/>
    <col min="4914" max="4914" width="3" style="149" customWidth="1"/>
    <col min="4915" max="4915" width="3.6640625" style="149" customWidth="1"/>
    <col min="4916" max="4916" width="3.109375" style="149" customWidth="1"/>
    <col min="4917" max="4917" width="1.88671875" style="149" customWidth="1"/>
    <col min="4918" max="4919" width="2.21875" style="149" customWidth="1"/>
    <col min="4920" max="4920" width="7.21875" style="149" customWidth="1"/>
    <col min="4921" max="5155" width="8.88671875" style="149"/>
    <col min="5156" max="5156" width="2.44140625" style="149" customWidth="1"/>
    <col min="5157" max="5157" width="2.33203125" style="149" customWidth="1"/>
    <col min="5158" max="5158" width="1.109375" style="149" customWidth="1"/>
    <col min="5159" max="5159" width="22.6640625" style="149" customWidth="1"/>
    <col min="5160" max="5160" width="1.21875" style="149" customWidth="1"/>
    <col min="5161" max="5162" width="11.77734375" style="149" customWidth="1"/>
    <col min="5163" max="5163" width="1.77734375" style="149" customWidth="1"/>
    <col min="5164" max="5164" width="6.88671875" style="149" customWidth="1"/>
    <col min="5165" max="5165" width="4.44140625" style="149" customWidth="1"/>
    <col min="5166" max="5166" width="3.6640625" style="149" customWidth="1"/>
    <col min="5167" max="5167" width="0.77734375" style="149" customWidth="1"/>
    <col min="5168" max="5168" width="3.33203125" style="149" customWidth="1"/>
    <col min="5169" max="5169" width="3.6640625" style="149" customWidth="1"/>
    <col min="5170" max="5170" width="3" style="149" customWidth="1"/>
    <col min="5171" max="5171" width="3.6640625" style="149" customWidth="1"/>
    <col min="5172" max="5172" width="3.109375" style="149" customWidth="1"/>
    <col min="5173" max="5173" width="1.88671875" style="149" customWidth="1"/>
    <col min="5174" max="5175" width="2.21875" style="149" customWidth="1"/>
    <col min="5176" max="5176" width="7.21875" style="149" customWidth="1"/>
    <col min="5177" max="5411" width="8.88671875" style="149"/>
    <col min="5412" max="5412" width="2.44140625" style="149" customWidth="1"/>
    <col min="5413" max="5413" width="2.33203125" style="149" customWidth="1"/>
    <col min="5414" max="5414" width="1.109375" style="149" customWidth="1"/>
    <col min="5415" max="5415" width="22.6640625" style="149" customWidth="1"/>
    <col min="5416" max="5416" width="1.21875" style="149" customWidth="1"/>
    <col min="5417" max="5418" width="11.77734375" style="149" customWidth="1"/>
    <col min="5419" max="5419" width="1.77734375" style="149" customWidth="1"/>
    <col min="5420" max="5420" width="6.88671875" style="149" customWidth="1"/>
    <col min="5421" max="5421" width="4.44140625" style="149" customWidth="1"/>
    <col min="5422" max="5422" width="3.6640625" style="149" customWidth="1"/>
    <col min="5423" max="5423" width="0.77734375" style="149" customWidth="1"/>
    <col min="5424" max="5424" width="3.33203125" style="149" customWidth="1"/>
    <col min="5425" max="5425" width="3.6640625" style="149" customWidth="1"/>
    <col min="5426" max="5426" width="3" style="149" customWidth="1"/>
    <col min="5427" max="5427" width="3.6640625" style="149" customWidth="1"/>
    <col min="5428" max="5428" width="3.109375" style="149" customWidth="1"/>
    <col min="5429" max="5429" width="1.88671875" style="149" customWidth="1"/>
    <col min="5430" max="5431" width="2.21875" style="149" customWidth="1"/>
    <col min="5432" max="5432" width="7.21875" style="149" customWidth="1"/>
    <col min="5433" max="5667" width="8.88671875" style="149"/>
    <col min="5668" max="5668" width="2.44140625" style="149" customWidth="1"/>
    <col min="5669" max="5669" width="2.33203125" style="149" customWidth="1"/>
    <col min="5670" max="5670" width="1.109375" style="149" customWidth="1"/>
    <col min="5671" max="5671" width="22.6640625" style="149" customWidth="1"/>
    <col min="5672" max="5672" width="1.21875" style="149" customWidth="1"/>
    <col min="5673" max="5674" width="11.77734375" style="149" customWidth="1"/>
    <col min="5675" max="5675" width="1.77734375" style="149" customWidth="1"/>
    <col min="5676" max="5676" width="6.88671875" style="149" customWidth="1"/>
    <col min="5677" max="5677" width="4.44140625" style="149" customWidth="1"/>
    <col min="5678" max="5678" width="3.6640625" style="149" customWidth="1"/>
    <col min="5679" max="5679" width="0.77734375" style="149" customWidth="1"/>
    <col min="5680" max="5680" width="3.33203125" style="149" customWidth="1"/>
    <col min="5681" max="5681" width="3.6640625" style="149" customWidth="1"/>
    <col min="5682" max="5682" width="3" style="149" customWidth="1"/>
    <col min="5683" max="5683" width="3.6640625" style="149" customWidth="1"/>
    <col min="5684" max="5684" width="3.109375" style="149" customWidth="1"/>
    <col min="5685" max="5685" width="1.88671875" style="149" customWidth="1"/>
    <col min="5686" max="5687" width="2.21875" style="149" customWidth="1"/>
    <col min="5688" max="5688" width="7.21875" style="149" customWidth="1"/>
    <col min="5689" max="5923" width="8.88671875" style="149"/>
    <col min="5924" max="5924" width="2.44140625" style="149" customWidth="1"/>
    <col min="5925" max="5925" width="2.33203125" style="149" customWidth="1"/>
    <col min="5926" max="5926" width="1.109375" style="149" customWidth="1"/>
    <col min="5927" max="5927" width="22.6640625" style="149" customWidth="1"/>
    <col min="5928" max="5928" width="1.21875" style="149" customWidth="1"/>
    <col min="5929" max="5930" width="11.77734375" style="149" customWidth="1"/>
    <col min="5931" max="5931" width="1.77734375" style="149" customWidth="1"/>
    <col min="5932" max="5932" width="6.88671875" style="149" customWidth="1"/>
    <col min="5933" max="5933" width="4.44140625" style="149" customWidth="1"/>
    <col min="5934" max="5934" width="3.6640625" style="149" customWidth="1"/>
    <col min="5935" max="5935" width="0.77734375" style="149" customWidth="1"/>
    <col min="5936" max="5936" width="3.33203125" style="149" customWidth="1"/>
    <col min="5937" max="5937" width="3.6640625" style="149" customWidth="1"/>
    <col min="5938" max="5938" width="3" style="149" customWidth="1"/>
    <col min="5939" max="5939" width="3.6640625" style="149" customWidth="1"/>
    <col min="5940" max="5940" width="3.109375" style="149" customWidth="1"/>
    <col min="5941" max="5941" width="1.88671875" style="149" customWidth="1"/>
    <col min="5942" max="5943" width="2.21875" style="149" customWidth="1"/>
    <col min="5944" max="5944" width="7.21875" style="149" customWidth="1"/>
    <col min="5945" max="6179" width="8.88671875" style="149"/>
    <col min="6180" max="6180" width="2.44140625" style="149" customWidth="1"/>
    <col min="6181" max="6181" width="2.33203125" style="149" customWidth="1"/>
    <col min="6182" max="6182" width="1.109375" style="149" customWidth="1"/>
    <col min="6183" max="6183" width="22.6640625" style="149" customWidth="1"/>
    <col min="6184" max="6184" width="1.21875" style="149" customWidth="1"/>
    <col min="6185" max="6186" width="11.77734375" style="149" customWidth="1"/>
    <col min="6187" max="6187" width="1.77734375" style="149" customWidth="1"/>
    <col min="6188" max="6188" width="6.88671875" style="149" customWidth="1"/>
    <col min="6189" max="6189" width="4.44140625" style="149" customWidth="1"/>
    <col min="6190" max="6190" width="3.6640625" style="149" customWidth="1"/>
    <col min="6191" max="6191" width="0.77734375" style="149" customWidth="1"/>
    <col min="6192" max="6192" width="3.33203125" style="149" customWidth="1"/>
    <col min="6193" max="6193" width="3.6640625" style="149" customWidth="1"/>
    <col min="6194" max="6194" width="3" style="149" customWidth="1"/>
    <col min="6195" max="6195" width="3.6640625" style="149" customWidth="1"/>
    <col min="6196" max="6196" width="3.109375" style="149" customWidth="1"/>
    <col min="6197" max="6197" width="1.88671875" style="149" customWidth="1"/>
    <col min="6198" max="6199" width="2.21875" style="149" customWidth="1"/>
    <col min="6200" max="6200" width="7.21875" style="149" customWidth="1"/>
    <col min="6201" max="6435" width="8.88671875" style="149"/>
    <col min="6436" max="6436" width="2.44140625" style="149" customWidth="1"/>
    <col min="6437" max="6437" width="2.33203125" style="149" customWidth="1"/>
    <col min="6438" max="6438" width="1.109375" style="149" customWidth="1"/>
    <col min="6439" max="6439" width="22.6640625" style="149" customWidth="1"/>
    <col min="6440" max="6440" width="1.21875" style="149" customWidth="1"/>
    <col min="6441" max="6442" width="11.77734375" style="149" customWidth="1"/>
    <col min="6443" max="6443" width="1.77734375" style="149" customWidth="1"/>
    <col min="6444" max="6444" width="6.88671875" style="149" customWidth="1"/>
    <col min="6445" max="6445" width="4.44140625" style="149" customWidth="1"/>
    <col min="6446" max="6446" width="3.6640625" style="149" customWidth="1"/>
    <col min="6447" max="6447" width="0.77734375" style="149" customWidth="1"/>
    <col min="6448" max="6448" width="3.33203125" style="149" customWidth="1"/>
    <col min="6449" max="6449" width="3.6640625" style="149" customWidth="1"/>
    <col min="6450" max="6450" width="3" style="149" customWidth="1"/>
    <col min="6451" max="6451" width="3.6640625" style="149" customWidth="1"/>
    <col min="6452" max="6452" width="3.109375" style="149" customWidth="1"/>
    <col min="6453" max="6453" width="1.88671875" style="149" customWidth="1"/>
    <col min="6454" max="6455" width="2.21875" style="149" customWidth="1"/>
    <col min="6456" max="6456" width="7.21875" style="149" customWidth="1"/>
    <col min="6457" max="6691" width="8.88671875" style="149"/>
    <col min="6692" max="6692" width="2.44140625" style="149" customWidth="1"/>
    <col min="6693" max="6693" width="2.33203125" style="149" customWidth="1"/>
    <col min="6694" max="6694" width="1.109375" style="149" customWidth="1"/>
    <col min="6695" max="6695" width="22.6640625" style="149" customWidth="1"/>
    <col min="6696" max="6696" width="1.21875" style="149" customWidth="1"/>
    <col min="6697" max="6698" width="11.77734375" style="149" customWidth="1"/>
    <col min="6699" max="6699" width="1.77734375" style="149" customWidth="1"/>
    <col min="6700" max="6700" width="6.88671875" style="149" customWidth="1"/>
    <col min="6701" max="6701" width="4.44140625" style="149" customWidth="1"/>
    <col min="6702" max="6702" width="3.6640625" style="149" customWidth="1"/>
    <col min="6703" max="6703" width="0.77734375" style="149" customWidth="1"/>
    <col min="6704" max="6704" width="3.33203125" style="149" customWidth="1"/>
    <col min="6705" max="6705" width="3.6640625" style="149" customWidth="1"/>
    <col min="6706" max="6706" width="3" style="149" customWidth="1"/>
    <col min="6707" max="6707" width="3.6640625" style="149" customWidth="1"/>
    <col min="6708" max="6708" width="3.109375" style="149" customWidth="1"/>
    <col min="6709" max="6709" width="1.88671875" style="149" customWidth="1"/>
    <col min="6710" max="6711" width="2.21875" style="149" customWidth="1"/>
    <col min="6712" max="6712" width="7.21875" style="149" customWidth="1"/>
    <col min="6713" max="6947" width="8.88671875" style="149"/>
    <col min="6948" max="6948" width="2.44140625" style="149" customWidth="1"/>
    <col min="6949" max="6949" width="2.33203125" style="149" customWidth="1"/>
    <col min="6950" max="6950" width="1.109375" style="149" customWidth="1"/>
    <col min="6951" max="6951" width="22.6640625" style="149" customWidth="1"/>
    <col min="6952" max="6952" width="1.21875" style="149" customWidth="1"/>
    <col min="6953" max="6954" width="11.77734375" style="149" customWidth="1"/>
    <col min="6955" max="6955" width="1.77734375" style="149" customWidth="1"/>
    <col min="6956" max="6956" width="6.88671875" style="149" customWidth="1"/>
    <col min="6957" max="6957" width="4.44140625" style="149" customWidth="1"/>
    <col min="6958" max="6958" width="3.6640625" style="149" customWidth="1"/>
    <col min="6959" max="6959" width="0.77734375" style="149" customWidth="1"/>
    <col min="6960" max="6960" width="3.33203125" style="149" customWidth="1"/>
    <col min="6961" max="6961" width="3.6640625" style="149" customWidth="1"/>
    <col min="6962" max="6962" width="3" style="149" customWidth="1"/>
    <col min="6963" max="6963" width="3.6640625" style="149" customWidth="1"/>
    <col min="6964" max="6964" width="3.109375" style="149" customWidth="1"/>
    <col min="6965" max="6965" width="1.88671875" style="149" customWidth="1"/>
    <col min="6966" max="6967" width="2.21875" style="149" customWidth="1"/>
    <col min="6968" max="6968" width="7.21875" style="149" customWidth="1"/>
    <col min="6969" max="7203" width="8.88671875" style="149"/>
    <col min="7204" max="7204" width="2.44140625" style="149" customWidth="1"/>
    <col min="7205" max="7205" width="2.33203125" style="149" customWidth="1"/>
    <col min="7206" max="7206" width="1.109375" style="149" customWidth="1"/>
    <col min="7207" max="7207" width="22.6640625" style="149" customWidth="1"/>
    <col min="7208" max="7208" width="1.21875" style="149" customWidth="1"/>
    <col min="7209" max="7210" width="11.77734375" style="149" customWidth="1"/>
    <col min="7211" max="7211" width="1.77734375" style="149" customWidth="1"/>
    <col min="7212" max="7212" width="6.88671875" style="149" customWidth="1"/>
    <col min="7213" max="7213" width="4.44140625" style="149" customWidth="1"/>
    <col min="7214" max="7214" width="3.6640625" style="149" customWidth="1"/>
    <col min="7215" max="7215" width="0.77734375" style="149" customWidth="1"/>
    <col min="7216" max="7216" width="3.33203125" style="149" customWidth="1"/>
    <col min="7217" max="7217" width="3.6640625" style="149" customWidth="1"/>
    <col min="7218" max="7218" width="3" style="149" customWidth="1"/>
    <col min="7219" max="7219" width="3.6640625" style="149" customWidth="1"/>
    <col min="7220" max="7220" width="3.109375" style="149" customWidth="1"/>
    <col min="7221" max="7221" width="1.88671875" style="149" customWidth="1"/>
    <col min="7222" max="7223" width="2.21875" style="149" customWidth="1"/>
    <col min="7224" max="7224" width="7.21875" style="149" customWidth="1"/>
    <col min="7225" max="7459" width="8.88671875" style="149"/>
    <col min="7460" max="7460" width="2.44140625" style="149" customWidth="1"/>
    <col min="7461" max="7461" width="2.33203125" style="149" customWidth="1"/>
    <col min="7462" max="7462" width="1.109375" style="149" customWidth="1"/>
    <col min="7463" max="7463" width="22.6640625" style="149" customWidth="1"/>
    <col min="7464" max="7464" width="1.21875" style="149" customWidth="1"/>
    <col min="7465" max="7466" width="11.77734375" style="149" customWidth="1"/>
    <col min="7467" max="7467" width="1.77734375" style="149" customWidth="1"/>
    <col min="7468" max="7468" width="6.88671875" style="149" customWidth="1"/>
    <col min="7469" max="7469" width="4.44140625" style="149" customWidth="1"/>
    <col min="7470" max="7470" width="3.6640625" style="149" customWidth="1"/>
    <col min="7471" max="7471" width="0.77734375" style="149" customWidth="1"/>
    <col min="7472" max="7472" width="3.33203125" style="149" customWidth="1"/>
    <col min="7473" max="7473" width="3.6640625" style="149" customWidth="1"/>
    <col min="7474" max="7474" width="3" style="149" customWidth="1"/>
    <col min="7475" max="7475" width="3.6640625" style="149" customWidth="1"/>
    <col min="7476" max="7476" width="3.109375" style="149" customWidth="1"/>
    <col min="7477" max="7477" width="1.88671875" style="149" customWidth="1"/>
    <col min="7478" max="7479" width="2.21875" style="149" customWidth="1"/>
    <col min="7480" max="7480" width="7.21875" style="149" customWidth="1"/>
    <col min="7481" max="7715" width="8.88671875" style="149"/>
    <col min="7716" max="7716" width="2.44140625" style="149" customWidth="1"/>
    <col min="7717" max="7717" width="2.33203125" style="149" customWidth="1"/>
    <col min="7718" max="7718" width="1.109375" style="149" customWidth="1"/>
    <col min="7719" max="7719" width="22.6640625" style="149" customWidth="1"/>
    <col min="7720" max="7720" width="1.21875" style="149" customWidth="1"/>
    <col min="7721" max="7722" width="11.77734375" style="149" customWidth="1"/>
    <col min="7723" max="7723" width="1.77734375" style="149" customWidth="1"/>
    <col min="7724" max="7724" width="6.88671875" style="149" customWidth="1"/>
    <col min="7725" max="7725" width="4.44140625" style="149" customWidth="1"/>
    <col min="7726" max="7726" width="3.6640625" style="149" customWidth="1"/>
    <col min="7727" max="7727" width="0.77734375" style="149" customWidth="1"/>
    <col min="7728" max="7728" width="3.33203125" style="149" customWidth="1"/>
    <col min="7729" max="7729" width="3.6640625" style="149" customWidth="1"/>
    <col min="7730" max="7730" width="3" style="149" customWidth="1"/>
    <col min="7731" max="7731" width="3.6640625" style="149" customWidth="1"/>
    <col min="7732" max="7732" width="3.109375" style="149" customWidth="1"/>
    <col min="7733" max="7733" width="1.88671875" style="149" customWidth="1"/>
    <col min="7734" max="7735" width="2.21875" style="149" customWidth="1"/>
    <col min="7736" max="7736" width="7.21875" style="149" customWidth="1"/>
    <col min="7737" max="7971" width="8.88671875" style="149"/>
    <col min="7972" max="7972" width="2.44140625" style="149" customWidth="1"/>
    <col min="7973" max="7973" width="2.33203125" style="149" customWidth="1"/>
    <col min="7974" max="7974" width="1.109375" style="149" customWidth="1"/>
    <col min="7975" max="7975" width="22.6640625" style="149" customWidth="1"/>
    <col min="7976" max="7976" width="1.21875" style="149" customWidth="1"/>
    <col min="7977" max="7978" width="11.77734375" style="149" customWidth="1"/>
    <col min="7979" max="7979" width="1.77734375" style="149" customWidth="1"/>
    <col min="7980" max="7980" width="6.88671875" style="149" customWidth="1"/>
    <col min="7981" max="7981" width="4.44140625" style="149" customWidth="1"/>
    <col min="7982" max="7982" width="3.6640625" style="149" customWidth="1"/>
    <col min="7983" max="7983" width="0.77734375" style="149" customWidth="1"/>
    <col min="7984" max="7984" width="3.33203125" style="149" customWidth="1"/>
    <col min="7985" max="7985" width="3.6640625" style="149" customWidth="1"/>
    <col min="7986" max="7986" width="3" style="149" customWidth="1"/>
    <col min="7987" max="7987" width="3.6640625" style="149" customWidth="1"/>
    <col min="7988" max="7988" width="3.109375" style="149" customWidth="1"/>
    <col min="7989" max="7989" width="1.88671875" style="149" customWidth="1"/>
    <col min="7990" max="7991" width="2.21875" style="149" customWidth="1"/>
    <col min="7992" max="7992" width="7.21875" style="149" customWidth="1"/>
    <col min="7993" max="8227" width="8.88671875" style="149"/>
    <col min="8228" max="8228" width="2.44140625" style="149" customWidth="1"/>
    <col min="8229" max="8229" width="2.33203125" style="149" customWidth="1"/>
    <col min="8230" max="8230" width="1.109375" style="149" customWidth="1"/>
    <col min="8231" max="8231" width="22.6640625" style="149" customWidth="1"/>
    <col min="8232" max="8232" width="1.21875" style="149" customWidth="1"/>
    <col min="8233" max="8234" width="11.77734375" style="149" customWidth="1"/>
    <col min="8235" max="8235" width="1.77734375" style="149" customWidth="1"/>
    <col min="8236" max="8236" width="6.88671875" style="149" customWidth="1"/>
    <col min="8237" max="8237" width="4.44140625" style="149" customWidth="1"/>
    <col min="8238" max="8238" width="3.6640625" style="149" customWidth="1"/>
    <col min="8239" max="8239" width="0.77734375" style="149" customWidth="1"/>
    <col min="8240" max="8240" width="3.33203125" style="149" customWidth="1"/>
    <col min="8241" max="8241" width="3.6640625" style="149" customWidth="1"/>
    <col min="8242" max="8242" width="3" style="149" customWidth="1"/>
    <col min="8243" max="8243" width="3.6640625" style="149" customWidth="1"/>
    <col min="8244" max="8244" width="3.109375" style="149" customWidth="1"/>
    <col min="8245" max="8245" width="1.88671875" style="149" customWidth="1"/>
    <col min="8246" max="8247" width="2.21875" style="149" customWidth="1"/>
    <col min="8248" max="8248" width="7.21875" style="149" customWidth="1"/>
    <col min="8249" max="8483" width="8.88671875" style="149"/>
    <col min="8484" max="8484" width="2.44140625" style="149" customWidth="1"/>
    <col min="8485" max="8485" width="2.33203125" style="149" customWidth="1"/>
    <col min="8486" max="8486" width="1.109375" style="149" customWidth="1"/>
    <col min="8487" max="8487" width="22.6640625" style="149" customWidth="1"/>
    <col min="8488" max="8488" width="1.21875" style="149" customWidth="1"/>
    <col min="8489" max="8490" width="11.77734375" style="149" customWidth="1"/>
    <col min="8491" max="8491" width="1.77734375" style="149" customWidth="1"/>
    <col min="8492" max="8492" width="6.88671875" style="149" customWidth="1"/>
    <col min="8493" max="8493" width="4.44140625" style="149" customWidth="1"/>
    <col min="8494" max="8494" width="3.6640625" style="149" customWidth="1"/>
    <col min="8495" max="8495" width="0.77734375" style="149" customWidth="1"/>
    <col min="8496" max="8496" width="3.33203125" style="149" customWidth="1"/>
    <col min="8497" max="8497" width="3.6640625" style="149" customWidth="1"/>
    <col min="8498" max="8498" width="3" style="149" customWidth="1"/>
    <col min="8499" max="8499" width="3.6640625" style="149" customWidth="1"/>
    <col min="8500" max="8500" width="3.109375" style="149" customWidth="1"/>
    <col min="8501" max="8501" width="1.88671875" style="149" customWidth="1"/>
    <col min="8502" max="8503" width="2.21875" style="149" customWidth="1"/>
    <col min="8504" max="8504" width="7.21875" style="149" customWidth="1"/>
    <col min="8505" max="8739" width="8.88671875" style="149"/>
    <col min="8740" max="8740" width="2.44140625" style="149" customWidth="1"/>
    <col min="8741" max="8741" width="2.33203125" style="149" customWidth="1"/>
    <col min="8742" max="8742" width="1.109375" style="149" customWidth="1"/>
    <col min="8743" max="8743" width="22.6640625" style="149" customWidth="1"/>
    <col min="8744" max="8744" width="1.21875" style="149" customWidth="1"/>
    <col min="8745" max="8746" width="11.77734375" style="149" customWidth="1"/>
    <col min="8747" max="8747" width="1.77734375" style="149" customWidth="1"/>
    <col min="8748" max="8748" width="6.88671875" style="149" customWidth="1"/>
    <col min="8749" max="8749" width="4.44140625" style="149" customWidth="1"/>
    <col min="8750" max="8750" width="3.6640625" style="149" customWidth="1"/>
    <col min="8751" max="8751" width="0.77734375" style="149" customWidth="1"/>
    <col min="8752" max="8752" width="3.33203125" style="149" customWidth="1"/>
    <col min="8753" max="8753" width="3.6640625" style="149" customWidth="1"/>
    <col min="8754" max="8754" width="3" style="149" customWidth="1"/>
    <col min="8755" max="8755" width="3.6640625" style="149" customWidth="1"/>
    <col min="8756" max="8756" width="3.109375" style="149" customWidth="1"/>
    <col min="8757" max="8757" width="1.88671875" style="149" customWidth="1"/>
    <col min="8758" max="8759" width="2.21875" style="149" customWidth="1"/>
    <col min="8760" max="8760" width="7.21875" style="149" customWidth="1"/>
    <col min="8761" max="8995" width="8.88671875" style="149"/>
    <col min="8996" max="8996" width="2.44140625" style="149" customWidth="1"/>
    <col min="8997" max="8997" width="2.33203125" style="149" customWidth="1"/>
    <col min="8998" max="8998" width="1.109375" style="149" customWidth="1"/>
    <col min="8999" max="8999" width="22.6640625" style="149" customWidth="1"/>
    <col min="9000" max="9000" width="1.21875" style="149" customWidth="1"/>
    <col min="9001" max="9002" width="11.77734375" style="149" customWidth="1"/>
    <col min="9003" max="9003" width="1.77734375" style="149" customWidth="1"/>
    <col min="9004" max="9004" width="6.88671875" style="149" customWidth="1"/>
    <col min="9005" max="9005" width="4.44140625" style="149" customWidth="1"/>
    <col min="9006" max="9006" width="3.6640625" style="149" customWidth="1"/>
    <col min="9007" max="9007" width="0.77734375" style="149" customWidth="1"/>
    <col min="9008" max="9008" width="3.33203125" style="149" customWidth="1"/>
    <col min="9009" max="9009" width="3.6640625" style="149" customWidth="1"/>
    <col min="9010" max="9010" width="3" style="149" customWidth="1"/>
    <col min="9011" max="9011" width="3.6640625" style="149" customWidth="1"/>
    <col min="9012" max="9012" width="3.109375" style="149" customWidth="1"/>
    <col min="9013" max="9013" width="1.88671875" style="149" customWidth="1"/>
    <col min="9014" max="9015" width="2.21875" style="149" customWidth="1"/>
    <col min="9016" max="9016" width="7.21875" style="149" customWidth="1"/>
    <col min="9017" max="9251" width="8.88671875" style="149"/>
    <col min="9252" max="9252" width="2.44140625" style="149" customWidth="1"/>
    <col min="9253" max="9253" width="2.33203125" style="149" customWidth="1"/>
    <col min="9254" max="9254" width="1.109375" style="149" customWidth="1"/>
    <col min="9255" max="9255" width="22.6640625" style="149" customWidth="1"/>
    <col min="9256" max="9256" width="1.21875" style="149" customWidth="1"/>
    <col min="9257" max="9258" width="11.77734375" style="149" customWidth="1"/>
    <col min="9259" max="9259" width="1.77734375" style="149" customWidth="1"/>
    <col min="9260" max="9260" width="6.88671875" style="149" customWidth="1"/>
    <col min="9261" max="9261" width="4.44140625" style="149" customWidth="1"/>
    <col min="9262" max="9262" width="3.6640625" style="149" customWidth="1"/>
    <col min="9263" max="9263" width="0.77734375" style="149" customWidth="1"/>
    <col min="9264" max="9264" width="3.33203125" style="149" customWidth="1"/>
    <col min="9265" max="9265" width="3.6640625" style="149" customWidth="1"/>
    <col min="9266" max="9266" width="3" style="149" customWidth="1"/>
    <col min="9267" max="9267" width="3.6640625" style="149" customWidth="1"/>
    <col min="9268" max="9268" width="3.109375" style="149" customWidth="1"/>
    <col min="9269" max="9269" width="1.88671875" style="149" customWidth="1"/>
    <col min="9270" max="9271" width="2.21875" style="149" customWidth="1"/>
    <col min="9272" max="9272" width="7.21875" style="149" customWidth="1"/>
    <col min="9273" max="9507" width="8.88671875" style="149"/>
    <col min="9508" max="9508" width="2.44140625" style="149" customWidth="1"/>
    <col min="9509" max="9509" width="2.33203125" style="149" customWidth="1"/>
    <col min="9510" max="9510" width="1.109375" style="149" customWidth="1"/>
    <col min="9511" max="9511" width="22.6640625" style="149" customWidth="1"/>
    <col min="9512" max="9512" width="1.21875" style="149" customWidth="1"/>
    <col min="9513" max="9514" width="11.77734375" style="149" customWidth="1"/>
    <col min="9515" max="9515" width="1.77734375" style="149" customWidth="1"/>
    <col min="9516" max="9516" width="6.88671875" style="149" customWidth="1"/>
    <col min="9517" max="9517" width="4.44140625" style="149" customWidth="1"/>
    <col min="9518" max="9518" width="3.6640625" style="149" customWidth="1"/>
    <col min="9519" max="9519" width="0.77734375" style="149" customWidth="1"/>
    <col min="9520" max="9520" width="3.33203125" style="149" customWidth="1"/>
    <col min="9521" max="9521" width="3.6640625" style="149" customWidth="1"/>
    <col min="9522" max="9522" width="3" style="149" customWidth="1"/>
    <col min="9523" max="9523" width="3.6640625" style="149" customWidth="1"/>
    <col min="9524" max="9524" width="3.109375" style="149" customWidth="1"/>
    <col min="9525" max="9525" width="1.88671875" style="149" customWidth="1"/>
    <col min="9526" max="9527" width="2.21875" style="149" customWidth="1"/>
    <col min="9528" max="9528" width="7.21875" style="149" customWidth="1"/>
    <col min="9529" max="9763" width="8.88671875" style="149"/>
    <col min="9764" max="9764" width="2.44140625" style="149" customWidth="1"/>
    <col min="9765" max="9765" width="2.33203125" style="149" customWidth="1"/>
    <col min="9766" max="9766" width="1.109375" style="149" customWidth="1"/>
    <col min="9767" max="9767" width="22.6640625" style="149" customWidth="1"/>
    <col min="9768" max="9768" width="1.21875" style="149" customWidth="1"/>
    <col min="9769" max="9770" width="11.77734375" style="149" customWidth="1"/>
    <col min="9771" max="9771" width="1.77734375" style="149" customWidth="1"/>
    <col min="9772" max="9772" width="6.88671875" style="149" customWidth="1"/>
    <col min="9773" max="9773" width="4.44140625" style="149" customWidth="1"/>
    <col min="9774" max="9774" width="3.6640625" style="149" customWidth="1"/>
    <col min="9775" max="9775" width="0.77734375" style="149" customWidth="1"/>
    <col min="9776" max="9776" width="3.33203125" style="149" customWidth="1"/>
    <col min="9777" max="9777" width="3.6640625" style="149" customWidth="1"/>
    <col min="9778" max="9778" width="3" style="149" customWidth="1"/>
    <col min="9779" max="9779" width="3.6640625" style="149" customWidth="1"/>
    <col min="9780" max="9780" width="3.109375" style="149" customWidth="1"/>
    <col min="9781" max="9781" width="1.88671875" style="149" customWidth="1"/>
    <col min="9782" max="9783" width="2.21875" style="149" customWidth="1"/>
    <col min="9784" max="9784" width="7.21875" style="149" customWidth="1"/>
    <col min="9785" max="10019" width="8.88671875" style="149"/>
    <col min="10020" max="10020" width="2.44140625" style="149" customWidth="1"/>
    <col min="10021" max="10021" width="2.33203125" style="149" customWidth="1"/>
    <col min="10022" max="10022" width="1.109375" style="149" customWidth="1"/>
    <col min="10023" max="10023" width="22.6640625" style="149" customWidth="1"/>
    <col min="10024" max="10024" width="1.21875" style="149" customWidth="1"/>
    <col min="10025" max="10026" width="11.77734375" style="149" customWidth="1"/>
    <col min="10027" max="10027" width="1.77734375" style="149" customWidth="1"/>
    <col min="10028" max="10028" width="6.88671875" style="149" customWidth="1"/>
    <col min="10029" max="10029" width="4.44140625" style="149" customWidth="1"/>
    <col min="10030" max="10030" width="3.6640625" style="149" customWidth="1"/>
    <col min="10031" max="10031" width="0.77734375" style="149" customWidth="1"/>
    <col min="10032" max="10032" width="3.33203125" style="149" customWidth="1"/>
    <col min="10033" max="10033" width="3.6640625" style="149" customWidth="1"/>
    <col min="10034" max="10034" width="3" style="149" customWidth="1"/>
    <col min="10035" max="10035" width="3.6640625" style="149" customWidth="1"/>
    <col min="10036" max="10036" width="3.109375" style="149" customWidth="1"/>
    <col min="10037" max="10037" width="1.88671875" style="149" customWidth="1"/>
    <col min="10038" max="10039" width="2.21875" style="149" customWidth="1"/>
    <col min="10040" max="10040" width="7.21875" style="149" customWidth="1"/>
    <col min="10041" max="10275" width="8.88671875" style="149"/>
    <col min="10276" max="10276" width="2.44140625" style="149" customWidth="1"/>
    <col min="10277" max="10277" width="2.33203125" style="149" customWidth="1"/>
    <col min="10278" max="10278" width="1.109375" style="149" customWidth="1"/>
    <col min="10279" max="10279" width="22.6640625" style="149" customWidth="1"/>
    <col min="10280" max="10280" width="1.21875" style="149" customWidth="1"/>
    <col min="10281" max="10282" width="11.77734375" style="149" customWidth="1"/>
    <col min="10283" max="10283" width="1.77734375" style="149" customWidth="1"/>
    <col min="10284" max="10284" width="6.88671875" style="149" customWidth="1"/>
    <col min="10285" max="10285" width="4.44140625" style="149" customWidth="1"/>
    <col min="10286" max="10286" width="3.6640625" style="149" customWidth="1"/>
    <col min="10287" max="10287" width="0.77734375" style="149" customWidth="1"/>
    <col min="10288" max="10288" width="3.33203125" style="149" customWidth="1"/>
    <col min="10289" max="10289" width="3.6640625" style="149" customWidth="1"/>
    <col min="10290" max="10290" width="3" style="149" customWidth="1"/>
    <col min="10291" max="10291" width="3.6640625" style="149" customWidth="1"/>
    <col min="10292" max="10292" width="3.109375" style="149" customWidth="1"/>
    <col min="10293" max="10293" width="1.88671875" style="149" customWidth="1"/>
    <col min="10294" max="10295" width="2.21875" style="149" customWidth="1"/>
    <col min="10296" max="10296" width="7.21875" style="149" customWidth="1"/>
    <col min="10297" max="10531" width="8.88671875" style="149"/>
    <col min="10532" max="10532" width="2.44140625" style="149" customWidth="1"/>
    <col min="10533" max="10533" width="2.33203125" style="149" customWidth="1"/>
    <col min="10534" max="10534" width="1.109375" style="149" customWidth="1"/>
    <col min="10535" max="10535" width="22.6640625" style="149" customWidth="1"/>
    <col min="10536" max="10536" width="1.21875" style="149" customWidth="1"/>
    <col min="10537" max="10538" width="11.77734375" style="149" customWidth="1"/>
    <col min="10539" max="10539" width="1.77734375" style="149" customWidth="1"/>
    <col min="10540" max="10540" width="6.88671875" style="149" customWidth="1"/>
    <col min="10541" max="10541" width="4.44140625" style="149" customWidth="1"/>
    <col min="10542" max="10542" width="3.6640625" style="149" customWidth="1"/>
    <col min="10543" max="10543" width="0.77734375" style="149" customWidth="1"/>
    <col min="10544" max="10544" width="3.33203125" style="149" customWidth="1"/>
    <col min="10545" max="10545" width="3.6640625" style="149" customWidth="1"/>
    <col min="10546" max="10546" width="3" style="149" customWidth="1"/>
    <col min="10547" max="10547" width="3.6640625" style="149" customWidth="1"/>
    <col min="10548" max="10548" width="3.109375" style="149" customWidth="1"/>
    <col min="10549" max="10549" width="1.88671875" style="149" customWidth="1"/>
    <col min="10550" max="10551" width="2.21875" style="149" customWidth="1"/>
    <col min="10552" max="10552" width="7.21875" style="149" customWidth="1"/>
    <col min="10553" max="10787" width="8.88671875" style="149"/>
    <col min="10788" max="10788" width="2.44140625" style="149" customWidth="1"/>
    <col min="10789" max="10789" width="2.33203125" style="149" customWidth="1"/>
    <col min="10790" max="10790" width="1.109375" style="149" customWidth="1"/>
    <col min="10791" max="10791" width="22.6640625" style="149" customWidth="1"/>
    <col min="10792" max="10792" width="1.21875" style="149" customWidth="1"/>
    <col min="10793" max="10794" width="11.77734375" style="149" customWidth="1"/>
    <col min="10795" max="10795" width="1.77734375" style="149" customWidth="1"/>
    <col min="10796" max="10796" width="6.88671875" style="149" customWidth="1"/>
    <col min="10797" max="10797" width="4.44140625" style="149" customWidth="1"/>
    <col min="10798" max="10798" width="3.6640625" style="149" customWidth="1"/>
    <col min="10799" max="10799" width="0.77734375" style="149" customWidth="1"/>
    <col min="10800" max="10800" width="3.33203125" style="149" customWidth="1"/>
    <col min="10801" max="10801" width="3.6640625" style="149" customWidth="1"/>
    <col min="10802" max="10802" width="3" style="149" customWidth="1"/>
    <col min="10803" max="10803" width="3.6640625" style="149" customWidth="1"/>
    <col min="10804" max="10804" width="3.109375" style="149" customWidth="1"/>
    <col min="10805" max="10805" width="1.88671875" style="149" customWidth="1"/>
    <col min="10806" max="10807" width="2.21875" style="149" customWidth="1"/>
    <col min="10808" max="10808" width="7.21875" style="149" customWidth="1"/>
    <col min="10809" max="11043" width="8.88671875" style="149"/>
    <col min="11044" max="11044" width="2.44140625" style="149" customWidth="1"/>
    <col min="11045" max="11045" width="2.33203125" style="149" customWidth="1"/>
    <col min="11046" max="11046" width="1.109375" style="149" customWidth="1"/>
    <col min="11047" max="11047" width="22.6640625" style="149" customWidth="1"/>
    <col min="11048" max="11048" width="1.21875" style="149" customWidth="1"/>
    <col min="11049" max="11050" width="11.77734375" style="149" customWidth="1"/>
    <col min="11051" max="11051" width="1.77734375" style="149" customWidth="1"/>
    <col min="11052" max="11052" width="6.88671875" style="149" customWidth="1"/>
    <col min="11053" max="11053" width="4.44140625" style="149" customWidth="1"/>
    <col min="11054" max="11054" width="3.6640625" style="149" customWidth="1"/>
    <col min="11055" max="11055" width="0.77734375" style="149" customWidth="1"/>
    <col min="11056" max="11056" width="3.33203125" style="149" customWidth="1"/>
    <col min="11057" max="11057" width="3.6640625" style="149" customWidth="1"/>
    <col min="11058" max="11058" width="3" style="149" customWidth="1"/>
    <col min="11059" max="11059" width="3.6640625" style="149" customWidth="1"/>
    <col min="11060" max="11060" width="3.109375" style="149" customWidth="1"/>
    <col min="11061" max="11061" width="1.88671875" style="149" customWidth="1"/>
    <col min="11062" max="11063" width="2.21875" style="149" customWidth="1"/>
    <col min="11064" max="11064" width="7.21875" style="149" customWidth="1"/>
    <col min="11065" max="11299" width="8.88671875" style="149"/>
    <col min="11300" max="11300" width="2.44140625" style="149" customWidth="1"/>
    <col min="11301" max="11301" width="2.33203125" style="149" customWidth="1"/>
    <col min="11302" max="11302" width="1.109375" style="149" customWidth="1"/>
    <col min="11303" max="11303" width="22.6640625" style="149" customWidth="1"/>
    <col min="11304" max="11304" width="1.21875" style="149" customWidth="1"/>
    <col min="11305" max="11306" width="11.77734375" style="149" customWidth="1"/>
    <col min="11307" max="11307" width="1.77734375" style="149" customWidth="1"/>
    <col min="11308" max="11308" width="6.88671875" style="149" customWidth="1"/>
    <col min="11309" max="11309" width="4.44140625" style="149" customWidth="1"/>
    <col min="11310" max="11310" width="3.6640625" style="149" customWidth="1"/>
    <col min="11311" max="11311" width="0.77734375" style="149" customWidth="1"/>
    <col min="11312" max="11312" width="3.33203125" style="149" customWidth="1"/>
    <col min="11313" max="11313" width="3.6640625" style="149" customWidth="1"/>
    <col min="11314" max="11314" width="3" style="149" customWidth="1"/>
    <col min="11315" max="11315" width="3.6640625" style="149" customWidth="1"/>
    <col min="11316" max="11316" width="3.109375" style="149" customWidth="1"/>
    <col min="11317" max="11317" width="1.88671875" style="149" customWidth="1"/>
    <col min="11318" max="11319" width="2.21875" style="149" customWidth="1"/>
    <col min="11320" max="11320" width="7.21875" style="149" customWidth="1"/>
    <col min="11321" max="11555" width="8.88671875" style="149"/>
    <col min="11556" max="11556" width="2.44140625" style="149" customWidth="1"/>
    <col min="11557" max="11557" width="2.33203125" style="149" customWidth="1"/>
    <col min="11558" max="11558" width="1.109375" style="149" customWidth="1"/>
    <col min="11559" max="11559" width="22.6640625" style="149" customWidth="1"/>
    <col min="11560" max="11560" width="1.21875" style="149" customWidth="1"/>
    <col min="11561" max="11562" width="11.77734375" style="149" customWidth="1"/>
    <col min="11563" max="11563" width="1.77734375" style="149" customWidth="1"/>
    <col min="11564" max="11564" width="6.88671875" style="149" customWidth="1"/>
    <col min="11565" max="11565" width="4.44140625" style="149" customWidth="1"/>
    <col min="11566" max="11566" width="3.6640625" style="149" customWidth="1"/>
    <col min="11567" max="11567" width="0.77734375" style="149" customWidth="1"/>
    <col min="11568" max="11568" width="3.33203125" style="149" customWidth="1"/>
    <col min="11569" max="11569" width="3.6640625" style="149" customWidth="1"/>
    <col min="11570" max="11570" width="3" style="149" customWidth="1"/>
    <col min="11571" max="11571" width="3.6640625" style="149" customWidth="1"/>
    <col min="11572" max="11572" width="3.109375" style="149" customWidth="1"/>
    <col min="11573" max="11573" width="1.88671875" style="149" customWidth="1"/>
    <col min="11574" max="11575" width="2.21875" style="149" customWidth="1"/>
    <col min="11576" max="11576" width="7.21875" style="149" customWidth="1"/>
    <col min="11577" max="11811" width="8.88671875" style="149"/>
    <col min="11812" max="11812" width="2.44140625" style="149" customWidth="1"/>
    <col min="11813" max="11813" width="2.33203125" style="149" customWidth="1"/>
    <col min="11814" max="11814" width="1.109375" style="149" customWidth="1"/>
    <col min="11815" max="11815" width="22.6640625" style="149" customWidth="1"/>
    <col min="11816" max="11816" width="1.21875" style="149" customWidth="1"/>
    <col min="11817" max="11818" width="11.77734375" style="149" customWidth="1"/>
    <col min="11819" max="11819" width="1.77734375" style="149" customWidth="1"/>
    <col min="11820" max="11820" width="6.88671875" style="149" customWidth="1"/>
    <col min="11821" max="11821" width="4.44140625" style="149" customWidth="1"/>
    <col min="11822" max="11822" width="3.6640625" style="149" customWidth="1"/>
    <col min="11823" max="11823" width="0.77734375" style="149" customWidth="1"/>
    <col min="11824" max="11824" width="3.33203125" style="149" customWidth="1"/>
    <col min="11825" max="11825" width="3.6640625" style="149" customWidth="1"/>
    <col min="11826" max="11826" width="3" style="149" customWidth="1"/>
    <col min="11827" max="11827" width="3.6640625" style="149" customWidth="1"/>
    <col min="11828" max="11828" width="3.109375" style="149" customWidth="1"/>
    <col min="11829" max="11829" width="1.88671875" style="149" customWidth="1"/>
    <col min="11830" max="11831" width="2.21875" style="149" customWidth="1"/>
    <col min="11832" max="11832" width="7.21875" style="149" customWidth="1"/>
    <col min="11833" max="12067" width="8.88671875" style="149"/>
    <col min="12068" max="12068" width="2.44140625" style="149" customWidth="1"/>
    <col min="12069" max="12069" width="2.33203125" style="149" customWidth="1"/>
    <col min="12070" max="12070" width="1.109375" style="149" customWidth="1"/>
    <col min="12071" max="12071" width="22.6640625" style="149" customWidth="1"/>
    <col min="12072" max="12072" width="1.21875" style="149" customWidth="1"/>
    <col min="12073" max="12074" width="11.77734375" style="149" customWidth="1"/>
    <col min="12075" max="12075" width="1.77734375" style="149" customWidth="1"/>
    <col min="12076" max="12076" width="6.88671875" style="149" customWidth="1"/>
    <col min="12077" max="12077" width="4.44140625" style="149" customWidth="1"/>
    <col min="12078" max="12078" width="3.6640625" style="149" customWidth="1"/>
    <col min="12079" max="12079" width="0.77734375" style="149" customWidth="1"/>
    <col min="12080" max="12080" width="3.33203125" style="149" customWidth="1"/>
    <col min="12081" max="12081" width="3.6640625" style="149" customWidth="1"/>
    <col min="12082" max="12082" width="3" style="149" customWidth="1"/>
    <col min="12083" max="12083" width="3.6640625" style="149" customWidth="1"/>
    <col min="12084" max="12084" width="3.109375" style="149" customWidth="1"/>
    <col min="12085" max="12085" width="1.88671875" style="149" customWidth="1"/>
    <col min="12086" max="12087" width="2.21875" style="149" customWidth="1"/>
    <col min="12088" max="12088" width="7.21875" style="149" customWidth="1"/>
    <col min="12089" max="12323" width="8.88671875" style="149"/>
    <col min="12324" max="12324" width="2.44140625" style="149" customWidth="1"/>
    <col min="12325" max="12325" width="2.33203125" style="149" customWidth="1"/>
    <col min="12326" max="12326" width="1.109375" style="149" customWidth="1"/>
    <col min="12327" max="12327" width="22.6640625" style="149" customWidth="1"/>
    <col min="12328" max="12328" width="1.21875" style="149" customWidth="1"/>
    <col min="12329" max="12330" width="11.77734375" style="149" customWidth="1"/>
    <col min="12331" max="12331" width="1.77734375" style="149" customWidth="1"/>
    <col min="12332" max="12332" width="6.88671875" style="149" customWidth="1"/>
    <col min="12333" max="12333" width="4.44140625" style="149" customWidth="1"/>
    <col min="12334" max="12334" width="3.6640625" style="149" customWidth="1"/>
    <col min="12335" max="12335" width="0.77734375" style="149" customWidth="1"/>
    <col min="12336" max="12336" width="3.33203125" style="149" customWidth="1"/>
    <col min="12337" max="12337" width="3.6640625" style="149" customWidth="1"/>
    <col min="12338" max="12338" width="3" style="149" customWidth="1"/>
    <col min="12339" max="12339" width="3.6640625" style="149" customWidth="1"/>
    <col min="12340" max="12340" width="3.109375" style="149" customWidth="1"/>
    <col min="12341" max="12341" width="1.88671875" style="149" customWidth="1"/>
    <col min="12342" max="12343" width="2.21875" style="149" customWidth="1"/>
    <col min="12344" max="12344" width="7.21875" style="149" customWidth="1"/>
    <col min="12345" max="12579" width="8.88671875" style="149"/>
    <col min="12580" max="12580" width="2.44140625" style="149" customWidth="1"/>
    <col min="12581" max="12581" width="2.33203125" style="149" customWidth="1"/>
    <col min="12582" max="12582" width="1.109375" style="149" customWidth="1"/>
    <col min="12583" max="12583" width="22.6640625" style="149" customWidth="1"/>
    <col min="12584" max="12584" width="1.21875" style="149" customWidth="1"/>
    <col min="12585" max="12586" width="11.77734375" style="149" customWidth="1"/>
    <col min="12587" max="12587" width="1.77734375" style="149" customWidth="1"/>
    <col min="12588" max="12588" width="6.88671875" style="149" customWidth="1"/>
    <col min="12589" max="12589" width="4.44140625" style="149" customWidth="1"/>
    <col min="12590" max="12590" width="3.6640625" style="149" customWidth="1"/>
    <col min="12591" max="12591" width="0.77734375" style="149" customWidth="1"/>
    <col min="12592" max="12592" width="3.33203125" style="149" customWidth="1"/>
    <col min="12593" max="12593" width="3.6640625" style="149" customWidth="1"/>
    <col min="12594" max="12594" width="3" style="149" customWidth="1"/>
    <col min="12595" max="12595" width="3.6640625" style="149" customWidth="1"/>
    <col min="12596" max="12596" width="3.109375" style="149" customWidth="1"/>
    <col min="12597" max="12597" width="1.88671875" style="149" customWidth="1"/>
    <col min="12598" max="12599" width="2.21875" style="149" customWidth="1"/>
    <col min="12600" max="12600" width="7.21875" style="149" customWidth="1"/>
    <col min="12601" max="12835" width="8.88671875" style="149"/>
    <col min="12836" max="12836" width="2.44140625" style="149" customWidth="1"/>
    <col min="12837" max="12837" width="2.33203125" style="149" customWidth="1"/>
    <col min="12838" max="12838" width="1.109375" style="149" customWidth="1"/>
    <col min="12839" max="12839" width="22.6640625" style="149" customWidth="1"/>
    <col min="12840" max="12840" width="1.21875" style="149" customWidth="1"/>
    <col min="12841" max="12842" width="11.77734375" style="149" customWidth="1"/>
    <col min="12843" max="12843" width="1.77734375" style="149" customWidth="1"/>
    <col min="12844" max="12844" width="6.88671875" style="149" customWidth="1"/>
    <col min="12845" max="12845" width="4.44140625" style="149" customWidth="1"/>
    <col min="12846" max="12846" width="3.6640625" style="149" customWidth="1"/>
    <col min="12847" max="12847" width="0.77734375" style="149" customWidth="1"/>
    <col min="12848" max="12848" width="3.33203125" style="149" customWidth="1"/>
    <col min="12849" max="12849" width="3.6640625" style="149" customWidth="1"/>
    <col min="12850" max="12850" width="3" style="149" customWidth="1"/>
    <col min="12851" max="12851" width="3.6640625" style="149" customWidth="1"/>
    <col min="12852" max="12852" width="3.109375" style="149" customWidth="1"/>
    <col min="12853" max="12853" width="1.88671875" style="149" customWidth="1"/>
    <col min="12854" max="12855" width="2.21875" style="149" customWidth="1"/>
    <col min="12856" max="12856" width="7.21875" style="149" customWidth="1"/>
    <col min="12857" max="13091" width="8.88671875" style="149"/>
    <col min="13092" max="13092" width="2.44140625" style="149" customWidth="1"/>
    <col min="13093" max="13093" width="2.33203125" style="149" customWidth="1"/>
    <col min="13094" max="13094" width="1.109375" style="149" customWidth="1"/>
    <col min="13095" max="13095" width="22.6640625" style="149" customWidth="1"/>
    <col min="13096" max="13096" width="1.21875" style="149" customWidth="1"/>
    <col min="13097" max="13098" width="11.77734375" style="149" customWidth="1"/>
    <col min="13099" max="13099" width="1.77734375" style="149" customWidth="1"/>
    <col min="13100" max="13100" width="6.88671875" style="149" customWidth="1"/>
    <col min="13101" max="13101" width="4.44140625" style="149" customWidth="1"/>
    <col min="13102" max="13102" width="3.6640625" style="149" customWidth="1"/>
    <col min="13103" max="13103" width="0.77734375" style="149" customWidth="1"/>
    <col min="13104" max="13104" width="3.33203125" style="149" customWidth="1"/>
    <col min="13105" max="13105" width="3.6640625" style="149" customWidth="1"/>
    <col min="13106" max="13106" width="3" style="149" customWidth="1"/>
    <col min="13107" max="13107" width="3.6640625" style="149" customWidth="1"/>
    <col min="13108" max="13108" width="3.109375" style="149" customWidth="1"/>
    <col min="13109" max="13109" width="1.88671875" style="149" customWidth="1"/>
    <col min="13110" max="13111" width="2.21875" style="149" customWidth="1"/>
    <col min="13112" max="13112" width="7.21875" style="149" customWidth="1"/>
    <col min="13113" max="13347" width="8.88671875" style="149"/>
    <col min="13348" max="13348" width="2.44140625" style="149" customWidth="1"/>
    <col min="13349" max="13349" width="2.33203125" style="149" customWidth="1"/>
    <col min="13350" max="13350" width="1.109375" style="149" customWidth="1"/>
    <col min="13351" max="13351" width="22.6640625" style="149" customWidth="1"/>
    <col min="13352" max="13352" width="1.21875" style="149" customWidth="1"/>
    <col min="13353" max="13354" width="11.77734375" style="149" customWidth="1"/>
    <col min="13355" max="13355" width="1.77734375" style="149" customWidth="1"/>
    <col min="13356" max="13356" width="6.88671875" style="149" customWidth="1"/>
    <col min="13357" max="13357" width="4.44140625" style="149" customWidth="1"/>
    <col min="13358" max="13358" width="3.6640625" style="149" customWidth="1"/>
    <col min="13359" max="13359" width="0.77734375" style="149" customWidth="1"/>
    <col min="13360" max="13360" width="3.33203125" style="149" customWidth="1"/>
    <col min="13361" max="13361" width="3.6640625" style="149" customWidth="1"/>
    <col min="13362" max="13362" width="3" style="149" customWidth="1"/>
    <col min="13363" max="13363" width="3.6640625" style="149" customWidth="1"/>
    <col min="13364" max="13364" width="3.109375" style="149" customWidth="1"/>
    <col min="13365" max="13365" width="1.88671875" style="149" customWidth="1"/>
    <col min="13366" max="13367" width="2.21875" style="149" customWidth="1"/>
    <col min="13368" max="13368" width="7.21875" style="149" customWidth="1"/>
    <col min="13369" max="13603" width="8.88671875" style="149"/>
    <col min="13604" max="13604" width="2.44140625" style="149" customWidth="1"/>
    <col min="13605" max="13605" width="2.33203125" style="149" customWidth="1"/>
    <col min="13606" max="13606" width="1.109375" style="149" customWidth="1"/>
    <col min="13607" max="13607" width="22.6640625" style="149" customWidth="1"/>
    <col min="13608" max="13608" width="1.21875" style="149" customWidth="1"/>
    <col min="13609" max="13610" width="11.77734375" style="149" customWidth="1"/>
    <col min="13611" max="13611" width="1.77734375" style="149" customWidth="1"/>
    <col min="13612" max="13612" width="6.88671875" style="149" customWidth="1"/>
    <col min="13613" max="13613" width="4.44140625" style="149" customWidth="1"/>
    <col min="13614" max="13614" width="3.6640625" style="149" customWidth="1"/>
    <col min="13615" max="13615" width="0.77734375" style="149" customWidth="1"/>
    <col min="13616" max="13616" width="3.33203125" style="149" customWidth="1"/>
    <col min="13617" max="13617" width="3.6640625" style="149" customWidth="1"/>
    <col min="13618" max="13618" width="3" style="149" customWidth="1"/>
    <col min="13619" max="13619" width="3.6640625" style="149" customWidth="1"/>
    <col min="13620" max="13620" width="3.109375" style="149" customWidth="1"/>
    <col min="13621" max="13621" width="1.88671875" style="149" customWidth="1"/>
    <col min="13622" max="13623" width="2.21875" style="149" customWidth="1"/>
    <col min="13624" max="13624" width="7.21875" style="149" customWidth="1"/>
    <col min="13625" max="13859" width="8.88671875" style="149"/>
    <col min="13860" max="13860" width="2.44140625" style="149" customWidth="1"/>
    <col min="13861" max="13861" width="2.33203125" style="149" customWidth="1"/>
    <col min="13862" max="13862" width="1.109375" style="149" customWidth="1"/>
    <col min="13863" max="13863" width="22.6640625" style="149" customWidth="1"/>
    <col min="13864" max="13864" width="1.21875" style="149" customWidth="1"/>
    <col min="13865" max="13866" width="11.77734375" style="149" customWidth="1"/>
    <col min="13867" max="13867" width="1.77734375" style="149" customWidth="1"/>
    <col min="13868" max="13868" width="6.88671875" style="149" customWidth="1"/>
    <col min="13869" max="13869" width="4.44140625" style="149" customWidth="1"/>
    <col min="13870" max="13870" width="3.6640625" style="149" customWidth="1"/>
    <col min="13871" max="13871" width="0.77734375" style="149" customWidth="1"/>
    <col min="13872" max="13872" width="3.33203125" style="149" customWidth="1"/>
    <col min="13873" max="13873" width="3.6640625" style="149" customWidth="1"/>
    <col min="13874" max="13874" width="3" style="149" customWidth="1"/>
    <col min="13875" max="13875" width="3.6640625" style="149" customWidth="1"/>
    <col min="13876" max="13876" width="3.109375" style="149" customWidth="1"/>
    <col min="13877" max="13877" width="1.88671875" style="149" customWidth="1"/>
    <col min="13878" max="13879" width="2.21875" style="149" customWidth="1"/>
    <col min="13880" max="13880" width="7.21875" style="149" customWidth="1"/>
    <col min="13881" max="14115" width="8.88671875" style="149"/>
    <col min="14116" max="14116" width="2.44140625" style="149" customWidth="1"/>
    <col min="14117" max="14117" width="2.33203125" style="149" customWidth="1"/>
    <col min="14118" max="14118" width="1.109375" style="149" customWidth="1"/>
    <col min="14119" max="14119" width="22.6640625" style="149" customWidth="1"/>
    <col min="14120" max="14120" width="1.21875" style="149" customWidth="1"/>
    <col min="14121" max="14122" width="11.77734375" style="149" customWidth="1"/>
    <col min="14123" max="14123" width="1.77734375" style="149" customWidth="1"/>
    <col min="14124" max="14124" width="6.88671875" style="149" customWidth="1"/>
    <col min="14125" max="14125" width="4.44140625" style="149" customWidth="1"/>
    <col min="14126" max="14126" width="3.6640625" style="149" customWidth="1"/>
    <col min="14127" max="14127" width="0.77734375" style="149" customWidth="1"/>
    <col min="14128" max="14128" width="3.33203125" style="149" customWidth="1"/>
    <col min="14129" max="14129" width="3.6640625" style="149" customWidth="1"/>
    <col min="14130" max="14130" width="3" style="149" customWidth="1"/>
    <col min="14131" max="14131" width="3.6640625" style="149" customWidth="1"/>
    <col min="14132" max="14132" width="3.109375" style="149" customWidth="1"/>
    <col min="14133" max="14133" width="1.88671875" style="149" customWidth="1"/>
    <col min="14134" max="14135" width="2.21875" style="149" customWidth="1"/>
    <col min="14136" max="14136" width="7.21875" style="149" customWidth="1"/>
    <col min="14137" max="14371" width="8.88671875" style="149"/>
    <col min="14372" max="14372" width="2.44140625" style="149" customWidth="1"/>
    <col min="14373" max="14373" width="2.33203125" style="149" customWidth="1"/>
    <col min="14374" max="14374" width="1.109375" style="149" customWidth="1"/>
    <col min="14375" max="14375" width="22.6640625" style="149" customWidth="1"/>
    <col min="14376" max="14376" width="1.21875" style="149" customWidth="1"/>
    <col min="14377" max="14378" width="11.77734375" style="149" customWidth="1"/>
    <col min="14379" max="14379" width="1.77734375" style="149" customWidth="1"/>
    <col min="14380" max="14380" width="6.88671875" style="149" customWidth="1"/>
    <col min="14381" max="14381" width="4.44140625" style="149" customWidth="1"/>
    <col min="14382" max="14382" width="3.6640625" style="149" customWidth="1"/>
    <col min="14383" max="14383" width="0.77734375" style="149" customWidth="1"/>
    <col min="14384" max="14384" width="3.33203125" style="149" customWidth="1"/>
    <col min="14385" max="14385" width="3.6640625" style="149" customWidth="1"/>
    <col min="14386" max="14386" width="3" style="149" customWidth="1"/>
    <col min="14387" max="14387" width="3.6640625" style="149" customWidth="1"/>
    <col min="14388" max="14388" width="3.109375" style="149" customWidth="1"/>
    <col min="14389" max="14389" width="1.88671875" style="149" customWidth="1"/>
    <col min="14390" max="14391" width="2.21875" style="149" customWidth="1"/>
    <col min="14392" max="14392" width="7.21875" style="149" customWidth="1"/>
    <col min="14393" max="14627" width="8.88671875" style="149"/>
    <col min="14628" max="14628" width="2.44140625" style="149" customWidth="1"/>
    <col min="14629" max="14629" width="2.33203125" style="149" customWidth="1"/>
    <col min="14630" max="14630" width="1.109375" style="149" customWidth="1"/>
    <col min="14631" max="14631" width="22.6640625" style="149" customWidth="1"/>
    <col min="14632" max="14632" width="1.21875" style="149" customWidth="1"/>
    <col min="14633" max="14634" width="11.77734375" style="149" customWidth="1"/>
    <col min="14635" max="14635" width="1.77734375" style="149" customWidth="1"/>
    <col min="14636" max="14636" width="6.88671875" style="149" customWidth="1"/>
    <col min="14637" max="14637" width="4.44140625" style="149" customWidth="1"/>
    <col min="14638" max="14638" width="3.6640625" style="149" customWidth="1"/>
    <col min="14639" max="14639" width="0.77734375" style="149" customWidth="1"/>
    <col min="14640" max="14640" width="3.33203125" style="149" customWidth="1"/>
    <col min="14641" max="14641" width="3.6640625" style="149" customWidth="1"/>
    <col min="14642" max="14642" width="3" style="149" customWidth="1"/>
    <col min="14643" max="14643" width="3.6640625" style="149" customWidth="1"/>
    <col min="14644" max="14644" width="3.109375" style="149" customWidth="1"/>
    <col min="14645" max="14645" width="1.88671875" style="149" customWidth="1"/>
    <col min="14646" max="14647" width="2.21875" style="149" customWidth="1"/>
    <col min="14648" max="14648" width="7.21875" style="149" customWidth="1"/>
    <col min="14649" max="14883" width="8.88671875" style="149"/>
    <col min="14884" max="14884" width="2.44140625" style="149" customWidth="1"/>
    <col min="14885" max="14885" width="2.33203125" style="149" customWidth="1"/>
    <col min="14886" max="14886" width="1.109375" style="149" customWidth="1"/>
    <col min="14887" max="14887" width="22.6640625" style="149" customWidth="1"/>
    <col min="14888" max="14888" width="1.21875" style="149" customWidth="1"/>
    <col min="14889" max="14890" width="11.77734375" style="149" customWidth="1"/>
    <col min="14891" max="14891" width="1.77734375" style="149" customWidth="1"/>
    <col min="14892" max="14892" width="6.88671875" style="149" customWidth="1"/>
    <col min="14893" max="14893" width="4.44140625" style="149" customWidth="1"/>
    <col min="14894" max="14894" width="3.6640625" style="149" customWidth="1"/>
    <col min="14895" max="14895" width="0.77734375" style="149" customWidth="1"/>
    <col min="14896" max="14896" width="3.33203125" style="149" customWidth="1"/>
    <col min="14897" max="14897" width="3.6640625" style="149" customWidth="1"/>
    <col min="14898" max="14898" width="3" style="149" customWidth="1"/>
    <col min="14899" max="14899" width="3.6640625" style="149" customWidth="1"/>
    <col min="14900" max="14900" width="3.109375" style="149" customWidth="1"/>
    <col min="14901" max="14901" width="1.88671875" style="149" customWidth="1"/>
    <col min="14902" max="14903" width="2.21875" style="149" customWidth="1"/>
    <col min="14904" max="14904" width="7.21875" style="149" customWidth="1"/>
    <col min="14905" max="15139" width="8.88671875" style="149"/>
    <col min="15140" max="15140" width="2.44140625" style="149" customWidth="1"/>
    <col min="15141" max="15141" width="2.33203125" style="149" customWidth="1"/>
    <col min="15142" max="15142" width="1.109375" style="149" customWidth="1"/>
    <col min="15143" max="15143" width="22.6640625" style="149" customWidth="1"/>
    <col min="15144" max="15144" width="1.21875" style="149" customWidth="1"/>
    <col min="15145" max="15146" width="11.77734375" style="149" customWidth="1"/>
    <col min="15147" max="15147" width="1.77734375" style="149" customWidth="1"/>
    <col min="15148" max="15148" width="6.88671875" style="149" customWidth="1"/>
    <col min="15149" max="15149" width="4.44140625" style="149" customWidth="1"/>
    <col min="15150" max="15150" width="3.6640625" style="149" customWidth="1"/>
    <col min="15151" max="15151" width="0.77734375" style="149" customWidth="1"/>
    <col min="15152" max="15152" width="3.33203125" style="149" customWidth="1"/>
    <col min="15153" max="15153" width="3.6640625" style="149" customWidth="1"/>
    <col min="15154" max="15154" width="3" style="149" customWidth="1"/>
    <col min="15155" max="15155" width="3.6640625" style="149" customWidth="1"/>
    <col min="15156" max="15156" width="3.109375" style="149" customWidth="1"/>
    <col min="15157" max="15157" width="1.88671875" style="149" customWidth="1"/>
    <col min="15158" max="15159" width="2.21875" style="149" customWidth="1"/>
    <col min="15160" max="15160" width="7.21875" style="149" customWidth="1"/>
    <col min="15161" max="15395" width="8.88671875" style="149"/>
    <col min="15396" max="15396" width="2.44140625" style="149" customWidth="1"/>
    <col min="15397" max="15397" width="2.33203125" style="149" customWidth="1"/>
    <col min="15398" max="15398" width="1.109375" style="149" customWidth="1"/>
    <col min="15399" max="15399" width="22.6640625" style="149" customWidth="1"/>
    <col min="15400" max="15400" width="1.21875" style="149" customWidth="1"/>
    <col min="15401" max="15402" width="11.77734375" style="149" customWidth="1"/>
    <col min="15403" max="15403" width="1.77734375" style="149" customWidth="1"/>
    <col min="15404" max="15404" width="6.88671875" style="149" customWidth="1"/>
    <col min="15405" max="15405" width="4.44140625" style="149" customWidth="1"/>
    <col min="15406" max="15406" width="3.6640625" style="149" customWidth="1"/>
    <col min="15407" max="15407" width="0.77734375" style="149" customWidth="1"/>
    <col min="15408" max="15408" width="3.33203125" style="149" customWidth="1"/>
    <col min="15409" max="15409" width="3.6640625" style="149" customWidth="1"/>
    <col min="15410" max="15410" width="3" style="149" customWidth="1"/>
    <col min="15411" max="15411" width="3.6640625" style="149" customWidth="1"/>
    <col min="15412" max="15412" width="3.109375" style="149" customWidth="1"/>
    <col min="15413" max="15413" width="1.88671875" style="149" customWidth="1"/>
    <col min="15414" max="15415" width="2.21875" style="149" customWidth="1"/>
    <col min="15416" max="15416" width="7.21875" style="149" customWidth="1"/>
    <col min="15417" max="15651" width="8.88671875" style="149"/>
    <col min="15652" max="15652" width="2.44140625" style="149" customWidth="1"/>
    <col min="15653" max="15653" width="2.33203125" style="149" customWidth="1"/>
    <col min="15654" max="15654" width="1.109375" style="149" customWidth="1"/>
    <col min="15655" max="15655" width="22.6640625" style="149" customWidth="1"/>
    <col min="15656" max="15656" width="1.21875" style="149" customWidth="1"/>
    <col min="15657" max="15658" width="11.77734375" style="149" customWidth="1"/>
    <col min="15659" max="15659" width="1.77734375" style="149" customWidth="1"/>
    <col min="15660" max="15660" width="6.88671875" style="149" customWidth="1"/>
    <col min="15661" max="15661" width="4.44140625" style="149" customWidth="1"/>
    <col min="15662" max="15662" width="3.6640625" style="149" customWidth="1"/>
    <col min="15663" max="15663" width="0.77734375" style="149" customWidth="1"/>
    <col min="15664" max="15664" width="3.33203125" style="149" customWidth="1"/>
    <col min="15665" max="15665" width="3.6640625" style="149" customWidth="1"/>
    <col min="15666" max="15666" width="3" style="149" customWidth="1"/>
    <col min="15667" max="15667" width="3.6640625" style="149" customWidth="1"/>
    <col min="15668" max="15668" width="3.109375" style="149" customWidth="1"/>
    <col min="15669" max="15669" width="1.88671875" style="149" customWidth="1"/>
    <col min="15670" max="15671" width="2.21875" style="149" customWidth="1"/>
    <col min="15672" max="15672" width="7.21875" style="149" customWidth="1"/>
    <col min="15673" max="15907" width="8.88671875" style="149"/>
    <col min="15908" max="15908" width="2.44140625" style="149" customWidth="1"/>
    <col min="15909" max="15909" width="2.33203125" style="149" customWidth="1"/>
    <col min="15910" max="15910" width="1.109375" style="149" customWidth="1"/>
    <col min="15911" max="15911" width="22.6640625" style="149" customWidth="1"/>
    <col min="15912" max="15912" width="1.21875" style="149" customWidth="1"/>
    <col min="15913" max="15914" width="11.77734375" style="149" customWidth="1"/>
    <col min="15915" max="15915" width="1.77734375" style="149" customWidth="1"/>
    <col min="15916" max="15916" width="6.88671875" style="149" customWidth="1"/>
    <col min="15917" max="15917" width="4.44140625" style="149" customWidth="1"/>
    <col min="15918" max="15918" width="3.6640625" style="149" customWidth="1"/>
    <col min="15919" max="15919" width="0.77734375" style="149" customWidth="1"/>
    <col min="15920" max="15920" width="3.33203125" style="149" customWidth="1"/>
    <col min="15921" max="15921" width="3.6640625" style="149" customWidth="1"/>
    <col min="15922" max="15922" width="3" style="149" customWidth="1"/>
    <col min="15923" max="15923" width="3.6640625" style="149" customWidth="1"/>
    <col min="15924" max="15924" width="3.109375" style="149" customWidth="1"/>
    <col min="15925" max="15925" width="1.88671875" style="149" customWidth="1"/>
    <col min="15926" max="15927" width="2.21875" style="149" customWidth="1"/>
    <col min="15928" max="15928" width="7.21875" style="149" customWidth="1"/>
    <col min="15929" max="16163" width="8.88671875" style="149"/>
    <col min="16164" max="16164" width="2.44140625" style="149" customWidth="1"/>
    <col min="16165" max="16165" width="2.33203125" style="149" customWidth="1"/>
    <col min="16166" max="16166" width="1.109375" style="149" customWidth="1"/>
    <col min="16167" max="16167" width="22.6640625" style="149" customWidth="1"/>
    <col min="16168" max="16168" width="1.21875" style="149" customWidth="1"/>
    <col min="16169" max="16170" width="11.77734375" style="149" customWidth="1"/>
    <col min="16171" max="16171" width="1.77734375" style="149" customWidth="1"/>
    <col min="16172" max="16172" width="6.88671875" style="149" customWidth="1"/>
    <col min="16173" max="16173" width="4.44140625" style="149" customWidth="1"/>
    <col min="16174" max="16174" width="3.6640625" style="149" customWidth="1"/>
    <col min="16175" max="16175" width="0.77734375" style="149" customWidth="1"/>
    <col min="16176" max="16176" width="3.33203125" style="149" customWidth="1"/>
    <col min="16177" max="16177" width="3.6640625" style="149" customWidth="1"/>
    <col min="16178" max="16178" width="3" style="149" customWidth="1"/>
    <col min="16179" max="16179" width="3.6640625" style="149" customWidth="1"/>
    <col min="16180" max="16180" width="3.109375" style="149" customWidth="1"/>
    <col min="16181" max="16181" width="1.88671875" style="149" customWidth="1"/>
    <col min="16182" max="16183" width="2.21875" style="149" customWidth="1"/>
    <col min="16184" max="16184" width="7.21875" style="149" customWidth="1"/>
    <col min="16185" max="16384" width="8.88671875" style="149"/>
  </cols>
  <sheetData>
    <row r="1" spans="2:76" ht="20.25" customHeight="1">
      <c r="B1" s="148" t="s">
        <v>2475</v>
      </c>
      <c r="BB1" s="148" t="s">
        <v>2475</v>
      </c>
    </row>
    <row r="2" spans="2:76" ht="7.8" customHeight="1">
      <c r="S2" s="151"/>
      <c r="T2" s="151"/>
      <c r="X2" s="151"/>
      <c r="AB2" s="399"/>
      <c r="BS2" s="151"/>
      <c r="BT2" s="151"/>
      <c r="BX2" s="151"/>
    </row>
    <row r="3" spans="2:76">
      <c r="R3" s="798"/>
      <c r="S3" s="799"/>
      <c r="T3" s="152" t="s">
        <v>2213</v>
      </c>
      <c r="U3" s="414"/>
      <c r="V3" s="152" t="s">
        <v>2214</v>
      </c>
      <c r="W3" s="414"/>
      <c r="X3" s="152" t="s">
        <v>2215</v>
      </c>
      <c r="BR3" s="798"/>
      <c r="BS3" s="798"/>
      <c r="BT3" s="152" t="s">
        <v>2213</v>
      </c>
      <c r="BU3" s="414"/>
      <c r="BV3" s="152" t="s">
        <v>2214</v>
      </c>
      <c r="BW3" s="414"/>
      <c r="BX3" s="152" t="s">
        <v>2215</v>
      </c>
    </row>
    <row r="4" spans="2:76" ht="7.8" customHeight="1">
      <c r="Q4" s="178"/>
      <c r="R4" s="178"/>
      <c r="S4" s="179"/>
      <c r="T4" s="152"/>
      <c r="U4" s="179"/>
      <c r="V4" s="152"/>
      <c r="W4" s="179"/>
      <c r="X4" s="152"/>
      <c r="BQ4" s="178"/>
      <c r="BR4" s="178"/>
      <c r="BS4" s="179"/>
      <c r="BT4" s="152"/>
      <c r="BU4" s="179"/>
      <c r="BV4" s="152"/>
      <c r="BW4" s="179"/>
      <c r="BX4" s="152"/>
    </row>
    <row r="5" spans="2:76" ht="15.6" customHeight="1">
      <c r="N5" s="149" t="s">
        <v>2233</v>
      </c>
      <c r="T5" s="153"/>
      <c r="U5" s="153"/>
      <c r="V5" s="153"/>
      <c r="W5" s="153"/>
      <c r="X5" s="153"/>
      <c r="BN5" s="149" t="s">
        <v>2233</v>
      </c>
      <c r="BT5" s="153"/>
      <c r="BU5" s="153"/>
      <c r="BV5" s="153"/>
      <c r="BW5" s="153"/>
      <c r="BX5" s="153"/>
    </row>
    <row r="6" spans="2:76" ht="15" customHeight="1">
      <c r="C6" s="149" t="s">
        <v>2216</v>
      </c>
      <c r="N6" s="1110" t="s">
        <v>2234</v>
      </c>
      <c r="O6" s="1115"/>
      <c r="P6" s="1111">
        <f>第1号!$L$9</f>
        <v>0</v>
      </c>
      <c r="Q6" s="1112"/>
      <c r="R6" s="1112"/>
      <c r="S6" s="1112"/>
      <c r="T6" s="1112"/>
      <c r="U6" s="1112"/>
      <c r="V6" s="1112"/>
      <c r="W6" s="1112"/>
      <c r="X6" s="1112"/>
      <c r="BC6" s="149" t="s">
        <v>2216</v>
      </c>
      <c r="BN6" s="1110" t="s">
        <v>2234</v>
      </c>
      <c r="BO6" s="1110"/>
      <c r="BP6" s="1111" t="s">
        <v>2420</v>
      </c>
      <c r="BQ6" s="1111"/>
      <c r="BR6" s="1111"/>
      <c r="BS6" s="1111"/>
      <c r="BT6" s="1111"/>
      <c r="BU6" s="1111"/>
      <c r="BV6" s="1111"/>
      <c r="BW6" s="1111"/>
      <c r="BX6" s="1111"/>
    </row>
    <row r="7" spans="2:76" ht="3.6" customHeight="1">
      <c r="O7" s="148"/>
      <c r="P7" s="155"/>
      <c r="Q7" s="155"/>
      <c r="R7" s="155"/>
      <c r="S7" s="155"/>
      <c r="T7" s="155"/>
      <c r="U7" s="155"/>
      <c r="V7" s="155"/>
      <c r="W7" s="155"/>
      <c r="X7" s="155"/>
      <c r="BO7" s="148"/>
      <c r="BP7" s="155"/>
      <c r="BQ7" s="155"/>
      <c r="BR7" s="155"/>
      <c r="BS7" s="155"/>
      <c r="BT7" s="155"/>
      <c r="BU7" s="155"/>
      <c r="BV7" s="155"/>
      <c r="BW7" s="155"/>
      <c r="BX7" s="155"/>
    </row>
    <row r="8" spans="2:76" ht="15" customHeight="1">
      <c r="C8" s="149" t="s">
        <v>2255</v>
      </c>
      <c r="E8" s="148"/>
      <c r="F8" s="148"/>
      <c r="G8" s="148"/>
      <c r="H8" s="148"/>
      <c r="I8" s="148"/>
      <c r="J8" s="148"/>
      <c r="N8" s="1110" t="s">
        <v>2219</v>
      </c>
      <c r="O8" s="1115"/>
      <c r="P8" s="1111">
        <f>第1号!$J$10</f>
        <v>0</v>
      </c>
      <c r="Q8" s="1112"/>
      <c r="R8" s="1112"/>
      <c r="S8" s="1112"/>
      <c r="T8" s="1112"/>
      <c r="U8" s="1112"/>
      <c r="V8" s="1112"/>
      <c r="W8" s="1112"/>
      <c r="X8" s="1112"/>
      <c r="BC8" s="149" t="s">
        <v>2255</v>
      </c>
      <c r="BE8" s="148"/>
      <c r="BF8" s="148"/>
      <c r="BG8" s="148"/>
      <c r="BH8" s="148"/>
      <c r="BI8" s="148"/>
      <c r="BJ8" s="148"/>
      <c r="BN8" s="1110" t="s">
        <v>2219</v>
      </c>
      <c r="BO8" s="1110"/>
      <c r="BP8" s="1111" t="s">
        <v>2421</v>
      </c>
      <c r="BQ8" s="1111"/>
      <c r="BR8" s="1111"/>
      <c r="BS8" s="1111"/>
      <c r="BT8" s="1111"/>
      <c r="BU8" s="1111"/>
      <c r="BV8" s="1111"/>
      <c r="BW8" s="1111"/>
      <c r="BX8" s="1111"/>
    </row>
    <row r="9" spans="2:76" ht="2.4" customHeight="1">
      <c r="D9" s="148"/>
      <c r="E9" s="148"/>
      <c r="F9" s="148"/>
      <c r="G9" s="148"/>
      <c r="H9" s="148"/>
      <c r="I9" s="148"/>
      <c r="J9" s="148"/>
      <c r="O9" s="148"/>
      <c r="P9" s="155"/>
      <c r="Q9" s="155"/>
      <c r="R9" s="155"/>
      <c r="S9" s="155"/>
      <c r="T9" s="155"/>
      <c r="U9" s="155"/>
      <c r="V9" s="155"/>
      <c r="W9" s="155"/>
      <c r="X9" s="155"/>
      <c r="BD9" s="148"/>
      <c r="BE9" s="148"/>
      <c r="BF9" s="148"/>
      <c r="BG9" s="148"/>
      <c r="BH9" s="148"/>
      <c r="BI9" s="148"/>
      <c r="BJ9" s="148"/>
      <c r="BO9" s="148"/>
      <c r="BP9" s="155"/>
      <c r="BQ9" s="155"/>
      <c r="BR9" s="155"/>
      <c r="BS9" s="155"/>
      <c r="BT9" s="155"/>
      <c r="BU9" s="155"/>
      <c r="BV9" s="155"/>
      <c r="BW9" s="155"/>
      <c r="BX9" s="155"/>
    </row>
    <row r="10" spans="2:76" ht="24" customHeight="1">
      <c r="N10" s="1113" t="s">
        <v>2175</v>
      </c>
      <c r="O10" s="1114"/>
      <c r="P10" s="1111">
        <f>第1号!$J$11</f>
        <v>0</v>
      </c>
      <c r="Q10" s="1112"/>
      <c r="R10" s="1112"/>
      <c r="S10" s="1112"/>
      <c r="T10" s="1111">
        <f>第1号!$M$11</f>
        <v>0</v>
      </c>
      <c r="U10" s="1112"/>
      <c r="V10" s="1112"/>
      <c r="W10" s="1112"/>
      <c r="X10" s="1112"/>
      <c r="BN10" s="1113" t="s">
        <v>2175</v>
      </c>
      <c r="BO10" s="1113"/>
      <c r="BP10" s="1111" t="s">
        <v>2670</v>
      </c>
      <c r="BQ10" s="1111"/>
      <c r="BR10" s="1111"/>
      <c r="BS10" s="1111"/>
      <c r="BT10" s="1111" t="s">
        <v>2671</v>
      </c>
      <c r="BU10" s="1111"/>
      <c r="BV10" s="1111"/>
      <c r="BW10" s="1111"/>
      <c r="BX10" s="1111"/>
    </row>
    <row r="11" spans="2:76" ht="6" customHeight="1">
      <c r="O11" s="148"/>
      <c r="P11" s="154"/>
      <c r="Q11" s="154"/>
      <c r="R11" s="154"/>
      <c r="S11" s="154"/>
      <c r="T11" s="154"/>
      <c r="U11" s="154"/>
      <c r="V11" s="154"/>
      <c r="W11" s="154"/>
      <c r="X11" s="154"/>
      <c r="BO11" s="148"/>
      <c r="BP11" s="154"/>
      <c r="BQ11" s="154"/>
      <c r="BR11" s="154"/>
      <c r="BS11" s="154"/>
      <c r="BT11" s="154"/>
      <c r="BU11" s="154"/>
      <c r="BV11" s="154"/>
      <c r="BW11" s="154"/>
      <c r="BX11" s="154"/>
    </row>
    <row r="12" spans="2:76" ht="26.4" customHeight="1">
      <c r="N12" s="149" t="s">
        <v>2256</v>
      </c>
      <c r="O12" s="181"/>
      <c r="P12" s="148"/>
      <c r="Q12" s="148"/>
      <c r="R12" s="154"/>
      <c r="S12" s="154"/>
      <c r="T12" s="154"/>
      <c r="U12" s="154"/>
      <c r="V12" s="154"/>
      <c r="W12" s="154"/>
      <c r="X12" s="154"/>
      <c r="BN12" s="149" t="s">
        <v>2256</v>
      </c>
      <c r="BO12" s="181"/>
      <c r="BP12" s="148"/>
      <c r="BQ12" s="148"/>
      <c r="BR12" s="154"/>
      <c r="BS12" s="154"/>
      <c r="BT12" s="154"/>
      <c r="BU12" s="154"/>
      <c r="BV12" s="154"/>
      <c r="BW12" s="154"/>
      <c r="BX12" s="154"/>
    </row>
    <row r="13" spans="2:76" ht="2.4" customHeight="1">
      <c r="O13" s="148"/>
      <c r="P13" s="155"/>
      <c r="Q13" s="155"/>
      <c r="R13" s="155"/>
      <c r="S13" s="155"/>
      <c r="T13" s="155"/>
      <c r="U13" s="155"/>
      <c r="V13" s="155"/>
      <c r="W13" s="155"/>
      <c r="X13" s="155"/>
      <c r="BO13" s="148"/>
      <c r="BP13" s="155"/>
      <c r="BQ13" s="155"/>
      <c r="BR13" s="155"/>
      <c r="BS13" s="155"/>
      <c r="BT13" s="155"/>
      <c r="BU13" s="155"/>
      <c r="BV13" s="155"/>
      <c r="BW13" s="155"/>
      <c r="BX13" s="155"/>
    </row>
    <row r="14" spans="2:76" ht="15" customHeight="1">
      <c r="N14" s="1110" t="s">
        <v>2219</v>
      </c>
      <c r="O14" s="1110"/>
      <c r="P14" s="1111">
        <f>第1号!$J$16</f>
        <v>0</v>
      </c>
      <c r="Q14" s="1112"/>
      <c r="R14" s="1112"/>
      <c r="S14" s="1112"/>
      <c r="T14" s="1112"/>
      <c r="U14" s="1112"/>
      <c r="V14" s="1112"/>
      <c r="W14" s="1112"/>
      <c r="X14" s="1112"/>
      <c r="AB14" s="156"/>
      <c r="BN14" s="1110" t="s">
        <v>2219</v>
      </c>
      <c r="BO14" s="1110"/>
      <c r="BP14" s="1111" t="s">
        <v>2675</v>
      </c>
      <c r="BQ14" s="1111"/>
      <c r="BR14" s="1111"/>
      <c r="BS14" s="1111"/>
      <c r="BT14" s="1111"/>
      <c r="BU14" s="1111"/>
      <c r="BV14" s="1111"/>
      <c r="BW14" s="1111"/>
      <c r="BX14" s="1111"/>
    </row>
    <row r="15" spans="2:76" ht="2.4" customHeight="1">
      <c r="O15" s="148"/>
      <c r="P15" s="155"/>
      <c r="Q15" s="155"/>
      <c r="R15" s="155"/>
      <c r="S15" s="155"/>
      <c r="T15" s="155"/>
      <c r="U15" s="155"/>
      <c r="V15" s="155"/>
      <c r="W15" s="155"/>
      <c r="X15" s="155"/>
      <c r="BO15" s="148"/>
      <c r="BP15" s="155"/>
      <c r="BQ15" s="155"/>
      <c r="BR15" s="155"/>
      <c r="BS15" s="155"/>
      <c r="BT15" s="155"/>
      <c r="BU15" s="155"/>
      <c r="BV15" s="155"/>
      <c r="BW15" s="155"/>
      <c r="BX15" s="155"/>
    </row>
    <row r="16" spans="2:76" ht="24" customHeight="1">
      <c r="N16" s="1113" t="s">
        <v>2175</v>
      </c>
      <c r="O16" s="1113"/>
      <c r="P16" s="1111">
        <f>第1号!$J$17</f>
        <v>0</v>
      </c>
      <c r="Q16" s="1112"/>
      <c r="R16" s="1112"/>
      <c r="S16" s="1112"/>
      <c r="T16" s="1111">
        <f>第1号!$M$17</f>
        <v>0</v>
      </c>
      <c r="U16" s="1112"/>
      <c r="V16" s="1112"/>
      <c r="W16" s="1112"/>
      <c r="X16" s="1112"/>
      <c r="BN16" s="1113" t="s">
        <v>2175</v>
      </c>
      <c r="BO16" s="1113"/>
      <c r="BP16" s="1111" t="s">
        <v>2670</v>
      </c>
      <c r="BQ16" s="1111"/>
      <c r="BR16" s="1111"/>
      <c r="BS16" s="1111"/>
      <c r="BT16" s="1111" t="s">
        <v>2676</v>
      </c>
      <c r="BU16" s="1111"/>
      <c r="BV16" s="1111"/>
      <c r="BW16" s="1111"/>
      <c r="BX16" s="1111"/>
    </row>
    <row r="17" spans="3:76" ht="8.4" customHeight="1">
      <c r="O17" s="148"/>
      <c r="P17" s="154"/>
      <c r="Q17" s="154"/>
      <c r="R17" s="154"/>
      <c r="S17" s="154"/>
      <c r="T17" s="154"/>
      <c r="U17" s="154"/>
      <c r="V17" s="154"/>
      <c r="W17" s="154"/>
      <c r="X17" s="154"/>
      <c r="BO17" s="148"/>
      <c r="BP17" s="154"/>
      <c r="BQ17" s="154"/>
      <c r="BR17" s="154"/>
      <c r="BS17" s="154"/>
      <c r="BT17" s="154"/>
      <c r="BU17" s="154"/>
      <c r="BV17" s="154"/>
      <c r="BW17" s="154"/>
      <c r="BX17" s="154"/>
    </row>
    <row r="18" spans="3:76" ht="23.4" customHeight="1">
      <c r="D18" s="151"/>
      <c r="N18" s="149" t="s">
        <v>2238</v>
      </c>
      <c r="O18" s="181"/>
      <c r="P18" s="148"/>
      <c r="Q18" s="148"/>
      <c r="R18" s="154"/>
      <c r="S18" s="154"/>
      <c r="T18" s="154"/>
      <c r="U18" s="154"/>
      <c r="V18" s="154"/>
      <c r="W18" s="154"/>
      <c r="X18" s="154"/>
      <c r="AB18" s="169"/>
      <c r="AC18" s="169"/>
      <c r="AD18" s="169"/>
      <c r="AE18" s="169"/>
      <c r="AF18" s="169"/>
      <c r="AG18" s="169"/>
      <c r="BD18" s="151"/>
      <c r="BN18" s="149" t="s">
        <v>2238</v>
      </c>
      <c r="BO18" s="181"/>
      <c r="BP18" s="148"/>
      <c r="BQ18" s="148"/>
      <c r="BR18" s="154"/>
      <c r="BS18" s="154"/>
      <c r="BT18" s="154"/>
      <c r="BU18" s="154"/>
      <c r="BV18" s="154"/>
      <c r="BW18" s="154"/>
      <c r="BX18" s="154"/>
    </row>
    <row r="19" spans="3:76" ht="2.4" customHeight="1">
      <c r="O19" s="148"/>
      <c r="P19" s="155"/>
      <c r="Q19" s="155"/>
      <c r="R19" s="155"/>
      <c r="S19" s="155"/>
      <c r="T19" s="155"/>
      <c r="U19" s="155"/>
      <c r="V19" s="155"/>
      <c r="W19" s="155"/>
      <c r="X19" s="155"/>
      <c r="AB19" s="169"/>
      <c r="AC19" s="169"/>
      <c r="AD19" s="169"/>
      <c r="AE19" s="169"/>
      <c r="AF19" s="169"/>
      <c r="AG19" s="169"/>
      <c r="BO19" s="148"/>
      <c r="BP19" s="155"/>
      <c r="BQ19" s="155"/>
      <c r="BR19" s="155"/>
      <c r="BS19" s="155"/>
      <c r="BT19" s="155"/>
      <c r="BU19" s="155"/>
      <c r="BV19" s="155"/>
      <c r="BW19" s="155"/>
      <c r="BX19" s="155"/>
    </row>
    <row r="20" spans="3:76" ht="15" customHeight="1">
      <c r="N20" s="1110" t="s">
        <v>2219</v>
      </c>
      <c r="O20" s="1110"/>
      <c r="P20" s="1111">
        <f>第1号!$J$22</f>
        <v>0</v>
      </c>
      <c r="Q20" s="1112"/>
      <c r="R20" s="1112"/>
      <c r="S20" s="1112"/>
      <c r="T20" s="1112"/>
      <c r="U20" s="1112"/>
      <c r="V20" s="1112"/>
      <c r="W20" s="1112"/>
      <c r="X20" s="1112"/>
      <c r="AB20" s="169"/>
      <c r="AC20" s="169"/>
      <c r="AD20" s="169"/>
      <c r="AE20" s="169"/>
      <c r="AF20" s="169"/>
      <c r="AG20" s="169"/>
      <c r="AH20" s="156"/>
      <c r="BN20" s="1110" t="s">
        <v>2219</v>
      </c>
      <c r="BO20" s="1110"/>
      <c r="BP20" s="1111" t="s">
        <v>2679</v>
      </c>
      <c r="BQ20" s="1111"/>
      <c r="BR20" s="1111"/>
      <c r="BS20" s="1111"/>
      <c r="BT20" s="1111"/>
      <c r="BU20" s="1111"/>
      <c r="BV20" s="1111"/>
      <c r="BW20" s="1111"/>
      <c r="BX20" s="1111"/>
    </row>
    <row r="21" spans="3:76" ht="2.4" customHeight="1">
      <c r="O21" s="148"/>
      <c r="P21" s="155"/>
      <c r="Q21" s="155"/>
      <c r="R21" s="155"/>
      <c r="S21" s="155"/>
      <c r="T21" s="155"/>
      <c r="U21" s="155"/>
      <c r="V21" s="155"/>
      <c r="W21" s="155"/>
      <c r="X21" s="155"/>
      <c r="AB21" s="156"/>
      <c r="AC21" s="169"/>
      <c r="AD21" s="169"/>
      <c r="AE21" s="169"/>
      <c r="AF21" s="169"/>
      <c r="AG21" s="169"/>
      <c r="BO21" s="148"/>
      <c r="BP21" s="155"/>
      <c r="BQ21" s="155"/>
      <c r="BR21" s="155"/>
      <c r="BS21" s="155"/>
      <c r="BT21" s="155"/>
      <c r="BU21" s="155"/>
      <c r="BV21" s="155"/>
      <c r="BW21" s="155"/>
      <c r="BX21" s="155"/>
    </row>
    <row r="22" spans="3:76" ht="24" customHeight="1">
      <c r="N22" s="1113" t="s">
        <v>2175</v>
      </c>
      <c r="O22" s="1113"/>
      <c r="P22" s="1111">
        <f>第1号!$J$23</f>
        <v>0</v>
      </c>
      <c r="Q22" s="1112"/>
      <c r="R22" s="1112"/>
      <c r="S22" s="1112"/>
      <c r="T22" s="1111">
        <f>第1号!$M$23</f>
        <v>0</v>
      </c>
      <c r="U22" s="1112"/>
      <c r="V22" s="1112"/>
      <c r="W22" s="1112"/>
      <c r="X22" s="1112"/>
      <c r="AB22" s="169"/>
      <c r="AC22" s="169"/>
      <c r="AD22" s="169"/>
      <c r="AE22" s="169"/>
      <c r="AF22" s="169"/>
      <c r="AG22" s="169"/>
      <c r="BN22" s="1113" t="s">
        <v>2175</v>
      </c>
      <c r="BO22" s="1113"/>
      <c r="BP22" s="1111" t="s">
        <v>2670</v>
      </c>
      <c r="BQ22" s="1111"/>
      <c r="BR22" s="1111"/>
      <c r="BS22" s="1111"/>
      <c r="BT22" s="1111" t="s">
        <v>2680</v>
      </c>
      <c r="BU22" s="1111"/>
      <c r="BV22" s="1111"/>
      <c r="BW22" s="1111"/>
      <c r="BX22" s="1111"/>
    </row>
    <row r="23" spans="3:76" ht="8.4" customHeight="1">
      <c r="O23" s="148"/>
      <c r="P23" s="154"/>
      <c r="Q23" s="154"/>
      <c r="R23" s="154"/>
      <c r="S23" s="154"/>
      <c r="T23" s="154"/>
      <c r="U23" s="154"/>
      <c r="V23" s="154"/>
      <c r="W23" s="154"/>
      <c r="X23" s="154"/>
      <c r="AB23" s="169"/>
      <c r="AC23" s="169"/>
      <c r="AD23" s="169"/>
      <c r="AE23" s="169"/>
      <c r="AF23" s="169"/>
      <c r="AG23" s="169"/>
      <c r="BO23" s="148"/>
      <c r="BP23" s="154"/>
      <c r="BQ23" s="154"/>
      <c r="BR23" s="154"/>
      <c r="BS23" s="154"/>
      <c r="BT23" s="154"/>
      <c r="BU23" s="154"/>
      <c r="BV23" s="154"/>
      <c r="BW23" s="154"/>
      <c r="BX23" s="154"/>
    </row>
    <row r="24" spans="3:76" ht="26.4" customHeight="1">
      <c r="N24" s="149" t="s">
        <v>2140</v>
      </c>
      <c r="O24" s="181"/>
      <c r="P24" s="148"/>
      <c r="Q24" s="148"/>
      <c r="R24" s="154"/>
      <c r="S24" s="154"/>
      <c r="T24" s="154"/>
      <c r="U24" s="154"/>
      <c r="V24" s="154"/>
      <c r="W24" s="154"/>
      <c r="X24" s="154"/>
      <c r="BN24" s="149" t="s">
        <v>2140</v>
      </c>
      <c r="BO24" s="181"/>
      <c r="BP24" s="148"/>
      <c r="BQ24" s="148"/>
      <c r="BR24" s="154"/>
      <c r="BS24" s="154"/>
      <c r="BT24" s="154"/>
      <c r="BU24" s="154"/>
      <c r="BV24" s="154"/>
      <c r="BW24" s="154"/>
      <c r="BX24" s="154"/>
    </row>
    <row r="25" spans="3:76" ht="2.4" customHeight="1">
      <c r="O25" s="148"/>
      <c r="P25" s="155"/>
      <c r="Q25" s="155"/>
      <c r="R25" s="155"/>
      <c r="S25" s="155"/>
      <c r="T25" s="155"/>
      <c r="U25" s="155"/>
      <c r="V25" s="155"/>
      <c r="W25" s="155"/>
      <c r="X25" s="155"/>
      <c r="BO25" s="148"/>
      <c r="BP25" s="155"/>
      <c r="BQ25" s="155"/>
      <c r="BR25" s="155"/>
      <c r="BS25" s="155"/>
      <c r="BT25" s="155"/>
      <c r="BU25" s="155"/>
      <c r="BV25" s="155"/>
      <c r="BW25" s="155"/>
      <c r="BX25" s="155"/>
    </row>
    <row r="26" spans="3:76" ht="15" customHeight="1">
      <c r="N26" s="1110" t="s">
        <v>2219</v>
      </c>
      <c r="O26" s="1110"/>
      <c r="P26" s="1111">
        <f>第1号!$J$28</f>
        <v>0</v>
      </c>
      <c r="Q26" s="1112"/>
      <c r="R26" s="1112"/>
      <c r="S26" s="1112"/>
      <c r="T26" s="1112"/>
      <c r="U26" s="1112"/>
      <c r="V26" s="1112"/>
      <c r="W26" s="1112"/>
      <c r="X26" s="1112"/>
      <c r="AB26" s="156"/>
      <c r="BN26" s="1110" t="s">
        <v>2219</v>
      </c>
      <c r="BO26" s="1110"/>
      <c r="BP26" s="1111" t="s">
        <v>2683</v>
      </c>
      <c r="BQ26" s="1111"/>
      <c r="BR26" s="1111"/>
      <c r="BS26" s="1111"/>
      <c r="BT26" s="1111"/>
      <c r="BU26" s="1111"/>
      <c r="BV26" s="1111"/>
      <c r="BW26" s="1111"/>
      <c r="BX26" s="1111"/>
    </row>
    <row r="27" spans="3:76" ht="2.4" customHeight="1">
      <c r="O27" s="148"/>
      <c r="P27" s="155"/>
      <c r="Q27" s="155"/>
      <c r="R27" s="155"/>
      <c r="S27" s="155"/>
      <c r="T27" s="155"/>
      <c r="U27" s="155"/>
      <c r="V27" s="155"/>
      <c r="W27" s="155"/>
      <c r="X27" s="155"/>
      <c r="AB27" s="150"/>
      <c r="BO27" s="148"/>
      <c r="BP27" s="155"/>
      <c r="BQ27" s="155"/>
      <c r="BR27" s="155"/>
      <c r="BS27" s="155"/>
      <c r="BT27" s="155"/>
      <c r="BU27" s="155"/>
      <c r="BV27" s="155"/>
      <c r="BW27" s="155"/>
      <c r="BX27" s="155"/>
    </row>
    <row r="28" spans="3:76" ht="24" customHeight="1">
      <c r="N28" s="1113" t="s">
        <v>2175</v>
      </c>
      <c r="O28" s="1113"/>
      <c r="P28" s="1111">
        <f>第1号!$J$29</f>
        <v>0</v>
      </c>
      <c r="Q28" s="1112"/>
      <c r="R28" s="1112"/>
      <c r="S28" s="1112"/>
      <c r="T28" s="1111">
        <f>第1号!$M$29</f>
        <v>0</v>
      </c>
      <c r="U28" s="1112"/>
      <c r="V28" s="1112"/>
      <c r="W28" s="1112"/>
      <c r="X28" s="1112"/>
      <c r="BN28" s="1113" t="s">
        <v>2175</v>
      </c>
      <c r="BO28" s="1113"/>
      <c r="BP28" s="1111" t="s">
        <v>2670</v>
      </c>
      <c r="BQ28" s="1111"/>
      <c r="BR28" s="1111"/>
      <c r="BS28" s="1111"/>
      <c r="BT28" s="1111" t="s">
        <v>2684</v>
      </c>
      <c r="BU28" s="1111"/>
      <c r="BV28" s="1111"/>
      <c r="BW28" s="1111"/>
      <c r="BX28" s="1111"/>
    </row>
    <row r="29" spans="3:76" ht="13.5" customHeight="1"/>
    <row r="30" spans="3:76" ht="25.8">
      <c r="C30" s="1126" t="s">
        <v>2257</v>
      </c>
      <c r="D30" s="1126"/>
      <c r="E30" s="1126"/>
      <c r="F30" s="1126"/>
      <c r="G30" s="1126"/>
      <c r="H30" s="1126"/>
      <c r="I30" s="1126"/>
      <c r="J30" s="1126"/>
      <c r="K30" s="1126"/>
      <c r="L30" s="1126"/>
      <c r="M30" s="1126"/>
      <c r="N30" s="1126"/>
      <c r="O30" s="1126"/>
      <c r="P30" s="1126"/>
      <c r="Q30" s="1126"/>
      <c r="R30" s="1126"/>
      <c r="S30" s="1126"/>
      <c r="T30" s="1126"/>
      <c r="U30" s="1126"/>
      <c r="V30" s="1126"/>
      <c r="W30" s="1126"/>
      <c r="X30" s="1126"/>
      <c r="BC30" s="1126" t="s">
        <v>2257</v>
      </c>
      <c r="BD30" s="1126"/>
      <c r="BE30" s="1126"/>
      <c r="BF30" s="1126"/>
      <c r="BG30" s="1126"/>
      <c r="BH30" s="1126"/>
      <c r="BI30" s="1126"/>
      <c r="BJ30" s="1126"/>
      <c r="BK30" s="1126"/>
      <c r="BL30" s="1126"/>
      <c r="BM30" s="1126"/>
      <c r="BN30" s="1126"/>
      <c r="BO30" s="1126"/>
      <c r="BP30" s="1126"/>
      <c r="BQ30" s="1126"/>
      <c r="BR30" s="1126"/>
      <c r="BS30" s="1126"/>
      <c r="BT30" s="1126"/>
      <c r="BU30" s="1126"/>
      <c r="BV30" s="1126"/>
      <c r="BW30" s="1126"/>
      <c r="BX30" s="1126"/>
    </row>
    <row r="31" spans="3:76" ht="18" customHeight="1"/>
    <row r="32" spans="3:76" ht="18" customHeight="1">
      <c r="D32" s="1131">
        <f>基本情報!$D$82</f>
        <v>0</v>
      </c>
      <c r="E32" s="1112"/>
      <c r="F32" s="155" t="s">
        <v>2213</v>
      </c>
      <c r="G32" s="359">
        <f>基本情報!$E$82</f>
        <v>0</v>
      </c>
      <c r="H32" s="155" t="s">
        <v>2214</v>
      </c>
      <c r="I32" s="359">
        <f>基本情報!$F$82</f>
        <v>0</v>
      </c>
      <c r="J32" s="155" t="s">
        <v>2220</v>
      </c>
      <c r="K32" s="1127">
        <f>基本情報!$C$85</f>
        <v>0</v>
      </c>
      <c r="L32" s="1127"/>
      <c r="M32" s="1159" t="s">
        <v>2221</v>
      </c>
      <c r="N32" s="1159"/>
      <c r="O32" s="1159"/>
      <c r="P32" s="1127">
        <f>基本情報!$E$85</f>
        <v>0</v>
      </c>
      <c r="Q32" s="1127"/>
      <c r="R32" s="1160" t="s">
        <v>2222</v>
      </c>
      <c r="S32" s="1160"/>
      <c r="T32" s="1160"/>
      <c r="U32" s="1160"/>
      <c r="V32" s="1160"/>
      <c r="W32" s="1160"/>
      <c r="X32" s="1160"/>
      <c r="AB32" s="156"/>
      <c r="BD32" s="1131" t="s">
        <v>2688</v>
      </c>
      <c r="BE32" s="1131"/>
      <c r="BF32" s="155" t="s">
        <v>2213</v>
      </c>
      <c r="BG32" s="359">
        <v>2</v>
      </c>
      <c r="BH32" s="155" t="s">
        <v>2214</v>
      </c>
      <c r="BI32" s="359">
        <v>2</v>
      </c>
      <c r="BJ32" s="155" t="s">
        <v>2220</v>
      </c>
      <c r="BK32" s="1127">
        <v>2</v>
      </c>
      <c r="BL32" s="1127"/>
      <c r="BM32" s="1159" t="s">
        <v>2221</v>
      </c>
      <c r="BN32" s="1159"/>
      <c r="BO32" s="1159"/>
      <c r="BP32" s="1127">
        <v>777</v>
      </c>
      <c r="BQ32" s="1127"/>
      <c r="BR32" s="1160" t="s">
        <v>2222</v>
      </c>
      <c r="BS32" s="1160"/>
      <c r="BT32" s="1160"/>
      <c r="BU32" s="1160"/>
      <c r="BV32" s="1160"/>
      <c r="BW32" s="1160"/>
      <c r="BX32" s="1160"/>
    </row>
    <row r="33" spans="3:76" ht="39" customHeight="1">
      <c r="C33" s="1130" t="s">
        <v>2561</v>
      </c>
      <c r="D33" s="1130"/>
      <c r="E33" s="1130"/>
      <c r="F33" s="1130"/>
      <c r="G33" s="1130"/>
      <c r="H33" s="1130"/>
      <c r="I33" s="1130"/>
      <c r="J33" s="1130"/>
      <c r="K33" s="1130"/>
      <c r="L33" s="1130"/>
      <c r="M33" s="1130"/>
      <c r="N33" s="1130"/>
      <c r="O33" s="1130"/>
      <c r="P33" s="1130"/>
      <c r="Q33" s="1130"/>
      <c r="R33" s="1130"/>
      <c r="S33" s="1130"/>
      <c r="T33" s="1130"/>
      <c r="U33" s="1130"/>
      <c r="V33" s="1130"/>
      <c r="W33" s="1130"/>
      <c r="X33" s="1130"/>
      <c r="BC33" s="1130" t="s">
        <v>2561</v>
      </c>
      <c r="BD33" s="1130"/>
      <c r="BE33" s="1130"/>
      <c r="BF33" s="1130"/>
      <c r="BG33" s="1130"/>
      <c r="BH33" s="1130"/>
      <c r="BI33" s="1130"/>
      <c r="BJ33" s="1130"/>
      <c r="BK33" s="1130"/>
      <c r="BL33" s="1130"/>
      <c r="BM33" s="1130"/>
      <c r="BN33" s="1130"/>
      <c r="BO33" s="1130"/>
      <c r="BP33" s="1130"/>
      <c r="BQ33" s="1130"/>
      <c r="BR33" s="1130"/>
      <c r="BS33" s="1130"/>
      <c r="BT33" s="1130"/>
      <c r="BU33" s="1130"/>
      <c r="BV33" s="1130"/>
      <c r="BW33" s="1130"/>
      <c r="BX33" s="1130"/>
    </row>
    <row r="34" spans="3:76" ht="30" customHeight="1">
      <c r="C34" s="1141" t="s">
        <v>2223</v>
      </c>
      <c r="D34" s="1141"/>
      <c r="E34" s="1141"/>
      <c r="F34" s="1141"/>
      <c r="G34" s="1141"/>
      <c r="H34" s="1141"/>
      <c r="I34" s="1141"/>
      <c r="J34" s="1141"/>
      <c r="K34" s="1141"/>
      <c r="L34" s="1141"/>
      <c r="M34" s="1141"/>
      <c r="N34" s="1141"/>
      <c r="O34" s="1141"/>
      <c r="P34" s="1141"/>
      <c r="Q34" s="1141"/>
      <c r="R34" s="1141"/>
      <c r="S34" s="1141"/>
      <c r="T34" s="1141"/>
      <c r="U34" s="1141"/>
      <c r="V34" s="1141"/>
      <c r="W34" s="1141"/>
      <c r="X34" s="1141"/>
      <c r="BC34" s="1141" t="s">
        <v>2223</v>
      </c>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row>
    <row r="35" spans="3:76" ht="30" customHeight="1">
      <c r="C35" s="159"/>
      <c r="D35" s="1116" t="s">
        <v>2224</v>
      </c>
      <c r="E35" s="1116"/>
      <c r="F35" s="1116"/>
      <c r="G35" s="1116"/>
      <c r="H35" s="1116"/>
      <c r="I35" s="1116"/>
      <c r="J35" s="1117"/>
      <c r="K35" s="160"/>
      <c r="L35" s="1132">
        <f>第1号!$G$36</f>
        <v>0</v>
      </c>
      <c r="M35" s="1133"/>
      <c r="N35" s="1133"/>
      <c r="O35" s="1133"/>
      <c r="P35" s="1133"/>
      <c r="Q35" s="1134" t="str">
        <f>第1号!$L$36</f>
        <v/>
      </c>
      <c r="R35" s="1135"/>
      <c r="S35" s="1135"/>
      <c r="T35" s="1135"/>
      <c r="U35" s="1136" t="str">
        <f>第1号!$P$36</f>
        <v/>
      </c>
      <c r="V35" s="1136"/>
      <c r="W35" s="1137"/>
      <c r="X35" s="1138"/>
      <c r="AA35" s="149"/>
      <c r="BC35" s="159"/>
      <c r="BD35" s="1116" t="s">
        <v>2224</v>
      </c>
      <c r="BE35" s="1116"/>
      <c r="BF35" s="1116"/>
      <c r="BG35" s="1116"/>
      <c r="BH35" s="1116"/>
      <c r="BI35" s="1116"/>
      <c r="BJ35" s="1117"/>
      <c r="BK35" s="160"/>
      <c r="BL35" s="1132" t="s">
        <v>2687</v>
      </c>
      <c r="BM35" s="1132"/>
      <c r="BN35" s="1132"/>
      <c r="BO35" s="1132"/>
      <c r="BP35" s="1132"/>
      <c r="BQ35" s="1134" t="s">
        <v>2654</v>
      </c>
      <c r="BR35" s="1134"/>
      <c r="BS35" s="1134"/>
      <c r="BT35" s="1134"/>
      <c r="BU35" s="1136" t="s">
        <v>2655</v>
      </c>
      <c r="BV35" s="1136"/>
      <c r="BW35" s="1136"/>
      <c r="BX35" s="1157"/>
    </row>
    <row r="36" spans="3:76" ht="2.25" customHeight="1">
      <c r="C36" s="161"/>
      <c r="D36" s="148"/>
      <c r="E36" s="148"/>
      <c r="F36" s="148"/>
      <c r="G36" s="148"/>
      <c r="H36" s="148"/>
      <c r="I36" s="148"/>
      <c r="J36" s="162"/>
      <c r="K36" s="161"/>
      <c r="L36" s="163"/>
      <c r="M36" s="163"/>
      <c r="N36" s="163"/>
      <c r="O36" s="154"/>
      <c r="P36" s="164"/>
      <c r="Q36" s="155"/>
      <c r="R36" s="165"/>
      <c r="S36" s="155"/>
      <c r="T36" s="154"/>
      <c r="U36" s="155"/>
      <c r="V36" s="165"/>
      <c r="W36" s="148"/>
      <c r="X36" s="183"/>
      <c r="AA36" s="149"/>
      <c r="BC36" s="161"/>
      <c r="BD36" s="148"/>
      <c r="BE36" s="148"/>
      <c r="BF36" s="148"/>
      <c r="BG36" s="148"/>
      <c r="BH36" s="148"/>
      <c r="BI36" s="148"/>
      <c r="BJ36" s="162"/>
      <c r="BK36" s="161"/>
      <c r="BL36" s="163"/>
      <c r="BM36" s="163"/>
      <c r="BN36" s="163"/>
      <c r="BO36" s="154"/>
      <c r="BP36" s="164"/>
      <c r="BQ36" s="155"/>
      <c r="BR36" s="165"/>
      <c r="BS36" s="155"/>
      <c r="BT36" s="154"/>
      <c r="BU36" s="155"/>
      <c r="BV36" s="165"/>
      <c r="BW36" s="148"/>
      <c r="BX36" s="183"/>
    </row>
    <row r="37" spans="3:76" ht="21" customHeight="1">
      <c r="C37" s="161"/>
      <c r="D37" s="1118" t="s">
        <v>2225</v>
      </c>
      <c r="E37" s="1118"/>
      <c r="F37" s="1118"/>
      <c r="G37" s="1118"/>
      <c r="H37" s="1118"/>
      <c r="I37" s="1118"/>
      <c r="J37" s="1119"/>
      <c r="K37" s="148"/>
      <c r="L37" s="166" t="s">
        <v>2226</v>
      </c>
      <c r="M37" s="1120">
        <f>基本情報!$B$82</f>
        <v>0</v>
      </c>
      <c r="N37" s="1120"/>
      <c r="O37" s="1120"/>
      <c r="P37" s="1120"/>
      <c r="Q37" s="167" t="s">
        <v>2227</v>
      </c>
      <c r="R37" s="167"/>
      <c r="S37" s="167"/>
      <c r="T37" s="167"/>
      <c r="U37" s="167"/>
      <c r="V37" s="167"/>
      <c r="W37" s="167"/>
      <c r="X37" s="184"/>
      <c r="AA37" s="149"/>
      <c r="BC37" s="161"/>
      <c r="BD37" s="1118" t="s">
        <v>2225</v>
      </c>
      <c r="BE37" s="1118"/>
      <c r="BF37" s="1118"/>
      <c r="BG37" s="1118"/>
      <c r="BH37" s="1118"/>
      <c r="BI37" s="1118"/>
      <c r="BJ37" s="1119"/>
      <c r="BK37" s="148"/>
      <c r="BL37" s="166" t="s">
        <v>2226</v>
      </c>
      <c r="BM37" s="1120" t="s">
        <v>2692</v>
      </c>
      <c r="BN37" s="1120"/>
      <c r="BO37" s="1120"/>
      <c r="BP37" s="1120"/>
      <c r="BQ37" s="167" t="s">
        <v>2227</v>
      </c>
      <c r="BR37" s="167"/>
      <c r="BS37" s="167"/>
      <c r="BT37" s="167"/>
      <c r="BU37" s="167"/>
      <c r="BV37" s="167"/>
      <c r="BW37" s="167"/>
      <c r="BX37" s="184"/>
    </row>
    <row r="38" spans="3:76" ht="45.6" customHeight="1">
      <c r="C38" s="185"/>
      <c r="D38" s="1121" t="s">
        <v>2258</v>
      </c>
      <c r="E38" s="1121"/>
      <c r="F38" s="1121"/>
      <c r="G38" s="1121"/>
      <c r="H38" s="1121"/>
      <c r="I38" s="1121"/>
      <c r="J38" s="1122"/>
      <c r="K38" s="185"/>
      <c r="L38" s="1163"/>
      <c r="M38" s="1163"/>
      <c r="N38" s="1163"/>
      <c r="O38" s="1163"/>
      <c r="P38" s="1163"/>
      <c r="Q38" s="1163"/>
      <c r="R38" s="1163"/>
      <c r="S38" s="1163"/>
      <c r="T38" s="1163"/>
      <c r="U38" s="1163"/>
      <c r="V38" s="1163"/>
      <c r="W38" s="1163"/>
      <c r="X38" s="1164"/>
      <c r="BC38" s="185"/>
      <c r="BD38" s="1121" t="s">
        <v>2258</v>
      </c>
      <c r="BE38" s="1121"/>
      <c r="BF38" s="1121"/>
      <c r="BG38" s="1121"/>
      <c r="BH38" s="1121"/>
      <c r="BI38" s="1121"/>
      <c r="BJ38" s="1122"/>
      <c r="BK38" s="185"/>
      <c r="BL38" s="1163"/>
      <c r="BM38" s="1163"/>
      <c r="BN38" s="1163"/>
      <c r="BO38" s="1163"/>
      <c r="BP38" s="1163"/>
      <c r="BQ38" s="1163"/>
      <c r="BR38" s="1163"/>
      <c r="BS38" s="1163"/>
      <c r="BT38" s="1163"/>
      <c r="BU38" s="1163"/>
      <c r="BV38" s="1163"/>
      <c r="BW38" s="1163"/>
      <c r="BX38" s="1164"/>
    </row>
    <row r="39" spans="3:76" ht="45.6" customHeight="1">
      <c r="C39" s="185"/>
      <c r="D39" s="1121" t="s">
        <v>2259</v>
      </c>
      <c r="E39" s="1121"/>
      <c r="F39" s="1121"/>
      <c r="G39" s="1121"/>
      <c r="H39" s="1121"/>
      <c r="I39" s="1121"/>
      <c r="J39" s="1122"/>
      <c r="K39" s="187"/>
      <c r="L39" s="1143"/>
      <c r="M39" s="1143"/>
      <c r="N39" s="1143"/>
      <c r="O39" s="1143"/>
      <c r="P39" s="1143"/>
      <c r="Q39" s="1143"/>
      <c r="R39" s="1143"/>
      <c r="S39" s="1143"/>
      <c r="T39" s="1143"/>
      <c r="U39" s="1143"/>
      <c r="V39" s="1143"/>
      <c r="W39" s="1143"/>
      <c r="X39" s="1144"/>
      <c r="BC39" s="185"/>
      <c r="BD39" s="1121" t="s">
        <v>2259</v>
      </c>
      <c r="BE39" s="1121"/>
      <c r="BF39" s="1121"/>
      <c r="BG39" s="1121"/>
      <c r="BH39" s="1121"/>
      <c r="BI39" s="1121"/>
      <c r="BJ39" s="1122"/>
      <c r="BK39" s="187"/>
      <c r="BL39" s="1143"/>
      <c r="BM39" s="1143"/>
      <c r="BN39" s="1143"/>
      <c r="BO39" s="1143"/>
      <c r="BP39" s="1143"/>
      <c r="BQ39" s="1143"/>
      <c r="BR39" s="1143"/>
      <c r="BS39" s="1143"/>
      <c r="BT39" s="1143"/>
      <c r="BU39" s="1143"/>
      <c r="BV39" s="1143"/>
      <c r="BW39" s="1143"/>
      <c r="BX39" s="1144"/>
    </row>
    <row r="40" spans="3:76" ht="45.6" customHeight="1">
      <c r="C40" s="185"/>
      <c r="D40" s="1121" t="s">
        <v>2260</v>
      </c>
      <c r="E40" s="1121"/>
      <c r="F40" s="1121"/>
      <c r="G40" s="1121"/>
      <c r="H40" s="1121"/>
      <c r="I40" s="1121"/>
      <c r="J40" s="1122"/>
      <c r="K40" s="187"/>
      <c r="L40" s="1143"/>
      <c r="M40" s="1143"/>
      <c r="N40" s="1143"/>
      <c r="O40" s="1143"/>
      <c r="P40" s="1143"/>
      <c r="Q40" s="1143"/>
      <c r="R40" s="1143"/>
      <c r="S40" s="1143"/>
      <c r="T40" s="1143"/>
      <c r="U40" s="1143"/>
      <c r="V40" s="1143"/>
      <c r="W40" s="1143"/>
      <c r="X40" s="1144"/>
      <c r="BC40" s="185"/>
      <c r="BD40" s="1121" t="s">
        <v>2260</v>
      </c>
      <c r="BE40" s="1121"/>
      <c r="BF40" s="1121"/>
      <c r="BG40" s="1121"/>
      <c r="BH40" s="1121"/>
      <c r="BI40" s="1121"/>
      <c r="BJ40" s="1122"/>
      <c r="BK40" s="187"/>
      <c r="BL40" s="1143"/>
      <c r="BM40" s="1143"/>
      <c r="BN40" s="1143"/>
      <c r="BO40" s="1143"/>
      <c r="BP40" s="1143"/>
      <c r="BQ40" s="1143"/>
      <c r="BR40" s="1143"/>
      <c r="BS40" s="1143"/>
      <c r="BT40" s="1143"/>
      <c r="BU40" s="1143"/>
      <c r="BV40" s="1143"/>
      <c r="BW40" s="1143"/>
      <c r="BX40" s="1144"/>
    </row>
    <row r="41" spans="3:76" ht="45.6" customHeight="1">
      <c r="C41" s="185"/>
      <c r="D41" s="1161" t="s">
        <v>2261</v>
      </c>
      <c r="E41" s="1161"/>
      <c r="F41" s="1161"/>
      <c r="G41" s="1161"/>
      <c r="H41" s="1161"/>
      <c r="I41" s="1161"/>
      <c r="J41" s="1162"/>
      <c r="K41" s="187"/>
      <c r="L41" s="1121" t="s">
        <v>2438</v>
      </c>
      <c r="M41" s="1121"/>
      <c r="N41" s="1121"/>
      <c r="O41" s="1121"/>
      <c r="P41" s="1121"/>
      <c r="Q41" s="1121"/>
      <c r="R41" s="1121"/>
      <c r="S41" s="1121"/>
      <c r="T41" s="1121"/>
      <c r="U41" s="1121"/>
      <c r="V41" s="1121"/>
      <c r="W41" s="1121"/>
      <c r="X41" s="1122"/>
      <c r="BC41" s="185"/>
      <c r="BD41" s="1161" t="s">
        <v>2261</v>
      </c>
      <c r="BE41" s="1161"/>
      <c r="BF41" s="1161"/>
      <c r="BG41" s="1161"/>
      <c r="BH41" s="1161"/>
      <c r="BI41" s="1161"/>
      <c r="BJ41" s="1162"/>
      <c r="BK41" s="187"/>
      <c r="BL41" s="1121" t="s">
        <v>2438</v>
      </c>
      <c r="BM41" s="1121"/>
      <c r="BN41" s="1121"/>
      <c r="BO41" s="1121"/>
      <c r="BP41" s="1121"/>
      <c r="BQ41" s="1121"/>
      <c r="BR41" s="1121"/>
      <c r="BS41" s="1121"/>
      <c r="BT41" s="1121"/>
      <c r="BU41" s="1121"/>
      <c r="BV41" s="1121"/>
      <c r="BW41" s="1121"/>
      <c r="BX41" s="1122"/>
    </row>
    <row r="42" spans="3:76" ht="18" customHeight="1">
      <c r="C42" s="176"/>
      <c r="D42" s="194" t="s">
        <v>2262</v>
      </c>
      <c r="E42" s="160"/>
      <c r="F42" s="160"/>
      <c r="G42" s="160"/>
      <c r="H42" s="160"/>
      <c r="I42" s="160"/>
      <c r="J42" s="160"/>
      <c r="K42" s="160"/>
      <c r="L42" s="160"/>
      <c r="M42" s="160"/>
      <c r="N42" s="160"/>
      <c r="O42" s="160"/>
      <c r="P42" s="160"/>
      <c r="Q42" s="160"/>
      <c r="R42" s="160"/>
      <c r="S42" s="176"/>
      <c r="T42" s="160"/>
      <c r="U42" s="149"/>
      <c r="V42" s="168"/>
      <c r="W42" s="168"/>
      <c r="X42" s="168"/>
      <c r="BC42" s="176"/>
      <c r="BD42" s="194" t="s">
        <v>2262</v>
      </c>
      <c r="BE42" s="160"/>
      <c r="BF42" s="160"/>
      <c r="BG42" s="160"/>
      <c r="BH42" s="160"/>
      <c r="BI42" s="160"/>
      <c r="BJ42" s="160"/>
      <c r="BK42" s="160"/>
      <c r="BL42" s="160"/>
      <c r="BM42" s="160"/>
      <c r="BN42" s="160"/>
      <c r="BO42" s="160"/>
      <c r="BP42" s="160"/>
      <c r="BQ42" s="160"/>
      <c r="BR42" s="160"/>
      <c r="BS42" s="176"/>
      <c r="BT42" s="160"/>
      <c r="BU42" s="149"/>
      <c r="BV42" s="168"/>
      <c r="BW42" s="168"/>
      <c r="BX42" s="168"/>
    </row>
    <row r="43" spans="3:76" ht="13.5" customHeight="1">
      <c r="T43" s="151"/>
      <c r="X43" s="177"/>
      <c r="BT43" s="151"/>
      <c r="BX43" s="177"/>
    </row>
  </sheetData>
  <sheetProtection algorithmName="SHA-512" hashValue="rQ0zREnQf69YNsB0SctZaEKh6xwr5Q7IMDLibyzUCZ1h2JPCKoC6OPIFz4CU905aE61ExrlXzbgd8XeDkzMCNg==" saltValue="7HpDy/bO12h6f+Ieo5TdgA==" spinCount="100000" sheet="1" formatCells="0" selectLockedCells="1"/>
  <mergeCells count="90">
    <mergeCell ref="BD40:BJ40"/>
    <mergeCell ref="BL40:BX40"/>
    <mergeCell ref="BD41:BJ41"/>
    <mergeCell ref="BL41:BX41"/>
    <mergeCell ref="BD37:BJ37"/>
    <mergeCell ref="BM37:BP37"/>
    <mergeCell ref="BD38:BJ38"/>
    <mergeCell ref="BL38:BX38"/>
    <mergeCell ref="BD39:BJ39"/>
    <mergeCell ref="BL39:BX39"/>
    <mergeCell ref="BC33:BX33"/>
    <mergeCell ref="BC34:BX34"/>
    <mergeCell ref="BD35:BJ35"/>
    <mergeCell ref="BL35:BP35"/>
    <mergeCell ref="BQ35:BT35"/>
    <mergeCell ref="BU35:BX35"/>
    <mergeCell ref="BN28:BO28"/>
    <mergeCell ref="BP28:BS28"/>
    <mergeCell ref="BT28:BX28"/>
    <mergeCell ref="BC30:BX30"/>
    <mergeCell ref="BD32:BE32"/>
    <mergeCell ref="BK32:BL32"/>
    <mergeCell ref="BM32:BO32"/>
    <mergeCell ref="BP32:BQ32"/>
    <mergeCell ref="BR32:BX32"/>
    <mergeCell ref="BN22:BO22"/>
    <mergeCell ref="BP22:BS22"/>
    <mergeCell ref="BT22:BX22"/>
    <mergeCell ref="BN26:BO26"/>
    <mergeCell ref="BP26:BX26"/>
    <mergeCell ref="BN16:BO16"/>
    <mergeCell ref="BP16:BS16"/>
    <mergeCell ref="BT16:BX16"/>
    <mergeCell ref="BN20:BO20"/>
    <mergeCell ref="BP20:BX20"/>
    <mergeCell ref="BN10:BO10"/>
    <mergeCell ref="BP10:BS10"/>
    <mergeCell ref="BT10:BX10"/>
    <mergeCell ref="BN14:BO14"/>
    <mergeCell ref="BP14:BX14"/>
    <mergeCell ref="BR3:BS3"/>
    <mergeCell ref="BN6:BO6"/>
    <mergeCell ref="BP6:BX6"/>
    <mergeCell ref="BN8:BO8"/>
    <mergeCell ref="BP8:BX8"/>
    <mergeCell ref="D41:J41"/>
    <mergeCell ref="L41:X41"/>
    <mergeCell ref="D38:J38"/>
    <mergeCell ref="L38:X38"/>
    <mergeCell ref="D39:J39"/>
    <mergeCell ref="L39:X39"/>
    <mergeCell ref="D40:J40"/>
    <mergeCell ref="L40:X40"/>
    <mergeCell ref="C33:X33"/>
    <mergeCell ref="C34:X34"/>
    <mergeCell ref="D35:J35"/>
    <mergeCell ref="D37:J37"/>
    <mergeCell ref="M37:P37"/>
    <mergeCell ref="L35:P35"/>
    <mergeCell ref="Q35:T35"/>
    <mergeCell ref="U35:X35"/>
    <mergeCell ref="C30:X30"/>
    <mergeCell ref="D32:E32"/>
    <mergeCell ref="K32:L32"/>
    <mergeCell ref="M32:O32"/>
    <mergeCell ref="P32:Q32"/>
    <mergeCell ref="R32:X32"/>
    <mergeCell ref="N26:O26"/>
    <mergeCell ref="P26:X26"/>
    <mergeCell ref="N28:O28"/>
    <mergeCell ref="P28:S28"/>
    <mergeCell ref="T28:X28"/>
    <mergeCell ref="N20:O20"/>
    <mergeCell ref="P20:X20"/>
    <mergeCell ref="N22:O22"/>
    <mergeCell ref="P22:S22"/>
    <mergeCell ref="T22:X22"/>
    <mergeCell ref="N6:O6"/>
    <mergeCell ref="P6:X6"/>
    <mergeCell ref="N8:O8"/>
    <mergeCell ref="P8:X8"/>
    <mergeCell ref="R3:S3"/>
    <mergeCell ref="N10:O10"/>
    <mergeCell ref="P10:S10"/>
    <mergeCell ref="T10:X10"/>
    <mergeCell ref="P16:S16"/>
    <mergeCell ref="T16:X16"/>
    <mergeCell ref="N14:O14"/>
    <mergeCell ref="P14:X14"/>
    <mergeCell ref="N16:O16"/>
  </mergeCells>
  <phoneticPr fontId="58"/>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0000000}">
          <x14:formula1>
            <xm:f>基本情報!$L$79:$L$109</xm:f>
          </x14:formula1>
          <xm:sqref>W3 BW3</xm:sqref>
        </x14:dataValidation>
        <x14:dataValidation type="list" allowBlank="1" showInputMessage="1" showErrorMessage="1" xr:uid="{00000000-0002-0000-1100-000001000000}">
          <x14:formula1>
            <xm:f>基本情報!$K$79:$K$90</xm:f>
          </x14:formula1>
          <xm:sqref>U3 BU3</xm:sqref>
        </x14:dataValidation>
        <x14:dataValidation type="list" allowBlank="1" showInputMessage="1" showErrorMessage="1" xr:uid="{00000000-0002-0000-1100-000002000000}">
          <x14:formula1>
            <xm:f>基本情報!$J$79:$J$81</xm:f>
          </x14:formula1>
          <xm:sqref>R3:S3 BR3:BS3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tabColor rgb="FFFFFF00"/>
  </sheetPr>
  <dimension ref="B1:BZ47"/>
  <sheetViews>
    <sheetView showGridLines="0" showZeros="0" view="pageBreakPreview" zoomScaleNormal="100" zoomScaleSheetLayoutView="100" workbookViewId="0">
      <selection activeCell="K41" sqref="K41:X44"/>
    </sheetView>
  </sheetViews>
  <sheetFormatPr defaultRowHeight="13.2"/>
  <cols>
    <col min="1" max="1" width="2.109375" style="149" customWidth="1"/>
    <col min="2" max="2" width="2.33203125" style="149" customWidth="1"/>
    <col min="3" max="3" width="1.109375" style="149" customWidth="1"/>
    <col min="4" max="4" width="5.6640625" style="149" customWidth="1"/>
    <col min="5" max="5" width="3.6640625" style="149" customWidth="1"/>
    <col min="6" max="6" width="2.6640625" style="149" customWidth="1"/>
    <col min="7" max="7" width="3.6640625" style="149" customWidth="1"/>
    <col min="8" max="8" width="2.6640625" style="149" customWidth="1"/>
    <col min="9" max="9" width="3.6640625" style="149" customWidth="1"/>
    <col min="10" max="10" width="4.6640625" style="149" customWidth="1"/>
    <col min="11" max="11" width="1.21875" style="149" customWidth="1"/>
    <col min="12" max="12" width="3.109375" style="149" customWidth="1"/>
    <col min="13" max="13" width="4.44140625" style="149" customWidth="1"/>
    <col min="14" max="14" width="3.6640625" style="149" customWidth="1"/>
    <col min="15" max="15" width="5.6640625" style="149" customWidth="1"/>
    <col min="16" max="16" width="3.6640625" style="149" customWidth="1"/>
    <col min="17" max="17" width="4.6640625" style="149" customWidth="1"/>
    <col min="18" max="20" width="3.6640625" style="149" customWidth="1"/>
    <col min="21" max="24" width="3.6640625" style="150" customWidth="1"/>
    <col min="25" max="25" width="2.21875" style="150" customWidth="1"/>
    <col min="26" max="27" width="2.109375" style="150" customWidth="1"/>
    <col min="28" max="28" width="7.21875" style="149" hidden="1" customWidth="1"/>
    <col min="29" max="51" width="0" style="149" hidden="1" customWidth="1"/>
    <col min="52" max="52" width="13.6640625" style="149" customWidth="1"/>
    <col min="53" max="53" width="2.109375" style="149" customWidth="1"/>
    <col min="54" max="54" width="2.33203125" style="149" customWidth="1"/>
    <col min="55" max="55" width="1.109375" style="149" customWidth="1"/>
    <col min="56" max="56" width="5.6640625" style="149" customWidth="1"/>
    <col min="57" max="57" width="3.6640625" style="149" customWidth="1"/>
    <col min="58" max="58" width="2.6640625" style="149" customWidth="1"/>
    <col min="59" max="59" width="3.6640625" style="149" customWidth="1"/>
    <col min="60" max="60" width="2.6640625" style="149" customWidth="1"/>
    <col min="61" max="61" width="3.6640625" style="149" customWidth="1"/>
    <col min="62" max="62" width="4.6640625" style="149" customWidth="1"/>
    <col min="63" max="63" width="1.21875" style="149" customWidth="1"/>
    <col min="64" max="64" width="3.109375" style="149" customWidth="1"/>
    <col min="65" max="65" width="4.44140625" style="149" customWidth="1"/>
    <col min="66" max="66" width="3.6640625" style="149" customWidth="1"/>
    <col min="67" max="67" width="5.6640625" style="149" customWidth="1"/>
    <col min="68" max="68" width="3.6640625" style="149" customWidth="1"/>
    <col min="69" max="69" width="4.6640625" style="149" customWidth="1"/>
    <col min="70" max="72" width="3.6640625" style="149" customWidth="1"/>
    <col min="73" max="76" width="3.6640625" style="150" customWidth="1"/>
    <col min="77" max="77" width="2.21875" style="150" customWidth="1"/>
    <col min="78" max="78" width="2.109375" style="150" customWidth="1"/>
    <col min="79" max="289" width="8.88671875" style="149"/>
    <col min="290" max="290" width="2.44140625" style="149" customWidth="1"/>
    <col min="291" max="291" width="2.33203125" style="149" customWidth="1"/>
    <col min="292" max="292" width="1.109375" style="149" customWidth="1"/>
    <col min="293" max="293" width="22.6640625" style="149" customWidth="1"/>
    <col min="294" max="294" width="1.21875" style="149" customWidth="1"/>
    <col min="295" max="296" width="11.77734375" style="149" customWidth="1"/>
    <col min="297" max="297" width="1.77734375" style="149" customWidth="1"/>
    <col min="298" max="298" width="6.88671875" style="149" customWidth="1"/>
    <col min="299" max="299" width="4.44140625" style="149" customWidth="1"/>
    <col min="300" max="300" width="3.6640625" style="149" customWidth="1"/>
    <col min="301" max="301" width="0.77734375" style="149" customWidth="1"/>
    <col min="302" max="302" width="3.33203125" style="149" customWidth="1"/>
    <col min="303" max="303" width="3.6640625" style="149" customWidth="1"/>
    <col min="304" max="304" width="3" style="149" customWidth="1"/>
    <col min="305" max="305" width="3.6640625" style="149" customWidth="1"/>
    <col min="306" max="306" width="3.109375" style="149" customWidth="1"/>
    <col min="307" max="307" width="1.88671875" style="149" customWidth="1"/>
    <col min="308" max="309" width="2.21875" style="149" customWidth="1"/>
    <col min="310" max="310" width="7.21875" style="149" customWidth="1"/>
    <col min="311" max="545" width="8.88671875" style="149"/>
    <col min="546" max="546" width="2.44140625" style="149" customWidth="1"/>
    <col min="547" max="547" width="2.33203125" style="149" customWidth="1"/>
    <col min="548" max="548" width="1.109375" style="149" customWidth="1"/>
    <col min="549" max="549" width="22.6640625" style="149" customWidth="1"/>
    <col min="550" max="550" width="1.21875" style="149" customWidth="1"/>
    <col min="551" max="552" width="11.77734375" style="149" customWidth="1"/>
    <col min="553" max="553" width="1.77734375" style="149" customWidth="1"/>
    <col min="554" max="554" width="6.88671875" style="149" customWidth="1"/>
    <col min="555" max="555" width="4.44140625" style="149" customWidth="1"/>
    <col min="556" max="556" width="3.6640625" style="149" customWidth="1"/>
    <col min="557" max="557" width="0.77734375" style="149" customWidth="1"/>
    <col min="558" max="558" width="3.33203125" style="149" customWidth="1"/>
    <col min="559" max="559" width="3.6640625" style="149" customWidth="1"/>
    <col min="560" max="560" width="3" style="149" customWidth="1"/>
    <col min="561" max="561" width="3.6640625" style="149" customWidth="1"/>
    <col min="562" max="562" width="3.109375" style="149" customWidth="1"/>
    <col min="563" max="563" width="1.88671875" style="149" customWidth="1"/>
    <col min="564" max="565" width="2.21875" style="149" customWidth="1"/>
    <col min="566" max="566" width="7.21875" style="149" customWidth="1"/>
    <col min="567" max="801" width="8.88671875" style="149"/>
    <col min="802" max="802" width="2.44140625" style="149" customWidth="1"/>
    <col min="803" max="803" width="2.33203125" style="149" customWidth="1"/>
    <col min="804" max="804" width="1.109375" style="149" customWidth="1"/>
    <col min="805" max="805" width="22.6640625" style="149" customWidth="1"/>
    <col min="806" max="806" width="1.21875" style="149" customWidth="1"/>
    <col min="807" max="808" width="11.77734375" style="149" customWidth="1"/>
    <col min="809" max="809" width="1.77734375" style="149" customWidth="1"/>
    <col min="810" max="810" width="6.88671875" style="149" customWidth="1"/>
    <col min="811" max="811" width="4.44140625" style="149" customWidth="1"/>
    <col min="812" max="812" width="3.6640625" style="149" customWidth="1"/>
    <col min="813" max="813" width="0.77734375" style="149" customWidth="1"/>
    <col min="814" max="814" width="3.33203125" style="149" customWidth="1"/>
    <col min="815" max="815" width="3.6640625" style="149" customWidth="1"/>
    <col min="816" max="816" width="3" style="149" customWidth="1"/>
    <col min="817" max="817" width="3.6640625" style="149" customWidth="1"/>
    <col min="818" max="818" width="3.109375" style="149" customWidth="1"/>
    <col min="819" max="819" width="1.88671875" style="149" customWidth="1"/>
    <col min="820" max="821" width="2.21875" style="149" customWidth="1"/>
    <col min="822" max="822" width="7.21875" style="149" customWidth="1"/>
    <col min="823" max="1057" width="8.88671875" style="149"/>
    <col min="1058" max="1058" width="2.44140625" style="149" customWidth="1"/>
    <col min="1059" max="1059" width="2.33203125" style="149" customWidth="1"/>
    <col min="1060" max="1060" width="1.109375" style="149" customWidth="1"/>
    <col min="1061" max="1061" width="22.6640625" style="149" customWidth="1"/>
    <col min="1062" max="1062" width="1.21875" style="149" customWidth="1"/>
    <col min="1063" max="1064" width="11.77734375" style="149" customWidth="1"/>
    <col min="1065" max="1065" width="1.77734375" style="149" customWidth="1"/>
    <col min="1066" max="1066" width="6.88671875" style="149" customWidth="1"/>
    <col min="1067" max="1067" width="4.44140625" style="149" customWidth="1"/>
    <col min="1068" max="1068" width="3.6640625" style="149" customWidth="1"/>
    <col min="1069" max="1069" width="0.77734375" style="149" customWidth="1"/>
    <col min="1070" max="1070" width="3.33203125" style="149" customWidth="1"/>
    <col min="1071" max="1071" width="3.6640625" style="149" customWidth="1"/>
    <col min="1072" max="1072" width="3" style="149" customWidth="1"/>
    <col min="1073" max="1073" width="3.6640625" style="149" customWidth="1"/>
    <col min="1074" max="1074" width="3.109375" style="149" customWidth="1"/>
    <col min="1075" max="1075" width="1.88671875" style="149" customWidth="1"/>
    <col min="1076" max="1077" width="2.21875" style="149" customWidth="1"/>
    <col min="1078" max="1078" width="7.21875" style="149" customWidth="1"/>
    <col min="1079" max="1313" width="8.88671875" style="149"/>
    <col min="1314" max="1314" width="2.44140625" style="149" customWidth="1"/>
    <col min="1315" max="1315" width="2.33203125" style="149" customWidth="1"/>
    <col min="1316" max="1316" width="1.109375" style="149" customWidth="1"/>
    <col min="1317" max="1317" width="22.6640625" style="149" customWidth="1"/>
    <col min="1318" max="1318" width="1.21875" style="149" customWidth="1"/>
    <col min="1319" max="1320" width="11.77734375" style="149" customWidth="1"/>
    <col min="1321" max="1321" width="1.77734375" style="149" customWidth="1"/>
    <col min="1322" max="1322" width="6.88671875" style="149" customWidth="1"/>
    <col min="1323" max="1323" width="4.44140625" style="149" customWidth="1"/>
    <col min="1324" max="1324" width="3.6640625" style="149" customWidth="1"/>
    <col min="1325" max="1325" width="0.77734375" style="149" customWidth="1"/>
    <col min="1326" max="1326" width="3.33203125" style="149" customWidth="1"/>
    <col min="1327" max="1327" width="3.6640625" style="149" customWidth="1"/>
    <col min="1328" max="1328" width="3" style="149" customWidth="1"/>
    <col min="1329" max="1329" width="3.6640625" style="149" customWidth="1"/>
    <col min="1330" max="1330" width="3.109375" style="149" customWidth="1"/>
    <col min="1331" max="1331" width="1.88671875" style="149" customWidth="1"/>
    <col min="1332" max="1333" width="2.21875" style="149" customWidth="1"/>
    <col min="1334" max="1334" width="7.21875" style="149" customWidth="1"/>
    <col min="1335" max="1569" width="8.88671875" style="149"/>
    <col min="1570" max="1570" width="2.44140625" style="149" customWidth="1"/>
    <col min="1571" max="1571" width="2.33203125" style="149" customWidth="1"/>
    <col min="1572" max="1572" width="1.109375" style="149" customWidth="1"/>
    <col min="1573" max="1573" width="22.6640625" style="149" customWidth="1"/>
    <col min="1574" max="1574" width="1.21875" style="149" customWidth="1"/>
    <col min="1575" max="1576" width="11.77734375" style="149" customWidth="1"/>
    <col min="1577" max="1577" width="1.77734375" style="149" customWidth="1"/>
    <col min="1578" max="1578" width="6.88671875" style="149" customWidth="1"/>
    <col min="1579" max="1579" width="4.44140625" style="149" customWidth="1"/>
    <col min="1580" max="1580" width="3.6640625" style="149" customWidth="1"/>
    <col min="1581" max="1581" width="0.77734375" style="149" customWidth="1"/>
    <col min="1582" max="1582" width="3.33203125" style="149" customWidth="1"/>
    <col min="1583" max="1583" width="3.6640625" style="149" customWidth="1"/>
    <col min="1584" max="1584" width="3" style="149" customWidth="1"/>
    <col min="1585" max="1585" width="3.6640625" style="149" customWidth="1"/>
    <col min="1586" max="1586" width="3.109375" style="149" customWidth="1"/>
    <col min="1587" max="1587" width="1.88671875" style="149" customWidth="1"/>
    <col min="1588" max="1589" width="2.21875" style="149" customWidth="1"/>
    <col min="1590" max="1590" width="7.21875" style="149" customWidth="1"/>
    <col min="1591" max="1825" width="8.88671875" style="149"/>
    <col min="1826" max="1826" width="2.44140625" style="149" customWidth="1"/>
    <col min="1827" max="1827" width="2.33203125" style="149" customWidth="1"/>
    <col min="1828" max="1828" width="1.109375" style="149" customWidth="1"/>
    <col min="1829" max="1829" width="22.6640625" style="149" customWidth="1"/>
    <col min="1830" max="1830" width="1.21875" style="149" customWidth="1"/>
    <col min="1831" max="1832" width="11.77734375" style="149" customWidth="1"/>
    <col min="1833" max="1833" width="1.77734375" style="149" customWidth="1"/>
    <col min="1834" max="1834" width="6.88671875" style="149" customWidth="1"/>
    <col min="1835" max="1835" width="4.44140625" style="149" customWidth="1"/>
    <col min="1836" max="1836" width="3.6640625" style="149" customWidth="1"/>
    <col min="1837" max="1837" width="0.77734375" style="149" customWidth="1"/>
    <col min="1838" max="1838" width="3.33203125" style="149" customWidth="1"/>
    <col min="1839" max="1839" width="3.6640625" style="149" customWidth="1"/>
    <col min="1840" max="1840" width="3" style="149" customWidth="1"/>
    <col min="1841" max="1841" width="3.6640625" style="149" customWidth="1"/>
    <col min="1842" max="1842" width="3.109375" style="149" customWidth="1"/>
    <col min="1843" max="1843" width="1.88671875" style="149" customWidth="1"/>
    <col min="1844" max="1845" width="2.21875" style="149" customWidth="1"/>
    <col min="1846" max="1846" width="7.21875" style="149" customWidth="1"/>
    <col min="1847" max="2081" width="8.88671875" style="149"/>
    <col min="2082" max="2082" width="2.44140625" style="149" customWidth="1"/>
    <col min="2083" max="2083" width="2.33203125" style="149" customWidth="1"/>
    <col min="2084" max="2084" width="1.109375" style="149" customWidth="1"/>
    <col min="2085" max="2085" width="22.6640625" style="149" customWidth="1"/>
    <col min="2086" max="2086" width="1.21875" style="149" customWidth="1"/>
    <col min="2087" max="2088" width="11.77734375" style="149" customWidth="1"/>
    <col min="2089" max="2089" width="1.77734375" style="149" customWidth="1"/>
    <col min="2090" max="2090" width="6.88671875" style="149" customWidth="1"/>
    <col min="2091" max="2091" width="4.44140625" style="149" customWidth="1"/>
    <col min="2092" max="2092" width="3.6640625" style="149" customWidth="1"/>
    <col min="2093" max="2093" width="0.77734375" style="149" customWidth="1"/>
    <col min="2094" max="2094" width="3.33203125" style="149" customWidth="1"/>
    <col min="2095" max="2095" width="3.6640625" style="149" customWidth="1"/>
    <col min="2096" max="2096" width="3" style="149" customWidth="1"/>
    <col min="2097" max="2097" width="3.6640625" style="149" customWidth="1"/>
    <col min="2098" max="2098" width="3.109375" style="149" customWidth="1"/>
    <col min="2099" max="2099" width="1.88671875" style="149" customWidth="1"/>
    <col min="2100" max="2101" width="2.21875" style="149" customWidth="1"/>
    <col min="2102" max="2102" width="7.21875" style="149" customWidth="1"/>
    <col min="2103" max="2337" width="8.88671875" style="149"/>
    <col min="2338" max="2338" width="2.44140625" style="149" customWidth="1"/>
    <col min="2339" max="2339" width="2.33203125" style="149" customWidth="1"/>
    <col min="2340" max="2340" width="1.109375" style="149" customWidth="1"/>
    <col min="2341" max="2341" width="22.6640625" style="149" customWidth="1"/>
    <col min="2342" max="2342" width="1.21875" style="149" customWidth="1"/>
    <col min="2343" max="2344" width="11.77734375" style="149" customWidth="1"/>
    <col min="2345" max="2345" width="1.77734375" style="149" customWidth="1"/>
    <col min="2346" max="2346" width="6.88671875" style="149" customWidth="1"/>
    <col min="2347" max="2347" width="4.44140625" style="149" customWidth="1"/>
    <col min="2348" max="2348" width="3.6640625" style="149" customWidth="1"/>
    <col min="2349" max="2349" width="0.77734375" style="149" customWidth="1"/>
    <col min="2350" max="2350" width="3.33203125" style="149" customWidth="1"/>
    <col min="2351" max="2351" width="3.6640625" style="149" customWidth="1"/>
    <col min="2352" max="2352" width="3" style="149" customWidth="1"/>
    <col min="2353" max="2353" width="3.6640625" style="149" customWidth="1"/>
    <col min="2354" max="2354" width="3.109375" style="149" customWidth="1"/>
    <col min="2355" max="2355" width="1.88671875" style="149" customWidth="1"/>
    <col min="2356" max="2357" width="2.21875" style="149" customWidth="1"/>
    <col min="2358" max="2358" width="7.21875" style="149" customWidth="1"/>
    <col min="2359" max="2593" width="8.88671875" style="149"/>
    <col min="2594" max="2594" width="2.44140625" style="149" customWidth="1"/>
    <col min="2595" max="2595" width="2.33203125" style="149" customWidth="1"/>
    <col min="2596" max="2596" width="1.109375" style="149" customWidth="1"/>
    <col min="2597" max="2597" width="22.6640625" style="149" customWidth="1"/>
    <col min="2598" max="2598" width="1.21875" style="149" customWidth="1"/>
    <col min="2599" max="2600" width="11.77734375" style="149" customWidth="1"/>
    <col min="2601" max="2601" width="1.77734375" style="149" customWidth="1"/>
    <col min="2602" max="2602" width="6.88671875" style="149" customWidth="1"/>
    <col min="2603" max="2603" width="4.44140625" style="149" customWidth="1"/>
    <col min="2604" max="2604" width="3.6640625" style="149" customWidth="1"/>
    <col min="2605" max="2605" width="0.77734375" style="149" customWidth="1"/>
    <col min="2606" max="2606" width="3.33203125" style="149" customWidth="1"/>
    <col min="2607" max="2607" width="3.6640625" style="149" customWidth="1"/>
    <col min="2608" max="2608" width="3" style="149" customWidth="1"/>
    <col min="2609" max="2609" width="3.6640625" style="149" customWidth="1"/>
    <col min="2610" max="2610" width="3.109375" style="149" customWidth="1"/>
    <col min="2611" max="2611" width="1.88671875" style="149" customWidth="1"/>
    <col min="2612" max="2613" width="2.21875" style="149" customWidth="1"/>
    <col min="2614" max="2614" width="7.21875" style="149" customWidth="1"/>
    <col min="2615" max="2849" width="8.88671875" style="149"/>
    <col min="2850" max="2850" width="2.44140625" style="149" customWidth="1"/>
    <col min="2851" max="2851" width="2.33203125" style="149" customWidth="1"/>
    <col min="2852" max="2852" width="1.109375" style="149" customWidth="1"/>
    <col min="2853" max="2853" width="22.6640625" style="149" customWidth="1"/>
    <col min="2854" max="2854" width="1.21875" style="149" customWidth="1"/>
    <col min="2855" max="2856" width="11.77734375" style="149" customWidth="1"/>
    <col min="2857" max="2857" width="1.77734375" style="149" customWidth="1"/>
    <col min="2858" max="2858" width="6.88671875" style="149" customWidth="1"/>
    <col min="2859" max="2859" width="4.44140625" style="149" customWidth="1"/>
    <col min="2860" max="2860" width="3.6640625" style="149" customWidth="1"/>
    <col min="2861" max="2861" width="0.77734375" style="149" customWidth="1"/>
    <col min="2862" max="2862" width="3.33203125" style="149" customWidth="1"/>
    <col min="2863" max="2863" width="3.6640625" style="149" customWidth="1"/>
    <col min="2864" max="2864" width="3" style="149" customWidth="1"/>
    <col min="2865" max="2865" width="3.6640625" style="149" customWidth="1"/>
    <col min="2866" max="2866" width="3.109375" style="149" customWidth="1"/>
    <col min="2867" max="2867" width="1.88671875" style="149" customWidth="1"/>
    <col min="2868" max="2869" width="2.21875" style="149" customWidth="1"/>
    <col min="2870" max="2870" width="7.21875" style="149" customWidth="1"/>
    <col min="2871" max="3105" width="8.88671875" style="149"/>
    <col min="3106" max="3106" width="2.44140625" style="149" customWidth="1"/>
    <col min="3107" max="3107" width="2.33203125" style="149" customWidth="1"/>
    <col min="3108" max="3108" width="1.109375" style="149" customWidth="1"/>
    <col min="3109" max="3109" width="22.6640625" style="149" customWidth="1"/>
    <col min="3110" max="3110" width="1.21875" style="149" customWidth="1"/>
    <col min="3111" max="3112" width="11.77734375" style="149" customWidth="1"/>
    <col min="3113" max="3113" width="1.77734375" style="149" customWidth="1"/>
    <col min="3114" max="3114" width="6.88671875" style="149" customWidth="1"/>
    <col min="3115" max="3115" width="4.44140625" style="149" customWidth="1"/>
    <col min="3116" max="3116" width="3.6640625" style="149" customWidth="1"/>
    <col min="3117" max="3117" width="0.77734375" style="149" customWidth="1"/>
    <col min="3118" max="3118" width="3.33203125" style="149" customWidth="1"/>
    <col min="3119" max="3119" width="3.6640625" style="149" customWidth="1"/>
    <col min="3120" max="3120" width="3" style="149" customWidth="1"/>
    <col min="3121" max="3121" width="3.6640625" style="149" customWidth="1"/>
    <col min="3122" max="3122" width="3.109375" style="149" customWidth="1"/>
    <col min="3123" max="3123" width="1.88671875" style="149" customWidth="1"/>
    <col min="3124" max="3125" width="2.21875" style="149" customWidth="1"/>
    <col min="3126" max="3126" width="7.21875" style="149" customWidth="1"/>
    <col min="3127" max="3361" width="8.88671875" style="149"/>
    <col min="3362" max="3362" width="2.44140625" style="149" customWidth="1"/>
    <col min="3363" max="3363" width="2.33203125" style="149" customWidth="1"/>
    <col min="3364" max="3364" width="1.109375" style="149" customWidth="1"/>
    <col min="3365" max="3365" width="22.6640625" style="149" customWidth="1"/>
    <col min="3366" max="3366" width="1.21875" style="149" customWidth="1"/>
    <col min="3367" max="3368" width="11.77734375" style="149" customWidth="1"/>
    <col min="3369" max="3369" width="1.77734375" style="149" customWidth="1"/>
    <col min="3370" max="3370" width="6.88671875" style="149" customWidth="1"/>
    <col min="3371" max="3371" width="4.44140625" style="149" customWidth="1"/>
    <col min="3372" max="3372" width="3.6640625" style="149" customWidth="1"/>
    <col min="3373" max="3373" width="0.77734375" style="149" customWidth="1"/>
    <col min="3374" max="3374" width="3.33203125" style="149" customWidth="1"/>
    <col min="3375" max="3375" width="3.6640625" style="149" customWidth="1"/>
    <col min="3376" max="3376" width="3" style="149" customWidth="1"/>
    <col min="3377" max="3377" width="3.6640625" style="149" customWidth="1"/>
    <col min="3378" max="3378" width="3.109375" style="149" customWidth="1"/>
    <col min="3379" max="3379" width="1.88671875" style="149" customWidth="1"/>
    <col min="3380" max="3381" width="2.21875" style="149" customWidth="1"/>
    <col min="3382" max="3382" width="7.21875" style="149" customWidth="1"/>
    <col min="3383" max="3617" width="8.88671875" style="149"/>
    <col min="3618" max="3618" width="2.44140625" style="149" customWidth="1"/>
    <col min="3619" max="3619" width="2.33203125" style="149" customWidth="1"/>
    <col min="3620" max="3620" width="1.109375" style="149" customWidth="1"/>
    <col min="3621" max="3621" width="22.6640625" style="149" customWidth="1"/>
    <col min="3622" max="3622" width="1.21875" style="149" customWidth="1"/>
    <col min="3623" max="3624" width="11.77734375" style="149" customWidth="1"/>
    <col min="3625" max="3625" width="1.77734375" style="149" customWidth="1"/>
    <col min="3626" max="3626" width="6.88671875" style="149" customWidth="1"/>
    <col min="3627" max="3627" width="4.44140625" style="149" customWidth="1"/>
    <col min="3628" max="3628" width="3.6640625" style="149" customWidth="1"/>
    <col min="3629" max="3629" width="0.77734375" style="149" customWidth="1"/>
    <col min="3630" max="3630" width="3.33203125" style="149" customWidth="1"/>
    <col min="3631" max="3631" width="3.6640625" style="149" customWidth="1"/>
    <col min="3632" max="3632" width="3" style="149" customWidth="1"/>
    <col min="3633" max="3633" width="3.6640625" style="149" customWidth="1"/>
    <col min="3634" max="3634" width="3.109375" style="149" customWidth="1"/>
    <col min="3635" max="3635" width="1.88671875" style="149" customWidth="1"/>
    <col min="3636" max="3637" width="2.21875" style="149" customWidth="1"/>
    <col min="3638" max="3638" width="7.21875" style="149" customWidth="1"/>
    <col min="3639" max="3873" width="8.88671875" style="149"/>
    <col min="3874" max="3874" width="2.44140625" style="149" customWidth="1"/>
    <col min="3875" max="3875" width="2.33203125" style="149" customWidth="1"/>
    <col min="3876" max="3876" width="1.109375" style="149" customWidth="1"/>
    <col min="3877" max="3877" width="22.6640625" style="149" customWidth="1"/>
    <col min="3878" max="3878" width="1.21875" style="149" customWidth="1"/>
    <col min="3879" max="3880" width="11.77734375" style="149" customWidth="1"/>
    <col min="3881" max="3881" width="1.77734375" style="149" customWidth="1"/>
    <col min="3882" max="3882" width="6.88671875" style="149" customWidth="1"/>
    <col min="3883" max="3883" width="4.44140625" style="149" customWidth="1"/>
    <col min="3884" max="3884" width="3.6640625" style="149" customWidth="1"/>
    <col min="3885" max="3885" width="0.77734375" style="149" customWidth="1"/>
    <col min="3886" max="3886" width="3.33203125" style="149" customWidth="1"/>
    <col min="3887" max="3887" width="3.6640625" style="149" customWidth="1"/>
    <col min="3888" max="3888" width="3" style="149" customWidth="1"/>
    <col min="3889" max="3889" width="3.6640625" style="149" customWidth="1"/>
    <col min="3890" max="3890" width="3.109375" style="149" customWidth="1"/>
    <col min="3891" max="3891" width="1.88671875" style="149" customWidth="1"/>
    <col min="3892" max="3893" width="2.21875" style="149" customWidth="1"/>
    <col min="3894" max="3894" width="7.21875" style="149" customWidth="1"/>
    <col min="3895" max="4129" width="8.88671875" style="149"/>
    <col min="4130" max="4130" width="2.44140625" style="149" customWidth="1"/>
    <col min="4131" max="4131" width="2.33203125" style="149" customWidth="1"/>
    <col min="4132" max="4132" width="1.109375" style="149" customWidth="1"/>
    <col min="4133" max="4133" width="22.6640625" style="149" customWidth="1"/>
    <col min="4134" max="4134" width="1.21875" style="149" customWidth="1"/>
    <col min="4135" max="4136" width="11.77734375" style="149" customWidth="1"/>
    <col min="4137" max="4137" width="1.77734375" style="149" customWidth="1"/>
    <col min="4138" max="4138" width="6.88671875" style="149" customWidth="1"/>
    <col min="4139" max="4139" width="4.44140625" style="149" customWidth="1"/>
    <col min="4140" max="4140" width="3.6640625" style="149" customWidth="1"/>
    <col min="4141" max="4141" width="0.77734375" style="149" customWidth="1"/>
    <col min="4142" max="4142" width="3.33203125" style="149" customWidth="1"/>
    <col min="4143" max="4143" width="3.6640625" style="149" customWidth="1"/>
    <col min="4144" max="4144" width="3" style="149" customWidth="1"/>
    <col min="4145" max="4145" width="3.6640625" style="149" customWidth="1"/>
    <col min="4146" max="4146" width="3.109375" style="149" customWidth="1"/>
    <col min="4147" max="4147" width="1.88671875" style="149" customWidth="1"/>
    <col min="4148" max="4149" width="2.21875" style="149" customWidth="1"/>
    <col min="4150" max="4150" width="7.21875" style="149" customWidth="1"/>
    <col min="4151" max="4385" width="8.88671875" style="149"/>
    <col min="4386" max="4386" width="2.44140625" style="149" customWidth="1"/>
    <col min="4387" max="4387" width="2.33203125" style="149" customWidth="1"/>
    <col min="4388" max="4388" width="1.109375" style="149" customWidth="1"/>
    <col min="4389" max="4389" width="22.6640625" style="149" customWidth="1"/>
    <col min="4390" max="4390" width="1.21875" style="149" customWidth="1"/>
    <col min="4391" max="4392" width="11.77734375" style="149" customWidth="1"/>
    <col min="4393" max="4393" width="1.77734375" style="149" customWidth="1"/>
    <col min="4394" max="4394" width="6.88671875" style="149" customWidth="1"/>
    <col min="4395" max="4395" width="4.44140625" style="149" customWidth="1"/>
    <col min="4396" max="4396" width="3.6640625" style="149" customWidth="1"/>
    <col min="4397" max="4397" width="0.77734375" style="149" customWidth="1"/>
    <col min="4398" max="4398" width="3.33203125" style="149" customWidth="1"/>
    <col min="4399" max="4399" width="3.6640625" style="149" customWidth="1"/>
    <col min="4400" max="4400" width="3" style="149" customWidth="1"/>
    <col min="4401" max="4401" width="3.6640625" style="149" customWidth="1"/>
    <col min="4402" max="4402" width="3.109375" style="149" customWidth="1"/>
    <col min="4403" max="4403" width="1.88671875" style="149" customWidth="1"/>
    <col min="4404" max="4405" width="2.21875" style="149" customWidth="1"/>
    <col min="4406" max="4406" width="7.21875" style="149" customWidth="1"/>
    <col min="4407" max="4641" width="8.88671875" style="149"/>
    <col min="4642" max="4642" width="2.44140625" style="149" customWidth="1"/>
    <col min="4643" max="4643" width="2.33203125" style="149" customWidth="1"/>
    <col min="4644" max="4644" width="1.109375" style="149" customWidth="1"/>
    <col min="4645" max="4645" width="22.6640625" style="149" customWidth="1"/>
    <col min="4646" max="4646" width="1.21875" style="149" customWidth="1"/>
    <col min="4647" max="4648" width="11.77734375" style="149" customWidth="1"/>
    <col min="4649" max="4649" width="1.77734375" style="149" customWidth="1"/>
    <col min="4650" max="4650" width="6.88671875" style="149" customWidth="1"/>
    <col min="4651" max="4651" width="4.44140625" style="149" customWidth="1"/>
    <col min="4652" max="4652" width="3.6640625" style="149" customWidth="1"/>
    <col min="4653" max="4653" width="0.77734375" style="149" customWidth="1"/>
    <col min="4654" max="4654" width="3.33203125" style="149" customWidth="1"/>
    <col min="4655" max="4655" width="3.6640625" style="149" customWidth="1"/>
    <col min="4656" max="4656" width="3" style="149" customWidth="1"/>
    <col min="4657" max="4657" width="3.6640625" style="149" customWidth="1"/>
    <col min="4658" max="4658" width="3.109375" style="149" customWidth="1"/>
    <col min="4659" max="4659" width="1.88671875" style="149" customWidth="1"/>
    <col min="4660" max="4661" width="2.21875" style="149" customWidth="1"/>
    <col min="4662" max="4662" width="7.21875" style="149" customWidth="1"/>
    <col min="4663" max="4897" width="8.88671875" style="149"/>
    <col min="4898" max="4898" width="2.44140625" style="149" customWidth="1"/>
    <col min="4899" max="4899" width="2.33203125" style="149" customWidth="1"/>
    <col min="4900" max="4900" width="1.109375" style="149" customWidth="1"/>
    <col min="4901" max="4901" width="22.6640625" style="149" customWidth="1"/>
    <col min="4902" max="4902" width="1.21875" style="149" customWidth="1"/>
    <col min="4903" max="4904" width="11.77734375" style="149" customWidth="1"/>
    <col min="4905" max="4905" width="1.77734375" style="149" customWidth="1"/>
    <col min="4906" max="4906" width="6.88671875" style="149" customWidth="1"/>
    <col min="4907" max="4907" width="4.44140625" style="149" customWidth="1"/>
    <col min="4908" max="4908" width="3.6640625" style="149" customWidth="1"/>
    <col min="4909" max="4909" width="0.77734375" style="149" customWidth="1"/>
    <col min="4910" max="4910" width="3.33203125" style="149" customWidth="1"/>
    <col min="4911" max="4911" width="3.6640625" style="149" customWidth="1"/>
    <col min="4912" max="4912" width="3" style="149" customWidth="1"/>
    <col min="4913" max="4913" width="3.6640625" style="149" customWidth="1"/>
    <col min="4914" max="4914" width="3.109375" style="149" customWidth="1"/>
    <col min="4915" max="4915" width="1.88671875" style="149" customWidth="1"/>
    <col min="4916" max="4917" width="2.21875" style="149" customWidth="1"/>
    <col min="4918" max="4918" width="7.21875" style="149" customWidth="1"/>
    <col min="4919" max="5153" width="8.88671875" style="149"/>
    <col min="5154" max="5154" width="2.44140625" style="149" customWidth="1"/>
    <col min="5155" max="5155" width="2.33203125" style="149" customWidth="1"/>
    <col min="5156" max="5156" width="1.109375" style="149" customWidth="1"/>
    <col min="5157" max="5157" width="22.6640625" style="149" customWidth="1"/>
    <col min="5158" max="5158" width="1.21875" style="149" customWidth="1"/>
    <col min="5159" max="5160" width="11.77734375" style="149" customWidth="1"/>
    <col min="5161" max="5161" width="1.77734375" style="149" customWidth="1"/>
    <col min="5162" max="5162" width="6.88671875" style="149" customWidth="1"/>
    <col min="5163" max="5163" width="4.44140625" style="149" customWidth="1"/>
    <col min="5164" max="5164" width="3.6640625" style="149" customWidth="1"/>
    <col min="5165" max="5165" width="0.77734375" style="149" customWidth="1"/>
    <col min="5166" max="5166" width="3.33203125" style="149" customWidth="1"/>
    <col min="5167" max="5167" width="3.6640625" style="149" customWidth="1"/>
    <col min="5168" max="5168" width="3" style="149" customWidth="1"/>
    <col min="5169" max="5169" width="3.6640625" style="149" customWidth="1"/>
    <col min="5170" max="5170" width="3.109375" style="149" customWidth="1"/>
    <col min="5171" max="5171" width="1.88671875" style="149" customWidth="1"/>
    <col min="5172" max="5173" width="2.21875" style="149" customWidth="1"/>
    <col min="5174" max="5174" width="7.21875" style="149" customWidth="1"/>
    <col min="5175" max="5409" width="8.88671875" style="149"/>
    <col min="5410" max="5410" width="2.44140625" style="149" customWidth="1"/>
    <col min="5411" max="5411" width="2.33203125" style="149" customWidth="1"/>
    <col min="5412" max="5412" width="1.109375" style="149" customWidth="1"/>
    <col min="5413" max="5413" width="22.6640625" style="149" customWidth="1"/>
    <col min="5414" max="5414" width="1.21875" style="149" customWidth="1"/>
    <col min="5415" max="5416" width="11.77734375" style="149" customWidth="1"/>
    <col min="5417" max="5417" width="1.77734375" style="149" customWidth="1"/>
    <col min="5418" max="5418" width="6.88671875" style="149" customWidth="1"/>
    <col min="5419" max="5419" width="4.44140625" style="149" customWidth="1"/>
    <col min="5420" max="5420" width="3.6640625" style="149" customWidth="1"/>
    <col min="5421" max="5421" width="0.77734375" style="149" customWidth="1"/>
    <col min="5422" max="5422" width="3.33203125" style="149" customWidth="1"/>
    <col min="5423" max="5423" width="3.6640625" style="149" customWidth="1"/>
    <col min="5424" max="5424" width="3" style="149" customWidth="1"/>
    <col min="5425" max="5425" width="3.6640625" style="149" customWidth="1"/>
    <col min="5426" max="5426" width="3.109375" style="149" customWidth="1"/>
    <col min="5427" max="5427" width="1.88671875" style="149" customWidth="1"/>
    <col min="5428" max="5429" width="2.21875" style="149" customWidth="1"/>
    <col min="5430" max="5430" width="7.21875" style="149" customWidth="1"/>
    <col min="5431" max="5665" width="8.88671875" style="149"/>
    <col min="5666" max="5666" width="2.44140625" style="149" customWidth="1"/>
    <col min="5667" max="5667" width="2.33203125" style="149" customWidth="1"/>
    <col min="5668" max="5668" width="1.109375" style="149" customWidth="1"/>
    <col min="5669" max="5669" width="22.6640625" style="149" customWidth="1"/>
    <col min="5670" max="5670" width="1.21875" style="149" customWidth="1"/>
    <col min="5671" max="5672" width="11.77734375" style="149" customWidth="1"/>
    <col min="5673" max="5673" width="1.77734375" style="149" customWidth="1"/>
    <col min="5674" max="5674" width="6.88671875" style="149" customWidth="1"/>
    <col min="5675" max="5675" width="4.44140625" style="149" customWidth="1"/>
    <col min="5676" max="5676" width="3.6640625" style="149" customWidth="1"/>
    <col min="5677" max="5677" width="0.77734375" style="149" customWidth="1"/>
    <col min="5678" max="5678" width="3.33203125" style="149" customWidth="1"/>
    <col min="5679" max="5679" width="3.6640625" style="149" customWidth="1"/>
    <col min="5680" max="5680" width="3" style="149" customWidth="1"/>
    <col min="5681" max="5681" width="3.6640625" style="149" customWidth="1"/>
    <col min="5682" max="5682" width="3.109375" style="149" customWidth="1"/>
    <col min="5683" max="5683" width="1.88671875" style="149" customWidth="1"/>
    <col min="5684" max="5685" width="2.21875" style="149" customWidth="1"/>
    <col min="5686" max="5686" width="7.21875" style="149" customWidth="1"/>
    <col min="5687" max="5921" width="8.88671875" style="149"/>
    <col min="5922" max="5922" width="2.44140625" style="149" customWidth="1"/>
    <col min="5923" max="5923" width="2.33203125" style="149" customWidth="1"/>
    <col min="5924" max="5924" width="1.109375" style="149" customWidth="1"/>
    <col min="5925" max="5925" width="22.6640625" style="149" customWidth="1"/>
    <col min="5926" max="5926" width="1.21875" style="149" customWidth="1"/>
    <col min="5927" max="5928" width="11.77734375" style="149" customWidth="1"/>
    <col min="5929" max="5929" width="1.77734375" style="149" customWidth="1"/>
    <col min="5930" max="5930" width="6.88671875" style="149" customWidth="1"/>
    <col min="5931" max="5931" width="4.44140625" style="149" customWidth="1"/>
    <col min="5932" max="5932" width="3.6640625" style="149" customWidth="1"/>
    <col min="5933" max="5933" width="0.77734375" style="149" customWidth="1"/>
    <col min="5934" max="5934" width="3.33203125" style="149" customWidth="1"/>
    <col min="5935" max="5935" width="3.6640625" style="149" customWidth="1"/>
    <col min="5936" max="5936" width="3" style="149" customWidth="1"/>
    <col min="5937" max="5937" width="3.6640625" style="149" customWidth="1"/>
    <col min="5938" max="5938" width="3.109375" style="149" customWidth="1"/>
    <col min="5939" max="5939" width="1.88671875" style="149" customWidth="1"/>
    <col min="5940" max="5941" width="2.21875" style="149" customWidth="1"/>
    <col min="5942" max="5942" width="7.21875" style="149" customWidth="1"/>
    <col min="5943" max="6177" width="8.88671875" style="149"/>
    <col min="6178" max="6178" width="2.44140625" style="149" customWidth="1"/>
    <col min="6179" max="6179" width="2.33203125" style="149" customWidth="1"/>
    <col min="6180" max="6180" width="1.109375" style="149" customWidth="1"/>
    <col min="6181" max="6181" width="22.6640625" style="149" customWidth="1"/>
    <col min="6182" max="6182" width="1.21875" style="149" customWidth="1"/>
    <col min="6183" max="6184" width="11.77734375" style="149" customWidth="1"/>
    <col min="6185" max="6185" width="1.77734375" style="149" customWidth="1"/>
    <col min="6186" max="6186" width="6.88671875" style="149" customWidth="1"/>
    <col min="6187" max="6187" width="4.44140625" style="149" customWidth="1"/>
    <col min="6188" max="6188" width="3.6640625" style="149" customWidth="1"/>
    <col min="6189" max="6189" width="0.77734375" style="149" customWidth="1"/>
    <col min="6190" max="6190" width="3.33203125" style="149" customWidth="1"/>
    <col min="6191" max="6191" width="3.6640625" style="149" customWidth="1"/>
    <col min="6192" max="6192" width="3" style="149" customWidth="1"/>
    <col min="6193" max="6193" width="3.6640625" style="149" customWidth="1"/>
    <col min="6194" max="6194" width="3.109375" style="149" customWidth="1"/>
    <col min="6195" max="6195" width="1.88671875" style="149" customWidth="1"/>
    <col min="6196" max="6197" width="2.21875" style="149" customWidth="1"/>
    <col min="6198" max="6198" width="7.21875" style="149" customWidth="1"/>
    <col min="6199" max="6433" width="8.88671875" style="149"/>
    <col min="6434" max="6434" width="2.44140625" style="149" customWidth="1"/>
    <col min="6435" max="6435" width="2.33203125" style="149" customWidth="1"/>
    <col min="6436" max="6436" width="1.109375" style="149" customWidth="1"/>
    <col min="6437" max="6437" width="22.6640625" style="149" customWidth="1"/>
    <col min="6438" max="6438" width="1.21875" style="149" customWidth="1"/>
    <col min="6439" max="6440" width="11.77734375" style="149" customWidth="1"/>
    <col min="6441" max="6441" width="1.77734375" style="149" customWidth="1"/>
    <col min="6442" max="6442" width="6.88671875" style="149" customWidth="1"/>
    <col min="6443" max="6443" width="4.44140625" style="149" customWidth="1"/>
    <col min="6444" max="6444" width="3.6640625" style="149" customWidth="1"/>
    <col min="6445" max="6445" width="0.77734375" style="149" customWidth="1"/>
    <col min="6446" max="6446" width="3.33203125" style="149" customWidth="1"/>
    <col min="6447" max="6447" width="3.6640625" style="149" customWidth="1"/>
    <col min="6448" max="6448" width="3" style="149" customWidth="1"/>
    <col min="6449" max="6449" width="3.6640625" style="149" customWidth="1"/>
    <col min="6450" max="6450" width="3.109375" style="149" customWidth="1"/>
    <col min="6451" max="6451" width="1.88671875" style="149" customWidth="1"/>
    <col min="6452" max="6453" width="2.21875" style="149" customWidth="1"/>
    <col min="6454" max="6454" width="7.21875" style="149" customWidth="1"/>
    <col min="6455" max="6689" width="8.88671875" style="149"/>
    <col min="6690" max="6690" width="2.44140625" style="149" customWidth="1"/>
    <col min="6691" max="6691" width="2.33203125" style="149" customWidth="1"/>
    <col min="6692" max="6692" width="1.109375" style="149" customWidth="1"/>
    <col min="6693" max="6693" width="22.6640625" style="149" customWidth="1"/>
    <col min="6694" max="6694" width="1.21875" style="149" customWidth="1"/>
    <col min="6695" max="6696" width="11.77734375" style="149" customWidth="1"/>
    <col min="6697" max="6697" width="1.77734375" style="149" customWidth="1"/>
    <col min="6698" max="6698" width="6.88671875" style="149" customWidth="1"/>
    <col min="6699" max="6699" width="4.44140625" style="149" customWidth="1"/>
    <col min="6700" max="6700" width="3.6640625" style="149" customWidth="1"/>
    <col min="6701" max="6701" width="0.77734375" style="149" customWidth="1"/>
    <col min="6702" max="6702" width="3.33203125" style="149" customWidth="1"/>
    <col min="6703" max="6703" width="3.6640625" style="149" customWidth="1"/>
    <col min="6704" max="6704" width="3" style="149" customWidth="1"/>
    <col min="6705" max="6705" width="3.6640625" style="149" customWidth="1"/>
    <col min="6706" max="6706" width="3.109375" style="149" customWidth="1"/>
    <col min="6707" max="6707" width="1.88671875" style="149" customWidth="1"/>
    <col min="6708" max="6709" width="2.21875" style="149" customWidth="1"/>
    <col min="6710" max="6710" width="7.21875" style="149" customWidth="1"/>
    <col min="6711" max="6945" width="8.88671875" style="149"/>
    <col min="6946" max="6946" width="2.44140625" style="149" customWidth="1"/>
    <col min="6947" max="6947" width="2.33203125" style="149" customWidth="1"/>
    <col min="6948" max="6948" width="1.109375" style="149" customWidth="1"/>
    <col min="6949" max="6949" width="22.6640625" style="149" customWidth="1"/>
    <col min="6950" max="6950" width="1.21875" style="149" customWidth="1"/>
    <col min="6951" max="6952" width="11.77734375" style="149" customWidth="1"/>
    <col min="6953" max="6953" width="1.77734375" style="149" customWidth="1"/>
    <col min="6954" max="6954" width="6.88671875" style="149" customWidth="1"/>
    <col min="6955" max="6955" width="4.44140625" style="149" customWidth="1"/>
    <col min="6956" max="6956" width="3.6640625" style="149" customWidth="1"/>
    <col min="6957" max="6957" width="0.77734375" style="149" customWidth="1"/>
    <col min="6958" max="6958" width="3.33203125" style="149" customWidth="1"/>
    <col min="6959" max="6959" width="3.6640625" style="149" customWidth="1"/>
    <col min="6960" max="6960" width="3" style="149" customWidth="1"/>
    <col min="6961" max="6961" width="3.6640625" style="149" customWidth="1"/>
    <col min="6962" max="6962" width="3.109375" style="149" customWidth="1"/>
    <col min="6963" max="6963" width="1.88671875" style="149" customWidth="1"/>
    <col min="6964" max="6965" width="2.21875" style="149" customWidth="1"/>
    <col min="6966" max="6966" width="7.21875" style="149" customWidth="1"/>
    <col min="6967" max="7201" width="8.88671875" style="149"/>
    <col min="7202" max="7202" width="2.44140625" style="149" customWidth="1"/>
    <col min="7203" max="7203" width="2.33203125" style="149" customWidth="1"/>
    <col min="7204" max="7204" width="1.109375" style="149" customWidth="1"/>
    <col min="7205" max="7205" width="22.6640625" style="149" customWidth="1"/>
    <col min="7206" max="7206" width="1.21875" style="149" customWidth="1"/>
    <col min="7207" max="7208" width="11.77734375" style="149" customWidth="1"/>
    <col min="7209" max="7209" width="1.77734375" style="149" customWidth="1"/>
    <col min="7210" max="7210" width="6.88671875" style="149" customWidth="1"/>
    <col min="7211" max="7211" width="4.44140625" style="149" customWidth="1"/>
    <col min="7212" max="7212" width="3.6640625" style="149" customWidth="1"/>
    <col min="7213" max="7213" width="0.77734375" style="149" customWidth="1"/>
    <col min="7214" max="7214" width="3.33203125" style="149" customWidth="1"/>
    <col min="7215" max="7215" width="3.6640625" style="149" customWidth="1"/>
    <col min="7216" max="7216" width="3" style="149" customWidth="1"/>
    <col min="7217" max="7217" width="3.6640625" style="149" customWidth="1"/>
    <col min="7218" max="7218" width="3.109375" style="149" customWidth="1"/>
    <col min="7219" max="7219" width="1.88671875" style="149" customWidth="1"/>
    <col min="7220" max="7221" width="2.21875" style="149" customWidth="1"/>
    <col min="7222" max="7222" width="7.21875" style="149" customWidth="1"/>
    <col min="7223" max="7457" width="8.88671875" style="149"/>
    <col min="7458" max="7458" width="2.44140625" style="149" customWidth="1"/>
    <col min="7459" max="7459" width="2.33203125" style="149" customWidth="1"/>
    <col min="7460" max="7460" width="1.109375" style="149" customWidth="1"/>
    <col min="7461" max="7461" width="22.6640625" style="149" customWidth="1"/>
    <col min="7462" max="7462" width="1.21875" style="149" customWidth="1"/>
    <col min="7463" max="7464" width="11.77734375" style="149" customWidth="1"/>
    <col min="7465" max="7465" width="1.77734375" style="149" customWidth="1"/>
    <col min="7466" max="7466" width="6.88671875" style="149" customWidth="1"/>
    <col min="7467" max="7467" width="4.44140625" style="149" customWidth="1"/>
    <col min="7468" max="7468" width="3.6640625" style="149" customWidth="1"/>
    <col min="7469" max="7469" width="0.77734375" style="149" customWidth="1"/>
    <col min="7470" max="7470" width="3.33203125" style="149" customWidth="1"/>
    <col min="7471" max="7471" width="3.6640625" style="149" customWidth="1"/>
    <col min="7472" max="7472" width="3" style="149" customWidth="1"/>
    <col min="7473" max="7473" width="3.6640625" style="149" customWidth="1"/>
    <col min="7474" max="7474" width="3.109375" style="149" customWidth="1"/>
    <col min="7475" max="7475" width="1.88671875" style="149" customWidth="1"/>
    <col min="7476" max="7477" width="2.21875" style="149" customWidth="1"/>
    <col min="7478" max="7478" width="7.21875" style="149" customWidth="1"/>
    <col min="7479" max="7713" width="8.88671875" style="149"/>
    <col min="7714" max="7714" width="2.44140625" style="149" customWidth="1"/>
    <col min="7715" max="7715" width="2.33203125" style="149" customWidth="1"/>
    <col min="7716" max="7716" width="1.109375" style="149" customWidth="1"/>
    <col min="7717" max="7717" width="22.6640625" style="149" customWidth="1"/>
    <col min="7718" max="7718" width="1.21875" style="149" customWidth="1"/>
    <col min="7719" max="7720" width="11.77734375" style="149" customWidth="1"/>
    <col min="7721" max="7721" width="1.77734375" style="149" customWidth="1"/>
    <col min="7722" max="7722" width="6.88671875" style="149" customWidth="1"/>
    <col min="7723" max="7723" width="4.44140625" style="149" customWidth="1"/>
    <col min="7724" max="7724" width="3.6640625" style="149" customWidth="1"/>
    <col min="7725" max="7725" width="0.77734375" style="149" customWidth="1"/>
    <col min="7726" max="7726" width="3.33203125" style="149" customWidth="1"/>
    <col min="7727" max="7727" width="3.6640625" style="149" customWidth="1"/>
    <col min="7728" max="7728" width="3" style="149" customWidth="1"/>
    <col min="7729" max="7729" width="3.6640625" style="149" customWidth="1"/>
    <col min="7730" max="7730" width="3.109375" style="149" customWidth="1"/>
    <col min="7731" max="7731" width="1.88671875" style="149" customWidth="1"/>
    <col min="7732" max="7733" width="2.21875" style="149" customWidth="1"/>
    <col min="7734" max="7734" width="7.21875" style="149" customWidth="1"/>
    <col min="7735" max="7969" width="8.88671875" style="149"/>
    <col min="7970" max="7970" width="2.44140625" style="149" customWidth="1"/>
    <col min="7971" max="7971" width="2.33203125" style="149" customWidth="1"/>
    <col min="7972" max="7972" width="1.109375" style="149" customWidth="1"/>
    <col min="7973" max="7973" width="22.6640625" style="149" customWidth="1"/>
    <col min="7974" max="7974" width="1.21875" style="149" customWidth="1"/>
    <col min="7975" max="7976" width="11.77734375" style="149" customWidth="1"/>
    <col min="7977" max="7977" width="1.77734375" style="149" customWidth="1"/>
    <col min="7978" max="7978" width="6.88671875" style="149" customWidth="1"/>
    <col min="7979" max="7979" width="4.44140625" style="149" customWidth="1"/>
    <col min="7980" max="7980" width="3.6640625" style="149" customWidth="1"/>
    <col min="7981" max="7981" width="0.77734375" style="149" customWidth="1"/>
    <col min="7982" max="7982" width="3.33203125" style="149" customWidth="1"/>
    <col min="7983" max="7983" width="3.6640625" style="149" customWidth="1"/>
    <col min="7984" max="7984" width="3" style="149" customWidth="1"/>
    <col min="7985" max="7985" width="3.6640625" style="149" customWidth="1"/>
    <col min="7986" max="7986" width="3.109375" style="149" customWidth="1"/>
    <col min="7987" max="7987" width="1.88671875" style="149" customWidth="1"/>
    <col min="7988" max="7989" width="2.21875" style="149" customWidth="1"/>
    <col min="7990" max="7990" width="7.21875" style="149" customWidth="1"/>
    <col min="7991" max="8225" width="8.88671875" style="149"/>
    <col min="8226" max="8226" width="2.44140625" style="149" customWidth="1"/>
    <col min="8227" max="8227" width="2.33203125" style="149" customWidth="1"/>
    <col min="8228" max="8228" width="1.109375" style="149" customWidth="1"/>
    <col min="8229" max="8229" width="22.6640625" style="149" customWidth="1"/>
    <col min="8230" max="8230" width="1.21875" style="149" customWidth="1"/>
    <col min="8231" max="8232" width="11.77734375" style="149" customWidth="1"/>
    <col min="8233" max="8233" width="1.77734375" style="149" customWidth="1"/>
    <col min="8234" max="8234" width="6.88671875" style="149" customWidth="1"/>
    <col min="8235" max="8235" width="4.44140625" style="149" customWidth="1"/>
    <col min="8236" max="8236" width="3.6640625" style="149" customWidth="1"/>
    <col min="8237" max="8237" width="0.77734375" style="149" customWidth="1"/>
    <col min="8238" max="8238" width="3.33203125" style="149" customWidth="1"/>
    <col min="8239" max="8239" width="3.6640625" style="149" customWidth="1"/>
    <col min="8240" max="8240" width="3" style="149" customWidth="1"/>
    <col min="8241" max="8241" width="3.6640625" style="149" customWidth="1"/>
    <col min="8242" max="8242" width="3.109375" style="149" customWidth="1"/>
    <col min="8243" max="8243" width="1.88671875" style="149" customWidth="1"/>
    <col min="8244" max="8245" width="2.21875" style="149" customWidth="1"/>
    <col min="8246" max="8246" width="7.21875" style="149" customWidth="1"/>
    <col min="8247" max="8481" width="8.88671875" style="149"/>
    <col min="8482" max="8482" width="2.44140625" style="149" customWidth="1"/>
    <col min="8483" max="8483" width="2.33203125" style="149" customWidth="1"/>
    <col min="8484" max="8484" width="1.109375" style="149" customWidth="1"/>
    <col min="8485" max="8485" width="22.6640625" style="149" customWidth="1"/>
    <col min="8486" max="8486" width="1.21875" style="149" customWidth="1"/>
    <col min="8487" max="8488" width="11.77734375" style="149" customWidth="1"/>
    <col min="8489" max="8489" width="1.77734375" style="149" customWidth="1"/>
    <col min="8490" max="8490" width="6.88671875" style="149" customWidth="1"/>
    <col min="8491" max="8491" width="4.44140625" style="149" customWidth="1"/>
    <col min="8492" max="8492" width="3.6640625" style="149" customWidth="1"/>
    <col min="8493" max="8493" width="0.77734375" style="149" customWidth="1"/>
    <col min="8494" max="8494" width="3.33203125" style="149" customWidth="1"/>
    <col min="8495" max="8495" width="3.6640625" style="149" customWidth="1"/>
    <col min="8496" max="8496" width="3" style="149" customWidth="1"/>
    <col min="8497" max="8497" width="3.6640625" style="149" customWidth="1"/>
    <col min="8498" max="8498" width="3.109375" style="149" customWidth="1"/>
    <col min="8499" max="8499" width="1.88671875" style="149" customWidth="1"/>
    <col min="8500" max="8501" width="2.21875" style="149" customWidth="1"/>
    <col min="8502" max="8502" width="7.21875" style="149" customWidth="1"/>
    <col min="8503" max="8737" width="8.88671875" style="149"/>
    <col min="8738" max="8738" width="2.44140625" style="149" customWidth="1"/>
    <col min="8739" max="8739" width="2.33203125" style="149" customWidth="1"/>
    <col min="8740" max="8740" width="1.109375" style="149" customWidth="1"/>
    <col min="8741" max="8741" width="22.6640625" style="149" customWidth="1"/>
    <col min="8742" max="8742" width="1.21875" style="149" customWidth="1"/>
    <col min="8743" max="8744" width="11.77734375" style="149" customWidth="1"/>
    <col min="8745" max="8745" width="1.77734375" style="149" customWidth="1"/>
    <col min="8746" max="8746" width="6.88671875" style="149" customWidth="1"/>
    <col min="8747" max="8747" width="4.44140625" style="149" customWidth="1"/>
    <col min="8748" max="8748" width="3.6640625" style="149" customWidth="1"/>
    <col min="8749" max="8749" width="0.77734375" style="149" customWidth="1"/>
    <col min="8750" max="8750" width="3.33203125" style="149" customWidth="1"/>
    <col min="8751" max="8751" width="3.6640625" style="149" customWidth="1"/>
    <col min="8752" max="8752" width="3" style="149" customWidth="1"/>
    <col min="8753" max="8753" width="3.6640625" style="149" customWidth="1"/>
    <col min="8754" max="8754" width="3.109375" style="149" customWidth="1"/>
    <col min="8755" max="8755" width="1.88671875" style="149" customWidth="1"/>
    <col min="8756" max="8757" width="2.21875" style="149" customWidth="1"/>
    <col min="8758" max="8758" width="7.21875" style="149" customWidth="1"/>
    <col min="8759" max="8993" width="8.88671875" style="149"/>
    <col min="8994" max="8994" width="2.44140625" style="149" customWidth="1"/>
    <col min="8995" max="8995" width="2.33203125" style="149" customWidth="1"/>
    <col min="8996" max="8996" width="1.109375" style="149" customWidth="1"/>
    <col min="8997" max="8997" width="22.6640625" style="149" customWidth="1"/>
    <col min="8998" max="8998" width="1.21875" style="149" customWidth="1"/>
    <col min="8999" max="9000" width="11.77734375" style="149" customWidth="1"/>
    <col min="9001" max="9001" width="1.77734375" style="149" customWidth="1"/>
    <col min="9002" max="9002" width="6.88671875" style="149" customWidth="1"/>
    <col min="9003" max="9003" width="4.44140625" style="149" customWidth="1"/>
    <col min="9004" max="9004" width="3.6640625" style="149" customWidth="1"/>
    <col min="9005" max="9005" width="0.77734375" style="149" customWidth="1"/>
    <col min="9006" max="9006" width="3.33203125" style="149" customWidth="1"/>
    <col min="9007" max="9007" width="3.6640625" style="149" customWidth="1"/>
    <col min="9008" max="9008" width="3" style="149" customWidth="1"/>
    <col min="9009" max="9009" width="3.6640625" style="149" customWidth="1"/>
    <col min="9010" max="9010" width="3.109375" style="149" customWidth="1"/>
    <col min="9011" max="9011" width="1.88671875" style="149" customWidth="1"/>
    <col min="9012" max="9013" width="2.21875" style="149" customWidth="1"/>
    <col min="9014" max="9014" width="7.21875" style="149" customWidth="1"/>
    <col min="9015" max="9249" width="8.88671875" style="149"/>
    <col min="9250" max="9250" width="2.44140625" style="149" customWidth="1"/>
    <col min="9251" max="9251" width="2.33203125" style="149" customWidth="1"/>
    <col min="9252" max="9252" width="1.109375" style="149" customWidth="1"/>
    <col min="9253" max="9253" width="22.6640625" style="149" customWidth="1"/>
    <col min="9254" max="9254" width="1.21875" style="149" customWidth="1"/>
    <col min="9255" max="9256" width="11.77734375" style="149" customWidth="1"/>
    <col min="9257" max="9257" width="1.77734375" style="149" customWidth="1"/>
    <col min="9258" max="9258" width="6.88671875" style="149" customWidth="1"/>
    <col min="9259" max="9259" width="4.44140625" style="149" customWidth="1"/>
    <col min="9260" max="9260" width="3.6640625" style="149" customWidth="1"/>
    <col min="9261" max="9261" width="0.77734375" style="149" customWidth="1"/>
    <col min="9262" max="9262" width="3.33203125" style="149" customWidth="1"/>
    <col min="9263" max="9263" width="3.6640625" style="149" customWidth="1"/>
    <col min="9264" max="9264" width="3" style="149" customWidth="1"/>
    <col min="9265" max="9265" width="3.6640625" style="149" customWidth="1"/>
    <col min="9266" max="9266" width="3.109375" style="149" customWidth="1"/>
    <col min="9267" max="9267" width="1.88671875" style="149" customWidth="1"/>
    <col min="9268" max="9269" width="2.21875" style="149" customWidth="1"/>
    <col min="9270" max="9270" width="7.21875" style="149" customWidth="1"/>
    <col min="9271" max="9505" width="8.88671875" style="149"/>
    <col min="9506" max="9506" width="2.44140625" style="149" customWidth="1"/>
    <col min="9507" max="9507" width="2.33203125" style="149" customWidth="1"/>
    <col min="9508" max="9508" width="1.109375" style="149" customWidth="1"/>
    <col min="9509" max="9509" width="22.6640625" style="149" customWidth="1"/>
    <col min="9510" max="9510" width="1.21875" style="149" customWidth="1"/>
    <col min="9511" max="9512" width="11.77734375" style="149" customWidth="1"/>
    <col min="9513" max="9513" width="1.77734375" style="149" customWidth="1"/>
    <col min="9514" max="9514" width="6.88671875" style="149" customWidth="1"/>
    <col min="9515" max="9515" width="4.44140625" style="149" customWidth="1"/>
    <col min="9516" max="9516" width="3.6640625" style="149" customWidth="1"/>
    <col min="9517" max="9517" width="0.77734375" style="149" customWidth="1"/>
    <col min="9518" max="9518" width="3.33203125" style="149" customWidth="1"/>
    <col min="9519" max="9519" width="3.6640625" style="149" customWidth="1"/>
    <col min="9520" max="9520" width="3" style="149" customWidth="1"/>
    <col min="9521" max="9521" width="3.6640625" style="149" customWidth="1"/>
    <col min="9522" max="9522" width="3.109375" style="149" customWidth="1"/>
    <col min="9523" max="9523" width="1.88671875" style="149" customWidth="1"/>
    <col min="9524" max="9525" width="2.21875" style="149" customWidth="1"/>
    <col min="9526" max="9526" width="7.21875" style="149" customWidth="1"/>
    <col min="9527" max="9761" width="8.88671875" style="149"/>
    <col min="9762" max="9762" width="2.44140625" style="149" customWidth="1"/>
    <col min="9763" max="9763" width="2.33203125" style="149" customWidth="1"/>
    <col min="9764" max="9764" width="1.109375" style="149" customWidth="1"/>
    <col min="9765" max="9765" width="22.6640625" style="149" customWidth="1"/>
    <col min="9766" max="9766" width="1.21875" style="149" customWidth="1"/>
    <col min="9767" max="9768" width="11.77734375" style="149" customWidth="1"/>
    <col min="9769" max="9769" width="1.77734375" style="149" customWidth="1"/>
    <col min="9770" max="9770" width="6.88671875" style="149" customWidth="1"/>
    <col min="9771" max="9771" width="4.44140625" style="149" customWidth="1"/>
    <col min="9772" max="9772" width="3.6640625" style="149" customWidth="1"/>
    <col min="9773" max="9773" width="0.77734375" style="149" customWidth="1"/>
    <col min="9774" max="9774" width="3.33203125" style="149" customWidth="1"/>
    <col min="9775" max="9775" width="3.6640625" style="149" customWidth="1"/>
    <col min="9776" max="9776" width="3" style="149" customWidth="1"/>
    <col min="9777" max="9777" width="3.6640625" style="149" customWidth="1"/>
    <col min="9778" max="9778" width="3.109375" style="149" customWidth="1"/>
    <col min="9779" max="9779" width="1.88671875" style="149" customWidth="1"/>
    <col min="9780" max="9781" width="2.21875" style="149" customWidth="1"/>
    <col min="9782" max="9782" width="7.21875" style="149" customWidth="1"/>
    <col min="9783" max="10017" width="8.88671875" style="149"/>
    <col min="10018" max="10018" width="2.44140625" style="149" customWidth="1"/>
    <col min="10019" max="10019" width="2.33203125" style="149" customWidth="1"/>
    <col min="10020" max="10020" width="1.109375" style="149" customWidth="1"/>
    <col min="10021" max="10021" width="22.6640625" style="149" customWidth="1"/>
    <col min="10022" max="10022" width="1.21875" style="149" customWidth="1"/>
    <col min="10023" max="10024" width="11.77734375" style="149" customWidth="1"/>
    <col min="10025" max="10025" width="1.77734375" style="149" customWidth="1"/>
    <col min="10026" max="10026" width="6.88671875" style="149" customWidth="1"/>
    <col min="10027" max="10027" width="4.44140625" style="149" customWidth="1"/>
    <col min="10028" max="10028" width="3.6640625" style="149" customWidth="1"/>
    <col min="10029" max="10029" width="0.77734375" style="149" customWidth="1"/>
    <col min="10030" max="10030" width="3.33203125" style="149" customWidth="1"/>
    <col min="10031" max="10031" width="3.6640625" style="149" customWidth="1"/>
    <col min="10032" max="10032" width="3" style="149" customWidth="1"/>
    <col min="10033" max="10033" width="3.6640625" style="149" customWidth="1"/>
    <col min="10034" max="10034" width="3.109375" style="149" customWidth="1"/>
    <col min="10035" max="10035" width="1.88671875" style="149" customWidth="1"/>
    <col min="10036" max="10037" width="2.21875" style="149" customWidth="1"/>
    <col min="10038" max="10038" width="7.21875" style="149" customWidth="1"/>
    <col min="10039" max="10273" width="8.88671875" style="149"/>
    <col min="10274" max="10274" width="2.44140625" style="149" customWidth="1"/>
    <col min="10275" max="10275" width="2.33203125" style="149" customWidth="1"/>
    <col min="10276" max="10276" width="1.109375" style="149" customWidth="1"/>
    <col min="10277" max="10277" width="22.6640625" style="149" customWidth="1"/>
    <col min="10278" max="10278" width="1.21875" style="149" customWidth="1"/>
    <col min="10279" max="10280" width="11.77734375" style="149" customWidth="1"/>
    <col min="10281" max="10281" width="1.77734375" style="149" customWidth="1"/>
    <col min="10282" max="10282" width="6.88671875" style="149" customWidth="1"/>
    <col min="10283" max="10283" width="4.44140625" style="149" customWidth="1"/>
    <col min="10284" max="10284" width="3.6640625" style="149" customWidth="1"/>
    <col min="10285" max="10285" width="0.77734375" style="149" customWidth="1"/>
    <col min="10286" max="10286" width="3.33203125" style="149" customWidth="1"/>
    <col min="10287" max="10287" width="3.6640625" style="149" customWidth="1"/>
    <col min="10288" max="10288" width="3" style="149" customWidth="1"/>
    <col min="10289" max="10289" width="3.6640625" style="149" customWidth="1"/>
    <col min="10290" max="10290" width="3.109375" style="149" customWidth="1"/>
    <col min="10291" max="10291" width="1.88671875" style="149" customWidth="1"/>
    <col min="10292" max="10293" width="2.21875" style="149" customWidth="1"/>
    <col min="10294" max="10294" width="7.21875" style="149" customWidth="1"/>
    <col min="10295" max="10529" width="8.88671875" style="149"/>
    <col min="10530" max="10530" width="2.44140625" style="149" customWidth="1"/>
    <col min="10531" max="10531" width="2.33203125" style="149" customWidth="1"/>
    <col min="10532" max="10532" width="1.109375" style="149" customWidth="1"/>
    <col min="10533" max="10533" width="22.6640625" style="149" customWidth="1"/>
    <col min="10534" max="10534" width="1.21875" style="149" customWidth="1"/>
    <col min="10535" max="10536" width="11.77734375" style="149" customWidth="1"/>
    <col min="10537" max="10537" width="1.77734375" style="149" customWidth="1"/>
    <col min="10538" max="10538" width="6.88671875" style="149" customWidth="1"/>
    <col min="10539" max="10539" width="4.44140625" style="149" customWidth="1"/>
    <col min="10540" max="10540" width="3.6640625" style="149" customWidth="1"/>
    <col min="10541" max="10541" width="0.77734375" style="149" customWidth="1"/>
    <col min="10542" max="10542" width="3.33203125" style="149" customWidth="1"/>
    <col min="10543" max="10543" width="3.6640625" style="149" customWidth="1"/>
    <col min="10544" max="10544" width="3" style="149" customWidth="1"/>
    <col min="10545" max="10545" width="3.6640625" style="149" customWidth="1"/>
    <col min="10546" max="10546" width="3.109375" style="149" customWidth="1"/>
    <col min="10547" max="10547" width="1.88671875" style="149" customWidth="1"/>
    <col min="10548" max="10549" width="2.21875" style="149" customWidth="1"/>
    <col min="10550" max="10550" width="7.21875" style="149" customWidth="1"/>
    <col min="10551" max="10785" width="8.88671875" style="149"/>
    <col min="10786" max="10786" width="2.44140625" style="149" customWidth="1"/>
    <col min="10787" max="10787" width="2.33203125" style="149" customWidth="1"/>
    <col min="10788" max="10788" width="1.109375" style="149" customWidth="1"/>
    <col min="10789" max="10789" width="22.6640625" style="149" customWidth="1"/>
    <col min="10790" max="10790" width="1.21875" style="149" customWidth="1"/>
    <col min="10791" max="10792" width="11.77734375" style="149" customWidth="1"/>
    <col min="10793" max="10793" width="1.77734375" style="149" customWidth="1"/>
    <col min="10794" max="10794" width="6.88671875" style="149" customWidth="1"/>
    <col min="10795" max="10795" width="4.44140625" style="149" customWidth="1"/>
    <col min="10796" max="10796" width="3.6640625" style="149" customWidth="1"/>
    <col min="10797" max="10797" width="0.77734375" style="149" customWidth="1"/>
    <col min="10798" max="10798" width="3.33203125" style="149" customWidth="1"/>
    <col min="10799" max="10799" width="3.6640625" style="149" customWidth="1"/>
    <col min="10800" max="10800" width="3" style="149" customWidth="1"/>
    <col min="10801" max="10801" width="3.6640625" style="149" customWidth="1"/>
    <col min="10802" max="10802" width="3.109375" style="149" customWidth="1"/>
    <col min="10803" max="10803" width="1.88671875" style="149" customWidth="1"/>
    <col min="10804" max="10805" width="2.21875" style="149" customWidth="1"/>
    <col min="10806" max="10806" width="7.21875" style="149" customWidth="1"/>
    <col min="10807" max="11041" width="8.88671875" style="149"/>
    <col min="11042" max="11042" width="2.44140625" style="149" customWidth="1"/>
    <col min="11043" max="11043" width="2.33203125" style="149" customWidth="1"/>
    <col min="11044" max="11044" width="1.109375" style="149" customWidth="1"/>
    <col min="11045" max="11045" width="22.6640625" style="149" customWidth="1"/>
    <col min="11046" max="11046" width="1.21875" style="149" customWidth="1"/>
    <col min="11047" max="11048" width="11.77734375" style="149" customWidth="1"/>
    <col min="11049" max="11049" width="1.77734375" style="149" customWidth="1"/>
    <col min="11050" max="11050" width="6.88671875" style="149" customWidth="1"/>
    <col min="11051" max="11051" width="4.44140625" style="149" customWidth="1"/>
    <col min="11052" max="11052" width="3.6640625" style="149" customWidth="1"/>
    <col min="11053" max="11053" width="0.77734375" style="149" customWidth="1"/>
    <col min="11054" max="11054" width="3.33203125" style="149" customWidth="1"/>
    <col min="11055" max="11055" width="3.6640625" style="149" customWidth="1"/>
    <col min="11056" max="11056" width="3" style="149" customWidth="1"/>
    <col min="11057" max="11057" width="3.6640625" style="149" customWidth="1"/>
    <col min="11058" max="11058" width="3.109375" style="149" customWidth="1"/>
    <col min="11059" max="11059" width="1.88671875" style="149" customWidth="1"/>
    <col min="11060" max="11061" width="2.21875" style="149" customWidth="1"/>
    <col min="11062" max="11062" width="7.21875" style="149" customWidth="1"/>
    <col min="11063" max="11297" width="8.88671875" style="149"/>
    <col min="11298" max="11298" width="2.44140625" style="149" customWidth="1"/>
    <col min="11299" max="11299" width="2.33203125" style="149" customWidth="1"/>
    <col min="11300" max="11300" width="1.109375" style="149" customWidth="1"/>
    <col min="11301" max="11301" width="22.6640625" style="149" customWidth="1"/>
    <col min="11302" max="11302" width="1.21875" style="149" customWidth="1"/>
    <col min="11303" max="11304" width="11.77734375" style="149" customWidth="1"/>
    <col min="11305" max="11305" width="1.77734375" style="149" customWidth="1"/>
    <col min="11306" max="11306" width="6.88671875" style="149" customWidth="1"/>
    <col min="11307" max="11307" width="4.44140625" style="149" customWidth="1"/>
    <col min="11308" max="11308" width="3.6640625" style="149" customWidth="1"/>
    <col min="11309" max="11309" width="0.77734375" style="149" customWidth="1"/>
    <col min="11310" max="11310" width="3.33203125" style="149" customWidth="1"/>
    <col min="11311" max="11311" width="3.6640625" style="149" customWidth="1"/>
    <col min="11312" max="11312" width="3" style="149" customWidth="1"/>
    <col min="11313" max="11313" width="3.6640625" style="149" customWidth="1"/>
    <col min="11314" max="11314" width="3.109375" style="149" customWidth="1"/>
    <col min="11315" max="11315" width="1.88671875" style="149" customWidth="1"/>
    <col min="11316" max="11317" width="2.21875" style="149" customWidth="1"/>
    <col min="11318" max="11318" width="7.21875" style="149" customWidth="1"/>
    <col min="11319" max="11553" width="8.88671875" style="149"/>
    <col min="11554" max="11554" width="2.44140625" style="149" customWidth="1"/>
    <col min="11555" max="11555" width="2.33203125" style="149" customWidth="1"/>
    <col min="11556" max="11556" width="1.109375" style="149" customWidth="1"/>
    <col min="11557" max="11557" width="22.6640625" style="149" customWidth="1"/>
    <col min="11558" max="11558" width="1.21875" style="149" customWidth="1"/>
    <col min="11559" max="11560" width="11.77734375" style="149" customWidth="1"/>
    <col min="11561" max="11561" width="1.77734375" style="149" customWidth="1"/>
    <col min="11562" max="11562" width="6.88671875" style="149" customWidth="1"/>
    <col min="11563" max="11563" width="4.44140625" style="149" customWidth="1"/>
    <col min="11564" max="11564" width="3.6640625" style="149" customWidth="1"/>
    <col min="11565" max="11565" width="0.77734375" style="149" customWidth="1"/>
    <col min="11566" max="11566" width="3.33203125" style="149" customWidth="1"/>
    <col min="11567" max="11567" width="3.6640625" style="149" customWidth="1"/>
    <col min="11568" max="11568" width="3" style="149" customWidth="1"/>
    <col min="11569" max="11569" width="3.6640625" style="149" customWidth="1"/>
    <col min="11570" max="11570" width="3.109375" style="149" customWidth="1"/>
    <col min="11571" max="11571" width="1.88671875" style="149" customWidth="1"/>
    <col min="11572" max="11573" width="2.21875" style="149" customWidth="1"/>
    <col min="11574" max="11574" width="7.21875" style="149" customWidth="1"/>
    <col min="11575" max="11809" width="8.88671875" style="149"/>
    <col min="11810" max="11810" width="2.44140625" style="149" customWidth="1"/>
    <col min="11811" max="11811" width="2.33203125" style="149" customWidth="1"/>
    <col min="11812" max="11812" width="1.109375" style="149" customWidth="1"/>
    <col min="11813" max="11813" width="22.6640625" style="149" customWidth="1"/>
    <col min="11814" max="11814" width="1.21875" style="149" customWidth="1"/>
    <col min="11815" max="11816" width="11.77734375" style="149" customWidth="1"/>
    <col min="11817" max="11817" width="1.77734375" style="149" customWidth="1"/>
    <col min="11818" max="11818" width="6.88671875" style="149" customWidth="1"/>
    <col min="11819" max="11819" width="4.44140625" style="149" customWidth="1"/>
    <col min="11820" max="11820" width="3.6640625" style="149" customWidth="1"/>
    <col min="11821" max="11821" width="0.77734375" style="149" customWidth="1"/>
    <col min="11822" max="11822" width="3.33203125" style="149" customWidth="1"/>
    <col min="11823" max="11823" width="3.6640625" style="149" customWidth="1"/>
    <col min="11824" max="11824" width="3" style="149" customWidth="1"/>
    <col min="11825" max="11825" width="3.6640625" style="149" customWidth="1"/>
    <col min="11826" max="11826" width="3.109375" style="149" customWidth="1"/>
    <col min="11827" max="11827" width="1.88671875" style="149" customWidth="1"/>
    <col min="11828" max="11829" width="2.21875" style="149" customWidth="1"/>
    <col min="11830" max="11830" width="7.21875" style="149" customWidth="1"/>
    <col min="11831" max="12065" width="8.88671875" style="149"/>
    <col min="12066" max="12066" width="2.44140625" style="149" customWidth="1"/>
    <col min="12067" max="12067" width="2.33203125" style="149" customWidth="1"/>
    <col min="12068" max="12068" width="1.109375" style="149" customWidth="1"/>
    <col min="12069" max="12069" width="22.6640625" style="149" customWidth="1"/>
    <col min="12070" max="12070" width="1.21875" style="149" customWidth="1"/>
    <col min="12071" max="12072" width="11.77734375" style="149" customWidth="1"/>
    <col min="12073" max="12073" width="1.77734375" style="149" customWidth="1"/>
    <col min="12074" max="12074" width="6.88671875" style="149" customWidth="1"/>
    <col min="12075" max="12075" width="4.44140625" style="149" customWidth="1"/>
    <col min="12076" max="12076" width="3.6640625" style="149" customWidth="1"/>
    <col min="12077" max="12077" width="0.77734375" style="149" customWidth="1"/>
    <col min="12078" max="12078" width="3.33203125" style="149" customWidth="1"/>
    <col min="12079" max="12079" width="3.6640625" style="149" customWidth="1"/>
    <col min="12080" max="12080" width="3" style="149" customWidth="1"/>
    <col min="12081" max="12081" width="3.6640625" style="149" customWidth="1"/>
    <col min="12082" max="12082" width="3.109375" style="149" customWidth="1"/>
    <col min="12083" max="12083" width="1.88671875" style="149" customWidth="1"/>
    <col min="12084" max="12085" width="2.21875" style="149" customWidth="1"/>
    <col min="12086" max="12086" width="7.21875" style="149" customWidth="1"/>
    <col min="12087" max="12321" width="8.88671875" style="149"/>
    <col min="12322" max="12322" width="2.44140625" style="149" customWidth="1"/>
    <col min="12323" max="12323" width="2.33203125" style="149" customWidth="1"/>
    <col min="12324" max="12324" width="1.109375" style="149" customWidth="1"/>
    <col min="12325" max="12325" width="22.6640625" style="149" customWidth="1"/>
    <col min="12326" max="12326" width="1.21875" style="149" customWidth="1"/>
    <col min="12327" max="12328" width="11.77734375" style="149" customWidth="1"/>
    <col min="12329" max="12329" width="1.77734375" style="149" customWidth="1"/>
    <col min="12330" max="12330" width="6.88671875" style="149" customWidth="1"/>
    <col min="12331" max="12331" width="4.44140625" style="149" customWidth="1"/>
    <col min="12332" max="12332" width="3.6640625" style="149" customWidth="1"/>
    <col min="12333" max="12333" width="0.77734375" style="149" customWidth="1"/>
    <col min="12334" max="12334" width="3.33203125" style="149" customWidth="1"/>
    <col min="12335" max="12335" width="3.6640625" style="149" customWidth="1"/>
    <col min="12336" max="12336" width="3" style="149" customWidth="1"/>
    <col min="12337" max="12337" width="3.6640625" style="149" customWidth="1"/>
    <col min="12338" max="12338" width="3.109375" style="149" customWidth="1"/>
    <col min="12339" max="12339" width="1.88671875" style="149" customWidth="1"/>
    <col min="12340" max="12341" width="2.21875" style="149" customWidth="1"/>
    <col min="12342" max="12342" width="7.21875" style="149" customWidth="1"/>
    <col min="12343" max="12577" width="8.88671875" style="149"/>
    <col min="12578" max="12578" width="2.44140625" style="149" customWidth="1"/>
    <col min="12579" max="12579" width="2.33203125" style="149" customWidth="1"/>
    <col min="12580" max="12580" width="1.109375" style="149" customWidth="1"/>
    <col min="12581" max="12581" width="22.6640625" style="149" customWidth="1"/>
    <col min="12582" max="12582" width="1.21875" style="149" customWidth="1"/>
    <col min="12583" max="12584" width="11.77734375" style="149" customWidth="1"/>
    <col min="12585" max="12585" width="1.77734375" style="149" customWidth="1"/>
    <col min="12586" max="12586" width="6.88671875" style="149" customWidth="1"/>
    <col min="12587" max="12587" width="4.44140625" style="149" customWidth="1"/>
    <col min="12588" max="12588" width="3.6640625" style="149" customWidth="1"/>
    <col min="12589" max="12589" width="0.77734375" style="149" customWidth="1"/>
    <col min="12590" max="12590" width="3.33203125" style="149" customWidth="1"/>
    <col min="12591" max="12591" width="3.6640625" style="149" customWidth="1"/>
    <col min="12592" max="12592" width="3" style="149" customWidth="1"/>
    <col min="12593" max="12593" width="3.6640625" style="149" customWidth="1"/>
    <col min="12594" max="12594" width="3.109375" style="149" customWidth="1"/>
    <col min="12595" max="12595" width="1.88671875" style="149" customWidth="1"/>
    <col min="12596" max="12597" width="2.21875" style="149" customWidth="1"/>
    <col min="12598" max="12598" width="7.21875" style="149" customWidth="1"/>
    <col min="12599" max="12833" width="8.88671875" style="149"/>
    <col min="12834" max="12834" width="2.44140625" style="149" customWidth="1"/>
    <col min="12835" max="12835" width="2.33203125" style="149" customWidth="1"/>
    <col min="12836" max="12836" width="1.109375" style="149" customWidth="1"/>
    <col min="12837" max="12837" width="22.6640625" style="149" customWidth="1"/>
    <col min="12838" max="12838" width="1.21875" style="149" customWidth="1"/>
    <col min="12839" max="12840" width="11.77734375" style="149" customWidth="1"/>
    <col min="12841" max="12841" width="1.77734375" style="149" customWidth="1"/>
    <col min="12842" max="12842" width="6.88671875" style="149" customWidth="1"/>
    <col min="12843" max="12843" width="4.44140625" style="149" customWidth="1"/>
    <col min="12844" max="12844" width="3.6640625" style="149" customWidth="1"/>
    <col min="12845" max="12845" width="0.77734375" style="149" customWidth="1"/>
    <col min="12846" max="12846" width="3.33203125" style="149" customWidth="1"/>
    <col min="12847" max="12847" width="3.6640625" style="149" customWidth="1"/>
    <col min="12848" max="12848" width="3" style="149" customWidth="1"/>
    <col min="12849" max="12849" width="3.6640625" style="149" customWidth="1"/>
    <col min="12850" max="12850" width="3.109375" style="149" customWidth="1"/>
    <col min="12851" max="12851" width="1.88671875" style="149" customWidth="1"/>
    <col min="12852" max="12853" width="2.21875" style="149" customWidth="1"/>
    <col min="12854" max="12854" width="7.21875" style="149" customWidth="1"/>
    <col min="12855" max="13089" width="8.88671875" style="149"/>
    <col min="13090" max="13090" width="2.44140625" style="149" customWidth="1"/>
    <col min="13091" max="13091" width="2.33203125" style="149" customWidth="1"/>
    <col min="13092" max="13092" width="1.109375" style="149" customWidth="1"/>
    <col min="13093" max="13093" width="22.6640625" style="149" customWidth="1"/>
    <col min="13094" max="13094" width="1.21875" style="149" customWidth="1"/>
    <col min="13095" max="13096" width="11.77734375" style="149" customWidth="1"/>
    <col min="13097" max="13097" width="1.77734375" style="149" customWidth="1"/>
    <col min="13098" max="13098" width="6.88671875" style="149" customWidth="1"/>
    <col min="13099" max="13099" width="4.44140625" style="149" customWidth="1"/>
    <col min="13100" max="13100" width="3.6640625" style="149" customWidth="1"/>
    <col min="13101" max="13101" width="0.77734375" style="149" customWidth="1"/>
    <col min="13102" max="13102" width="3.33203125" style="149" customWidth="1"/>
    <col min="13103" max="13103" width="3.6640625" style="149" customWidth="1"/>
    <col min="13104" max="13104" width="3" style="149" customWidth="1"/>
    <col min="13105" max="13105" width="3.6640625" style="149" customWidth="1"/>
    <col min="13106" max="13106" width="3.109375" style="149" customWidth="1"/>
    <col min="13107" max="13107" width="1.88671875" style="149" customWidth="1"/>
    <col min="13108" max="13109" width="2.21875" style="149" customWidth="1"/>
    <col min="13110" max="13110" width="7.21875" style="149" customWidth="1"/>
    <col min="13111" max="13345" width="8.88671875" style="149"/>
    <col min="13346" max="13346" width="2.44140625" style="149" customWidth="1"/>
    <col min="13347" max="13347" width="2.33203125" style="149" customWidth="1"/>
    <col min="13348" max="13348" width="1.109375" style="149" customWidth="1"/>
    <col min="13349" max="13349" width="22.6640625" style="149" customWidth="1"/>
    <col min="13350" max="13350" width="1.21875" style="149" customWidth="1"/>
    <col min="13351" max="13352" width="11.77734375" style="149" customWidth="1"/>
    <col min="13353" max="13353" width="1.77734375" style="149" customWidth="1"/>
    <col min="13354" max="13354" width="6.88671875" style="149" customWidth="1"/>
    <col min="13355" max="13355" width="4.44140625" style="149" customWidth="1"/>
    <col min="13356" max="13356" width="3.6640625" style="149" customWidth="1"/>
    <col min="13357" max="13357" width="0.77734375" style="149" customWidth="1"/>
    <col min="13358" max="13358" width="3.33203125" style="149" customWidth="1"/>
    <col min="13359" max="13359" width="3.6640625" style="149" customWidth="1"/>
    <col min="13360" max="13360" width="3" style="149" customWidth="1"/>
    <col min="13361" max="13361" width="3.6640625" style="149" customWidth="1"/>
    <col min="13362" max="13362" width="3.109375" style="149" customWidth="1"/>
    <col min="13363" max="13363" width="1.88671875" style="149" customWidth="1"/>
    <col min="13364" max="13365" width="2.21875" style="149" customWidth="1"/>
    <col min="13366" max="13366" width="7.21875" style="149" customWidth="1"/>
    <col min="13367" max="13601" width="8.88671875" style="149"/>
    <col min="13602" max="13602" width="2.44140625" style="149" customWidth="1"/>
    <col min="13603" max="13603" width="2.33203125" style="149" customWidth="1"/>
    <col min="13604" max="13604" width="1.109375" style="149" customWidth="1"/>
    <col min="13605" max="13605" width="22.6640625" style="149" customWidth="1"/>
    <col min="13606" max="13606" width="1.21875" style="149" customWidth="1"/>
    <col min="13607" max="13608" width="11.77734375" style="149" customWidth="1"/>
    <col min="13609" max="13609" width="1.77734375" style="149" customWidth="1"/>
    <col min="13610" max="13610" width="6.88671875" style="149" customWidth="1"/>
    <col min="13611" max="13611" width="4.44140625" style="149" customWidth="1"/>
    <col min="13612" max="13612" width="3.6640625" style="149" customWidth="1"/>
    <col min="13613" max="13613" width="0.77734375" style="149" customWidth="1"/>
    <col min="13614" max="13614" width="3.33203125" style="149" customWidth="1"/>
    <col min="13615" max="13615" width="3.6640625" style="149" customWidth="1"/>
    <col min="13616" max="13616" width="3" style="149" customWidth="1"/>
    <col min="13617" max="13617" width="3.6640625" style="149" customWidth="1"/>
    <col min="13618" max="13618" width="3.109375" style="149" customWidth="1"/>
    <col min="13619" max="13619" width="1.88671875" style="149" customWidth="1"/>
    <col min="13620" max="13621" width="2.21875" style="149" customWidth="1"/>
    <col min="13622" max="13622" width="7.21875" style="149" customWidth="1"/>
    <col min="13623" max="13857" width="8.88671875" style="149"/>
    <col min="13858" max="13858" width="2.44140625" style="149" customWidth="1"/>
    <col min="13859" max="13859" width="2.33203125" style="149" customWidth="1"/>
    <col min="13860" max="13860" width="1.109375" style="149" customWidth="1"/>
    <col min="13861" max="13861" width="22.6640625" style="149" customWidth="1"/>
    <col min="13862" max="13862" width="1.21875" style="149" customWidth="1"/>
    <col min="13863" max="13864" width="11.77734375" style="149" customWidth="1"/>
    <col min="13865" max="13865" width="1.77734375" style="149" customWidth="1"/>
    <col min="13866" max="13866" width="6.88671875" style="149" customWidth="1"/>
    <col min="13867" max="13867" width="4.44140625" style="149" customWidth="1"/>
    <col min="13868" max="13868" width="3.6640625" style="149" customWidth="1"/>
    <col min="13869" max="13869" width="0.77734375" style="149" customWidth="1"/>
    <col min="13870" max="13870" width="3.33203125" style="149" customWidth="1"/>
    <col min="13871" max="13871" width="3.6640625" style="149" customWidth="1"/>
    <col min="13872" max="13872" width="3" style="149" customWidth="1"/>
    <col min="13873" max="13873" width="3.6640625" style="149" customWidth="1"/>
    <col min="13874" max="13874" width="3.109375" style="149" customWidth="1"/>
    <col min="13875" max="13875" width="1.88671875" style="149" customWidth="1"/>
    <col min="13876" max="13877" width="2.21875" style="149" customWidth="1"/>
    <col min="13878" max="13878" width="7.21875" style="149" customWidth="1"/>
    <col min="13879" max="14113" width="8.88671875" style="149"/>
    <col min="14114" max="14114" width="2.44140625" style="149" customWidth="1"/>
    <col min="14115" max="14115" width="2.33203125" style="149" customWidth="1"/>
    <col min="14116" max="14116" width="1.109375" style="149" customWidth="1"/>
    <col min="14117" max="14117" width="22.6640625" style="149" customWidth="1"/>
    <col min="14118" max="14118" width="1.21875" style="149" customWidth="1"/>
    <col min="14119" max="14120" width="11.77734375" style="149" customWidth="1"/>
    <col min="14121" max="14121" width="1.77734375" style="149" customWidth="1"/>
    <col min="14122" max="14122" width="6.88671875" style="149" customWidth="1"/>
    <col min="14123" max="14123" width="4.44140625" style="149" customWidth="1"/>
    <col min="14124" max="14124" width="3.6640625" style="149" customWidth="1"/>
    <col min="14125" max="14125" width="0.77734375" style="149" customWidth="1"/>
    <col min="14126" max="14126" width="3.33203125" style="149" customWidth="1"/>
    <col min="14127" max="14127" width="3.6640625" style="149" customWidth="1"/>
    <col min="14128" max="14128" width="3" style="149" customWidth="1"/>
    <col min="14129" max="14129" width="3.6640625" style="149" customWidth="1"/>
    <col min="14130" max="14130" width="3.109375" style="149" customWidth="1"/>
    <col min="14131" max="14131" width="1.88671875" style="149" customWidth="1"/>
    <col min="14132" max="14133" width="2.21875" style="149" customWidth="1"/>
    <col min="14134" max="14134" width="7.21875" style="149" customWidth="1"/>
    <col min="14135" max="14369" width="8.88671875" style="149"/>
    <col min="14370" max="14370" width="2.44140625" style="149" customWidth="1"/>
    <col min="14371" max="14371" width="2.33203125" style="149" customWidth="1"/>
    <col min="14372" max="14372" width="1.109375" style="149" customWidth="1"/>
    <col min="14373" max="14373" width="22.6640625" style="149" customWidth="1"/>
    <col min="14374" max="14374" width="1.21875" style="149" customWidth="1"/>
    <col min="14375" max="14376" width="11.77734375" style="149" customWidth="1"/>
    <col min="14377" max="14377" width="1.77734375" style="149" customWidth="1"/>
    <col min="14378" max="14378" width="6.88671875" style="149" customWidth="1"/>
    <col min="14379" max="14379" width="4.44140625" style="149" customWidth="1"/>
    <col min="14380" max="14380" width="3.6640625" style="149" customWidth="1"/>
    <col min="14381" max="14381" width="0.77734375" style="149" customWidth="1"/>
    <col min="14382" max="14382" width="3.33203125" style="149" customWidth="1"/>
    <col min="14383" max="14383" width="3.6640625" style="149" customWidth="1"/>
    <col min="14384" max="14384" width="3" style="149" customWidth="1"/>
    <col min="14385" max="14385" width="3.6640625" style="149" customWidth="1"/>
    <col min="14386" max="14386" width="3.109375" style="149" customWidth="1"/>
    <col min="14387" max="14387" width="1.88671875" style="149" customWidth="1"/>
    <col min="14388" max="14389" width="2.21875" style="149" customWidth="1"/>
    <col min="14390" max="14390" width="7.21875" style="149" customWidth="1"/>
    <col min="14391" max="14625" width="8.88671875" style="149"/>
    <col min="14626" max="14626" width="2.44140625" style="149" customWidth="1"/>
    <col min="14627" max="14627" width="2.33203125" style="149" customWidth="1"/>
    <col min="14628" max="14628" width="1.109375" style="149" customWidth="1"/>
    <col min="14629" max="14629" width="22.6640625" style="149" customWidth="1"/>
    <col min="14630" max="14630" width="1.21875" style="149" customWidth="1"/>
    <col min="14631" max="14632" width="11.77734375" style="149" customWidth="1"/>
    <col min="14633" max="14633" width="1.77734375" style="149" customWidth="1"/>
    <col min="14634" max="14634" width="6.88671875" style="149" customWidth="1"/>
    <col min="14635" max="14635" width="4.44140625" style="149" customWidth="1"/>
    <col min="14636" max="14636" width="3.6640625" style="149" customWidth="1"/>
    <col min="14637" max="14637" width="0.77734375" style="149" customWidth="1"/>
    <col min="14638" max="14638" width="3.33203125" style="149" customWidth="1"/>
    <col min="14639" max="14639" width="3.6640625" style="149" customWidth="1"/>
    <col min="14640" max="14640" width="3" style="149" customWidth="1"/>
    <col min="14641" max="14641" width="3.6640625" style="149" customWidth="1"/>
    <col min="14642" max="14642" width="3.109375" style="149" customWidth="1"/>
    <col min="14643" max="14643" width="1.88671875" style="149" customWidth="1"/>
    <col min="14644" max="14645" width="2.21875" style="149" customWidth="1"/>
    <col min="14646" max="14646" width="7.21875" style="149" customWidth="1"/>
    <col min="14647" max="14881" width="8.88671875" style="149"/>
    <col min="14882" max="14882" width="2.44140625" style="149" customWidth="1"/>
    <col min="14883" max="14883" width="2.33203125" style="149" customWidth="1"/>
    <col min="14884" max="14884" width="1.109375" style="149" customWidth="1"/>
    <col min="14885" max="14885" width="22.6640625" style="149" customWidth="1"/>
    <col min="14886" max="14886" width="1.21875" style="149" customWidth="1"/>
    <col min="14887" max="14888" width="11.77734375" style="149" customWidth="1"/>
    <col min="14889" max="14889" width="1.77734375" style="149" customWidth="1"/>
    <col min="14890" max="14890" width="6.88671875" style="149" customWidth="1"/>
    <col min="14891" max="14891" width="4.44140625" style="149" customWidth="1"/>
    <col min="14892" max="14892" width="3.6640625" style="149" customWidth="1"/>
    <col min="14893" max="14893" width="0.77734375" style="149" customWidth="1"/>
    <col min="14894" max="14894" width="3.33203125" style="149" customWidth="1"/>
    <col min="14895" max="14895" width="3.6640625" style="149" customWidth="1"/>
    <col min="14896" max="14896" width="3" style="149" customWidth="1"/>
    <col min="14897" max="14897" width="3.6640625" style="149" customWidth="1"/>
    <col min="14898" max="14898" width="3.109375" style="149" customWidth="1"/>
    <col min="14899" max="14899" width="1.88671875" style="149" customWidth="1"/>
    <col min="14900" max="14901" width="2.21875" style="149" customWidth="1"/>
    <col min="14902" max="14902" width="7.21875" style="149" customWidth="1"/>
    <col min="14903" max="15137" width="8.88671875" style="149"/>
    <col min="15138" max="15138" width="2.44140625" style="149" customWidth="1"/>
    <col min="15139" max="15139" width="2.33203125" style="149" customWidth="1"/>
    <col min="15140" max="15140" width="1.109375" style="149" customWidth="1"/>
    <col min="15141" max="15141" width="22.6640625" style="149" customWidth="1"/>
    <col min="15142" max="15142" width="1.21875" style="149" customWidth="1"/>
    <col min="15143" max="15144" width="11.77734375" style="149" customWidth="1"/>
    <col min="15145" max="15145" width="1.77734375" style="149" customWidth="1"/>
    <col min="15146" max="15146" width="6.88671875" style="149" customWidth="1"/>
    <col min="15147" max="15147" width="4.44140625" style="149" customWidth="1"/>
    <col min="15148" max="15148" width="3.6640625" style="149" customWidth="1"/>
    <col min="15149" max="15149" width="0.77734375" style="149" customWidth="1"/>
    <col min="15150" max="15150" width="3.33203125" style="149" customWidth="1"/>
    <col min="15151" max="15151" width="3.6640625" style="149" customWidth="1"/>
    <col min="15152" max="15152" width="3" style="149" customWidth="1"/>
    <col min="15153" max="15153" width="3.6640625" style="149" customWidth="1"/>
    <col min="15154" max="15154" width="3.109375" style="149" customWidth="1"/>
    <col min="15155" max="15155" width="1.88671875" style="149" customWidth="1"/>
    <col min="15156" max="15157" width="2.21875" style="149" customWidth="1"/>
    <col min="15158" max="15158" width="7.21875" style="149" customWidth="1"/>
    <col min="15159" max="15393" width="8.88671875" style="149"/>
    <col min="15394" max="15394" width="2.44140625" style="149" customWidth="1"/>
    <col min="15395" max="15395" width="2.33203125" style="149" customWidth="1"/>
    <col min="15396" max="15396" width="1.109375" style="149" customWidth="1"/>
    <col min="15397" max="15397" width="22.6640625" style="149" customWidth="1"/>
    <col min="15398" max="15398" width="1.21875" style="149" customWidth="1"/>
    <col min="15399" max="15400" width="11.77734375" style="149" customWidth="1"/>
    <col min="15401" max="15401" width="1.77734375" style="149" customWidth="1"/>
    <col min="15402" max="15402" width="6.88671875" style="149" customWidth="1"/>
    <col min="15403" max="15403" width="4.44140625" style="149" customWidth="1"/>
    <col min="15404" max="15404" width="3.6640625" style="149" customWidth="1"/>
    <col min="15405" max="15405" width="0.77734375" style="149" customWidth="1"/>
    <col min="15406" max="15406" width="3.33203125" style="149" customWidth="1"/>
    <col min="15407" max="15407" width="3.6640625" style="149" customWidth="1"/>
    <col min="15408" max="15408" width="3" style="149" customWidth="1"/>
    <col min="15409" max="15409" width="3.6640625" style="149" customWidth="1"/>
    <col min="15410" max="15410" width="3.109375" style="149" customWidth="1"/>
    <col min="15411" max="15411" width="1.88671875" style="149" customWidth="1"/>
    <col min="15412" max="15413" width="2.21875" style="149" customWidth="1"/>
    <col min="15414" max="15414" width="7.21875" style="149" customWidth="1"/>
    <col min="15415" max="15649" width="8.88671875" style="149"/>
    <col min="15650" max="15650" width="2.44140625" style="149" customWidth="1"/>
    <col min="15651" max="15651" width="2.33203125" style="149" customWidth="1"/>
    <col min="15652" max="15652" width="1.109375" style="149" customWidth="1"/>
    <col min="15653" max="15653" width="22.6640625" style="149" customWidth="1"/>
    <col min="15654" max="15654" width="1.21875" style="149" customWidth="1"/>
    <col min="15655" max="15656" width="11.77734375" style="149" customWidth="1"/>
    <col min="15657" max="15657" width="1.77734375" style="149" customWidth="1"/>
    <col min="15658" max="15658" width="6.88671875" style="149" customWidth="1"/>
    <col min="15659" max="15659" width="4.44140625" style="149" customWidth="1"/>
    <col min="15660" max="15660" width="3.6640625" style="149" customWidth="1"/>
    <col min="15661" max="15661" width="0.77734375" style="149" customWidth="1"/>
    <col min="15662" max="15662" width="3.33203125" style="149" customWidth="1"/>
    <col min="15663" max="15663" width="3.6640625" style="149" customWidth="1"/>
    <col min="15664" max="15664" width="3" style="149" customWidth="1"/>
    <col min="15665" max="15665" width="3.6640625" style="149" customWidth="1"/>
    <col min="15666" max="15666" width="3.109375" style="149" customWidth="1"/>
    <col min="15667" max="15667" width="1.88671875" style="149" customWidth="1"/>
    <col min="15668" max="15669" width="2.21875" style="149" customWidth="1"/>
    <col min="15670" max="15670" width="7.21875" style="149" customWidth="1"/>
    <col min="15671" max="15905" width="8.88671875" style="149"/>
    <col min="15906" max="15906" width="2.44140625" style="149" customWidth="1"/>
    <col min="15907" max="15907" width="2.33203125" style="149" customWidth="1"/>
    <col min="15908" max="15908" width="1.109375" style="149" customWidth="1"/>
    <col min="15909" max="15909" width="22.6640625" style="149" customWidth="1"/>
    <col min="15910" max="15910" width="1.21875" style="149" customWidth="1"/>
    <col min="15911" max="15912" width="11.77734375" style="149" customWidth="1"/>
    <col min="15913" max="15913" width="1.77734375" style="149" customWidth="1"/>
    <col min="15914" max="15914" width="6.88671875" style="149" customWidth="1"/>
    <col min="15915" max="15915" width="4.44140625" style="149" customWidth="1"/>
    <col min="15916" max="15916" width="3.6640625" style="149" customWidth="1"/>
    <col min="15917" max="15917" width="0.77734375" style="149" customWidth="1"/>
    <col min="15918" max="15918" width="3.33203125" style="149" customWidth="1"/>
    <col min="15919" max="15919" width="3.6640625" style="149" customWidth="1"/>
    <col min="15920" max="15920" width="3" style="149" customWidth="1"/>
    <col min="15921" max="15921" width="3.6640625" style="149" customWidth="1"/>
    <col min="15922" max="15922" width="3.109375" style="149" customWidth="1"/>
    <col min="15923" max="15923" width="1.88671875" style="149" customWidth="1"/>
    <col min="15924" max="15925" width="2.21875" style="149" customWidth="1"/>
    <col min="15926" max="15926" width="7.21875" style="149" customWidth="1"/>
    <col min="15927" max="16161" width="8.88671875" style="149"/>
    <col min="16162" max="16162" width="2.44140625" style="149" customWidth="1"/>
    <col min="16163" max="16163" width="2.33203125" style="149" customWidth="1"/>
    <col min="16164" max="16164" width="1.109375" style="149" customWidth="1"/>
    <col min="16165" max="16165" width="22.6640625" style="149" customWidth="1"/>
    <col min="16166" max="16166" width="1.21875" style="149" customWidth="1"/>
    <col min="16167" max="16168" width="11.77734375" style="149" customWidth="1"/>
    <col min="16169" max="16169" width="1.77734375" style="149" customWidth="1"/>
    <col min="16170" max="16170" width="6.88671875" style="149" customWidth="1"/>
    <col min="16171" max="16171" width="4.44140625" style="149" customWidth="1"/>
    <col min="16172" max="16172" width="3.6640625" style="149" customWidth="1"/>
    <col min="16173" max="16173" width="0.77734375" style="149" customWidth="1"/>
    <col min="16174" max="16174" width="3.33203125" style="149" customWidth="1"/>
    <col min="16175" max="16175" width="3.6640625" style="149" customWidth="1"/>
    <col min="16176" max="16176" width="3" style="149" customWidth="1"/>
    <col min="16177" max="16177" width="3.6640625" style="149" customWidth="1"/>
    <col min="16178" max="16178" width="3.109375" style="149" customWidth="1"/>
    <col min="16179" max="16179" width="1.88671875" style="149" customWidth="1"/>
    <col min="16180" max="16181" width="2.21875" style="149" customWidth="1"/>
    <col min="16182" max="16182" width="7.21875" style="149" customWidth="1"/>
    <col min="16183" max="16384" width="8.88671875" style="149"/>
  </cols>
  <sheetData>
    <row r="1" spans="2:76" ht="20.25" customHeight="1">
      <c r="B1" s="148" t="s">
        <v>2476</v>
      </c>
      <c r="BB1" s="148" t="s">
        <v>2476</v>
      </c>
    </row>
    <row r="2" spans="2:76" ht="12" customHeight="1">
      <c r="S2" s="151"/>
      <c r="T2" s="151"/>
      <c r="X2" s="151"/>
      <c r="AB2" s="399"/>
      <c r="BS2" s="151"/>
      <c r="BT2" s="151"/>
      <c r="BX2" s="151"/>
    </row>
    <row r="3" spans="2:76">
      <c r="Q3" s="178"/>
      <c r="R3" s="798"/>
      <c r="S3" s="799"/>
      <c r="T3" s="152" t="s">
        <v>2213</v>
      </c>
      <c r="U3" s="414"/>
      <c r="V3" s="152" t="s">
        <v>2214</v>
      </c>
      <c r="W3" s="414"/>
      <c r="X3" s="152" t="s">
        <v>2215</v>
      </c>
      <c r="BQ3" s="178"/>
      <c r="BR3" s="798"/>
      <c r="BS3" s="798"/>
      <c r="BT3" s="152" t="s">
        <v>2213</v>
      </c>
      <c r="BU3" s="414"/>
      <c r="BV3" s="152" t="s">
        <v>2214</v>
      </c>
      <c r="BW3" s="414"/>
      <c r="BX3" s="152" t="s">
        <v>2215</v>
      </c>
    </row>
    <row r="4" spans="2:76">
      <c r="Q4" s="178"/>
      <c r="R4" s="178"/>
      <c r="S4" s="179"/>
      <c r="T4" s="152"/>
      <c r="U4" s="179"/>
      <c r="V4" s="152"/>
      <c r="W4" s="179"/>
      <c r="X4" s="152"/>
      <c r="BQ4" s="178"/>
      <c r="BR4" s="178"/>
      <c r="BS4" s="179"/>
      <c r="BT4" s="152"/>
      <c r="BU4" s="179"/>
      <c r="BV4" s="152"/>
      <c r="BW4" s="179"/>
      <c r="BX4" s="152"/>
    </row>
    <row r="5" spans="2:76" ht="12" customHeight="1">
      <c r="N5" s="149" t="s">
        <v>2233</v>
      </c>
      <c r="T5" s="153"/>
      <c r="U5" s="153"/>
      <c r="V5" s="153"/>
      <c r="W5" s="153"/>
      <c r="X5" s="153"/>
      <c r="BN5" s="149" t="s">
        <v>2233</v>
      </c>
      <c r="BT5" s="153"/>
      <c r="BU5" s="153"/>
      <c r="BV5" s="153"/>
      <c r="BW5" s="153"/>
      <c r="BX5" s="153"/>
    </row>
    <row r="6" spans="2:76" ht="15" customHeight="1">
      <c r="C6" s="149" t="s">
        <v>2216</v>
      </c>
      <c r="N6" s="1110" t="s">
        <v>2234</v>
      </c>
      <c r="O6" s="1115"/>
      <c r="P6" s="1111">
        <f>第1号!$L$9</f>
        <v>0</v>
      </c>
      <c r="Q6" s="1112"/>
      <c r="R6" s="1112"/>
      <c r="S6" s="1112"/>
      <c r="T6" s="1112"/>
      <c r="U6" s="1112"/>
      <c r="V6" s="1112"/>
      <c r="W6" s="1112"/>
      <c r="X6" s="1112"/>
      <c r="BC6" s="149" t="s">
        <v>2216</v>
      </c>
      <c r="BN6" s="1110" t="s">
        <v>2234</v>
      </c>
      <c r="BO6" s="1110"/>
      <c r="BP6" s="1111" t="s">
        <v>2420</v>
      </c>
      <c r="BQ6" s="1111"/>
      <c r="BR6" s="1111"/>
      <c r="BS6" s="1111"/>
      <c r="BT6" s="1111"/>
      <c r="BU6" s="1111"/>
      <c r="BV6" s="1111"/>
      <c r="BW6" s="1111"/>
      <c r="BX6" s="1111"/>
    </row>
    <row r="7" spans="2:76" ht="2.4" customHeight="1">
      <c r="E7" s="148"/>
      <c r="F7" s="148"/>
      <c r="G7" s="148"/>
      <c r="H7" s="148"/>
      <c r="I7" s="148"/>
      <c r="J7" s="148"/>
      <c r="O7" s="148"/>
      <c r="P7" s="155"/>
      <c r="Q7" s="155"/>
      <c r="R7" s="155"/>
      <c r="S7" s="155"/>
      <c r="T7" s="155"/>
      <c r="U7" s="155"/>
      <c r="V7" s="155"/>
      <c r="W7" s="155"/>
      <c r="X7" s="155"/>
      <c r="BE7" s="148"/>
      <c r="BF7" s="148"/>
      <c r="BG7" s="148"/>
      <c r="BH7" s="148"/>
      <c r="BI7" s="148"/>
      <c r="BJ7" s="148"/>
      <c r="BO7" s="148"/>
      <c r="BP7" s="155"/>
      <c r="BQ7" s="155"/>
      <c r="BR7" s="155"/>
      <c r="BS7" s="155"/>
      <c r="BT7" s="155"/>
      <c r="BU7" s="155"/>
      <c r="BV7" s="155"/>
      <c r="BW7" s="155"/>
      <c r="BX7" s="155"/>
    </row>
    <row r="8" spans="2:76" ht="15" customHeight="1">
      <c r="C8" s="149" t="s">
        <v>2255</v>
      </c>
      <c r="D8" s="148"/>
      <c r="E8" s="148"/>
      <c r="F8" s="148"/>
      <c r="G8" s="148"/>
      <c r="H8" s="148"/>
      <c r="I8" s="148"/>
      <c r="J8" s="148"/>
      <c r="N8" s="1110" t="s">
        <v>2219</v>
      </c>
      <c r="O8" s="1115"/>
      <c r="P8" s="1111">
        <f>第1号!$J$10</f>
        <v>0</v>
      </c>
      <c r="Q8" s="1112"/>
      <c r="R8" s="1112"/>
      <c r="S8" s="1112"/>
      <c r="T8" s="1112"/>
      <c r="U8" s="1112"/>
      <c r="V8" s="1112"/>
      <c r="W8" s="1112"/>
      <c r="X8" s="1112"/>
      <c r="BC8" s="149" t="s">
        <v>2255</v>
      </c>
      <c r="BD8" s="148"/>
      <c r="BE8" s="148"/>
      <c r="BF8" s="148"/>
      <c r="BG8" s="148"/>
      <c r="BH8" s="148"/>
      <c r="BI8" s="148"/>
      <c r="BJ8" s="148"/>
      <c r="BN8" s="1110" t="s">
        <v>2219</v>
      </c>
      <c r="BO8" s="1110"/>
      <c r="BP8" s="1111" t="s">
        <v>2421</v>
      </c>
      <c r="BQ8" s="1111"/>
      <c r="BR8" s="1111"/>
      <c r="BS8" s="1111"/>
      <c r="BT8" s="1111"/>
      <c r="BU8" s="1111"/>
      <c r="BV8" s="1111"/>
      <c r="BW8" s="1111"/>
      <c r="BX8" s="1111"/>
    </row>
    <row r="9" spans="2:76" ht="2.4" customHeight="1">
      <c r="O9" s="148"/>
      <c r="P9" s="155"/>
      <c r="Q9" s="155"/>
      <c r="R9" s="155"/>
      <c r="S9" s="155"/>
      <c r="T9" s="155"/>
      <c r="U9" s="155"/>
      <c r="V9" s="155"/>
      <c r="W9" s="155"/>
      <c r="X9" s="155"/>
      <c r="BO9" s="148"/>
      <c r="BP9" s="155"/>
      <c r="BQ9" s="155"/>
      <c r="BR9" s="155"/>
      <c r="BS9" s="155"/>
      <c r="BT9" s="155"/>
      <c r="BU9" s="155"/>
      <c r="BV9" s="155"/>
      <c r="BW9" s="155"/>
      <c r="BX9" s="155"/>
    </row>
    <row r="10" spans="2:76" ht="24" customHeight="1">
      <c r="N10" s="1113" t="s">
        <v>2175</v>
      </c>
      <c r="O10" s="1114"/>
      <c r="P10" s="1111">
        <f>第1号!$J$11</f>
        <v>0</v>
      </c>
      <c r="Q10" s="1112"/>
      <c r="R10" s="1112"/>
      <c r="S10" s="1112"/>
      <c r="T10" s="1111">
        <f>第1号!$M$11</f>
        <v>0</v>
      </c>
      <c r="U10" s="1112"/>
      <c r="V10" s="1112"/>
      <c r="W10" s="1112"/>
      <c r="X10" s="1112"/>
      <c r="AB10" s="156"/>
      <c r="BN10" s="1113" t="s">
        <v>2175</v>
      </c>
      <c r="BO10" s="1113"/>
      <c r="BP10" s="1111" t="s">
        <v>2670</v>
      </c>
      <c r="BQ10" s="1111"/>
      <c r="BR10" s="1111"/>
      <c r="BS10" s="1111"/>
      <c r="BT10" s="1111" t="s">
        <v>2671</v>
      </c>
      <c r="BU10" s="1111"/>
      <c r="BV10" s="1111"/>
      <c r="BW10" s="1111"/>
      <c r="BX10" s="1111"/>
    </row>
    <row r="11" spans="2:76" ht="10.8" customHeight="1">
      <c r="O11" s="148"/>
      <c r="P11" s="154"/>
      <c r="Q11" s="154"/>
      <c r="R11" s="154"/>
      <c r="S11" s="154"/>
      <c r="T11" s="154"/>
      <c r="U11" s="154"/>
      <c r="V11" s="154"/>
      <c r="W11" s="154"/>
      <c r="X11" s="154"/>
      <c r="BO11" s="148"/>
      <c r="BP11" s="154"/>
      <c r="BQ11" s="154"/>
      <c r="BR11" s="154"/>
      <c r="BS11" s="154"/>
      <c r="BT11" s="154"/>
      <c r="BU11" s="154"/>
      <c r="BV11" s="154"/>
      <c r="BW11" s="154"/>
      <c r="BX11" s="154"/>
    </row>
    <row r="12" spans="2:76" ht="21.6" customHeight="1">
      <c r="N12" s="149" t="s">
        <v>2256</v>
      </c>
      <c r="O12" s="181"/>
      <c r="P12" s="148"/>
      <c r="Q12" s="148"/>
      <c r="R12" s="154"/>
      <c r="S12" s="154"/>
      <c r="T12" s="154"/>
      <c r="U12" s="154"/>
      <c r="V12" s="154"/>
      <c r="W12" s="154"/>
      <c r="X12" s="154"/>
      <c r="BN12" s="149" t="s">
        <v>2256</v>
      </c>
      <c r="BO12" s="181"/>
      <c r="BP12" s="148"/>
      <c r="BQ12" s="148"/>
      <c r="BR12" s="154"/>
      <c r="BS12" s="154"/>
      <c r="BT12" s="154"/>
      <c r="BU12" s="154"/>
      <c r="BV12" s="154"/>
      <c r="BW12" s="154"/>
      <c r="BX12" s="154"/>
    </row>
    <row r="13" spans="2:76" ht="2.4" customHeight="1">
      <c r="O13" s="148"/>
      <c r="P13" s="155"/>
      <c r="Q13" s="155"/>
      <c r="R13" s="155"/>
      <c r="S13" s="155"/>
      <c r="T13" s="155"/>
      <c r="U13" s="155"/>
      <c r="V13" s="155"/>
      <c r="W13" s="155"/>
      <c r="X13" s="155"/>
      <c r="AB13" s="156"/>
      <c r="BO13" s="148"/>
      <c r="BP13" s="155"/>
      <c r="BQ13" s="155"/>
      <c r="BR13" s="155"/>
      <c r="BS13" s="155"/>
      <c r="BT13" s="155"/>
      <c r="BU13" s="155"/>
      <c r="BV13" s="155"/>
      <c r="BW13" s="155"/>
      <c r="BX13" s="155"/>
    </row>
    <row r="14" spans="2:76" ht="15" customHeight="1">
      <c r="N14" s="1110" t="s">
        <v>2219</v>
      </c>
      <c r="O14" s="1110"/>
      <c r="P14" s="1111">
        <f>第1号!$J$16</f>
        <v>0</v>
      </c>
      <c r="Q14" s="1112"/>
      <c r="R14" s="1112"/>
      <c r="S14" s="1112"/>
      <c r="T14" s="1112"/>
      <c r="U14" s="1112"/>
      <c r="V14" s="1112"/>
      <c r="W14" s="1112"/>
      <c r="X14" s="1112"/>
      <c r="BN14" s="1110" t="s">
        <v>2219</v>
      </c>
      <c r="BO14" s="1110"/>
      <c r="BP14" s="1111" t="s">
        <v>2675</v>
      </c>
      <c r="BQ14" s="1111"/>
      <c r="BR14" s="1111"/>
      <c r="BS14" s="1111"/>
      <c r="BT14" s="1111"/>
      <c r="BU14" s="1111"/>
      <c r="BV14" s="1111"/>
      <c r="BW14" s="1111"/>
      <c r="BX14" s="1111"/>
    </row>
    <row r="15" spans="2:76" ht="2.4" customHeight="1">
      <c r="O15" s="148"/>
      <c r="P15" s="155"/>
      <c r="Q15" s="155"/>
      <c r="R15" s="155"/>
      <c r="S15" s="155"/>
      <c r="T15" s="155"/>
      <c r="U15" s="155"/>
      <c r="V15" s="155"/>
      <c r="W15" s="155"/>
      <c r="X15" s="155"/>
      <c r="BO15" s="148"/>
      <c r="BP15" s="155"/>
      <c r="BQ15" s="155"/>
      <c r="BR15" s="155"/>
      <c r="BS15" s="155"/>
      <c r="BT15" s="155"/>
      <c r="BU15" s="155"/>
      <c r="BV15" s="155"/>
      <c r="BW15" s="155"/>
      <c r="BX15" s="155"/>
    </row>
    <row r="16" spans="2:76" ht="24" customHeight="1">
      <c r="N16" s="1113" t="s">
        <v>2175</v>
      </c>
      <c r="O16" s="1113"/>
      <c r="P16" s="1111">
        <f>第1号!$J$17</f>
        <v>0</v>
      </c>
      <c r="Q16" s="1112"/>
      <c r="R16" s="1112"/>
      <c r="S16" s="1112"/>
      <c r="T16" s="1111">
        <f>第1号!$M$17</f>
        <v>0</v>
      </c>
      <c r="U16" s="1112"/>
      <c r="V16" s="1112"/>
      <c r="W16" s="1112"/>
      <c r="X16" s="1112"/>
      <c r="AB16" s="156"/>
      <c r="BN16" s="1113" t="s">
        <v>2175</v>
      </c>
      <c r="BO16" s="1113"/>
      <c r="BP16" s="1111" t="s">
        <v>2670</v>
      </c>
      <c r="BQ16" s="1111"/>
      <c r="BR16" s="1111"/>
      <c r="BS16" s="1111"/>
      <c r="BT16" s="1111" t="s">
        <v>2676</v>
      </c>
      <c r="BU16" s="1111"/>
      <c r="BV16" s="1111"/>
      <c r="BW16" s="1111"/>
      <c r="BX16" s="1111"/>
    </row>
    <row r="17" spans="3:76" ht="3.6" customHeight="1">
      <c r="O17" s="148"/>
      <c r="P17" s="154"/>
      <c r="Q17" s="154"/>
      <c r="R17" s="154"/>
      <c r="S17" s="154"/>
      <c r="T17" s="154"/>
      <c r="U17" s="154"/>
      <c r="V17" s="154"/>
      <c r="W17" s="154"/>
      <c r="X17" s="154"/>
      <c r="BO17" s="148"/>
      <c r="BP17" s="154"/>
      <c r="BQ17" s="154"/>
      <c r="BR17" s="154"/>
      <c r="BS17" s="154"/>
      <c r="BT17" s="154"/>
      <c r="BU17" s="154"/>
      <c r="BV17" s="154"/>
      <c r="BW17" s="154"/>
      <c r="BX17" s="154"/>
    </row>
    <row r="18" spans="3:76" ht="23.4" customHeight="1">
      <c r="D18" s="151"/>
      <c r="N18" s="149" t="s">
        <v>2238</v>
      </c>
      <c r="O18" s="181"/>
      <c r="P18" s="148"/>
      <c r="Q18" s="148"/>
      <c r="R18" s="154"/>
      <c r="S18" s="154"/>
      <c r="T18" s="154"/>
      <c r="U18" s="154"/>
      <c r="V18" s="154"/>
      <c r="W18" s="154"/>
      <c r="X18" s="154"/>
      <c r="AB18" s="169"/>
      <c r="AC18" s="169"/>
      <c r="AD18" s="169"/>
      <c r="AE18" s="169"/>
      <c r="AF18" s="169"/>
      <c r="AG18" s="169"/>
      <c r="BD18" s="151"/>
      <c r="BN18" s="149" t="s">
        <v>2238</v>
      </c>
      <c r="BO18" s="181"/>
      <c r="BP18" s="148"/>
      <c r="BQ18" s="148"/>
      <c r="BR18" s="154"/>
      <c r="BS18" s="154"/>
      <c r="BT18" s="154"/>
      <c r="BU18" s="154"/>
      <c r="BV18" s="154"/>
      <c r="BW18" s="154"/>
      <c r="BX18" s="154"/>
    </row>
    <row r="19" spans="3:76" ht="2.4" customHeight="1">
      <c r="O19" s="148"/>
      <c r="P19" s="155"/>
      <c r="Q19" s="155"/>
      <c r="R19" s="155"/>
      <c r="S19" s="155"/>
      <c r="T19" s="155"/>
      <c r="U19" s="155"/>
      <c r="V19" s="155"/>
      <c r="W19" s="155"/>
      <c r="X19" s="155"/>
      <c r="AB19" s="169"/>
      <c r="AC19" s="169"/>
      <c r="AD19" s="169"/>
      <c r="AE19" s="169"/>
      <c r="AF19" s="169"/>
      <c r="AG19" s="169"/>
      <c r="BO19" s="148"/>
      <c r="BP19" s="155"/>
      <c r="BQ19" s="155"/>
      <c r="BR19" s="155"/>
      <c r="BS19" s="155"/>
      <c r="BT19" s="155"/>
      <c r="BU19" s="155"/>
      <c r="BV19" s="155"/>
      <c r="BW19" s="155"/>
      <c r="BX19" s="155"/>
    </row>
    <row r="20" spans="3:76" ht="15" customHeight="1">
      <c r="N20" s="1110" t="s">
        <v>2219</v>
      </c>
      <c r="O20" s="1110"/>
      <c r="P20" s="1111">
        <f>第1号!$J$22</f>
        <v>0</v>
      </c>
      <c r="Q20" s="1112"/>
      <c r="R20" s="1112"/>
      <c r="S20" s="1112"/>
      <c r="T20" s="1112"/>
      <c r="U20" s="1112"/>
      <c r="V20" s="1112"/>
      <c r="W20" s="1112"/>
      <c r="X20" s="1112"/>
      <c r="AB20" s="169"/>
      <c r="AC20" s="169"/>
      <c r="AD20" s="169"/>
      <c r="AE20" s="169"/>
      <c r="AF20" s="169"/>
      <c r="AG20" s="169"/>
      <c r="AH20" s="156"/>
      <c r="BN20" s="1110" t="s">
        <v>2219</v>
      </c>
      <c r="BO20" s="1110"/>
      <c r="BP20" s="1111" t="s">
        <v>2679</v>
      </c>
      <c r="BQ20" s="1111"/>
      <c r="BR20" s="1111"/>
      <c r="BS20" s="1111"/>
      <c r="BT20" s="1111"/>
      <c r="BU20" s="1111"/>
      <c r="BV20" s="1111"/>
      <c r="BW20" s="1111"/>
      <c r="BX20" s="1111"/>
    </row>
    <row r="21" spans="3:76" ht="2.4" customHeight="1">
      <c r="O21" s="148"/>
      <c r="P21" s="155"/>
      <c r="Q21" s="155"/>
      <c r="R21" s="155"/>
      <c r="S21" s="155"/>
      <c r="T21" s="155"/>
      <c r="U21" s="155"/>
      <c r="V21" s="155"/>
      <c r="W21" s="155"/>
      <c r="X21" s="155"/>
      <c r="AB21" s="156"/>
      <c r="AC21" s="169"/>
      <c r="AD21" s="169"/>
      <c r="AE21" s="169"/>
      <c r="AF21" s="169"/>
      <c r="AG21" s="169"/>
      <c r="BO21" s="148"/>
      <c r="BP21" s="155"/>
      <c r="BQ21" s="155"/>
      <c r="BR21" s="155"/>
      <c r="BS21" s="155"/>
      <c r="BT21" s="155"/>
      <c r="BU21" s="155"/>
      <c r="BV21" s="155"/>
      <c r="BW21" s="155"/>
      <c r="BX21" s="155"/>
    </row>
    <row r="22" spans="3:76" ht="24" customHeight="1">
      <c r="N22" s="1113" t="s">
        <v>2175</v>
      </c>
      <c r="O22" s="1113"/>
      <c r="P22" s="1111">
        <f>第1号!$J$23</f>
        <v>0</v>
      </c>
      <c r="Q22" s="1112"/>
      <c r="R22" s="1112"/>
      <c r="S22" s="1112"/>
      <c r="T22" s="1111">
        <f>第1号!$M$23</f>
        <v>0</v>
      </c>
      <c r="U22" s="1112"/>
      <c r="V22" s="1112"/>
      <c r="W22" s="1112"/>
      <c r="X22" s="1112"/>
      <c r="AB22" s="169"/>
      <c r="AC22" s="169"/>
      <c r="AD22" s="169"/>
      <c r="AE22" s="169"/>
      <c r="AF22" s="169"/>
      <c r="AG22" s="169"/>
      <c r="BN22" s="1113" t="s">
        <v>2175</v>
      </c>
      <c r="BO22" s="1113"/>
      <c r="BP22" s="1111" t="s">
        <v>2670</v>
      </c>
      <c r="BQ22" s="1111"/>
      <c r="BR22" s="1111"/>
      <c r="BS22" s="1111"/>
      <c r="BT22" s="1111" t="s">
        <v>2680</v>
      </c>
      <c r="BU22" s="1111"/>
      <c r="BV22" s="1111"/>
      <c r="BW22" s="1111"/>
      <c r="BX22" s="1111"/>
    </row>
    <row r="23" spans="3:76" ht="8.4" customHeight="1">
      <c r="O23" s="148"/>
      <c r="P23" s="154"/>
      <c r="Q23" s="154"/>
      <c r="R23" s="154"/>
      <c r="S23" s="154"/>
      <c r="T23" s="154"/>
      <c r="U23" s="154"/>
      <c r="V23" s="154"/>
      <c r="W23" s="154"/>
      <c r="X23" s="154"/>
      <c r="AB23" s="169"/>
      <c r="AC23" s="169"/>
      <c r="AD23" s="169"/>
      <c r="AE23" s="169"/>
      <c r="AF23" s="169"/>
      <c r="AG23" s="169"/>
      <c r="BO23" s="148"/>
      <c r="BP23" s="154"/>
      <c r="BQ23" s="154"/>
      <c r="BR23" s="154"/>
      <c r="BS23" s="154"/>
      <c r="BT23" s="154"/>
      <c r="BU23" s="154"/>
      <c r="BV23" s="154"/>
      <c r="BW23" s="154"/>
      <c r="BX23" s="154"/>
    </row>
    <row r="24" spans="3:76" ht="21.6" customHeight="1">
      <c r="N24" s="149" t="s">
        <v>2140</v>
      </c>
      <c r="O24" s="181"/>
      <c r="P24" s="148"/>
      <c r="Q24" s="148"/>
      <c r="R24" s="154"/>
      <c r="S24" s="154"/>
      <c r="T24" s="154"/>
      <c r="U24" s="154"/>
      <c r="V24" s="154"/>
      <c r="W24" s="154"/>
      <c r="X24" s="154"/>
      <c r="BN24" s="149" t="s">
        <v>2140</v>
      </c>
      <c r="BO24" s="181"/>
      <c r="BP24" s="148"/>
      <c r="BQ24" s="148"/>
      <c r="BR24" s="154"/>
      <c r="BS24" s="154"/>
      <c r="BT24" s="154"/>
      <c r="BU24" s="154"/>
      <c r="BV24" s="154"/>
      <c r="BW24" s="154"/>
      <c r="BX24" s="154"/>
    </row>
    <row r="25" spans="3:76" ht="2.4" customHeight="1">
      <c r="O25" s="148"/>
      <c r="P25" s="155"/>
      <c r="Q25" s="155"/>
      <c r="R25" s="155"/>
      <c r="S25" s="155"/>
      <c r="T25" s="155"/>
      <c r="U25" s="155"/>
      <c r="V25" s="155"/>
      <c r="W25" s="155"/>
      <c r="X25" s="155"/>
      <c r="AB25" s="156"/>
      <c r="BO25" s="148"/>
      <c r="BP25" s="155"/>
      <c r="BQ25" s="155"/>
      <c r="BR25" s="155"/>
      <c r="BS25" s="155"/>
      <c r="BT25" s="155"/>
      <c r="BU25" s="155"/>
      <c r="BV25" s="155"/>
      <c r="BW25" s="155"/>
      <c r="BX25" s="155"/>
    </row>
    <row r="26" spans="3:76" ht="15" customHeight="1">
      <c r="N26" s="1110" t="s">
        <v>2219</v>
      </c>
      <c r="O26" s="1110"/>
      <c r="P26" s="1111">
        <f>第1号!$J$28</f>
        <v>0</v>
      </c>
      <c r="Q26" s="1112"/>
      <c r="R26" s="1112"/>
      <c r="S26" s="1112"/>
      <c r="T26" s="1112"/>
      <c r="U26" s="1112"/>
      <c r="V26" s="1112"/>
      <c r="W26" s="1112"/>
      <c r="X26" s="1112"/>
      <c r="AB26" s="150"/>
      <c r="BN26" s="1110" t="s">
        <v>2219</v>
      </c>
      <c r="BO26" s="1110"/>
      <c r="BP26" s="1111" t="s">
        <v>2683</v>
      </c>
      <c r="BQ26" s="1111"/>
      <c r="BR26" s="1111"/>
      <c r="BS26" s="1111"/>
      <c r="BT26" s="1111"/>
      <c r="BU26" s="1111"/>
      <c r="BV26" s="1111"/>
      <c r="BW26" s="1111"/>
      <c r="BX26" s="1111"/>
    </row>
    <row r="27" spans="3:76" ht="2.4" customHeight="1">
      <c r="O27" s="148"/>
      <c r="P27" s="155"/>
      <c r="Q27" s="155"/>
      <c r="R27" s="155"/>
      <c r="S27" s="155"/>
      <c r="T27" s="155"/>
      <c r="U27" s="155"/>
      <c r="V27" s="155"/>
      <c r="W27" s="155"/>
      <c r="X27" s="155"/>
      <c r="BO27" s="148"/>
      <c r="BP27" s="155"/>
      <c r="BQ27" s="155"/>
      <c r="BR27" s="155"/>
      <c r="BS27" s="155"/>
      <c r="BT27" s="155"/>
      <c r="BU27" s="155"/>
      <c r="BV27" s="155"/>
      <c r="BW27" s="155"/>
      <c r="BX27" s="155"/>
    </row>
    <row r="28" spans="3:76" ht="24" customHeight="1">
      <c r="N28" s="1113" t="s">
        <v>2175</v>
      </c>
      <c r="O28" s="1113"/>
      <c r="P28" s="1111">
        <f>第1号!$J$29</f>
        <v>0</v>
      </c>
      <c r="Q28" s="1112"/>
      <c r="R28" s="1112"/>
      <c r="S28" s="1112"/>
      <c r="T28" s="1111">
        <f>第1号!$M$29</f>
        <v>0</v>
      </c>
      <c r="U28" s="1112"/>
      <c r="V28" s="1112"/>
      <c r="W28" s="1112"/>
      <c r="X28" s="1112"/>
      <c r="AB28" s="156"/>
      <c r="BN28" s="1113" t="s">
        <v>2175</v>
      </c>
      <c r="BO28" s="1113"/>
      <c r="BP28" s="1111" t="s">
        <v>2670</v>
      </c>
      <c r="BQ28" s="1111"/>
      <c r="BR28" s="1111"/>
      <c r="BS28" s="1111"/>
      <c r="BT28" s="1111" t="s">
        <v>2684</v>
      </c>
      <c r="BU28" s="1111"/>
      <c r="BV28" s="1111"/>
      <c r="BW28" s="1111"/>
      <c r="BX28" s="1111"/>
    </row>
    <row r="29" spans="3:76" ht="8.4" customHeight="1">
      <c r="N29" s="158"/>
      <c r="O29" s="158"/>
      <c r="P29" s="148"/>
      <c r="Q29" s="148"/>
      <c r="R29" s="148"/>
      <c r="S29" s="148"/>
      <c r="T29" s="148"/>
      <c r="U29" s="148"/>
      <c r="V29" s="148"/>
      <c r="W29" s="148"/>
      <c r="X29" s="154"/>
      <c r="AB29" s="156"/>
      <c r="BN29" s="158"/>
      <c r="BO29" s="158"/>
      <c r="BP29" s="148"/>
      <c r="BQ29" s="148"/>
      <c r="BR29" s="148"/>
      <c r="BS29" s="148"/>
      <c r="BT29" s="148"/>
      <c r="BU29" s="148"/>
      <c r="BV29" s="148"/>
      <c r="BW29" s="148"/>
      <c r="BX29" s="154"/>
    </row>
    <row r="30" spans="3:76" ht="25.8">
      <c r="C30" s="1126" t="s">
        <v>2263</v>
      </c>
      <c r="D30" s="1126"/>
      <c r="E30" s="1126"/>
      <c r="F30" s="1126"/>
      <c r="G30" s="1126"/>
      <c r="H30" s="1126"/>
      <c r="I30" s="1126"/>
      <c r="J30" s="1126"/>
      <c r="K30" s="1126"/>
      <c r="L30" s="1126"/>
      <c r="M30" s="1126"/>
      <c r="N30" s="1126"/>
      <c r="O30" s="1126"/>
      <c r="P30" s="1126"/>
      <c r="Q30" s="1126"/>
      <c r="R30" s="1126"/>
      <c r="S30" s="1126"/>
      <c r="T30" s="1126"/>
      <c r="U30" s="1126"/>
      <c r="V30" s="1126"/>
      <c r="W30" s="1126"/>
      <c r="X30" s="1126"/>
      <c r="BC30" s="1126" t="s">
        <v>2263</v>
      </c>
      <c r="BD30" s="1126"/>
      <c r="BE30" s="1126"/>
      <c r="BF30" s="1126"/>
      <c r="BG30" s="1126"/>
      <c r="BH30" s="1126"/>
      <c r="BI30" s="1126"/>
      <c r="BJ30" s="1126"/>
      <c r="BK30" s="1126"/>
      <c r="BL30" s="1126"/>
      <c r="BM30" s="1126"/>
      <c r="BN30" s="1126"/>
      <c r="BO30" s="1126"/>
      <c r="BP30" s="1126"/>
      <c r="BQ30" s="1126"/>
      <c r="BR30" s="1126"/>
      <c r="BS30" s="1126"/>
      <c r="BT30" s="1126"/>
      <c r="BU30" s="1126"/>
      <c r="BV30" s="1126"/>
      <c r="BW30" s="1126"/>
      <c r="BX30" s="1126"/>
    </row>
    <row r="31" spans="3:76" ht="16.5" customHeight="1"/>
    <row r="32" spans="3:76" ht="18" customHeight="1">
      <c r="D32" s="1131">
        <f>基本情報!$D$82</f>
        <v>0</v>
      </c>
      <c r="E32" s="1112"/>
      <c r="F32" s="155" t="s">
        <v>2213</v>
      </c>
      <c r="G32" s="359">
        <f>基本情報!$E$82</f>
        <v>0</v>
      </c>
      <c r="H32" s="155" t="s">
        <v>2214</v>
      </c>
      <c r="I32" s="359">
        <f>基本情報!$F$82</f>
        <v>0</v>
      </c>
      <c r="J32" s="155" t="s">
        <v>2220</v>
      </c>
      <c r="K32" s="1127">
        <f>基本情報!$C$85</f>
        <v>0</v>
      </c>
      <c r="L32" s="1127"/>
      <c r="M32" s="1159" t="s">
        <v>2221</v>
      </c>
      <c r="N32" s="1159"/>
      <c r="O32" s="1159"/>
      <c r="P32" s="1127">
        <f>基本情報!$E$85</f>
        <v>0</v>
      </c>
      <c r="Q32" s="1127"/>
      <c r="R32" s="1160" t="s">
        <v>2222</v>
      </c>
      <c r="S32" s="1160"/>
      <c r="T32" s="1160"/>
      <c r="U32" s="1160"/>
      <c r="V32" s="1160"/>
      <c r="W32" s="1160"/>
      <c r="X32" s="1160"/>
      <c r="AB32" s="156"/>
      <c r="BD32" s="1131" t="s">
        <v>2688</v>
      </c>
      <c r="BE32" s="1131"/>
      <c r="BF32" s="155" t="s">
        <v>2213</v>
      </c>
      <c r="BG32" s="359">
        <v>2</v>
      </c>
      <c r="BH32" s="155" t="s">
        <v>2214</v>
      </c>
      <c r="BI32" s="359">
        <v>2</v>
      </c>
      <c r="BJ32" s="155" t="s">
        <v>2220</v>
      </c>
      <c r="BK32" s="1127">
        <v>2</v>
      </c>
      <c r="BL32" s="1127"/>
      <c r="BM32" s="1159" t="s">
        <v>2221</v>
      </c>
      <c r="BN32" s="1159"/>
      <c r="BO32" s="1159"/>
      <c r="BP32" s="1127">
        <v>777</v>
      </c>
      <c r="BQ32" s="1127"/>
      <c r="BR32" s="1160" t="s">
        <v>2222</v>
      </c>
      <c r="BS32" s="1160"/>
      <c r="BT32" s="1160"/>
      <c r="BU32" s="1160"/>
      <c r="BV32" s="1160"/>
      <c r="BW32" s="1160"/>
      <c r="BX32" s="1160"/>
    </row>
    <row r="33" spans="3:76" ht="39" customHeight="1">
      <c r="C33" s="1130" t="s">
        <v>2562</v>
      </c>
      <c r="D33" s="1130"/>
      <c r="E33" s="1130"/>
      <c r="F33" s="1130"/>
      <c r="G33" s="1130"/>
      <c r="H33" s="1130"/>
      <c r="I33" s="1130"/>
      <c r="J33" s="1130"/>
      <c r="K33" s="1130"/>
      <c r="L33" s="1130"/>
      <c r="M33" s="1130"/>
      <c r="N33" s="1130"/>
      <c r="O33" s="1130"/>
      <c r="P33" s="1130"/>
      <c r="Q33" s="1130"/>
      <c r="R33" s="1130"/>
      <c r="S33" s="1130"/>
      <c r="T33" s="1130"/>
      <c r="U33" s="1130"/>
      <c r="V33" s="1130"/>
      <c r="W33" s="1130"/>
      <c r="X33" s="1130"/>
      <c r="BC33" s="1130" t="s">
        <v>2562</v>
      </c>
      <c r="BD33" s="1130"/>
      <c r="BE33" s="1130"/>
      <c r="BF33" s="1130"/>
      <c r="BG33" s="1130"/>
      <c r="BH33" s="1130"/>
      <c r="BI33" s="1130"/>
      <c r="BJ33" s="1130"/>
      <c r="BK33" s="1130"/>
      <c r="BL33" s="1130"/>
      <c r="BM33" s="1130"/>
      <c r="BN33" s="1130"/>
      <c r="BO33" s="1130"/>
      <c r="BP33" s="1130"/>
      <c r="BQ33" s="1130"/>
      <c r="BR33" s="1130"/>
      <c r="BS33" s="1130"/>
      <c r="BT33" s="1130"/>
      <c r="BU33" s="1130"/>
      <c r="BV33" s="1130"/>
      <c r="BW33" s="1130"/>
      <c r="BX33" s="1130"/>
    </row>
    <row r="34" spans="3:76" ht="21" customHeight="1">
      <c r="C34" s="1149" t="s">
        <v>2223</v>
      </c>
      <c r="D34" s="1149"/>
      <c r="E34" s="1149"/>
      <c r="F34" s="1149"/>
      <c r="G34" s="1149"/>
      <c r="H34" s="1149"/>
      <c r="I34" s="1149"/>
      <c r="J34" s="1149"/>
      <c r="K34" s="1149"/>
      <c r="L34" s="1149"/>
      <c r="M34" s="1149"/>
      <c r="N34" s="1149"/>
      <c r="O34" s="1149"/>
      <c r="P34" s="1149"/>
      <c r="Q34" s="1149"/>
      <c r="R34" s="1149"/>
      <c r="S34" s="1149"/>
      <c r="T34" s="1149"/>
      <c r="U34" s="1149"/>
      <c r="V34" s="1149"/>
      <c r="W34" s="1149"/>
      <c r="X34" s="1149"/>
      <c r="BC34" s="1149" t="s">
        <v>2223</v>
      </c>
      <c r="BD34" s="1149"/>
      <c r="BE34" s="1149"/>
      <c r="BF34" s="1149"/>
      <c r="BG34" s="1149"/>
      <c r="BH34" s="1149"/>
      <c r="BI34" s="1149"/>
      <c r="BJ34" s="1149"/>
      <c r="BK34" s="1149"/>
      <c r="BL34" s="1149"/>
      <c r="BM34" s="1149"/>
      <c r="BN34" s="1149"/>
      <c r="BO34" s="1149"/>
      <c r="BP34" s="1149"/>
      <c r="BQ34" s="1149"/>
      <c r="BR34" s="1149"/>
      <c r="BS34" s="1149"/>
      <c r="BT34" s="1149"/>
      <c r="BU34" s="1149"/>
      <c r="BV34" s="1149"/>
      <c r="BW34" s="1149"/>
      <c r="BX34" s="1149"/>
    </row>
    <row r="35" spans="3:76" ht="29.25" customHeight="1">
      <c r="C35" s="159"/>
      <c r="D35" s="1125" t="s">
        <v>2224</v>
      </c>
      <c r="E35" s="1125"/>
      <c r="F35" s="1125"/>
      <c r="G35" s="1125"/>
      <c r="H35" s="1125"/>
      <c r="I35" s="1125"/>
      <c r="J35" s="1145"/>
      <c r="K35" s="160"/>
      <c r="L35" s="1132">
        <f>第1号!$G$36</f>
        <v>0</v>
      </c>
      <c r="M35" s="1133"/>
      <c r="N35" s="1133"/>
      <c r="O35" s="1133"/>
      <c r="P35" s="1133"/>
      <c r="Q35" s="1134" t="str">
        <f>第1号!$L$36</f>
        <v/>
      </c>
      <c r="R35" s="1135"/>
      <c r="S35" s="1135"/>
      <c r="T35" s="1135"/>
      <c r="U35" s="1136" t="str">
        <f>第1号!$P$36</f>
        <v/>
      </c>
      <c r="V35" s="1136"/>
      <c r="W35" s="1137"/>
      <c r="X35" s="1138"/>
      <c r="AA35" s="149"/>
      <c r="BC35" s="159"/>
      <c r="BD35" s="1125" t="s">
        <v>2224</v>
      </c>
      <c r="BE35" s="1125"/>
      <c r="BF35" s="1125"/>
      <c r="BG35" s="1125"/>
      <c r="BH35" s="1125"/>
      <c r="BI35" s="1125"/>
      <c r="BJ35" s="1145"/>
      <c r="BK35" s="160"/>
      <c r="BL35" s="1132" t="s">
        <v>2687</v>
      </c>
      <c r="BM35" s="1132"/>
      <c r="BN35" s="1132"/>
      <c r="BO35" s="1132"/>
      <c r="BP35" s="1132"/>
      <c r="BQ35" s="1134" t="s">
        <v>2654</v>
      </c>
      <c r="BR35" s="1134"/>
      <c r="BS35" s="1134"/>
      <c r="BT35" s="1134"/>
      <c r="BU35" s="1136" t="s">
        <v>2655</v>
      </c>
      <c r="BV35" s="1136"/>
      <c r="BW35" s="1136"/>
      <c r="BX35" s="1157"/>
    </row>
    <row r="36" spans="3:76" ht="2.25" customHeight="1">
      <c r="C36" s="161"/>
      <c r="D36" s="148"/>
      <c r="E36" s="148"/>
      <c r="F36" s="148"/>
      <c r="G36" s="148"/>
      <c r="H36" s="148"/>
      <c r="I36" s="148"/>
      <c r="J36" s="162"/>
      <c r="K36" s="161"/>
      <c r="L36" s="163"/>
      <c r="M36" s="163"/>
      <c r="N36" s="163"/>
      <c r="O36" s="154"/>
      <c r="P36" s="164"/>
      <c r="Q36" s="155"/>
      <c r="R36" s="165"/>
      <c r="S36" s="155"/>
      <c r="T36" s="154"/>
      <c r="U36" s="155"/>
      <c r="V36" s="165"/>
      <c r="W36" s="148"/>
      <c r="X36" s="183"/>
      <c r="AA36" s="149"/>
      <c r="BC36" s="161"/>
      <c r="BD36" s="148"/>
      <c r="BE36" s="148"/>
      <c r="BF36" s="148"/>
      <c r="BG36" s="148"/>
      <c r="BH36" s="148"/>
      <c r="BI36" s="148"/>
      <c r="BJ36" s="162"/>
      <c r="BK36" s="161"/>
      <c r="BL36" s="163"/>
      <c r="BM36" s="163"/>
      <c r="BN36" s="163"/>
      <c r="BO36" s="154"/>
      <c r="BP36" s="164"/>
      <c r="BQ36" s="155"/>
      <c r="BR36" s="165"/>
      <c r="BS36" s="155"/>
      <c r="BT36" s="154"/>
      <c r="BU36" s="155"/>
      <c r="BV36" s="165"/>
      <c r="BW36" s="148"/>
      <c r="BX36" s="183"/>
    </row>
    <row r="37" spans="3:76" ht="24" customHeight="1">
      <c r="C37" s="161"/>
      <c r="D37" s="1146" t="s">
        <v>2225</v>
      </c>
      <c r="E37" s="1146"/>
      <c r="F37" s="1146"/>
      <c r="G37" s="1146"/>
      <c r="H37" s="1146"/>
      <c r="I37" s="1146"/>
      <c r="J37" s="1147"/>
      <c r="K37" s="148"/>
      <c r="L37" s="360" t="s">
        <v>2226</v>
      </c>
      <c r="M37" s="1120">
        <f>基本情報!$B$82</f>
        <v>0</v>
      </c>
      <c r="N37" s="1120"/>
      <c r="O37" s="1120"/>
      <c r="P37" s="1120"/>
      <c r="Q37" s="361" t="s">
        <v>2227</v>
      </c>
      <c r="R37" s="361"/>
      <c r="S37" s="361"/>
      <c r="T37" s="361"/>
      <c r="U37" s="361"/>
      <c r="V37" s="361"/>
      <c r="W37" s="361"/>
      <c r="X37" s="183"/>
      <c r="AA37" s="149"/>
      <c r="BC37" s="161"/>
      <c r="BD37" s="1118" t="s">
        <v>2225</v>
      </c>
      <c r="BE37" s="1118"/>
      <c r="BF37" s="1118"/>
      <c r="BG37" s="1118"/>
      <c r="BH37" s="1118"/>
      <c r="BI37" s="1118"/>
      <c r="BJ37" s="1119"/>
      <c r="BK37" s="148"/>
      <c r="BL37" s="360" t="s">
        <v>2226</v>
      </c>
      <c r="BM37" s="1120" t="s">
        <v>2692</v>
      </c>
      <c r="BN37" s="1120"/>
      <c r="BO37" s="1120"/>
      <c r="BP37" s="1120"/>
      <c r="BQ37" s="361" t="s">
        <v>2227</v>
      </c>
      <c r="BR37" s="361"/>
      <c r="BS37" s="361"/>
      <c r="BT37" s="361"/>
      <c r="BU37" s="361"/>
      <c r="BV37" s="361"/>
      <c r="BW37" s="361"/>
      <c r="BX37" s="183"/>
    </row>
    <row r="38" spans="3:76" ht="9" customHeight="1">
      <c r="C38" s="195"/>
      <c r="D38" s="187"/>
      <c r="E38" s="187"/>
      <c r="F38" s="187"/>
      <c r="G38" s="187"/>
      <c r="H38" s="187"/>
      <c r="I38" s="187"/>
      <c r="J38" s="187"/>
      <c r="K38" s="187"/>
      <c r="L38" s="196"/>
      <c r="M38" s="197"/>
      <c r="N38" s="197"/>
      <c r="O38" s="197"/>
      <c r="P38" s="198"/>
      <c r="Q38" s="198"/>
      <c r="R38" s="198"/>
      <c r="S38" s="198"/>
      <c r="T38" s="198"/>
      <c r="U38" s="198"/>
      <c r="V38" s="198"/>
      <c r="W38" s="198"/>
      <c r="X38" s="199"/>
      <c r="AA38" s="149"/>
      <c r="BC38" s="195"/>
      <c r="BD38" s="187"/>
      <c r="BE38" s="187"/>
      <c r="BF38" s="187"/>
      <c r="BG38" s="187"/>
      <c r="BH38" s="187"/>
      <c r="BI38" s="187"/>
      <c r="BJ38" s="187"/>
      <c r="BK38" s="187"/>
      <c r="BL38" s="196"/>
      <c r="BM38" s="197"/>
      <c r="BN38" s="197"/>
      <c r="BO38" s="197"/>
      <c r="BP38" s="198"/>
      <c r="BQ38" s="198"/>
      <c r="BR38" s="198"/>
      <c r="BS38" s="198"/>
      <c r="BT38" s="198"/>
      <c r="BU38" s="198"/>
      <c r="BV38" s="198"/>
      <c r="BW38" s="198"/>
      <c r="BX38" s="199"/>
    </row>
    <row r="39" spans="3:76" ht="18" customHeight="1">
      <c r="C39" s="1165" t="s">
        <v>2264</v>
      </c>
      <c r="D39" s="1166"/>
      <c r="E39" s="1166"/>
      <c r="F39" s="1166"/>
      <c r="G39" s="1166"/>
      <c r="H39" s="1166"/>
      <c r="I39" s="1166"/>
      <c r="J39" s="1167"/>
      <c r="K39" s="1168" t="s">
        <v>2265</v>
      </c>
      <c r="L39" s="1169"/>
      <c r="M39" s="1169"/>
      <c r="N39" s="1169"/>
      <c r="O39" s="1169"/>
      <c r="P39" s="1169"/>
      <c r="Q39" s="1170"/>
      <c r="R39" s="1168" t="s">
        <v>2266</v>
      </c>
      <c r="S39" s="1169"/>
      <c r="T39" s="1169"/>
      <c r="U39" s="1169"/>
      <c r="V39" s="1169"/>
      <c r="W39" s="1169"/>
      <c r="X39" s="1170"/>
      <c r="AA39" s="149"/>
      <c r="BC39" s="1165" t="s">
        <v>2264</v>
      </c>
      <c r="BD39" s="1166"/>
      <c r="BE39" s="1166"/>
      <c r="BF39" s="1166"/>
      <c r="BG39" s="1166"/>
      <c r="BH39" s="1166"/>
      <c r="BI39" s="1166"/>
      <c r="BJ39" s="1167"/>
      <c r="BK39" s="1168" t="s">
        <v>2265</v>
      </c>
      <c r="BL39" s="1169"/>
      <c r="BM39" s="1169"/>
      <c r="BN39" s="1169"/>
      <c r="BO39" s="1169"/>
      <c r="BP39" s="1169"/>
      <c r="BQ39" s="1170"/>
      <c r="BR39" s="1168" t="s">
        <v>2266</v>
      </c>
      <c r="BS39" s="1169"/>
      <c r="BT39" s="1169"/>
      <c r="BU39" s="1169"/>
      <c r="BV39" s="1169"/>
      <c r="BW39" s="1169"/>
      <c r="BX39" s="1170"/>
    </row>
    <row r="40" spans="3:76" ht="18" customHeight="1">
      <c r="C40" s="1181" t="s">
        <v>2267</v>
      </c>
      <c r="D40" s="1182"/>
      <c r="E40" s="1182"/>
      <c r="F40" s="1182"/>
      <c r="G40" s="1182"/>
      <c r="H40" s="1182"/>
      <c r="I40" s="1182"/>
      <c r="J40" s="1183"/>
      <c r="K40" s="1181" t="s">
        <v>2268</v>
      </c>
      <c r="L40" s="1182"/>
      <c r="M40" s="1182"/>
      <c r="N40" s="1182"/>
      <c r="O40" s="1182"/>
      <c r="P40" s="1182"/>
      <c r="Q40" s="1183"/>
      <c r="R40" s="1184" t="s">
        <v>2268</v>
      </c>
      <c r="S40" s="1185"/>
      <c r="T40" s="1185"/>
      <c r="U40" s="1185"/>
      <c r="V40" s="1185"/>
      <c r="W40" s="1185"/>
      <c r="X40" s="1186"/>
      <c r="AA40" s="149"/>
      <c r="BC40" s="1181" t="s">
        <v>2267</v>
      </c>
      <c r="BD40" s="1182"/>
      <c r="BE40" s="1182"/>
      <c r="BF40" s="1182"/>
      <c r="BG40" s="1182"/>
      <c r="BH40" s="1182"/>
      <c r="BI40" s="1182"/>
      <c r="BJ40" s="1183"/>
      <c r="BK40" s="1181" t="s">
        <v>2268</v>
      </c>
      <c r="BL40" s="1182"/>
      <c r="BM40" s="1182"/>
      <c r="BN40" s="1182"/>
      <c r="BO40" s="1182"/>
      <c r="BP40" s="1182"/>
      <c r="BQ40" s="1183"/>
      <c r="BR40" s="1184" t="s">
        <v>2268</v>
      </c>
      <c r="BS40" s="1185"/>
      <c r="BT40" s="1185"/>
      <c r="BU40" s="1185"/>
      <c r="BV40" s="1185"/>
      <c r="BW40" s="1185"/>
      <c r="BX40" s="1186"/>
    </row>
    <row r="41" spans="3:76" ht="63" customHeight="1">
      <c r="C41" s="185"/>
      <c r="D41" s="1121" t="s">
        <v>2269</v>
      </c>
      <c r="E41" s="1121"/>
      <c r="F41" s="1121"/>
      <c r="G41" s="1121"/>
      <c r="H41" s="1121"/>
      <c r="I41" s="1121"/>
      <c r="J41" s="1121"/>
      <c r="K41" s="1177"/>
      <c r="L41" s="1178"/>
      <c r="M41" s="1178"/>
      <c r="N41" s="1178"/>
      <c r="O41" s="1178"/>
      <c r="P41" s="1178"/>
      <c r="Q41" s="1179"/>
      <c r="R41" s="1180"/>
      <c r="S41" s="1163"/>
      <c r="T41" s="1163"/>
      <c r="U41" s="1163"/>
      <c r="V41" s="1163"/>
      <c r="W41" s="1163"/>
      <c r="X41" s="1164"/>
      <c r="BC41" s="185"/>
      <c r="BD41" s="1121" t="s">
        <v>2269</v>
      </c>
      <c r="BE41" s="1121"/>
      <c r="BF41" s="1121"/>
      <c r="BG41" s="1121"/>
      <c r="BH41" s="1121"/>
      <c r="BI41" s="1121"/>
      <c r="BJ41" s="1122"/>
      <c r="BK41" s="1177"/>
      <c r="BL41" s="1178"/>
      <c r="BM41" s="1178"/>
      <c r="BN41" s="1178"/>
      <c r="BO41" s="1178"/>
      <c r="BP41" s="1178"/>
      <c r="BQ41" s="1179"/>
      <c r="BR41" s="1180"/>
      <c r="BS41" s="1163"/>
      <c r="BT41" s="1163"/>
      <c r="BU41" s="1163"/>
      <c r="BV41" s="1163"/>
      <c r="BW41" s="1163"/>
      <c r="BX41" s="1164"/>
    </row>
    <row r="42" spans="3:76" ht="63" customHeight="1">
      <c r="C42" s="185"/>
      <c r="D42" s="1121" t="s">
        <v>2270</v>
      </c>
      <c r="E42" s="1121"/>
      <c r="F42" s="1121"/>
      <c r="G42" s="1121"/>
      <c r="H42" s="1121"/>
      <c r="I42" s="1121"/>
      <c r="J42" s="1121"/>
      <c r="K42" s="1177"/>
      <c r="L42" s="1178"/>
      <c r="M42" s="1178"/>
      <c r="N42" s="1178"/>
      <c r="O42" s="1178"/>
      <c r="P42" s="1178"/>
      <c r="Q42" s="1179"/>
      <c r="R42" s="1180"/>
      <c r="S42" s="1163"/>
      <c r="T42" s="1163"/>
      <c r="U42" s="1163"/>
      <c r="V42" s="1163"/>
      <c r="W42" s="1163"/>
      <c r="X42" s="1164"/>
      <c r="BC42" s="185"/>
      <c r="BD42" s="1121" t="s">
        <v>2270</v>
      </c>
      <c r="BE42" s="1121"/>
      <c r="BF42" s="1121"/>
      <c r="BG42" s="1121"/>
      <c r="BH42" s="1121"/>
      <c r="BI42" s="1121"/>
      <c r="BJ42" s="1122"/>
      <c r="BK42" s="1177"/>
      <c r="BL42" s="1178"/>
      <c r="BM42" s="1178"/>
      <c r="BN42" s="1178"/>
      <c r="BO42" s="1178"/>
      <c r="BP42" s="1178"/>
      <c r="BQ42" s="1179"/>
      <c r="BR42" s="1180"/>
      <c r="BS42" s="1163"/>
      <c r="BT42" s="1163"/>
      <c r="BU42" s="1163"/>
      <c r="BV42" s="1163"/>
      <c r="BW42" s="1163"/>
      <c r="BX42" s="1164"/>
    </row>
    <row r="43" spans="3:76" ht="63" customHeight="1">
      <c r="C43" s="185"/>
      <c r="D43" s="1121" t="s">
        <v>2271</v>
      </c>
      <c r="E43" s="1121"/>
      <c r="F43" s="1121"/>
      <c r="G43" s="1121"/>
      <c r="H43" s="1121"/>
      <c r="I43" s="1121"/>
      <c r="J43" s="1121"/>
      <c r="K43" s="1171"/>
      <c r="L43" s="1172"/>
      <c r="M43" s="1172"/>
      <c r="N43" s="1172"/>
      <c r="O43" s="1172"/>
      <c r="P43" s="1172"/>
      <c r="Q43" s="1173"/>
      <c r="R43" s="1174"/>
      <c r="S43" s="1175"/>
      <c r="T43" s="1175"/>
      <c r="U43" s="1175"/>
      <c r="V43" s="1175"/>
      <c r="W43" s="1175"/>
      <c r="X43" s="1176"/>
      <c r="BC43" s="185"/>
      <c r="BD43" s="1121" t="s">
        <v>2271</v>
      </c>
      <c r="BE43" s="1121"/>
      <c r="BF43" s="1121"/>
      <c r="BG43" s="1121"/>
      <c r="BH43" s="1121"/>
      <c r="BI43" s="1121"/>
      <c r="BJ43" s="1122"/>
      <c r="BK43" s="1171"/>
      <c r="BL43" s="1172"/>
      <c r="BM43" s="1172"/>
      <c r="BN43" s="1172"/>
      <c r="BO43" s="1172"/>
      <c r="BP43" s="1172"/>
      <c r="BQ43" s="1173"/>
      <c r="BR43" s="1174"/>
      <c r="BS43" s="1175"/>
      <c r="BT43" s="1175"/>
      <c r="BU43" s="1175"/>
      <c r="BV43" s="1175"/>
      <c r="BW43" s="1175"/>
      <c r="BX43" s="1176"/>
    </row>
    <row r="44" spans="3:76" ht="63" customHeight="1">
      <c r="C44" s="185"/>
      <c r="D44" s="1161" t="s">
        <v>2272</v>
      </c>
      <c r="E44" s="1161"/>
      <c r="F44" s="1161"/>
      <c r="G44" s="1161"/>
      <c r="H44" s="1161"/>
      <c r="I44" s="1161"/>
      <c r="J44" s="1161"/>
      <c r="K44" s="1177"/>
      <c r="L44" s="1178"/>
      <c r="M44" s="1178"/>
      <c r="N44" s="1178"/>
      <c r="O44" s="1178"/>
      <c r="P44" s="1178"/>
      <c r="Q44" s="1179"/>
      <c r="R44" s="1180"/>
      <c r="S44" s="1163"/>
      <c r="T44" s="1163"/>
      <c r="U44" s="1163"/>
      <c r="V44" s="1163"/>
      <c r="W44" s="1163"/>
      <c r="X44" s="1164"/>
      <c r="BC44" s="185"/>
      <c r="BD44" s="1161" t="s">
        <v>2272</v>
      </c>
      <c r="BE44" s="1161"/>
      <c r="BF44" s="1161"/>
      <c r="BG44" s="1161"/>
      <c r="BH44" s="1161"/>
      <c r="BI44" s="1161"/>
      <c r="BJ44" s="1162"/>
      <c r="BK44" s="1177"/>
      <c r="BL44" s="1178"/>
      <c r="BM44" s="1178"/>
      <c r="BN44" s="1178"/>
      <c r="BO44" s="1178"/>
      <c r="BP44" s="1178"/>
      <c r="BQ44" s="1179"/>
      <c r="BR44" s="1180"/>
      <c r="BS44" s="1163"/>
      <c r="BT44" s="1163"/>
      <c r="BU44" s="1163"/>
      <c r="BV44" s="1163"/>
      <c r="BW44" s="1163"/>
      <c r="BX44" s="1164"/>
    </row>
    <row r="45" spans="3:76" ht="18" customHeight="1">
      <c r="D45" s="200" t="s">
        <v>2273</v>
      </c>
      <c r="X45" s="178"/>
      <c r="BD45" s="200" t="s">
        <v>2273</v>
      </c>
      <c r="BX45" s="178"/>
    </row>
    <row r="46" spans="3:76" ht="6" customHeight="1">
      <c r="D46" s="200"/>
      <c r="X46" s="178"/>
      <c r="BD46" s="200"/>
      <c r="BX46" s="178"/>
    </row>
    <row r="47" spans="3:76" ht="13.5" customHeight="1">
      <c r="T47" s="151"/>
      <c r="X47" s="177"/>
      <c r="BT47" s="151"/>
      <c r="BX47" s="177"/>
    </row>
  </sheetData>
  <sheetProtection algorithmName="SHA-512" hashValue="NrKxQy6HDs0z6Lj0SFSWl/UO+jHVdgExnKXY5EMDklBiWWCDaMJf0+2TF3tW3eBjiVnPEonnhXsOrGiO8typGw==" saltValue="xH4REe4qQozM2GbbBttONA==" spinCount="100000" sheet="1" formatCells="0" selectLockedCells="1"/>
  <mergeCells count="110">
    <mergeCell ref="BD43:BJ43"/>
    <mergeCell ref="BK43:BQ43"/>
    <mergeCell ref="BR43:BX43"/>
    <mergeCell ref="BD44:BJ44"/>
    <mergeCell ref="BK44:BQ44"/>
    <mergeCell ref="BR44:BX44"/>
    <mergeCell ref="BC40:BJ40"/>
    <mergeCell ref="BK40:BQ40"/>
    <mergeCell ref="BR40:BX40"/>
    <mergeCell ref="BD41:BJ41"/>
    <mergeCell ref="BK41:BQ41"/>
    <mergeCell ref="BR41:BX41"/>
    <mergeCell ref="BD42:BJ42"/>
    <mergeCell ref="BK42:BQ42"/>
    <mergeCell ref="BR42:BX42"/>
    <mergeCell ref="BC33:BX33"/>
    <mergeCell ref="BC34:BX34"/>
    <mergeCell ref="BD35:BJ35"/>
    <mergeCell ref="BL35:BP35"/>
    <mergeCell ref="BQ35:BT35"/>
    <mergeCell ref="BU35:BX35"/>
    <mergeCell ref="BD37:BJ37"/>
    <mergeCell ref="BM37:BP37"/>
    <mergeCell ref="BC39:BJ39"/>
    <mergeCell ref="BK39:BQ39"/>
    <mergeCell ref="BR39:BX39"/>
    <mergeCell ref="BN28:BO28"/>
    <mergeCell ref="BP28:BS28"/>
    <mergeCell ref="BT28:BX28"/>
    <mergeCell ref="BC30:BX30"/>
    <mergeCell ref="BD32:BE32"/>
    <mergeCell ref="BK32:BL32"/>
    <mergeCell ref="BM32:BO32"/>
    <mergeCell ref="BP32:BQ32"/>
    <mergeCell ref="BR32:BX32"/>
    <mergeCell ref="BN16:BO16"/>
    <mergeCell ref="BP16:BS16"/>
    <mergeCell ref="BT16:BX16"/>
    <mergeCell ref="BN20:BO20"/>
    <mergeCell ref="BP20:BX20"/>
    <mergeCell ref="BN22:BO22"/>
    <mergeCell ref="BP22:BS22"/>
    <mergeCell ref="BT22:BX22"/>
    <mergeCell ref="BN26:BO26"/>
    <mergeCell ref="BP26:BX26"/>
    <mergeCell ref="BR3:BS3"/>
    <mergeCell ref="BN6:BO6"/>
    <mergeCell ref="BP6:BX6"/>
    <mergeCell ref="BN8:BO8"/>
    <mergeCell ref="BP8:BX8"/>
    <mergeCell ref="BN10:BO10"/>
    <mergeCell ref="BP10:BS10"/>
    <mergeCell ref="BT10:BX10"/>
    <mergeCell ref="BN14:BO14"/>
    <mergeCell ref="BP14:BX14"/>
    <mergeCell ref="D43:J43"/>
    <mergeCell ref="K43:Q43"/>
    <mergeCell ref="R43:X43"/>
    <mergeCell ref="D44:J44"/>
    <mergeCell ref="K44:Q44"/>
    <mergeCell ref="R44:X44"/>
    <mergeCell ref="C40:J40"/>
    <mergeCell ref="K40:Q40"/>
    <mergeCell ref="R40:X40"/>
    <mergeCell ref="D41:J41"/>
    <mergeCell ref="K41:Q41"/>
    <mergeCell ref="R41:X41"/>
    <mergeCell ref="D42:J42"/>
    <mergeCell ref="K42:Q42"/>
    <mergeCell ref="R42:X42"/>
    <mergeCell ref="C33:X33"/>
    <mergeCell ref="C34:X34"/>
    <mergeCell ref="D35:J35"/>
    <mergeCell ref="D37:J37"/>
    <mergeCell ref="M37:P37"/>
    <mergeCell ref="L35:P35"/>
    <mergeCell ref="Q35:T35"/>
    <mergeCell ref="U35:X35"/>
    <mergeCell ref="C39:J39"/>
    <mergeCell ref="K39:Q39"/>
    <mergeCell ref="R39:X39"/>
    <mergeCell ref="N28:O28"/>
    <mergeCell ref="P28:S28"/>
    <mergeCell ref="T28:X28"/>
    <mergeCell ref="C30:X30"/>
    <mergeCell ref="D32:E32"/>
    <mergeCell ref="K32:L32"/>
    <mergeCell ref="M32:O32"/>
    <mergeCell ref="P32:Q32"/>
    <mergeCell ref="R32:X32"/>
    <mergeCell ref="R3:S3"/>
    <mergeCell ref="N6:O6"/>
    <mergeCell ref="P6:X6"/>
    <mergeCell ref="N8:O8"/>
    <mergeCell ref="P8:X8"/>
    <mergeCell ref="N26:O26"/>
    <mergeCell ref="P26:X26"/>
    <mergeCell ref="N10:O10"/>
    <mergeCell ref="P10:S10"/>
    <mergeCell ref="T10:X10"/>
    <mergeCell ref="P16:S16"/>
    <mergeCell ref="T16:X16"/>
    <mergeCell ref="N14:O14"/>
    <mergeCell ref="P14:X14"/>
    <mergeCell ref="N16:O16"/>
    <mergeCell ref="N20:O20"/>
    <mergeCell ref="P20:X20"/>
    <mergeCell ref="N22:O22"/>
    <mergeCell ref="P22:S22"/>
    <mergeCell ref="T22:X22"/>
  </mergeCells>
  <phoneticPr fontId="58"/>
  <pageMargins left="0.70866141732283472" right="0.70866141732283472" top="0.74803149606299213" bottom="0.74803149606299213" header="0.31496062992125984" footer="0.31496062992125984"/>
  <pageSetup paperSize="9" scale="93"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0000000}">
          <x14:formula1>
            <xm:f>基本情報!$L$79:$L$109</xm:f>
          </x14:formula1>
          <xm:sqref>W3 BW3</xm:sqref>
        </x14:dataValidation>
        <x14:dataValidation type="list" allowBlank="1" showInputMessage="1" showErrorMessage="1" xr:uid="{00000000-0002-0000-1200-000001000000}">
          <x14:formula1>
            <xm:f>基本情報!$K$79:$K$90</xm:f>
          </x14:formula1>
          <xm:sqref>U3 BU3</xm:sqref>
        </x14:dataValidation>
        <x14:dataValidation type="list" allowBlank="1" showInputMessage="1" showErrorMessage="1" xr:uid="{00000000-0002-0000-1200-000002000000}">
          <x14:formula1>
            <xm:f>基本情報!$J$79:$J$81</xm:f>
          </x14:formula1>
          <xm:sqref>R3:S3 BR3:BS3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W3"/>
  <sheetViews>
    <sheetView zoomScaleNormal="100" workbookViewId="0">
      <selection activeCell="P21" sqref="P21"/>
    </sheetView>
  </sheetViews>
  <sheetFormatPr defaultRowHeight="13.2"/>
  <cols>
    <col min="1" max="16384" width="8.88671875" style="85"/>
  </cols>
  <sheetData>
    <row r="1" spans="1:49">
      <c r="A1" s="85">
        <v>1</v>
      </c>
      <c r="B1" s="85">
        <v>2</v>
      </c>
      <c r="C1" s="85">
        <v>3</v>
      </c>
      <c r="D1" s="85">
        <v>4</v>
      </c>
      <c r="E1" s="85">
        <v>5</v>
      </c>
      <c r="F1" s="85">
        <v>6</v>
      </c>
      <c r="G1" s="85">
        <v>7</v>
      </c>
      <c r="H1" s="85">
        <v>8</v>
      </c>
      <c r="I1" s="85">
        <v>9</v>
      </c>
      <c r="J1" s="85">
        <v>10</v>
      </c>
      <c r="K1" s="85">
        <v>11</v>
      </c>
      <c r="L1" s="85">
        <v>12</v>
      </c>
      <c r="M1" s="85">
        <v>13</v>
      </c>
      <c r="N1" s="85">
        <v>14</v>
      </c>
      <c r="O1" s="85">
        <v>15</v>
      </c>
      <c r="P1" s="85">
        <v>16</v>
      </c>
      <c r="Q1" s="85">
        <v>17</v>
      </c>
      <c r="R1" s="85">
        <v>18</v>
      </c>
      <c r="S1" s="85">
        <v>19</v>
      </c>
      <c r="T1" s="85">
        <v>20</v>
      </c>
      <c r="U1" s="85">
        <v>21</v>
      </c>
      <c r="V1" s="85">
        <v>22</v>
      </c>
      <c r="W1" s="85">
        <v>23</v>
      </c>
      <c r="X1" s="85">
        <v>24</v>
      </c>
      <c r="Y1" s="85">
        <v>25</v>
      </c>
      <c r="Z1" s="85">
        <v>26</v>
      </c>
      <c r="AA1" s="85">
        <v>27</v>
      </c>
      <c r="AB1" s="85">
        <v>28</v>
      </c>
      <c r="AC1" s="85">
        <v>29</v>
      </c>
      <c r="AD1" s="85">
        <v>30</v>
      </c>
      <c r="AE1" s="85">
        <v>31</v>
      </c>
      <c r="AF1" s="85">
        <v>32</v>
      </c>
      <c r="AG1" s="85">
        <v>33</v>
      </c>
      <c r="AH1" s="85">
        <v>34</v>
      </c>
      <c r="AI1" s="85">
        <v>35</v>
      </c>
      <c r="AJ1" s="85">
        <v>36</v>
      </c>
      <c r="AK1" s="85">
        <v>37</v>
      </c>
      <c r="AL1" s="85">
        <v>38</v>
      </c>
      <c r="AM1" s="85">
        <v>39</v>
      </c>
      <c r="AN1" s="85">
        <v>40</v>
      </c>
      <c r="AO1" s="85">
        <v>41</v>
      </c>
      <c r="AP1" s="85">
        <v>42</v>
      </c>
      <c r="AQ1" s="85">
        <v>43</v>
      </c>
      <c r="AR1" s="85">
        <v>44</v>
      </c>
      <c r="AS1" s="85">
        <v>45</v>
      </c>
      <c r="AT1" s="85">
        <v>46</v>
      </c>
      <c r="AU1" s="85">
        <v>47</v>
      </c>
      <c r="AV1" s="85">
        <v>48</v>
      </c>
      <c r="AW1" s="85">
        <v>49</v>
      </c>
    </row>
    <row r="2" spans="1:49">
      <c r="A2" s="85" t="str">
        <f>第４号様式!B7</f>
        <v>施設の名称</v>
      </c>
      <c r="B2" s="85" t="str">
        <f>第４号様式!B8</f>
        <v>施設の住所</v>
      </c>
      <c r="C2" s="85" t="str">
        <f>第４号様式!B10</f>
        <v>所有代表者</v>
      </c>
      <c r="D2" s="85" t="str">
        <f>第４号様式!C14</f>
        <v xml:space="preserve"> 名称</v>
      </c>
      <c r="E2" s="85" t="str">
        <f>第４号様式!C18</f>
        <v xml:space="preserve"> 役職名　代表者名</v>
      </c>
      <c r="F2" s="85" t="str">
        <f>第４号様式!C19</f>
        <v>住所</v>
      </c>
      <c r="G2" s="85" t="str">
        <f>第４号様式!E20</f>
        <v>大分類</v>
      </c>
      <c r="H2" s="85" t="str">
        <f>第４号様式!E21</f>
        <v>中分類</v>
      </c>
      <c r="I2" s="599" t="str">
        <f>第４号様式!B39</f>
        <v>（３）合計蓄電池容量</v>
      </c>
      <c r="J2" s="85" t="str">
        <f>第４号様式!D43</f>
        <v>製造者名（メーカー名）</v>
      </c>
      <c r="K2" s="85" t="str">
        <f>第４号様式!D44</f>
        <v>型式名</v>
      </c>
      <c r="L2" s="85" t="str">
        <f>第４号様式!D46</f>
        <v>１台あたりの定格容量</v>
      </c>
      <c r="M2" s="85" t="str">
        <f>第４号様式!D51</f>
        <v>製造者名（メーカー名）</v>
      </c>
      <c r="N2" s="85" t="str">
        <f>第４号様式!D52</f>
        <v>型式名</v>
      </c>
      <c r="O2" s="85" t="str">
        <f>第４号様式!D54</f>
        <v>１台あたりの定格容量</v>
      </c>
      <c r="P2" s="85" t="str">
        <f>第４号様式!D59</f>
        <v>製造者名（メーカー名）</v>
      </c>
      <c r="Q2" s="85" t="str">
        <f>第４号様式!D60</f>
        <v>型式名</v>
      </c>
      <c r="R2" s="85" t="str">
        <f>第４号様式!D62</f>
        <v>１台あたりの定格容量</v>
      </c>
      <c r="S2" s="85" t="str">
        <f>第４号様式!D68</f>
        <v>製造者名（メーカー名）</v>
      </c>
      <c r="T2" s="85" t="str">
        <f>第４号様式!D69</f>
        <v>型式名</v>
      </c>
      <c r="U2" s="85" t="str">
        <f>第４号様式!D71</f>
        <v>１台あたりの定格出力</v>
      </c>
      <c r="V2" s="85" t="str">
        <f>第４号様式!D76</f>
        <v>製造者名（メーカー名）</v>
      </c>
      <c r="W2" s="85" t="str">
        <f>第４号様式!D77</f>
        <v>型式名</v>
      </c>
      <c r="X2" s="85" t="str">
        <f>第４号様式!D79</f>
        <v>１台あたりの定格出力</v>
      </c>
      <c r="Y2" s="85" t="str">
        <f>第４号様式!D84</f>
        <v>製造者名（メーカー名）</v>
      </c>
      <c r="Z2" s="85" t="str">
        <f>第４号様式!D85</f>
        <v>型式名</v>
      </c>
      <c r="AA2" s="85" t="str">
        <f>第４号様式!D87</f>
        <v>１台あたりの定格出力</v>
      </c>
      <c r="AB2" s="85" t="str">
        <f>第４号様式!D93</f>
        <v>製造者名（メーカー名）</v>
      </c>
      <c r="AC2" s="85" t="str">
        <f>第４号様式!D94</f>
        <v>型式名</v>
      </c>
      <c r="AD2" s="85" t="str">
        <f>第４号様式!D96</f>
        <v>１台あたりの定格出力（連系）</v>
      </c>
      <c r="AE2" s="85" t="str">
        <f>第４号様式!D97</f>
        <v>１台あたりの定格容量</v>
      </c>
      <c r="AF2" s="85" t="str">
        <f>第４号様式!D103</f>
        <v>製造者名（メーカー名）</v>
      </c>
      <c r="AG2" s="85" t="str">
        <f>第４号様式!D104</f>
        <v>型式名</v>
      </c>
      <c r="AH2" s="85" t="str">
        <f>第４号様式!D106</f>
        <v>１台あたりの定格出力（連系）</v>
      </c>
      <c r="AI2" s="85" t="str">
        <f>第４号様式!D107</f>
        <v>１台あたりの定格容量</v>
      </c>
      <c r="AJ2" s="85" t="str">
        <f>第４号様式!D113</f>
        <v>製造者名（メーカー名）</v>
      </c>
      <c r="AK2" s="85" t="str">
        <f>第４号様式!D114</f>
        <v>型式名</v>
      </c>
      <c r="AL2" s="85" t="str">
        <f>第４号様式!D116</f>
        <v>１台あたりの定格出力（連系）</v>
      </c>
      <c r="AM2" s="85" t="str">
        <f>第４号様式!D117</f>
        <v>１台あたりの定格容量</v>
      </c>
      <c r="AN2" s="85" t="str">
        <f>共通様式_蓄電池!G7</f>
        <v>助成対象となる蓄電池容量</v>
      </c>
      <c r="AO2" s="85" t="str">
        <f>共通様式_蓄電池!G45</f>
        <v>交付申請額</v>
      </c>
    </row>
    <row r="3" spans="1:49">
      <c r="A3" s="85">
        <f>第４号様式!E7</f>
        <v>0</v>
      </c>
      <c r="B3" s="85">
        <f>第４号様式!E8</f>
        <v>0</v>
      </c>
      <c r="C3" s="85">
        <f>第４号様式!E10</f>
        <v>0</v>
      </c>
      <c r="D3" s="85">
        <f>第４号様式!F14</f>
        <v>0</v>
      </c>
      <c r="E3" s="85">
        <f>第４号様式!F18</f>
        <v>0</v>
      </c>
      <c r="F3" s="85">
        <f>第４号様式!F19</f>
        <v>0</v>
      </c>
      <c r="G3" s="85">
        <f>第４号様式!F20</f>
        <v>0</v>
      </c>
      <c r="H3" s="85">
        <f>第４号様式!F21</f>
        <v>0</v>
      </c>
      <c r="I3" s="85">
        <f>第４号様式!F39</f>
        <v>0</v>
      </c>
      <c r="J3" s="85">
        <f>第４号様式!G43</f>
        <v>0</v>
      </c>
      <c r="K3" s="85">
        <f>第４号様式!G44</f>
        <v>0</v>
      </c>
      <c r="L3" s="85">
        <f>第４号様式!G46</f>
        <v>0</v>
      </c>
      <c r="M3" s="85">
        <f>第４号様式!G51</f>
        <v>0</v>
      </c>
      <c r="N3" s="85">
        <f>第４号様式!G52</f>
        <v>0</v>
      </c>
      <c r="O3" s="85">
        <f>第４号様式!G54</f>
        <v>0</v>
      </c>
      <c r="P3" s="85">
        <f>第４号様式!G59</f>
        <v>0</v>
      </c>
      <c r="Q3" s="85">
        <f>第４号様式!G60</f>
        <v>0</v>
      </c>
      <c r="R3" s="85">
        <f>第４号様式!G62</f>
        <v>0</v>
      </c>
      <c r="S3" s="85">
        <f>第４号様式!G68</f>
        <v>0</v>
      </c>
      <c r="T3" s="85">
        <f>第４号様式!G69</f>
        <v>0</v>
      </c>
      <c r="U3" s="85">
        <f>第４号様式!G71</f>
        <v>0</v>
      </c>
      <c r="V3" s="85">
        <f>第４号様式!G76</f>
        <v>0</v>
      </c>
      <c r="W3" s="85">
        <f>第４号様式!G77</f>
        <v>0</v>
      </c>
      <c r="X3" s="85">
        <f>第４号様式!G79</f>
        <v>0</v>
      </c>
      <c r="Y3" s="85">
        <f>第４号様式!G84</f>
        <v>0</v>
      </c>
      <c r="Z3" s="85">
        <f>第４号様式!G85</f>
        <v>0</v>
      </c>
      <c r="AA3" s="85">
        <f>第４号様式!G87</f>
        <v>0</v>
      </c>
      <c r="AB3" s="85">
        <f>第４号様式!G93</f>
        <v>0</v>
      </c>
      <c r="AC3" s="85">
        <f>第４号様式!G94</f>
        <v>0</v>
      </c>
      <c r="AD3" s="85">
        <f>第４号様式!G96</f>
        <v>0</v>
      </c>
      <c r="AE3" s="85">
        <f>第４号様式!G97</f>
        <v>0</v>
      </c>
      <c r="AF3" s="85">
        <f>第４号様式!G103</f>
        <v>0</v>
      </c>
      <c r="AG3" s="85">
        <f>第４号様式!G104</f>
        <v>0</v>
      </c>
      <c r="AH3" s="85">
        <f>第４号様式!G106</f>
        <v>0</v>
      </c>
      <c r="AI3" s="85">
        <f>第４号様式!G107</f>
        <v>0</v>
      </c>
      <c r="AJ3" s="85">
        <f>第４号様式!G113</f>
        <v>0</v>
      </c>
      <c r="AK3" s="85">
        <f>第４号様式!G114</f>
        <v>0</v>
      </c>
      <c r="AL3" s="85">
        <f>第４号様式!G116</f>
        <v>0</v>
      </c>
      <c r="AM3" s="85">
        <f>第４号様式!G117</f>
        <v>0</v>
      </c>
      <c r="AN3" s="600">
        <f>共通様式_蓄電池!I7</f>
        <v>0</v>
      </c>
      <c r="AO3" s="601" t="str">
        <f>共通様式_蓄電池!I45</f>
        <v/>
      </c>
    </row>
  </sheetData>
  <phoneticPr fontId="58"/>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tabColor rgb="FFFFFF00"/>
  </sheetPr>
  <dimension ref="B1:CZ43"/>
  <sheetViews>
    <sheetView showGridLines="0" showZeros="0" view="pageBreakPreview" topLeftCell="A16" zoomScaleNormal="90" zoomScaleSheetLayoutView="100" workbookViewId="0">
      <selection activeCell="L38" sqref="L38:X38"/>
    </sheetView>
  </sheetViews>
  <sheetFormatPr defaultRowHeight="13.2"/>
  <cols>
    <col min="1" max="1" width="2.109375" style="149" customWidth="1"/>
    <col min="2" max="2" width="2.33203125" style="149" customWidth="1"/>
    <col min="3" max="3" width="1.109375" style="149" customWidth="1"/>
    <col min="4" max="4" width="5.6640625" style="149" customWidth="1"/>
    <col min="5" max="5" width="3.6640625" style="149" customWidth="1"/>
    <col min="6" max="6" width="2.6640625" style="149" customWidth="1"/>
    <col min="7" max="7" width="3.6640625" style="149" customWidth="1"/>
    <col min="8" max="8" width="2.6640625" style="149" customWidth="1"/>
    <col min="9" max="9" width="3.6640625" style="149" customWidth="1"/>
    <col min="10" max="10" width="4.6640625" style="149" customWidth="1"/>
    <col min="11" max="11" width="1.21875" style="149" customWidth="1"/>
    <col min="12" max="12" width="3.109375" style="149" customWidth="1"/>
    <col min="13" max="13" width="4.44140625" style="149" customWidth="1"/>
    <col min="14" max="14" width="3.6640625" style="149" customWidth="1"/>
    <col min="15" max="15" width="5.6640625" style="149" customWidth="1"/>
    <col min="16" max="16" width="3.6640625" style="149" customWidth="1"/>
    <col min="17" max="17" width="4.6640625" style="149" customWidth="1"/>
    <col min="18" max="20" width="3.6640625" style="149" customWidth="1"/>
    <col min="21" max="24" width="3.6640625" style="150" customWidth="1"/>
    <col min="25" max="25" width="2.21875" style="150" customWidth="1"/>
    <col min="26" max="27" width="2.109375" style="150" customWidth="1"/>
    <col min="28" max="28" width="7.21875" style="149" customWidth="1"/>
    <col min="29" max="51" width="0" style="149" hidden="1" customWidth="1"/>
    <col min="52" max="52" width="8.88671875" style="149"/>
    <col min="53" max="53" width="2.109375" style="149" customWidth="1"/>
    <col min="54" max="54" width="2.33203125" style="149" customWidth="1"/>
    <col min="55" max="55" width="1.109375" style="149" customWidth="1"/>
    <col min="56" max="56" width="5.6640625" style="149" customWidth="1"/>
    <col min="57" max="57" width="3.6640625" style="149" customWidth="1"/>
    <col min="58" max="58" width="2.6640625" style="149" customWidth="1"/>
    <col min="59" max="59" width="3.6640625" style="149" customWidth="1"/>
    <col min="60" max="60" width="2.6640625" style="149" customWidth="1"/>
    <col min="61" max="61" width="3.6640625" style="149" customWidth="1"/>
    <col min="62" max="62" width="4.6640625" style="149" customWidth="1"/>
    <col min="63" max="63" width="1.21875" style="149" customWidth="1"/>
    <col min="64" max="64" width="3.109375" style="149" customWidth="1"/>
    <col min="65" max="65" width="4.44140625" style="149" customWidth="1"/>
    <col min="66" max="66" width="3.6640625" style="149" customWidth="1"/>
    <col min="67" max="67" width="5.6640625" style="149" customWidth="1"/>
    <col min="68" max="68" width="3.6640625" style="149" customWidth="1"/>
    <col min="69" max="69" width="4.6640625" style="149" customWidth="1"/>
    <col min="70" max="72" width="3.6640625" style="149" customWidth="1"/>
    <col min="73" max="76" width="3.6640625" style="150" customWidth="1"/>
    <col min="77" max="77" width="2.21875" style="150" customWidth="1"/>
    <col min="78" max="78" width="2.109375" style="150" customWidth="1"/>
    <col min="79" max="79" width="2.109375" style="149" hidden="1" customWidth="1"/>
    <col min="80" max="80" width="2.33203125" style="149" hidden="1" customWidth="1"/>
    <col min="81" max="81" width="1.109375" style="149" hidden="1" customWidth="1"/>
    <col min="82" max="82" width="5.6640625" style="149" hidden="1" customWidth="1"/>
    <col min="83" max="83" width="3.6640625" style="149" hidden="1" customWidth="1"/>
    <col min="84" max="84" width="2.6640625" style="149" hidden="1" customWidth="1"/>
    <col min="85" max="85" width="3.6640625" style="149" hidden="1" customWidth="1"/>
    <col min="86" max="86" width="2.6640625" style="149" hidden="1" customWidth="1"/>
    <col min="87" max="87" width="3.6640625" style="149" hidden="1" customWidth="1"/>
    <col min="88" max="88" width="4.6640625" style="149" hidden="1" customWidth="1"/>
    <col min="89" max="89" width="1.21875" style="149" hidden="1" customWidth="1"/>
    <col min="90" max="90" width="3.109375" style="149" hidden="1" customWidth="1"/>
    <col min="91" max="91" width="4.44140625" style="149" hidden="1" customWidth="1"/>
    <col min="92" max="92" width="3.6640625" style="149" hidden="1" customWidth="1"/>
    <col min="93" max="93" width="5.6640625" style="149" hidden="1" customWidth="1"/>
    <col min="94" max="94" width="3.6640625" style="149" hidden="1" customWidth="1"/>
    <col min="95" max="95" width="4.6640625" style="149" hidden="1" customWidth="1"/>
    <col min="96" max="98" width="3.6640625" style="149" hidden="1" customWidth="1"/>
    <col min="99" max="102" width="3.6640625" style="150" hidden="1" customWidth="1"/>
    <col min="103" max="103" width="2.21875" style="150" hidden="1" customWidth="1"/>
    <col min="104" max="104" width="2.109375" style="150" hidden="1" customWidth="1"/>
    <col min="105" max="315" width="8.88671875" style="149"/>
    <col min="316" max="316" width="2.44140625" style="149" customWidth="1"/>
    <col min="317" max="317" width="2.33203125" style="149" customWidth="1"/>
    <col min="318" max="318" width="1.109375" style="149" customWidth="1"/>
    <col min="319" max="319" width="22.6640625" style="149" customWidth="1"/>
    <col min="320" max="320" width="1.21875" style="149" customWidth="1"/>
    <col min="321" max="322" width="11.77734375" style="149" customWidth="1"/>
    <col min="323" max="323" width="1.77734375" style="149" customWidth="1"/>
    <col min="324" max="324" width="6.88671875" style="149" customWidth="1"/>
    <col min="325" max="325" width="4.44140625" style="149" customWidth="1"/>
    <col min="326" max="326" width="3.6640625" style="149" customWidth="1"/>
    <col min="327" max="327" width="0.77734375" style="149" customWidth="1"/>
    <col min="328" max="328" width="3.33203125" style="149" customWidth="1"/>
    <col min="329" max="329" width="3.6640625" style="149" customWidth="1"/>
    <col min="330" max="330" width="3" style="149" customWidth="1"/>
    <col min="331" max="331" width="3.6640625" style="149" customWidth="1"/>
    <col min="332" max="332" width="3.109375" style="149" customWidth="1"/>
    <col min="333" max="333" width="1.88671875" style="149" customWidth="1"/>
    <col min="334" max="335" width="2.21875" style="149" customWidth="1"/>
    <col min="336" max="336" width="7.21875" style="149" customWidth="1"/>
    <col min="337" max="571" width="8.88671875" style="149"/>
    <col min="572" max="572" width="2.44140625" style="149" customWidth="1"/>
    <col min="573" max="573" width="2.33203125" style="149" customWidth="1"/>
    <col min="574" max="574" width="1.109375" style="149" customWidth="1"/>
    <col min="575" max="575" width="22.6640625" style="149" customWidth="1"/>
    <col min="576" max="576" width="1.21875" style="149" customWidth="1"/>
    <col min="577" max="578" width="11.77734375" style="149" customWidth="1"/>
    <col min="579" max="579" width="1.77734375" style="149" customWidth="1"/>
    <col min="580" max="580" width="6.88671875" style="149" customWidth="1"/>
    <col min="581" max="581" width="4.44140625" style="149" customWidth="1"/>
    <col min="582" max="582" width="3.6640625" style="149" customWidth="1"/>
    <col min="583" max="583" width="0.77734375" style="149" customWidth="1"/>
    <col min="584" max="584" width="3.33203125" style="149" customWidth="1"/>
    <col min="585" max="585" width="3.6640625" style="149" customWidth="1"/>
    <col min="586" max="586" width="3" style="149" customWidth="1"/>
    <col min="587" max="587" width="3.6640625" style="149" customWidth="1"/>
    <col min="588" max="588" width="3.109375" style="149" customWidth="1"/>
    <col min="589" max="589" width="1.88671875" style="149" customWidth="1"/>
    <col min="590" max="591" width="2.21875" style="149" customWidth="1"/>
    <col min="592" max="592" width="7.21875" style="149" customWidth="1"/>
    <col min="593" max="827" width="8.88671875" style="149"/>
    <col min="828" max="828" width="2.44140625" style="149" customWidth="1"/>
    <col min="829" max="829" width="2.33203125" style="149" customWidth="1"/>
    <col min="830" max="830" width="1.109375" style="149" customWidth="1"/>
    <col min="831" max="831" width="22.6640625" style="149" customWidth="1"/>
    <col min="832" max="832" width="1.21875" style="149" customWidth="1"/>
    <col min="833" max="834" width="11.77734375" style="149" customWidth="1"/>
    <col min="835" max="835" width="1.77734375" style="149" customWidth="1"/>
    <col min="836" max="836" width="6.88671875" style="149" customWidth="1"/>
    <col min="837" max="837" width="4.44140625" style="149" customWidth="1"/>
    <col min="838" max="838" width="3.6640625" style="149" customWidth="1"/>
    <col min="839" max="839" width="0.77734375" style="149" customWidth="1"/>
    <col min="840" max="840" width="3.33203125" style="149" customWidth="1"/>
    <col min="841" max="841" width="3.6640625" style="149" customWidth="1"/>
    <col min="842" max="842" width="3" style="149" customWidth="1"/>
    <col min="843" max="843" width="3.6640625" style="149" customWidth="1"/>
    <col min="844" max="844" width="3.109375" style="149" customWidth="1"/>
    <col min="845" max="845" width="1.88671875" style="149" customWidth="1"/>
    <col min="846" max="847" width="2.21875" style="149" customWidth="1"/>
    <col min="848" max="848" width="7.21875" style="149" customWidth="1"/>
    <col min="849" max="1083" width="8.88671875" style="149"/>
    <col min="1084" max="1084" width="2.44140625" style="149" customWidth="1"/>
    <col min="1085" max="1085" width="2.33203125" style="149" customWidth="1"/>
    <col min="1086" max="1086" width="1.109375" style="149" customWidth="1"/>
    <col min="1087" max="1087" width="22.6640625" style="149" customWidth="1"/>
    <col min="1088" max="1088" width="1.21875" style="149" customWidth="1"/>
    <col min="1089" max="1090" width="11.77734375" style="149" customWidth="1"/>
    <col min="1091" max="1091" width="1.77734375" style="149" customWidth="1"/>
    <col min="1092" max="1092" width="6.88671875" style="149" customWidth="1"/>
    <col min="1093" max="1093" width="4.44140625" style="149" customWidth="1"/>
    <col min="1094" max="1094" width="3.6640625" style="149" customWidth="1"/>
    <col min="1095" max="1095" width="0.77734375" style="149" customWidth="1"/>
    <col min="1096" max="1096" width="3.33203125" style="149" customWidth="1"/>
    <col min="1097" max="1097" width="3.6640625" style="149" customWidth="1"/>
    <col min="1098" max="1098" width="3" style="149" customWidth="1"/>
    <col min="1099" max="1099" width="3.6640625" style="149" customWidth="1"/>
    <col min="1100" max="1100" width="3.109375" style="149" customWidth="1"/>
    <col min="1101" max="1101" width="1.88671875" style="149" customWidth="1"/>
    <col min="1102" max="1103" width="2.21875" style="149" customWidth="1"/>
    <col min="1104" max="1104" width="7.21875" style="149" customWidth="1"/>
    <col min="1105" max="1339" width="8.88671875" style="149"/>
    <col min="1340" max="1340" width="2.44140625" style="149" customWidth="1"/>
    <col min="1341" max="1341" width="2.33203125" style="149" customWidth="1"/>
    <col min="1342" max="1342" width="1.109375" style="149" customWidth="1"/>
    <col min="1343" max="1343" width="22.6640625" style="149" customWidth="1"/>
    <col min="1344" max="1344" width="1.21875" style="149" customWidth="1"/>
    <col min="1345" max="1346" width="11.77734375" style="149" customWidth="1"/>
    <col min="1347" max="1347" width="1.77734375" style="149" customWidth="1"/>
    <col min="1348" max="1348" width="6.88671875" style="149" customWidth="1"/>
    <col min="1349" max="1349" width="4.44140625" style="149" customWidth="1"/>
    <col min="1350" max="1350" width="3.6640625" style="149" customWidth="1"/>
    <col min="1351" max="1351" width="0.77734375" style="149" customWidth="1"/>
    <col min="1352" max="1352" width="3.33203125" style="149" customWidth="1"/>
    <col min="1353" max="1353" width="3.6640625" style="149" customWidth="1"/>
    <col min="1354" max="1354" width="3" style="149" customWidth="1"/>
    <col min="1355" max="1355" width="3.6640625" style="149" customWidth="1"/>
    <col min="1356" max="1356" width="3.109375" style="149" customWidth="1"/>
    <col min="1357" max="1357" width="1.88671875" style="149" customWidth="1"/>
    <col min="1358" max="1359" width="2.21875" style="149" customWidth="1"/>
    <col min="1360" max="1360" width="7.21875" style="149" customWidth="1"/>
    <col min="1361" max="1595" width="8.88671875" style="149"/>
    <col min="1596" max="1596" width="2.44140625" style="149" customWidth="1"/>
    <col min="1597" max="1597" width="2.33203125" style="149" customWidth="1"/>
    <col min="1598" max="1598" width="1.109375" style="149" customWidth="1"/>
    <col min="1599" max="1599" width="22.6640625" style="149" customWidth="1"/>
    <col min="1600" max="1600" width="1.21875" style="149" customWidth="1"/>
    <col min="1601" max="1602" width="11.77734375" style="149" customWidth="1"/>
    <col min="1603" max="1603" width="1.77734375" style="149" customWidth="1"/>
    <col min="1604" max="1604" width="6.88671875" style="149" customWidth="1"/>
    <col min="1605" max="1605" width="4.44140625" style="149" customWidth="1"/>
    <col min="1606" max="1606" width="3.6640625" style="149" customWidth="1"/>
    <col min="1607" max="1607" width="0.77734375" style="149" customWidth="1"/>
    <col min="1608" max="1608" width="3.33203125" style="149" customWidth="1"/>
    <col min="1609" max="1609" width="3.6640625" style="149" customWidth="1"/>
    <col min="1610" max="1610" width="3" style="149" customWidth="1"/>
    <col min="1611" max="1611" width="3.6640625" style="149" customWidth="1"/>
    <col min="1612" max="1612" width="3.109375" style="149" customWidth="1"/>
    <col min="1613" max="1613" width="1.88671875" style="149" customWidth="1"/>
    <col min="1614" max="1615" width="2.21875" style="149" customWidth="1"/>
    <col min="1616" max="1616" width="7.21875" style="149" customWidth="1"/>
    <col min="1617" max="1851" width="8.88671875" style="149"/>
    <col min="1852" max="1852" width="2.44140625" style="149" customWidth="1"/>
    <col min="1853" max="1853" width="2.33203125" style="149" customWidth="1"/>
    <col min="1854" max="1854" width="1.109375" style="149" customWidth="1"/>
    <col min="1855" max="1855" width="22.6640625" style="149" customWidth="1"/>
    <col min="1856" max="1856" width="1.21875" style="149" customWidth="1"/>
    <col min="1857" max="1858" width="11.77734375" style="149" customWidth="1"/>
    <col min="1859" max="1859" width="1.77734375" style="149" customWidth="1"/>
    <col min="1860" max="1860" width="6.88671875" style="149" customWidth="1"/>
    <col min="1861" max="1861" width="4.44140625" style="149" customWidth="1"/>
    <col min="1862" max="1862" width="3.6640625" style="149" customWidth="1"/>
    <col min="1863" max="1863" width="0.77734375" style="149" customWidth="1"/>
    <col min="1864" max="1864" width="3.33203125" style="149" customWidth="1"/>
    <col min="1865" max="1865" width="3.6640625" style="149" customWidth="1"/>
    <col min="1866" max="1866" width="3" style="149" customWidth="1"/>
    <col min="1867" max="1867" width="3.6640625" style="149" customWidth="1"/>
    <col min="1868" max="1868" width="3.109375" style="149" customWidth="1"/>
    <col min="1869" max="1869" width="1.88671875" style="149" customWidth="1"/>
    <col min="1870" max="1871" width="2.21875" style="149" customWidth="1"/>
    <col min="1872" max="1872" width="7.21875" style="149" customWidth="1"/>
    <col min="1873" max="2107" width="8.88671875" style="149"/>
    <col min="2108" max="2108" width="2.44140625" style="149" customWidth="1"/>
    <col min="2109" max="2109" width="2.33203125" style="149" customWidth="1"/>
    <col min="2110" max="2110" width="1.109375" style="149" customWidth="1"/>
    <col min="2111" max="2111" width="22.6640625" style="149" customWidth="1"/>
    <col min="2112" max="2112" width="1.21875" style="149" customWidth="1"/>
    <col min="2113" max="2114" width="11.77734375" style="149" customWidth="1"/>
    <col min="2115" max="2115" width="1.77734375" style="149" customWidth="1"/>
    <col min="2116" max="2116" width="6.88671875" style="149" customWidth="1"/>
    <col min="2117" max="2117" width="4.44140625" style="149" customWidth="1"/>
    <col min="2118" max="2118" width="3.6640625" style="149" customWidth="1"/>
    <col min="2119" max="2119" width="0.77734375" style="149" customWidth="1"/>
    <col min="2120" max="2120" width="3.33203125" style="149" customWidth="1"/>
    <col min="2121" max="2121" width="3.6640625" style="149" customWidth="1"/>
    <col min="2122" max="2122" width="3" style="149" customWidth="1"/>
    <col min="2123" max="2123" width="3.6640625" style="149" customWidth="1"/>
    <col min="2124" max="2124" width="3.109375" style="149" customWidth="1"/>
    <col min="2125" max="2125" width="1.88671875" style="149" customWidth="1"/>
    <col min="2126" max="2127" width="2.21875" style="149" customWidth="1"/>
    <col min="2128" max="2128" width="7.21875" style="149" customWidth="1"/>
    <col min="2129" max="2363" width="8.88671875" style="149"/>
    <col min="2364" max="2364" width="2.44140625" style="149" customWidth="1"/>
    <col min="2365" max="2365" width="2.33203125" style="149" customWidth="1"/>
    <col min="2366" max="2366" width="1.109375" style="149" customWidth="1"/>
    <col min="2367" max="2367" width="22.6640625" style="149" customWidth="1"/>
    <col min="2368" max="2368" width="1.21875" style="149" customWidth="1"/>
    <col min="2369" max="2370" width="11.77734375" style="149" customWidth="1"/>
    <col min="2371" max="2371" width="1.77734375" style="149" customWidth="1"/>
    <col min="2372" max="2372" width="6.88671875" style="149" customWidth="1"/>
    <col min="2373" max="2373" width="4.44140625" style="149" customWidth="1"/>
    <col min="2374" max="2374" width="3.6640625" style="149" customWidth="1"/>
    <col min="2375" max="2375" width="0.77734375" style="149" customWidth="1"/>
    <col min="2376" max="2376" width="3.33203125" style="149" customWidth="1"/>
    <col min="2377" max="2377" width="3.6640625" style="149" customWidth="1"/>
    <col min="2378" max="2378" width="3" style="149" customWidth="1"/>
    <col min="2379" max="2379" width="3.6640625" style="149" customWidth="1"/>
    <col min="2380" max="2380" width="3.109375" style="149" customWidth="1"/>
    <col min="2381" max="2381" width="1.88671875" style="149" customWidth="1"/>
    <col min="2382" max="2383" width="2.21875" style="149" customWidth="1"/>
    <col min="2384" max="2384" width="7.21875" style="149" customWidth="1"/>
    <col min="2385" max="2619" width="8.88671875" style="149"/>
    <col min="2620" max="2620" width="2.44140625" style="149" customWidth="1"/>
    <col min="2621" max="2621" width="2.33203125" style="149" customWidth="1"/>
    <col min="2622" max="2622" width="1.109375" style="149" customWidth="1"/>
    <col min="2623" max="2623" width="22.6640625" style="149" customWidth="1"/>
    <col min="2624" max="2624" width="1.21875" style="149" customWidth="1"/>
    <col min="2625" max="2626" width="11.77734375" style="149" customWidth="1"/>
    <col min="2627" max="2627" width="1.77734375" style="149" customWidth="1"/>
    <col min="2628" max="2628" width="6.88671875" style="149" customWidth="1"/>
    <col min="2629" max="2629" width="4.44140625" style="149" customWidth="1"/>
    <col min="2630" max="2630" width="3.6640625" style="149" customWidth="1"/>
    <col min="2631" max="2631" width="0.77734375" style="149" customWidth="1"/>
    <col min="2632" max="2632" width="3.33203125" style="149" customWidth="1"/>
    <col min="2633" max="2633" width="3.6640625" style="149" customWidth="1"/>
    <col min="2634" max="2634" width="3" style="149" customWidth="1"/>
    <col min="2635" max="2635" width="3.6640625" style="149" customWidth="1"/>
    <col min="2636" max="2636" width="3.109375" style="149" customWidth="1"/>
    <col min="2637" max="2637" width="1.88671875" style="149" customWidth="1"/>
    <col min="2638" max="2639" width="2.21875" style="149" customWidth="1"/>
    <col min="2640" max="2640" width="7.21875" style="149" customWidth="1"/>
    <col min="2641" max="2875" width="8.88671875" style="149"/>
    <col min="2876" max="2876" width="2.44140625" style="149" customWidth="1"/>
    <col min="2877" max="2877" width="2.33203125" style="149" customWidth="1"/>
    <col min="2878" max="2878" width="1.109375" style="149" customWidth="1"/>
    <col min="2879" max="2879" width="22.6640625" style="149" customWidth="1"/>
    <col min="2880" max="2880" width="1.21875" style="149" customWidth="1"/>
    <col min="2881" max="2882" width="11.77734375" style="149" customWidth="1"/>
    <col min="2883" max="2883" width="1.77734375" style="149" customWidth="1"/>
    <col min="2884" max="2884" width="6.88671875" style="149" customWidth="1"/>
    <col min="2885" max="2885" width="4.44140625" style="149" customWidth="1"/>
    <col min="2886" max="2886" width="3.6640625" style="149" customWidth="1"/>
    <col min="2887" max="2887" width="0.77734375" style="149" customWidth="1"/>
    <col min="2888" max="2888" width="3.33203125" style="149" customWidth="1"/>
    <col min="2889" max="2889" width="3.6640625" style="149" customWidth="1"/>
    <col min="2890" max="2890" width="3" style="149" customWidth="1"/>
    <col min="2891" max="2891" width="3.6640625" style="149" customWidth="1"/>
    <col min="2892" max="2892" width="3.109375" style="149" customWidth="1"/>
    <col min="2893" max="2893" width="1.88671875" style="149" customWidth="1"/>
    <col min="2894" max="2895" width="2.21875" style="149" customWidth="1"/>
    <col min="2896" max="2896" width="7.21875" style="149" customWidth="1"/>
    <col min="2897" max="3131" width="8.88671875" style="149"/>
    <col min="3132" max="3132" width="2.44140625" style="149" customWidth="1"/>
    <col min="3133" max="3133" width="2.33203125" style="149" customWidth="1"/>
    <col min="3134" max="3134" width="1.109375" style="149" customWidth="1"/>
    <col min="3135" max="3135" width="22.6640625" style="149" customWidth="1"/>
    <col min="3136" max="3136" width="1.21875" style="149" customWidth="1"/>
    <col min="3137" max="3138" width="11.77734375" style="149" customWidth="1"/>
    <col min="3139" max="3139" width="1.77734375" style="149" customWidth="1"/>
    <col min="3140" max="3140" width="6.88671875" style="149" customWidth="1"/>
    <col min="3141" max="3141" width="4.44140625" style="149" customWidth="1"/>
    <col min="3142" max="3142" width="3.6640625" style="149" customWidth="1"/>
    <col min="3143" max="3143" width="0.77734375" style="149" customWidth="1"/>
    <col min="3144" max="3144" width="3.33203125" style="149" customWidth="1"/>
    <col min="3145" max="3145" width="3.6640625" style="149" customWidth="1"/>
    <col min="3146" max="3146" width="3" style="149" customWidth="1"/>
    <col min="3147" max="3147" width="3.6640625" style="149" customWidth="1"/>
    <col min="3148" max="3148" width="3.109375" style="149" customWidth="1"/>
    <col min="3149" max="3149" width="1.88671875" style="149" customWidth="1"/>
    <col min="3150" max="3151" width="2.21875" style="149" customWidth="1"/>
    <col min="3152" max="3152" width="7.21875" style="149" customWidth="1"/>
    <col min="3153" max="3387" width="8.88671875" style="149"/>
    <col min="3388" max="3388" width="2.44140625" style="149" customWidth="1"/>
    <col min="3389" max="3389" width="2.33203125" style="149" customWidth="1"/>
    <col min="3390" max="3390" width="1.109375" style="149" customWidth="1"/>
    <col min="3391" max="3391" width="22.6640625" style="149" customWidth="1"/>
    <col min="3392" max="3392" width="1.21875" style="149" customWidth="1"/>
    <col min="3393" max="3394" width="11.77734375" style="149" customWidth="1"/>
    <col min="3395" max="3395" width="1.77734375" style="149" customWidth="1"/>
    <col min="3396" max="3396" width="6.88671875" style="149" customWidth="1"/>
    <col min="3397" max="3397" width="4.44140625" style="149" customWidth="1"/>
    <col min="3398" max="3398" width="3.6640625" style="149" customWidth="1"/>
    <col min="3399" max="3399" width="0.77734375" style="149" customWidth="1"/>
    <col min="3400" max="3400" width="3.33203125" style="149" customWidth="1"/>
    <col min="3401" max="3401" width="3.6640625" style="149" customWidth="1"/>
    <col min="3402" max="3402" width="3" style="149" customWidth="1"/>
    <col min="3403" max="3403" width="3.6640625" style="149" customWidth="1"/>
    <col min="3404" max="3404" width="3.109375" style="149" customWidth="1"/>
    <col min="3405" max="3405" width="1.88671875" style="149" customWidth="1"/>
    <col min="3406" max="3407" width="2.21875" style="149" customWidth="1"/>
    <col min="3408" max="3408" width="7.21875" style="149" customWidth="1"/>
    <col min="3409" max="3643" width="8.88671875" style="149"/>
    <col min="3644" max="3644" width="2.44140625" style="149" customWidth="1"/>
    <col min="3645" max="3645" width="2.33203125" style="149" customWidth="1"/>
    <col min="3646" max="3646" width="1.109375" style="149" customWidth="1"/>
    <col min="3647" max="3647" width="22.6640625" style="149" customWidth="1"/>
    <col min="3648" max="3648" width="1.21875" style="149" customWidth="1"/>
    <col min="3649" max="3650" width="11.77734375" style="149" customWidth="1"/>
    <col min="3651" max="3651" width="1.77734375" style="149" customWidth="1"/>
    <col min="3652" max="3652" width="6.88671875" style="149" customWidth="1"/>
    <col min="3653" max="3653" width="4.44140625" style="149" customWidth="1"/>
    <col min="3654" max="3654" width="3.6640625" style="149" customWidth="1"/>
    <col min="3655" max="3655" width="0.77734375" style="149" customWidth="1"/>
    <col min="3656" max="3656" width="3.33203125" style="149" customWidth="1"/>
    <col min="3657" max="3657" width="3.6640625" style="149" customWidth="1"/>
    <col min="3658" max="3658" width="3" style="149" customWidth="1"/>
    <col min="3659" max="3659" width="3.6640625" style="149" customWidth="1"/>
    <col min="3660" max="3660" width="3.109375" style="149" customWidth="1"/>
    <col min="3661" max="3661" width="1.88671875" style="149" customWidth="1"/>
    <col min="3662" max="3663" width="2.21875" style="149" customWidth="1"/>
    <col min="3664" max="3664" width="7.21875" style="149" customWidth="1"/>
    <col min="3665" max="3899" width="8.88671875" style="149"/>
    <col min="3900" max="3900" width="2.44140625" style="149" customWidth="1"/>
    <col min="3901" max="3901" width="2.33203125" style="149" customWidth="1"/>
    <col min="3902" max="3902" width="1.109375" style="149" customWidth="1"/>
    <col min="3903" max="3903" width="22.6640625" style="149" customWidth="1"/>
    <col min="3904" max="3904" width="1.21875" style="149" customWidth="1"/>
    <col min="3905" max="3906" width="11.77734375" style="149" customWidth="1"/>
    <col min="3907" max="3907" width="1.77734375" style="149" customWidth="1"/>
    <col min="3908" max="3908" width="6.88671875" style="149" customWidth="1"/>
    <col min="3909" max="3909" width="4.44140625" style="149" customWidth="1"/>
    <col min="3910" max="3910" width="3.6640625" style="149" customWidth="1"/>
    <col min="3911" max="3911" width="0.77734375" style="149" customWidth="1"/>
    <col min="3912" max="3912" width="3.33203125" style="149" customWidth="1"/>
    <col min="3913" max="3913" width="3.6640625" style="149" customWidth="1"/>
    <col min="3914" max="3914" width="3" style="149" customWidth="1"/>
    <col min="3915" max="3915" width="3.6640625" style="149" customWidth="1"/>
    <col min="3916" max="3916" width="3.109375" style="149" customWidth="1"/>
    <col min="3917" max="3917" width="1.88671875" style="149" customWidth="1"/>
    <col min="3918" max="3919" width="2.21875" style="149" customWidth="1"/>
    <col min="3920" max="3920" width="7.21875" style="149" customWidth="1"/>
    <col min="3921" max="4155" width="8.88671875" style="149"/>
    <col min="4156" max="4156" width="2.44140625" style="149" customWidth="1"/>
    <col min="4157" max="4157" width="2.33203125" style="149" customWidth="1"/>
    <col min="4158" max="4158" width="1.109375" style="149" customWidth="1"/>
    <col min="4159" max="4159" width="22.6640625" style="149" customWidth="1"/>
    <col min="4160" max="4160" width="1.21875" style="149" customWidth="1"/>
    <col min="4161" max="4162" width="11.77734375" style="149" customWidth="1"/>
    <col min="4163" max="4163" width="1.77734375" style="149" customWidth="1"/>
    <col min="4164" max="4164" width="6.88671875" style="149" customWidth="1"/>
    <col min="4165" max="4165" width="4.44140625" style="149" customWidth="1"/>
    <col min="4166" max="4166" width="3.6640625" style="149" customWidth="1"/>
    <col min="4167" max="4167" width="0.77734375" style="149" customWidth="1"/>
    <col min="4168" max="4168" width="3.33203125" style="149" customWidth="1"/>
    <col min="4169" max="4169" width="3.6640625" style="149" customWidth="1"/>
    <col min="4170" max="4170" width="3" style="149" customWidth="1"/>
    <col min="4171" max="4171" width="3.6640625" style="149" customWidth="1"/>
    <col min="4172" max="4172" width="3.109375" style="149" customWidth="1"/>
    <col min="4173" max="4173" width="1.88671875" style="149" customWidth="1"/>
    <col min="4174" max="4175" width="2.21875" style="149" customWidth="1"/>
    <col min="4176" max="4176" width="7.21875" style="149" customWidth="1"/>
    <col min="4177" max="4411" width="8.88671875" style="149"/>
    <col min="4412" max="4412" width="2.44140625" style="149" customWidth="1"/>
    <col min="4413" max="4413" width="2.33203125" style="149" customWidth="1"/>
    <col min="4414" max="4414" width="1.109375" style="149" customWidth="1"/>
    <col min="4415" max="4415" width="22.6640625" style="149" customWidth="1"/>
    <col min="4416" max="4416" width="1.21875" style="149" customWidth="1"/>
    <col min="4417" max="4418" width="11.77734375" style="149" customWidth="1"/>
    <col min="4419" max="4419" width="1.77734375" style="149" customWidth="1"/>
    <col min="4420" max="4420" width="6.88671875" style="149" customWidth="1"/>
    <col min="4421" max="4421" width="4.44140625" style="149" customWidth="1"/>
    <col min="4422" max="4422" width="3.6640625" style="149" customWidth="1"/>
    <col min="4423" max="4423" width="0.77734375" style="149" customWidth="1"/>
    <col min="4424" max="4424" width="3.33203125" style="149" customWidth="1"/>
    <col min="4425" max="4425" width="3.6640625" style="149" customWidth="1"/>
    <col min="4426" max="4426" width="3" style="149" customWidth="1"/>
    <col min="4427" max="4427" width="3.6640625" style="149" customWidth="1"/>
    <col min="4428" max="4428" width="3.109375" style="149" customWidth="1"/>
    <col min="4429" max="4429" width="1.88671875" style="149" customWidth="1"/>
    <col min="4430" max="4431" width="2.21875" style="149" customWidth="1"/>
    <col min="4432" max="4432" width="7.21875" style="149" customWidth="1"/>
    <col min="4433" max="4667" width="8.88671875" style="149"/>
    <col min="4668" max="4668" width="2.44140625" style="149" customWidth="1"/>
    <col min="4669" max="4669" width="2.33203125" style="149" customWidth="1"/>
    <col min="4670" max="4670" width="1.109375" style="149" customWidth="1"/>
    <col min="4671" max="4671" width="22.6640625" style="149" customWidth="1"/>
    <col min="4672" max="4672" width="1.21875" style="149" customWidth="1"/>
    <col min="4673" max="4674" width="11.77734375" style="149" customWidth="1"/>
    <col min="4675" max="4675" width="1.77734375" style="149" customWidth="1"/>
    <col min="4676" max="4676" width="6.88671875" style="149" customWidth="1"/>
    <col min="4677" max="4677" width="4.44140625" style="149" customWidth="1"/>
    <col min="4678" max="4678" width="3.6640625" style="149" customWidth="1"/>
    <col min="4679" max="4679" width="0.77734375" style="149" customWidth="1"/>
    <col min="4680" max="4680" width="3.33203125" style="149" customWidth="1"/>
    <col min="4681" max="4681" width="3.6640625" style="149" customWidth="1"/>
    <col min="4682" max="4682" width="3" style="149" customWidth="1"/>
    <col min="4683" max="4683" width="3.6640625" style="149" customWidth="1"/>
    <col min="4684" max="4684" width="3.109375" style="149" customWidth="1"/>
    <col min="4685" max="4685" width="1.88671875" style="149" customWidth="1"/>
    <col min="4686" max="4687" width="2.21875" style="149" customWidth="1"/>
    <col min="4688" max="4688" width="7.21875" style="149" customWidth="1"/>
    <col min="4689" max="4923" width="8.88671875" style="149"/>
    <col min="4924" max="4924" width="2.44140625" style="149" customWidth="1"/>
    <col min="4925" max="4925" width="2.33203125" style="149" customWidth="1"/>
    <col min="4926" max="4926" width="1.109375" style="149" customWidth="1"/>
    <col min="4927" max="4927" width="22.6640625" style="149" customWidth="1"/>
    <col min="4928" max="4928" width="1.21875" style="149" customWidth="1"/>
    <col min="4929" max="4930" width="11.77734375" style="149" customWidth="1"/>
    <col min="4931" max="4931" width="1.77734375" style="149" customWidth="1"/>
    <col min="4932" max="4932" width="6.88671875" style="149" customWidth="1"/>
    <col min="4933" max="4933" width="4.44140625" style="149" customWidth="1"/>
    <col min="4934" max="4934" width="3.6640625" style="149" customWidth="1"/>
    <col min="4935" max="4935" width="0.77734375" style="149" customWidth="1"/>
    <col min="4936" max="4936" width="3.33203125" style="149" customWidth="1"/>
    <col min="4937" max="4937" width="3.6640625" style="149" customWidth="1"/>
    <col min="4938" max="4938" width="3" style="149" customWidth="1"/>
    <col min="4939" max="4939" width="3.6640625" style="149" customWidth="1"/>
    <col min="4940" max="4940" width="3.109375" style="149" customWidth="1"/>
    <col min="4941" max="4941" width="1.88671875" style="149" customWidth="1"/>
    <col min="4942" max="4943" width="2.21875" style="149" customWidth="1"/>
    <col min="4944" max="4944" width="7.21875" style="149" customWidth="1"/>
    <col min="4945" max="5179" width="8.88671875" style="149"/>
    <col min="5180" max="5180" width="2.44140625" style="149" customWidth="1"/>
    <col min="5181" max="5181" width="2.33203125" style="149" customWidth="1"/>
    <col min="5182" max="5182" width="1.109375" style="149" customWidth="1"/>
    <col min="5183" max="5183" width="22.6640625" style="149" customWidth="1"/>
    <col min="5184" max="5184" width="1.21875" style="149" customWidth="1"/>
    <col min="5185" max="5186" width="11.77734375" style="149" customWidth="1"/>
    <col min="5187" max="5187" width="1.77734375" style="149" customWidth="1"/>
    <col min="5188" max="5188" width="6.88671875" style="149" customWidth="1"/>
    <col min="5189" max="5189" width="4.44140625" style="149" customWidth="1"/>
    <col min="5190" max="5190" width="3.6640625" style="149" customWidth="1"/>
    <col min="5191" max="5191" width="0.77734375" style="149" customWidth="1"/>
    <col min="5192" max="5192" width="3.33203125" style="149" customWidth="1"/>
    <col min="5193" max="5193" width="3.6640625" style="149" customWidth="1"/>
    <col min="5194" max="5194" width="3" style="149" customWidth="1"/>
    <col min="5195" max="5195" width="3.6640625" style="149" customWidth="1"/>
    <col min="5196" max="5196" width="3.109375" style="149" customWidth="1"/>
    <col min="5197" max="5197" width="1.88671875" style="149" customWidth="1"/>
    <col min="5198" max="5199" width="2.21875" style="149" customWidth="1"/>
    <col min="5200" max="5200" width="7.21875" style="149" customWidth="1"/>
    <col min="5201" max="5435" width="8.88671875" style="149"/>
    <col min="5436" max="5436" width="2.44140625" style="149" customWidth="1"/>
    <col min="5437" max="5437" width="2.33203125" style="149" customWidth="1"/>
    <col min="5438" max="5438" width="1.109375" style="149" customWidth="1"/>
    <col min="5439" max="5439" width="22.6640625" style="149" customWidth="1"/>
    <col min="5440" max="5440" width="1.21875" style="149" customWidth="1"/>
    <col min="5441" max="5442" width="11.77734375" style="149" customWidth="1"/>
    <col min="5443" max="5443" width="1.77734375" style="149" customWidth="1"/>
    <col min="5444" max="5444" width="6.88671875" style="149" customWidth="1"/>
    <col min="5445" max="5445" width="4.44140625" style="149" customWidth="1"/>
    <col min="5446" max="5446" width="3.6640625" style="149" customWidth="1"/>
    <col min="5447" max="5447" width="0.77734375" style="149" customWidth="1"/>
    <col min="5448" max="5448" width="3.33203125" style="149" customWidth="1"/>
    <col min="5449" max="5449" width="3.6640625" style="149" customWidth="1"/>
    <col min="5450" max="5450" width="3" style="149" customWidth="1"/>
    <col min="5451" max="5451" width="3.6640625" style="149" customWidth="1"/>
    <col min="5452" max="5452" width="3.109375" style="149" customWidth="1"/>
    <col min="5453" max="5453" width="1.88671875" style="149" customWidth="1"/>
    <col min="5454" max="5455" width="2.21875" style="149" customWidth="1"/>
    <col min="5456" max="5456" width="7.21875" style="149" customWidth="1"/>
    <col min="5457" max="5691" width="8.88671875" style="149"/>
    <col min="5692" max="5692" width="2.44140625" style="149" customWidth="1"/>
    <col min="5693" max="5693" width="2.33203125" style="149" customWidth="1"/>
    <col min="5694" max="5694" width="1.109375" style="149" customWidth="1"/>
    <col min="5695" max="5695" width="22.6640625" style="149" customWidth="1"/>
    <col min="5696" max="5696" width="1.21875" style="149" customWidth="1"/>
    <col min="5697" max="5698" width="11.77734375" style="149" customWidth="1"/>
    <col min="5699" max="5699" width="1.77734375" style="149" customWidth="1"/>
    <col min="5700" max="5700" width="6.88671875" style="149" customWidth="1"/>
    <col min="5701" max="5701" width="4.44140625" style="149" customWidth="1"/>
    <col min="5702" max="5702" width="3.6640625" style="149" customWidth="1"/>
    <col min="5703" max="5703" width="0.77734375" style="149" customWidth="1"/>
    <col min="5704" max="5704" width="3.33203125" style="149" customWidth="1"/>
    <col min="5705" max="5705" width="3.6640625" style="149" customWidth="1"/>
    <col min="5706" max="5706" width="3" style="149" customWidth="1"/>
    <col min="5707" max="5707" width="3.6640625" style="149" customWidth="1"/>
    <col min="5708" max="5708" width="3.109375" style="149" customWidth="1"/>
    <col min="5709" max="5709" width="1.88671875" style="149" customWidth="1"/>
    <col min="5710" max="5711" width="2.21875" style="149" customWidth="1"/>
    <col min="5712" max="5712" width="7.21875" style="149" customWidth="1"/>
    <col min="5713" max="5947" width="8.88671875" style="149"/>
    <col min="5948" max="5948" width="2.44140625" style="149" customWidth="1"/>
    <col min="5949" max="5949" width="2.33203125" style="149" customWidth="1"/>
    <col min="5950" max="5950" width="1.109375" style="149" customWidth="1"/>
    <col min="5951" max="5951" width="22.6640625" style="149" customWidth="1"/>
    <col min="5952" max="5952" width="1.21875" style="149" customWidth="1"/>
    <col min="5953" max="5954" width="11.77734375" style="149" customWidth="1"/>
    <col min="5955" max="5955" width="1.77734375" style="149" customWidth="1"/>
    <col min="5956" max="5956" width="6.88671875" style="149" customWidth="1"/>
    <col min="5957" max="5957" width="4.44140625" style="149" customWidth="1"/>
    <col min="5958" max="5958" width="3.6640625" style="149" customWidth="1"/>
    <col min="5959" max="5959" width="0.77734375" style="149" customWidth="1"/>
    <col min="5960" max="5960" width="3.33203125" style="149" customWidth="1"/>
    <col min="5961" max="5961" width="3.6640625" style="149" customWidth="1"/>
    <col min="5962" max="5962" width="3" style="149" customWidth="1"/>
    <col min="5963" max="5963" width="3.6640625" style="149" customWidth="1"/>
    <col min="5964" max="5964" width="3.109375" style="149" customWidth="1"/>
    <col min="5965" max="5965" width="1.88671875" style="149" customWidth="1"/>
    <col min="5966" max="5967" width="2.21875" style="149" customWidth="1"/>
    <col min="5968" max="5968" width="7.21875" style="149" customWidth="1"/>
    <col min="5969" max="6203" width="8.88671875" style="149"/>
    <col min="6204" max="6204" width="2.44140625" style="149" customWidth="1"/>
    <col min="6205" max="6205" width="2.33203125" style="149" customWidth="1"/>
    <col min="6206" max="6206" width="1.109375" style="149" customWidth="1"/>
    <col min="6207" max="6207" width="22.6640625" style="149" customWidth="1"/>
    <col min="6208" max="6208" width="1.21875" style="149" customWidth="1"/>
    <col min="6209" max="6210" width="11.77734375" style="149" customWidth="1"/>
    <col min="6211" max="6211" width="1.77734375" style="149" customWidth="1"/>
    <col min="6212" max="6212" width="6.88671875" style="149" customWidth="1"/>
    <col min="6213" max="6213" width="4.44140625" style="149" customWidth="1"/>
    <col min="6214" max="6214" width="3.6640625" style="149" customWidth="1"/>
    <col min="6215" max="6215" width="0.77734375" style="149" customWidth="1"/>
    <col min="6216" max="6216" width="3.33203125" style="149" customWidth="1"/>
    <col min="6217" max="6217" width="3.6640625" style="149" customWidth="1"/>
    <col min="6218" max="6218" width="3" style="149" customWidth="1"/>
    <col min="6219" max="6219" width="3.6640625" style="149" customWidth="1"/>
    <col min="6220" max="6220" width="3.109375" style="149" customWidth="1"/>
    <col min="6221" max="6221" width="1.88671875" style="149" customWidth="1"/>
    <col min="6222" max="6223" width="2.21875" style="149" customWidth="1"/>
    <col min="6224" max="6224" width="7.21875" style="149" customWidth="1"/>
    <col min="6225" max="6459" width="8.88671875" style="149"/>
    <col min="6460" max="6460" width="2.44140625" style="149" customWidth="1"/>
    <col min="6461" max="6461" width="2.33203125" style="149" customWidth="1"/>
    <col min="6462" max="6462" width="1.109375" style="149" customWidth="1"/>
    <col min="6463" max="6463" width="22.6640625" style="149" customWidth="1"/>
    <col min="6464" max="6464" width="1.21875" style="149" customWidth="1"/>
    <col min="6465" max="6466" width="11.77734375" style="149" customWidth="1"/>
    <col min="6467" max="6467" width="1.77734375" style="149" customWidth="1"/>
    <col min="6468" max="6468" width="6.88671875" style="149" customWidth="1"/>
    <col min="6469" max="6469" width="4.44140625" style="149" customWidth="1"/>
    <col min="6470" max="6470" width="3.6640625" style="149" customWidth="1"/>
    <col min="6471" max="6471" width="0.77734375" style="149" customWidth="1"/>
    <col min="6472" max="6472" width="3.33203125" style="149" customWidth="1"/>
    <col min="6473" max="6473" width="3.6640625" style="149" customWidth="1"/>
    <col min="6474" max="6474" width="3" style="149" customWidth="1"/>
    <col min="6475" max="6475" width="3.6640625" style="149" customWidth="1"/>
    <col min="6476" max="6476" width="3.109375" style="149" customWidth="1"/>
    <col min="6477" max="6477" width="1.88671875" style="149" customWidth="1"/>
    <col min="6478" max="6479" width="2.21875" style="149" customWidth="1"/>
    <col min="6480" max="6480" width="7.21875" style="149" customWidth="1"/>
    <col min="6481" max="6715" width="8.88671875" style="149"/>
    <col min="6716" max="6716" width="2.44140625" style="149" customWidth="1"/>
    <col min="6717" max="6717" width="2.33203125" style="149" customWidth="1"/>
    <col min="6718" max="6718" width="1.109375" style="149" customWidth="1"/>
    <col min="6719" max="6719" width="22.6640625" style="149" customWidth="1"/>
    <col min="6720" max="6720" width="1.21875" style="149" customWidth="1"/>
    <col min="6721" max="6722" width="11.77734375" style="149" customWidth="1"/>
    <col min="6723" max="6723" width="1.77734375" style="149" customWidth="1"/>
    <col min="6724" max="6724" width="6.88671875" style="149" customWidth="1"/>
    <col min="6725" max="6725" width="4.44140625" style="149" customWidth="1"/>
    <col min="6726" max="6726" width="3.6640625" style="149" customWidth="1"/>
    <col min="6727" max="6727" width="0.77734375" style="149" customWidth="1"/>
    <col min="6728" max="6728" width="3.33203125" style="149" customWidth="1"/>
    <col min="6729" max="6729" width="3.6640625" style="149" customWidth="1"/>
    <col min="6730" max="6730" width="3" style="149" customWidth="1"/>
    <col min="6731" max="6731" width="3.6640625" style="149" customWidth="1"/>
    <col min="6732" max="6732" width="3.109375" style="149" customWidth="1"/>
    <col min="6733" max="6733" width="1.88671875" style="149" customWidth="1"/>
    <col min="6734" max="6735" width="2.21875" style="149" customWidth="1"/>
    <col min="6736" max="6736" width="7.21875" style="149" customWidth="1"/>
    <col min="6737" max="6971" width="8.88671875" style="149"/>
    <col min="6972" max="6972" width="2.44140625" style="149" customWidth="1"/>
    <col min="6973" max="6973" width="2.33203125" style="149" customWidth="1"/>
    <col min="6974" max="6974" width="1.109375" style="149" customWidth="1"/>
    <col min="6975" max="6975" width="22.6640625" style="149" customWidth="1"/>
    <col min="6976" max="6976" width="1.21875" style="149" customWidth="1"/>
    <col min="6977" max="6978" width="11.77734375" style="149" customWidth="1"/>
    <col min="6979" max="6979" width="1.77734375" style="149" customWidth="1"/>
    <col min="6980" max="6980" width="6.88671875" style="149" customWidth="1"/>
    <col min="6981" max="6981" width="4.44140625" style="149" customWidth="1"/>
    <col min="6982" max="6982" width="3.6640625" style="149" customWidth="1"/>
    <col min="6983" max="6983" width="0.77734375" style="149" customWidth="1"/>
    <col min="6984" max="6984" width="3.33203125" style="149" customWidth="1"/>
    <col min="6985" max="6985" width="3.6640625" style="149" customWidth="1"/>
    <col min="6986" max="6986" width="3" style="149" customWidth="1"/>
    <col min="6987" max="6987" width="3.6640625" style="149" customWidth="1"/>
    <col min="6988" max="6988" width="3.109375" style="149" customWidth="1"/>
    <col min="6989" max="6989" width="1.88671875" style="149" customWidth="1"/>
    <col min="6990" max="6991" width="2.21875" style="149" customWidth="1"/>
    <col min="6992" max="6992" width="7.21875" style="149" customWidth="1"/>
    <col min="6993" max="7227" width="8.88671875" style="149"/>
    <col min="7228" max="7228" width="2.44140625" style="149" customWidth="1"/>
    <col min="7229" max="7229" width="2.33203125" style="149" customWidth="1"/>
    <col min="7230" max="7230" width="1.109375" style="149" customWidth="1"/>
    <col min="7231" max="7231" width="22.6640625" style="149" customWidth="1"/>
    <col min="7232" max="7232" width="1.21875" style="149" customWidth="1"/>
    <col min="7233" max="7234" width="11.77734375" style="149" customWidth="1"/>
    <col min="7235" max="7235" width="1.77734375" style="149" customWidth="1"/>
    <col min="7236" max="7236" width="6.88671875" style="149" customWidth="1"/>
    <col min="7237" max="7237" width="4.44140625" style="149" customWidth="1"/>
    <col min="7238" max="7238" width="3.6640625" style="149" customWidth="1"/>
    <col min="7239" max="7239" width="0.77734375" style="149" customWidth="1"/>
    <col min="7240" max="7240" width="3.33203125" style="149" customWidth="1"/>
    <col min="7241" max="7241" width="3.6640625" style="149" customWidth="1"/>
    <col min="7242" max="7242" width="3" style="149" customWidth="1"/>
    <col min="7243" max="7243" width="3.6640625" style="149" customWidth="1"/>
    <col min="7244" max="7244" width="3.109375" style="149" customWidth="1"/>
    <col min="7245" max="7245" width="1.88671875" style="149" customWidth="1"/>
    <col min="7246" max="7247" width="2.21875" style="149" customWidth="1"/>
    <col min="7248" max="7248" width="7.21875" style="149" customWidth="1"/>
    <col min="7249" max="7483" width="8.88671875" style="149"/>
    <col min="7484" max="7484" width="2.44140625" style="149" customWidth="1"/>
    <col min="7485" max="7485" width="2.33203125" style="149" customWidth="1"/>
    <col min="7486" max="7486" width="1.109375" style="149" customWidth="1"/>
    <col min="7487" max="7487" width="22.6640625" style="149" customWidth="1"/>
    <col min="7488" max="7488" width="1.21875" style="149" customWidth="1"/>
    <col min="7489" max="7490" width="11.77734375" style="149" customWidth="1"/>
    <col min="7491" max="7491" width="1.77734375" style="149" customWidth="1"/>
    <col min="7492" max="7492" width="6.88671875" style="149" customWidth="1"/>
    <col min="7493" max="7493" width="4.44140625" style="149" customWidth="1"/>
    <col min="7494" max="7494" width="3.6640625" style="149" customWidth="1"/>
    <col min="7495" max="7495" width="0.77734375" style="149" customWidth="1"/>
    <col min="7496" max="7496" width="3.33203125" style="149" customWidth="1"/>
    <col min="7497" max="7497" width="3.6640625" style="149" customWidth="1"/>
    <col min="7498" max="7498" width="3" style="149" customWidth="1"/>
    <col min="7499" max="7499" width="3.6640625" style="149" customWidth="1"/>
    <col min="7500" max="7500" width="3.109375" style="149" customWidth="1"/>
    <col min="7501" max="7501" width="1.88671875" style="149" customWidth="1"/>
    <col min="7502" max="7503" width="2.21875" style="149" customWidth="1"/>
    <col min="7504" max="7504" width="7.21875" style="149" customWidth="1"/>
    <col min="7505" max="7739" width="8.88671875" style="149"/>
    <col min="7740" max="7740" width="2.44140625" style="149" customWidth="1"/>
    <col min="7741" max="7741" width="2.33203125" style="149" customWidth="1"/>
    <col min="7742" max="7742" width="1.109375" style="149" customWidth="1"/>
    <col min="7743" max="7743" width="22.6640625" style="149" customWidth="1"/>
    <col min="7744" max="7744" width="1.21875" style="149" customWidth="1"/>
    <col min="7745" max="7746" width="11.77734375" style="149" customWidth="1"/>
    <col min="7747" max="7747" width="1.77734375" style="149" customWidth="1"/>
    <col min="7748" max="7748" width="6.88671875" style="149" customWidth="1"/>
    <col min="7749" max="7749" width="4.44140625" style="149" customWidth="1"/>
    <col min="7750" max="7750" width="3.6640625" style="149" customWidth="1"/>
    <col min="7751" max="7751" width="0.77734375" style="149" customWidth="1"/>
    <col min="7752" max="7752" width="3.33203125" style="149" customWidth="1"/>
    <col min="7753" max="7753" width="3.6640625" style="149" customWidth="1"/>
    <col min="7754" max="7754" width="3" style="149" customWidth="1"/>
    <col min="7755" max="7755" width="3.6640625" style="149" customWidth="1"/>
    <col min="7756" max="7756" width="3.109375" style="149" customWidth="1"/>
    <col min="7757" max="7757" width="1.88671875" style="149" customWidth="1"/>
    <col min="7758" max="7759" width="2.21875" style="149" customWidth="1"/>
    <col min="7760" max="7760" width="7.21875" style="149" customWidth="1"/>
    <col min="7761" max="7995" width="8.88671875" style="149"/>
    <col min="7996" max="7996" width="2.44140625" style="149" customWidth="1"/>
    <col min="7997" max="7997" width="2.33203125" style="149" customWidth="1"/>
    <col min="7998" max="7998" width="1.109375" style="149" customWidth="1"/>
    <col min="7999" max="7999" width="22.6640625" style="149" customWidth="1"/>
    <col min="8000" max="8000" width="1.21875" style="149" customWidth="1"/>
    <col min="8001" max="8002" width="11.77734375" style="149" customWidth="1"/>
    <col min="8003" max="8003" width="1.77734375" style="149" customWidth="1"/>
    <col min="8004" max="8004" width="6.88671875" style="149" customWidth="1"/>
    <col min="8005" max="8005" width="4.44140625" style="149" customWidth="1"/>
    <col min="8006" max="8006" width="3.6640625" style="149" customWidth="1"/>
    <col min="8007" max="8007" width="0.77734375" style="149" customWidth="1"/>
    <col min="8008" max="8008" width="3.33203125" style="149" customWidth="1"/>
    <col min="8009" max="8009" width="3.6640625" style="149" customWidth="1"/>
    <col min="8010" max="8010" width="3" style="149" customWidth="1"/>
    <col min="8011" max="8011" width="3.6640625" style="149" customWidth="1"/>
    <col min="8012" max="8012" width="3.109375" style="149" customWidth="1"/>
    <col min="8013" max="8013" width="1.88671875" style="149" customWidth="1"/>
    <col min="8014" max="8015" width="2.21875" style="149" customWidth="1"/>
    <col min="8016" max="8016" width="7.21875" style="149" customWidth="1"/>
    <col min="8017" max="8251" width="8.88671875" style="149"/>
    <col min="8252" max="8252" width="2.44140625" style="149" customWidth="1"/>
    <col min="8253" max="8253" width="2.33203125" style="149" customWidth="1"/>
    <col min="8254" max="8254" width="1.109375" style="149" customWidth="1"/>
    <col min="8255" max="8255" width="22.6640625" style="149" customWidth="1"/>
    <col min="8256" max="8256" width="1.21875" style="149" customWidth="1"/>
    <col min="8257" max="8258" width="11.77734375" style="149" customWidth="1"/>
    <col min="8259" max="8259" width="1.77734375" style="149" customWidth="1"/>
    <col min="8260" max="8260" width="6.88671875" style="149" customWidth="1"/>
    <col min="8261" max="8261" width="4.44140625" style="149" customWidth="1"/>
    <col min="8262" max="8262" width="3.6640625" style="149" customWidth="1"/>
    <col min="8263" max="8263" width="0.77734375" style="149" customWidth="1"/>
    <col min="8264" max="8264" width="3.33203125" style="149" customWidth="1"/>
    <col min="8265" max="8265" width="3.6640625" style="149" customWidth="1"/>
    <col min="8266" max="8266" width="3" style="149" customWidth="1"/>
    <col min="8267" max="8267" width="3.6640625" style="149" customWidth="1"/>
    <col min="8268" max="8268" width="3.109375" style="149" customWidth="1"/>
    <col min="8269" max="8269" width="1.88671875" style="149" customWidth="1"/>
    <col min="8270" max="8271" width="2.21875" style="149" customWidth="1"/>
    <col min="8272" max="8272" width="7.21875" style="149" customWidth="1"/>
    <col min="8273" max="8507" width="8.88671875" style="149"/>
    <col min="8508" max="8508" width="2.44140625" style="149" customWidth="1"/>
    <col min="8509" max="8509" width="2.33203125" style="149" customWidth="1"/>
    <col min="8510" max="8510" width="1.109375" style="149" customWidth="1"/>
    <col min="8511" max="8511" width="22.6640625" style="149" customWidth="1"/>
    <col min="8512" max="8512" width="1.21875" style="149" customWidth="1"/>
    <col min="8513" max="8514" width="11.77734375" style="149" customWidth="1"/>
    <col min="8515" max="8515" width="1.77734375" style="149" customWidth="1"/>
    <col min="8516" max="8516" width="6.88671875" style="149" customWidth="1"/>
    <col min="8517" max="8517" width="4.44140625" style="149" customWidth="1"/>
    <col min="8518" max="8518" width="3.6640625" style="149" customWidth="1"/>
    <col min="8519" max="8519" width="0.77734375" style="149" customWidth="1"/>
    <col min="8520" max="8520" width="3.33203125" style="149" customWidth="1"/>
    <col min="8521" max="8521" width="3.6640625" style="149" customWidth="1"/>
    <col min="8522" max="8522" width="3" style="149" customWidth="1"/>
    <col min="8523" max="8523" width="3.6640625" style="149" customWidth="1"/>
    <col min="8524" max="8524" width="3.109375" style="149" customWidth="1"/>
    <col min="8525" max="8525" width="1.88671875" style="149" customWidth="1"/>
    <col min="8526" max="8527" width="2.21875" style="149" customWidth="1"/>
    <col min="8528" max="8528" width="7.21875" style="149" customWidth="1"/>
    <col min="8529" max="8763" width="8.88671875" style="149"/>
    <col min="8764" max="8764" width="2.44140625" style="149" customWidth="1"/>
    <col min="8765" max="8765" width="2.33203125" style="149" customWidth="1"/>
    <col min="8766" max="8766" width="1.109375" style="149" customWidth="1"/>
    <col min="8767" max="8767" width="22.6640625" style="149" customWidth="1"/>
    <col min="8768" max="8768" width="1.21875" style="149" customWidth="1"/>
    <col min="8769" max="8770" width="11.77734375" style="149" customWidth="1"/>
    <col min="8771" max="8771" width="1.77734375" style="149" customWidth="1"/>
    <col min="8772" max="8772" width="6.88671875" style="149" customWidth="1"/>
    <col min="8773" max="8773" width="4.44140625" style="149" customWidth="1"/>
    <col min="8774" max="8774" width="3.6640625" style="149" customWidth="1"/>
    <col min="8775" max="8775" width="0.77734375" style="149" customWidth="1"/>
    <col min="8776" max="8776" width="3.33203125" style="149" customWidth="1"/>
    <col min="8777" max="8777" width="3.6640625" style="149" customWidth="1"/>
    <col min="8778" max="8778" width="3" style="149" customWidth="1"/>
    <col min="8779" max="8779" width="3.6640625" style="149" customWidth="1"/>
    <col min="8780" max="8780" width="3.109375" style="149" customWidth="1"/>
    <col min="8781" max="8781" width="1.88671875" style="149" customWidth="1"/>
    <col min="8782" max="8783" width="2.21875" style="149" customWidth="1"/>
    <col min="8784" max="8784" width="7.21875" style="149" customWidth="1"/>
    <col min="8785" max="9019" width="8.88671875" style="149"/>
    <col min="9020" max="9020" width="2.44140625" style="149" customWidth="1"/>
    <col min="9021" max="9021" width="2.33203125" style="149" customWidth="1"/>
    <col min="9022" max="9022" width="1.109375" style="149" customWidth="1"/>
    <col min="9023" max="9023" width="22.6640625" style="149" customWidth="1"/>
    <col min="9024" max="9024" width="1.21875" style="149" customWidth="1"/>
    <col min="9025" max="9026" width="11.77734375" style="149" customWidth="1"/>
    <col min="9027" max="9027" width="1.77734375" style="149" customWidth="1"/>
    <col min="9028" max="9028" width="6.88671875" style="149" customWidth="1"/>
    <col min="9029" max="9029" width="4.44140625" style="149" customWidth="1"/>
    <col min="9030" max="9030" width="3.6640625" style="149" customWidth="1"/>
    <col min="9031" max="9031" width="0.77734375" style="149" customWidth="1"/>
    <col min="9032" max="9032" width="3.33203125" style="149" customWidth="1"/>
    <col min="9033" max="9033" width="3.6640625" style="149" customWidth="1"/>
    <col min="9034" max="9034" width="3" style="149" customWidth="1"/>
    <col min="9035" max="9035" width="3.6640625" style="149" customWidth="1"/>
    <col min="9036" max="9036" width="3.109375" style="149" customWidth="1"/>
    <col min="9037" max="9037" width="1.88671875" style="149" customWidth="1"/>
    <col min="9038" max="9039" width="2.21875" style="149" customWidth="1"/>
    <col min="9040" max="9040" width="7.21875" style="149" customWidth="1"/>
    <col min="9041" max="9275" width="8.88671875" style="149"/>
    <col min="9276" max="9276" width="2.44140625" style="149" customWidth="1"/>
    <col min="9277" max="9277" width="2.33203125" style="149" customWidth="1"/>
    <col min="9278" max="9278" width="1.109375" style="149" customWidth="1"/>
    <col min="9279" max="9279" width="22.6640625" style="149" customWidth="1"/>
    <col min="9280" max="9280" width="1.21875" style="149" customWidth="1"/>
    <col min="9281" max="9282" width="11.77734375" style="149" customWidth="1"/>
    <col min="9283" max="9283" width="1.77734375" style="149" customWidth="1"/>
    <col min="9284" max="9284" width="6.88671875" style="149" customWidth="1"/>
    <col min="9285" max="9285" width="4.44140625" style="149" customWidth="1"/>
    <col min="9286" max="9286" width="3.6640625" style="149" customWidth="1"/>
    <col min="9287" max="9287" width="0.77734375" style="149" customWidth="1"/>
    <col min="9288" max="9288" width="3.33203125" style="149" customWidth="1"/>
    <col min="9289" max="9289" width="3.6640625" style="149" customWidth="1"/>
    <col min="9290" max="9290" width="3" style="149" customWidth="1"/>
    <col min="9291" max="9291" width="3.6640625" style="149" customWidth="1"/>
    <col min="9292" max="9292" width="3.109375" style="149" customWidth="1"/>
    <col min="9293" max="9293" width="1.88671875" style="149" customWidth="1"/>
    <col min="9294" max="9295" width="2.21875" style="149" customWidth="1"/>
    <col min="9296" max="9296" width="7.21875" style="149" customWidth="1"/>
    <col min="9297" max="9531" width="8.88671875" style="149"/>
    <col min="9532" max="9532" width="2.44140625" style="149" customWidth="1"/>
    <col min="9533" max="9533" width="2.33203125" style="149" customWidth="1"/>
    <col min="9534" max="9534" width="1.109375" style="149" customWidth="1"/>
    <col min="9535" max="9535" width="22.6640625" style="149" customWidth="1"/>
    <col min="9536" max="9536" width="1.21875" style="149" customWidth="1"/>
    <col min="9537" max="9538" width="11.77734375" style="149" customWidth="1"/>
    <col min="9539" max="9539" width="1.77734375" style="149" customWidth="1"/>
    <col min="9540" max="9540" width="6.88671875" style="149" customWidth="1"/>
    <col min="9541" max="9541" width="4.44140625" style="149" customWidth="1"/>
    <col min="9542" max="9542" width="3.6640625" style="149" customWidth="1"/>
    <col min="9543" max="9543" width="0.77734375" style="149" customWidth="1"/>
    <col min="9544" max="9544" width="3.33203125" style="149" customWidth="1"/>
    <col min="9545" max="9545" width="3.6640625" style="149" customWidth="1"/>
    <col min="9546" max="9546" width="3" style="149" customWidth="1"/>
    <col min="9547" max="9547" width="3.6640625" style="149" customWidth="1"/>
    <col min="9548" max="9548" width="3.109375" style="149" customWidth="1"/>
    <col min="9549" max="9549" width="1.88671875" style="149" customWidth="1"/>
    <col min="9550" max="9551" width="2.21875" style="149" customWidth="1"/>
    <col min="9552" max="9552" width="7.21875" style="149" customWidth="1"/>
    <col min="9553" max="9787" width="8.88671875" style="149"/>
    <col min="9788" max="9788" width="2.44140625" style="149" customWidth="1"/>
    <col min="9789" max="9789" width="2.33203125" style="149" customWidth="1"/>
    <col min="9790" max="9790" width="1.109375" style="149" customWidth="1"/>
    <col min="9791" max="9791" width="22.6640625" style="149" customWidth="1"/>
    <col min="9792" max="9792" width="1.21875" style="149" customWidth="1"/>
    <col min="9793" max="9794" width="11.77734375" style="149" customWidth="1"/>
    <col min="9795" max="9795" width="1.77734375" style="149" customWidth="1"/>
    <col min="9796" max="9796" width="6.88671875" style="149" customWidth="1"/>
    <col min="9797" max="9797" width="4.44140625" style="149" customWidth="1"/>
    <col min="9798" max="9798" width="3.6640625" style="149" customWidth="1"/>
    <col min="9799" max="9799" width="0.77734375" style="149" customWidth="1"/>
    <col min="9800" max="9800" width="3.33203125" style="149" customWidth="1"/>
    <col min="9801" max="9801" width="3.6640625" style="149" customWidth="1"/>
    <col min="9802" max="9802" width="3" style="149" customWidth="1"/>
    <col min="9803" max="9803" width="3.6640625" style="149" customWidth="1"/>
    <col min="9804" max="9804" width="3.109375" style="149" customWidth="1"/>
    <col min="9805" max="9805" width="1.88671875" style="149" customWidth="1"/>
    <col min="9806" max="9807" width="2.21875" style="149" customWidth="1"/>
    <col min="9808" max="9808" width="7.21875" style="149" customWidth="1"/>
    <col min="9809" max="10043" width="8.88671875" style="149"/>
    <col min="10044" max="10044" width="2.44140625" style="149" customWidth="1"/>
    <col min="10045" max="10045" width="2.33203125" style="149" customWidth="1"/>
    <col min="10046" max="10046" width="1.109375" style="149" customWidth="1"/>
    <col min="10047" max="10047" width="22.6640625" style="149" customWidth="1"/>
    <col min="10048" max="10048" width="1.21875" style="149" customWidth="1"/>
    <col min="10049" max="10050" width="11.77734375" style="149" customWidth="1"/>
    <col min="10051" max="10051" width="1.77734375" style="149" customWidth="1"/>
    <col min="10052" max="10052" width="6.88671875" style="149" customWidth="1"/>
    <col min="10053" max="10053" width="4.44140625" style="149" customWidth="1"/>
    <col min="10054" max="10054" width="3.6640625" style="149" customWidth="1"/>
    <col min="10055" max="10055" width="0.77734375" style="149" customWidth="1"/>
    <col min="10056" max="10056" width="3.33203125" style="149" customWidth="1"/>
    <col min="10057" max="10057" width="3.6640625" style="149" customWidth="1"/>
    <col min="10058" max="10058" width="3" style="149" customWidth="1"/>
    <col min="10059" max="10059" width="3.6640625" style="149" customWidth="1"/>
    <col min="10060" max="10060" width="3.109375" style="149" customWidth="1"/>
    <col min="10061" max="10061" width="1.88671875" style="149" customWidth="1"/>
    <col min="10062" max="10063" width="2.21875" style="149" customWidth="1"/>
    <col min="10064" max="10064" width="7.21875" style="149" customWidth="1"/>
    <col min="10065" max="10299" width="8.88671875" style="149"/>
    <col min="10300" max="10300" width="2.44140625" style="149" customWidth="1"/>
    <col min="10301" max="10301" width="2.33203125" style="149" customWidth="1"/>
    <col min="10302" max="10302" width="1.109375" style="149" customWidth="1"/>
    <col min="10303" max="10303" width="22.6640625" style="149" customWidth="1"/>
    <col min="10304" max="10304" width="1.21875" style="149" customWidth="1"/>
    <col min="10305" max="10306" width="11.77734375" style="149" customWidth="1"/>
    <col min="10307" max="10307" width="1.77734375" style="149" customWidth="1"/>
    <col min="10308" max="10308" width="6.88671875" style="149" customWidth="1"/>
    <col min="10309" max="10309" width="4.44140625" style="149" customWidth="1"/>
    <col min="10310" max="10310" width="3.6640625" style="149" customWidth="1"/>
    <col min="10311" max="10311" width="0.77734375" style="149" customWidth="1"/>
    <col min="10312" max="10312" width="3.33203125" style="149" customWidth="1"/>
    <col min="10313" max="10313" width="3.6640625" style="149" customWidth="1"/>
    <col min="10314" max="10314" width="3" style="149" customWidth="1"/>
    <col min="10315" max="10315" width="3.6640625" style="149" customWidth="1"/>
    <col min="10316" max="10316" width="3.109375" style="149" customWidth="1"/>
    <col min="10317" max="10317" width="1.88671875" style="149" customWidth="1"/>
    <col min="10318" max="10319" width="2.21875" style="149" customWidth="1"/>
    <col min="10320" max="10320" width="7.21875" style="149" customWidth="1"/>
    <col min="10321" max="10555" width="8.88671875" style="149"/>
    <col min="10556" max="10556" width="2.44140625" style="149" customWidth="1"/>
    <col min="10557" max="10557" width="2.33203125" style="149" customWidth="1"/>
    <col min="10558" max="10558" width="1.109375" style="149" customWidth="1"/>
    <col min="10559" max="10559" width="22.6640625" style="149" customWidth="1"/>
    <col min="10560" max="10560" width="1.21875" style="149" customWidth="1"/>
    <col min="10561" max="10562" width="11.77734375" style="149" customWidth="1"/>
    <col min="10563" max="10563" width="1.77734375" style="149" customWidth="1"/>
    <col min="10564" max="10564" width="6.88671875" style="149" customWidth="1"/>
    <col min="10565" max="10565" width="4.44140625" style="149" customWidth="1"/>
    <col min="10566" max="10566" width="3.6640625" style="149" customWidth="1"/>
    <col min="10567" max="10567" width="0.77734375" style="149" customWidth="1"/>
    <col min="10568" max="10568" width="3.33203125" style="149" customWidth="1"/>
    <col min="10569" max="10569" width="3.6640625" style="149" customWidth="1"/>
    <col min="10570" max="10570" width="3" style="149" customWidth="1"/>
    <col min="10571" max="10571" width="3.6640625" style="149" customWidth="1"/>
    <col min="10572" max="10572" width="3.109375" style="149" customWidth="1"/>
    <col min="10573" max="10573" width="1.88671875" style="149" customWidth="1"/>
    <col min="10574" max="10575" width="2.21875" style="149" customWidth="1"/>
    <col min="10576" max="10576" width="7.21875" style="149" customWidth="1"/>
    <col min="10577" max="10811" width="8.88671875" style="149"/>
    <col min="10812" max="10812" width="2.44140625" style="149" customWidth="1"/>
    <col min="10813" max="10813" width="2.33203125" style="149" customWidth="1"/>
    <col min="10814" max="10814" width="1.109375" style="149" customWidth="1"/>
    <col min="10815" max="10815" width="22.6640625" style="149" customWidth="1"/>
    <col min="10816" max="10816" width="1.21875" style="149" customWidth="1"/>
    <col min="10817" max="10818" width="11.77734375" style="149" customWidth="1"/>
    <col min="10819" max="10819" width="1.77734375" style="149" customWidth="1"/>
    <col min="10820" max="10820" width="6.88671875" style="149" customWidth="1"/>
    <col min="10821" max="10821" width="4.44140625" style="149" customWidth="1"/>
    <col min="10822" max="10822" width="3.6640625" style="149" customWidth="1"/>
    <col min="10823" max="10823" width="0.77734375" style="149" customWidth="1"/>
    <col min="10824" max="10824" width="3.33203125" style="149" customWidth="1"/>
    <col min="10825" max="10825" width="3.6640625" style="149" customWidth="1"/>
    <col min="10826" max="10826" width="3" style="149" customWidth="1"/>
    <col min="10827" max="10827" width="3.6640625" style="149" customWidth="1"/>
    <col min="10828" max="10828" width="3.109375" style="149" customWidth="1"/>
    <col min="10829" max="10829" width="1.88671875" style="149" customWidth="1"/>
    <col min="10830" max="10831" width="2.21875" style="149" customWidth="1"/>
    <col min="10832" max="10832" width="7.21875" style="149" customWidth="1"/>
    <col min="10833" max="11067" width="8.88671875" style="149"/>
    <col min="11068" max="11068" width="2.44140625" style="149" customWidth="1"/>
    <col min="11069" max="11069" width="2.33203125" style="149" customWidth="1"/>
    <col min="11070" max="11070" width="1.109375" style="149" customWidth="1"/>
    <col min="11071" max="11071" width="22.6640625" style="149" customWidth="1"/>
    <col min="11072" max="11072" width="1.21875" style="149" customWidth="1"/>
    <col min="11073" max="11074" width="11.77734375" style="149" customWidth="1"/>
    <col min="11075" max="11075" width="1.77734375" style="149" customWidth="1"/>
    <col min="11076" max="11076" width="6.88671875" style="149" customWidth="1"/>
    <col min="11077" max="11077" width="4.44140625" style="149" customWidth="1"/>
    <col min="11078" max="11078" width="3.6640625" style="149" customWidth="1"/>
    <col min="11079" max="11079" width="0.77734375" style="149" customWidth="1"/>
    <col min="11080" max="11080" width="3.33203125" style="149" customWidth="1"/>
    <col min="11081" max="11081" width="3.6640625" style="149" customWidth="1"/>
    <col min="11082" max="11082" width="3" style="149" customWidth="1"/>
    <col min="11083" max="11083" width="3.6640625" style="149" customWidth="1"/>
    <col min="11084" max="11084" width="3.109375" style="149" customWidth="1"/>
    <col min="11085" max="11085" width="1.88671875" style="149" customWidth="1"/>
    <col min="11086" max="11087" width="2.21875" style="149" customWidth="1"/>
    <col min="11088" max="11088" width="7.21875" style="149" customWidth="1"/>
    <col min="11089" max="11323" width="8.88671875" style="149"/>
    <col min="11324" max="11324" width="2.44140625" style="149" customWidth="1"/>
    <col min="11325" max="11325" width="2.33203125" style="149" customWidth="1"/>
    <col min="11326" max="11326" width="1.109375" style="149" customWidth="1"/>
    <col min="11327" max="11327" width="22.6640625" style="149" customWidth="1"/>
    <col min="11328" max="11328" width="1.21875" style="149" customWidth="1"/>
    <col min="11329" max="11330" width="11.77734375" style="149" customWidth="1"/>
    <col min="11331" max="11331" width="1.77734375" style="149" customWidth="1"/>
    <col min="11332" max="11332" width="6.88671875" style="149" customWidth="1"/>
    <col min="11333" max="11333" width="4.44140625" style="149" customWidth="1"/>
    <col min="11334" max="11334" width="3.6640625" style="149" customWidth="1"/>
    <col min="11335" max="11335" width="0.77734375" style="149" customWidth="1"/>
    <col min="11336" max="11336" width="3.33203125" style="149" customWidth="1"/>
    <col min="11337" max="11337" width="3.6640625" style="149" customWidth="1"/>
    <col min="11338" max="11338" width="3" style="149" customWidth="1"/>
    <col min="11339" max="11339" width="3.6640625" style="149" customWidth="1"/>
    <col min="11340" max="11340" width="3.109375" style="149" customWidth="1"/>
    <col min="11341" max="11341" width="1.88671875" style="149" customWidth="1"/>
    <col min="11342" max="11343" width="2.21875" style="149" customWidth="1"/>
    <col min="11344" max="11344" width="7.21875" style="149" customWidth="1"/>
    <col min="11345" max="11579" width="8.88671875" style="149"/>
    <col min="11580" max="11580" width="2.44140625" style="149" customWidth="1"/>
    <col min="11581" max="11581" width="2.33203125" style="149" customWidth="1"/>
    <col min="11582" max="11582" width="1.109375" style="149" customWidth="1"/>
    <col min="11583" max="11583" width="22.6640625" style="149" customWidth="1"/>
    <col min="11584" max="11584" width="1.21875" style="149" customWidth="1"/>
    <col min="11585" max="11586" width="11.77734375" style="149" customWidth="1"/>
    <col min="11587" max="11587" width="1.77734375" style="149" customWidth="1"/>
    <col min="11588" max="11588" width="6.88671875" style="149" customWidth="1"/>
    <col min="11589" max="11589" width="4.44140625" style="149" customWidth="1"/>
    <col min="11590" max="11590" width="3.6640625" style="149" customWidth="1"/>
    <col min="11591" max="11591" width="0.77734375" style="149" customWidth="1"/>
    <col min="11592" max="11592" width="3.33203125" style="149" customWidth="1"/>
    <col min="11593" max="11593" width="3.6640625" style="149" customWidth="1"/>
    <col min="11594" max="11594" width="3" style="149" customWidth="1"/>
    <col min="11595" max="11595" width="3.6640625" style="149" customWidth="1"/>
    <col min="11596" max="11596" width="3.109375" style="149" customWidth="1"/>
    <col min="11597" max="11597" width="1.88671875" style="149" customWidth="1"/>
    <col min="11598" max="11599" width="2.21875" style="149" customWidth="1"/>
    <col min="11600" max="11600" width="7.21875" style="149" customWidth="1"/>
    <col min="11601" max="11835" width="8.88671875" style="149"/>
    <col min="11836" max="11836" width="2.44140625" style="149" customWidth="1"/>
    <col min="11837" max="11837" width="2.33203125" style="149" customWidth="1"/>
    <col min="11838" max="11838" width="1.109375" style="149" customWidth="1"/>
    <col min="11839" max="11839" width="22.6640625" style="149" customWidth="1"/>
    <col min="11840" max="11840" width="1.21875" style="149" customWidth="1"/>
    <col min="11841" max="11842" width="11.77734375" style="149" customWidth="1"/>
    <col min="11843" max="11843" width="1.77734375" style="149" customWidth="1"/>
    <col min="11844" max="11844" width="6.88671875" style="149" customWidth="1"/>
    <col min="11845" max="11845" width="4.44140625" style="149" customWidth="1"/>
    <col min="11846" max="11846" width="3.6640625" style="149" customWidth="1"/>
    <col min="11847" max="11847" width="0.77734375" style="149" customWidth="1"/>
    <col min="11848" max="11848" width="3.33203125" style="149" customWidth="1"/>
    <col min="11849" max="11849" width="3.6640625" style="149" customWidth="1"/>
    <col min="11850" max="11850" width="3" style="149" customWidth="1"/>
    <col min="11851" max="11851" width="3.6640625" style="149" customWidth="1"/>
    <col min="11852" max="11852" width="3.109375" style="149" customWidth="1"/>
    <col min="11853" max="11853" width="1.88671875" style="149" customWidth="1"/>
    <col min="11854" max="11855" width="2.21875" style="149" customWidth="1"/>
    <col min="11856" max="11856" width="7.21875" style="149" customWidth="1"/>
    <col min="11857" max="12091" width="8.88671875" style="149"/>
    <col min="12092" max="12092" width="2.44140625" style="149" customWidth="1"/>
    <col min="12093" max="12093" width="2.33203125" style="149" customWidth="1"/>
    <col min="12094" max="12094" width="1.109375" style="149" customWidth="1"/>
    <col min="12095" max="12095" width="22.6640625" style="149" customWidth="1"/>
    <col min="12096" max="12096" width="1.21875" style="149" customWidth="1"/>
    <col min="12097" max="12098" width="11.77734375" style="149" customWidth="1"/>
    <col min="12099" max="12099" width="1.77734375" style="149" customWidth="1"/>
    <col min="12100" max="12100" width="6.88671875" style="149" customWidth="1"/>
    <col min="12101" max="12101" width="4.44140625" style="149" customWidth="1"/>
    <col min="12102" max="12102" width="3.6640625" style="149" customWidth="1"/>
    <col min="12103" max="12103" width="0.77734375" style="149" customWidth="1"/>
    <col min="12104" max="12104" width="3.33203125" style="149" customWidth="1"/>
    <col min="12105" max="12105" width="3.6640625" style="149" customWidth="1"/>
    <col min="12106" max="12106" width="3" style="149" customWidth="1"/>
    <col min="12107" max="12107" width="3.6640625" style="149" customWidth="1"/>
    <col min="12108" max="12108" width="3.109375" style="149" customWidth="1"/>
    <col min="12109" max="12109" width="1.88671875" style="149" customWidth="1"/>
    <col min="12110" max="12111" width="2.21875" style="149" customWidth="1"/>
    <col min="12112" max="12112" width="7.21875" style="149" customWidth="1"/>
    <col min="12113" max="12347" width="8.88671875" style="149"/>
    <col min="12348" max="12348" width="2.44140625" style="149" customWidth="1"/>
    <col min="12349" max="12349" width="2.33203125" style="149" customWidth="1"/>
    <col min="12350" max="12350" width="1.109375" style="149" customWidth="1"/>
    <col min="12351" max="12351" width="22.6640625" style="149" customWidth="1"/>
    <col min="12352" max="12352" width="1.21875" style="149" customWidth="1"/>
    <col min="12353" max="12354" width="11.77734375" style="149" customWidth="1"/>
    <col min="12355" max="12355" width="1.77734375" style="149" customWidth="1"/>
    <col min="12356" max="12356" width="6.88671875" style="149" customWidth="1"/>
    <col min="12357" max="12357" width="4.44140625" style="149" customWidth="1"/>
    <col min="12358" max="12358" width="3.6640625" style="149" customWidth="1"/>
    <col min="12359" max="12359" width="0.77734375" style="149" customWidth="1"/>
    <col min="12360" max="12360" width="3.33203125" style="149" customWidth="1"/>
    <col min="12361" max="12361" width="3.6640625" style="149" customWidth="1"/>
    <col min="12362" max="12362" width="3" style="149" customWidth="1"/>
    <col min="12363" max="12363" width="3.6640625" style="149" customWidth="1"/>
    <col min="12364" max="12364" width="3.109375" style="149" customWidth="1"/>
    <col min="12365" max="12365" width="1.88671875" style="149" customWidth="1"/>
    <col min="12366" max="12367" width="2.21875" style="149" customWidth="1"/>
    <col min="12368" max="12368" width="7.21875" style="149" customWidth="1"/>
    <col min="12369" max="12603" width="8.88671875" style="149"/>
    <col min="12604" max="12604" width="2.44140625" style="149" customWidth="1"/>
    <col min="12605" max="12605" width="2.33203125" style="149" customWidth="1"/>
    <col min="12606" max="12606" width="1.109375" style="149" customWidth="1"/>
    <col min="12607" max="12607" width="22.6640625" style="149" customWidth="1"/>
    <col min="12608" max="12608" width="1.21875" style="149" customWidth="1"/>
    <col min="12609" max="12610" width="11.77734375" style="149" customWidth="1"/>
    <col min="12611" max="12611" width="1.77734375" style="149" customWidth="1"/>
    <col min="12612" max="12612" width="6.88671875" style="149" customWidth="1"/>
    <col min="12613" max="12613" width="4.44140625" style="149" customWidth="1"/>
    <col min="12614" max="12614" width="3.6640625" style="149" customWidth="1"/>
    <col min="12615" max="12615" width="0.77734375" style="149" customWidth="1"/>
    <col min="12616" max="12616" width="3.33203125" style="149" customWidth="1"/>
    <col min="12617" max="12617" width="3.6640625" style="149" customWidth="1"/>
    <col min="12618" max="12618" width="3" style="149" customWidth="1"/>
    <col min="12619" max="12619" width="3.6640625" style="149" customWidth="1"/>
    <col min="12620" max="12620" width="3.109375" style="149" customWidth="1"/>
    <col min="12621" max="12621" width="1.88671875" style="149" customWidth="1"/>
    <col min="12622" max="12623" width="2.21875" style="149" customWidth="1"/>
    <col min="12624" max="12624" width="7.21875" style="149" customWidth="1"/>
    <col min="12625" max="12859" width="8.88671875" style="149"/>
    <col min="12860" max="12860" width="2.44140625" style="149" customWidth="1"/>
    <col min="12861" max="12861" width="2.33203125" style="149" customWidth="1"/>
    <col min="12862" max="12862" width="1.109375" style="149" customWidth="1"/>
    <col min="12863" max="12863" width="22.6640625" style="149" customWidth="1"/>
    <col min="12864" max="12864" width="1.21875" style="149" customWidth="1"/>
    <col min="12865" max="12866" width="11.77734375" style="149" customWidth="1"/>
    <col min="12867" max="12867" width="1.77734375" style="149" customWidth="1"/>
    <col min="12868" max="12868" width="6.88671875" style="149" customWidth="1"/>
    <col min="12869" max="12869" width="4.44140625" style="149" customWidth="1"/>
    <col min="12870" max="12870" width="3.6640625" style="149" customWidth="1"/>
    <col min="12871" max="12871" width="0.77734375" style="149" customWidth="1"/>
    <col min="12872" max="12872" width="3.33203125" style="149" customWidth="1"/>
    <col min="12873" max="12873" width="3.6640625" style="149" customWidth="1"/>
    <col min="12874" max="12874" width="3" style="149" customWidth="1"/>
    <col min="12875" max="12875" width="3.6640625" style="149" customWidth="1"/>
    <col min="12876" max="12876" width="3.109375" style="149" customWidth="1"/>
    <col min="12877" max="12877" width="1.88671875" style="149" customWidth="1"/>
    <col min="12878" max="12879" width="2.21875" style="149" customWidth="1"/>
    <col min="12880" max="12880" width="7.21875" style="149" customWidth="1"/>
    <col min="12881" max="13115" width="8.88671875" style="149"/>
    <col min="13116" max="13116" width="2.44140625" style="149" customWidth="1"/>
    <col min="13117" max="13117" width="2.33203125" style="149" customWidth="1"/>
    <col min="13118" max="13118" width="1.109375" style="149" customWidth="1"/>
    <col min="13119" max="13119" width="22.6640625" style="149" customWidth="1"/>
    <col min="13120" max="13120" width="1.21875" style="149" customWidth="1"/>
    <col min="13121" max="13122" width="11.77734375" style="149" customWidth="1"/>
    <col min="13123" max="13123" width="1.77734375" style="149" customWidth="1"/>
    <col min="13124" max="13124" width="6.88671875" style="149" customWidth="1"/>
    <col min="13125" max="13125" width="4.44140625" style="149" customWidth="1"/>
    <col min="13126" max="13126" width="3.6640625" style="149" customWidth="1"/>
    <col min="13127" max="13127" width="0.77734375" style="149" customWidth="1"/>
    <col min="13128" max="13128" width="3.33203125" style="149" customWidth="1"/>
    <col min="13129" max="13129" width="3.6640625" style="149" customWidth="1"/>
    <col min="13130" max="13130" width="3" style="149" customWidth="1"/>
    <col min="13131" max="13131" width="3.6640625" style="149" customWidth="1"/>
    <col min="13132" max="13132" width="3.109375" style="149" customWidth="1"/>
    <col min="13133" max="13133" width="1.88671875" style="149" customWidth="1"/>
    <col min="13134" max="13135" width="2.21875" style="149" customWidth="1"/>
    <col min="13136" max="13136" width="7.21875" style="149" customWidth="1"/>
    <col min="13137" max="13371" width="8.88671875" style="149"/>
    <col min="13372" max="13372" width="2.44140625" style="149" customWidth="1"/>
    <col min="13373" max="13373" width="2.33203125" style="149" customWidth="1"/>
    <col min="13374" max="13374" width="1.109375" style="149" customWidth="1"/>
    <col min="13375" max="13375" width="22.6640625" style="149" customWidth="1"/>
    <col min="13376" max="13376" width="1.21875" style="149" customWidth="1"/>
    <col min="13377" max="13378" width="11.77734375" style="149" customWidth="1"/>
    <col min="13379" max="13379" width="1.77734375" style="149" customWidth="1"/>
    <col min="13380" max="13380" width="6.88671875" style="149" customWidth="1"/>
    <col min="13381" max="13381" width="4.44140625" style="149" customWidth="1"/>
    <col min="13382" max="13382" width="3.6640625" style="149" customWidth="1"/>
    <col min="13383" max="13383" width="0.77734375" style="149" customWidth="1"/>
    <col min="13384" max="13384" width="3.33203125" style="149" customWidth="1"/>
    <col min="13385" max="13385" width="3.6640625" style="149" customWidth="1"/>
    <col min="13386" max="13386" width="3" style="149" customWidth="1"/>
    <col min="13387" max="13387" width="3.6640625" style="149" customWidth="1"/>
    <col min="13388" max="13388" width="3.109375" style="149" customWidth="1"/>
    <col min="13389" max="13389" width="1.88671875" style="149" customWidth="1"/>
    <col min="13390" max="13391" width="2.21875" style="149" customWidth="1"/>
    <col min="13392" max="13392" width="7.21875" style="149" customWidth="1"/>
    <col min="13393" max="13627" width="8.88671875" style="149"/>
    <col min="13628" max="13628" width="2.44140625" style="149" customWidth="1"/>
    <col min="13629" max="13629" width="2.33203125" style="149" customWidth="1"/>
    <col min="13630" max="13630" width="1.109375" style="149" customWidth="1"/>
    <col min="13631" max="13631" width="22.6640625" style="149" customWidth="1"/>
    <col min="13632" max="13632" width="1.21875" style="149" customWidth="1"/>
    <col min="13633" max="13634" width="11.77734375" style="149" customWidth="1"/>
    <col min="13635" max="13635" width="1.77734375" style="149" customWidth="1"/>
    <col min="13636" max="13636" width="6.88671875" style="149" customWidth="1"/>
    <col min="13637" max="13637" width="4.44140625" style="149" customWidth="1"/>
    <col min="13638" max="13638" width="3.6640625" style="149" customWidth="1"/>
    <col min="13639" max="13639" width="0.77734375" style="149" customWidth="1"/>
    <col min="13640" max="13640" width="3.33203125" style="149" customWidth="1"/>
    <col min="13641" max="13641" width="3.6640625" style="149" customWidth="1"/>
    <col min="13642" max="13642" width="3" style="149" customWidth="1"/>
    <col min="13643" max="13643" width="3.6640625" style="149" customWidth="1"/>
    <col min="13644" max="13644" width="3.109375" style="149" customWidth="1"/>
    <col min="13645" max="13645" width="1.88671875" style="149" customWidth="1"/>
    <col min="13646" max="13647" width="2.21875" style="149" customWidth="1"/>
    <col min="13648" max="13648" width="7.21875" style="149" customWidth="1"/>
    <col min="13649" max="13883" width="8.88671875" style="149"/>
    <col min="13884" max="13884" width="2.44140625" style="149" customWidth="1"/>
    <col min="13885" max="13885" width="2.33203125" style="149" customWidth="1"/>
    <col min="13886" max="13886" width="1.109375" style="149" customWidth="1"/>
    <col min="13887" max="13887" width="22.6640625" style="149" customWidth="1"/>
    <col min="13888" max="13888" width="1.21875" style="149" customWidth="1"/>
    <col min="13889" max="13890" width="11.77734375" style="149" customWidth="1"/>
    <col min="13891" max="13891" width="1.77734375" style="149" customWidth="1"/>
    <col min="13892" max="13892" width="6.88671875" style="149" customWidth="1"/>
    <col min="13893" max="13893" width="4.44140625" style="149" customWidth="1"/>
    <col min="13894" max="13894" width="3.6640625" style="149" customWidth="1"/>
    <col min="13895" max="13895" width="0.77734375" style="149" customWidth="1"/>
    <col min="13896" max="13896" width="3.33203125" style="149" customWidth="1"/>
    <col min="13897" max="13897" width="3.6640625" style="149" customWidth="1"/>
    <col min="13898" max="13898" width="3" style="149" customWidth="1"/>
    <col min="13899" max="13899" width="3.6640625" style="149" customWidth="1"/>
    <col min="13900" max="13900" width="3.109375" style="149" customWidth="1"/>
    <col min="13901" max="13901" width="1.88671875" style="149" customWidth="1"/>
    <col min="13902" max="13903" width="2.21875" style="149" customWidth="1"/>
    <col min="13904" max="13904" width="7.21875" style="149" customWidth="1"/>
    <col min="13905" max="14139" width="8.88671875" style="149"/>
    <col min="14140" max="14140" width="2.44140625" style="149" customWidth="1"/>
    <col min="14141" max="14141" width="2.33203125" style="149" customWidth="1"/>
    <col min="14142" max="14142" width="1.109375" style="149" customWidth="1"/>
    <col min="14143" max="14143" width="22.6640625" style="149" customWidth="1"/>
    <col min="14144" max="14144" width="1.21875" style="149" customWidth="1"/>
    <col min="14145" max="14146" width="11.77734375" style="149" customWidth="1"/>
    <col min="14147" max="14147" width="1.77734375" style="149" customWidth="1"/>
    <col min="14148" max="14148" width="6.88671875" style="149" customWidth="1"/>
    <col min="14149" max="14149" width="4.44140625" style="149" customWidth="1"/>
    <col min="14150" max="14150" width="3.6640625" style="149" customWidth="1"/>
    <col min="14151" max="14151" width="0.77734375" style="149" customWidth="1"/>
    <col min="14152" max="14152" width="3.33203125" style="149" customWidth="1"/>
    <col min="14153" max="14153" width="3.6640625" style="149" customWidth="1"/>
    <col min="14154" max="14154" width="3" style="149" customWidth="1"/>
    <col min="14155" max="14155" width="3.6640625" style="149" customWidth="1"/>
    <col min="14156" max="14156" width="3.109375" style="149" customWidth="1"/>
    <col min="14157" max="14157" width="1.88671875" style="149" customWidth="1"/>
    <col min="14158" max="14159" width="2.21875" style="149" customWidth="1"/>
    <col min="14160" max="14160" width="7.21875" style="149" customWidth="1"/>
    <col min="14161" max="14395" width="8.88671875" style="149"/>
    <col min="14396" max="14396" width="2.44140625" style="149" customWidth="1"/>
    <col min="14397" max="14397" width="2.33203125" style="149" customWidth="1"/>
    <col min="14398" max="14398" width="1.109375" style="149" customWidth="1"/>
    <col min="14399" max="14399" width="22.6640625" style="149" customWidth="1"/>
    <col min="14400" max="14400" width="1.21875" style="149" customWidth="1"/>
    <col min="14401" max="14402" width="11.77734375" style="149" customWidth="1"/>
    <col min="14403" max="14403" width="1.77734375" style="149" customWidth="1"/>
    <col min="14404" max="14404" width="6.88671875" style="149" customWidth="1"/>
    <col min="14405" max="14405" width="4.44140625" style="149" customWidth="1"/>
    <col min="14406" max="14406" width="3.6640625" style="149" customWidth="1"/>
    <col min="14407" max="14407" width="0.77734375" style="149" customWidth="1"/>
    <col min="14408" max="14408" width="3.33203125" style="149" customWidth="1"/>
    <col min="14409" max="14409" width="3.6640625" style="149" customWidth="1"/>
    <col min="14410" max="14410" width="3" style="149" customWidth="1"/>
    <col min="14411" max="14411" width="3.6640625" style="149" customWidth="1"/>
    <col min="14412" max="14412" width="3.109375" style="149" customWidth="1"/>
    <col min="14413" max="14413" width="1.88671875" style="149" customWidth="1"/>
    <col min="14414" max="14415" width="2.21875" style="149" customWidth="1"/>
    <col min="14416" max="14416" width="7.21875" style="149" customWidth="1"/>
    <col min="14417" max="14651" width="8.88671875" style="149"/>
    <col min="14652" max="14652" width="2.44140625" style="149" customWidth="1"/>
    <col min="14653" max="14653" width="2.33203125" style="149" customWidth="1"/>
    <col min="14654" max="14654" width="1.109375" style="149" customWidth="1"/>
    <col min="14655" max="14655" width="22.6640625" style="149" customWidth="1"/>
    <col min="14656" max="14656" width="1.21875" style="149" customWidth="1"/>
    <col min="14657" max="14658" width="11.77734375" style="149" customWidth="1"/>
    <col min="14659" max="14659" width="1.77734375" style="149" customWidth="1"/>
    <col min="14660" max="14660" width="6.88671875" style="149" customWidth="1"/>
    <col min="14661" max="14661" width="4.44140625" style="149" customWidth="1"/>
    <col min="14662" max="14662" width="3.6640625" style="149" customWidth="1"/>
    <col min="14663" max="14663" width="0.77734375" style="149" customWidth="1"/>
    <col min="14664" max="14664" width="3.33203125" style="149" customWidth="1"/>
    <col min="14665" max="14665" width="3.6640625" style="149" customWidth="1"/>
    <col min="14666" max="14666" width="3" style="149" customWidth="1"/>
    <col min="14667" max="14667" width="3.6640625" style="149" customWidth="1"/>
    <col min="14668" max="14668" width="3.109375" style="149" customWidth="1"/>
    <col min="14669" max="14669" width="1.88671875" style="149" customWidth="1"/>
    <col min="14670" max="14671" width="2.21875" style="149" customWidth="1"/>
    <col min="14672" max="14672" width="7.21875" style="149" customWidth="1"/>
    <col min="14673" max="14907" width="8.88671875" style="149"/>
    <col min="14908" max="14908" width="2.44140625" style="149" customWidth="1"/>
    <col min="14909" max="14909" width="2.33203125" style="149" customWidth="1"/>
    <col min="14910" max="14910" width="1.109375" style="149" customWidth="1"/>
    <col min="14911" max="14911" width="22.6640625" style="149" customWidth="1"/>
    <col min="14912" max="14912" width="1.21875" style="149" customWidth="1"/>
    <col min="14913" max="14914" width="11.77734375" style="149" customWidth="1"/>
    <col min="14915" max="14915" width="1.77734375" style="149" customWidth="1"/>
    <col min="14916" max="14916" width="6.88671875" style="149" customWidth="1"/>
    <col min="14917" max="14917" width="4.44140625" style="149" customWidth="1"/>
    <col min="14918" max="14918" width="3.6640625" style="149" customWidth="1"/>
    <col min="14919" max="14919" width="0.77734375" style="149" customWidth="1"/>
    <col min="14920" max="14920" width="3.33203125" style="149" customWidth="1"/>
    <col min="14921" max="14921" width="3.6640625" style="149" customWidth="1"/>
    <col min="14922" max="14922" width="3" style="149" customWidth="1"/>
    <col min="14923" max="14923" width="3.6640625" style="149" customWidth="1"/>
    <col min="14924" max="14924" width="3.109375" style="149" customWidth="1"/>
    <col min="14925" max="14925" width="1.88671875" style="149" customWidth="1"/>
    <col min="14926" max="14927" width="2.21875" style="149" customWidth="1"/>
    <col min="14928" max="14928" width="7.21875" style="149" customWidth="1"/>
    <col min="14929" max="15163" width="8.88671875" style="149"/>
    <col min="15164" max="15164" width="2.44140625" style="149" customWidth="1"/>
    <col min="15165" max="15165" width="2.33203125" style="149" customWidth="1"/>
    <col min="15166" max="15166" width="1.109375" style="149" customWidth="1"/>
    <col min="15167" max="15167" width="22.6640625" style="149" customWidth="1"/>
    <col min="15168" max="15168" width="1.21875" style="149" customWidth="1"/>
    <col min="15169" max="15170" width="11.77734375" style="149" customWidth="1"/>
    <col min="15171" max="15171" width="1.77734375" style="149" customWidth="1"/>
    <col min="15172" max="15172" width="6.88671875" style="149" customWidth="1"/>
    <col min="15173" max="15173" width="4.44140625" style="149" customWidth="1"/>
    <col min="15174" max="15174" width="3.6640625" style="149" customWidth="1"/>
    <col min="15175" max="15175" width="0.77734375" style="149" customWidth="1"/>
    <col min="15176" max="15176" width="3.33203125" style="149" customWidth="1"/>
    <col min="15177" max="15177" width="3.6640625" style="149" customWidth="1"/>
    <col min="15178" max="15178" width="3" style="149" customWidth="1"/>
    <col min="15179" max="15179" width="3.6640625" style="149" customWidth="1"/>
    <col min="15180" max="15180" width="3.109375" style="149" customWidth="1"/>
    <col min="15181" max="15181" width="1.88671875" style="149" customWidth="1"/>
    <col min="15182" max="15183" width="2.21875" style="149" customWidth="1"/>
    <col min="15184" max="15184" width="7.21875" style="149" customWidth="1"/>
    <col min="15185" max="15419" width="8.88671875" style="149"/>
    <col min="15420" max="15420" width="2.44140625" style="149" customWidth="1"/>
    <col min="15421" max="15421" width="2.33203125" style="149" customWidth="1"/>
    <col min="15422" max="15422" width="1.109375" style="149" customWidth="1"/>
    <col min="15423" max="15423" width="22.6640625" style="149" customWidth="1"/>
    <col min="15424" max="15424" width="1.21875" style="149" customWidth="1"/>
    <col min="15425" max="15426" width="11.77734375" style="149" customWidth="1"/>
    <col min="15427" max="15427" width="1.77734375" style="149" customWidth="1"/>
    <col min="15428" max="15428" width="6.88671875" style="149" customWidth="1"/>
    <col min="15429" max="15429" width="4.44140625" style="149" customWidth="1"/>
    <col min="15430" max="15430" width="3.6640625" style="149" customWidth="1"/>
    <col min="15431" max="15431" width="0.77734375" style="149" customWidth="1"/>
    <col min="15432" max="15432" width="3.33203125" style="149" customWidth="1"/>
    <col min="15433" max="15433" width="3.6640625" style="149" customWidth="1"/>
    <col min="15434" max="15434" width="3" style="149" customWidth="1"/>
    <col min="15435" max="15435" width="3.6640625" style="149" customWidth="1"/>
    <col min="15436" max="15436" width="3.109375" style="149" customWidth="1"/>
    <col min="15437" max="15437" width="1.88671875" style="149" customWidth="1"/>
    <col min="15438" max="15439" width="2.21875" style="149" customWidth="1"/>
    <col min="15440" max="15440" width="7.21875" style="149" customWidth="1"/>
    <col min="15441" max="15675" width="8.88671875" style="149"/>
    <col min="15676" max="15676" width="2.44140625" style="149" customWidth="1"/>
    <col min="15677" max="15677" width="2.33203125" style="149" customWidth="1"/>
    <col min="15678" max="15678" width="1.109375" style="149" customWidth="1"/>
    <col min="15679" max="15679" width="22.6640625" style="149" customWidth="1"/>
    <col min="15680" max="15680" width="1.21875" style="149" customWidth="1"/>
    <col min="15681" max="15682" width="11.77734375" style="149" customWidth="1"/>
    <col min="15683" max="15683" width="1.77734375" style="149" customWidth="1"/>
    <col min="15684" max="15684" width="6.88671875" style="149" customWidth="1"/>
    <col min="15685" max="15685" width="4.44140625" style="149" customWidth="1"/>
    <col min="15686" max="15686" width="3.6640625" style="149" customWidth="1"/>
    <col min="15687" max="15687" width="0.77734375" style="149" customWidth="1"/>
    <col min="15688" max="15688" width="3.33203125" style="149" customWidth="1"/>
    <col min="15689" max="15689" width="3.6640625" style="149" customWidth="1"/>
    <col min="15690" max="15690" width="3" style="149" customWidth="1"/>
    <col min="15691" max="15691" width="3.6640625" style="149" customWidth="1"/>
    <col min="15692" max="15692" width="3.109375" style="149" customWidth="1"/>
    <col min="15693" max="15693" width="1.88671875" style="149" customWidth="1"/>
    <col min="15694" max="15695" width="2.21875" style="149" customWidth="1"/>
    <col min="15696" max="15696" width="7.21875" style="149" customWidth="1"/>
    <col min="15697" max="15931" width="8.88671875" style="149"/>
    <col min="15932" max="15932" width="2.44140625" style="149" customWidth="1"/>
    <col min="15933" max="15933" width="2.33203125" style="149" customWidth="1"/>
    <col min="15934" max="15934" width="1.109375" style="149" customWidth="1"/>
    <col min="15935" max="15935" width="22.6640625" style="149" customWidth="1"/>
    <col min="15936" max="15936" width="1.21875" style="149" customWidth="1"/>
    <col min="15937" max="15938" width="11.77734375" style="149" customWidth="1"/>
    <col min="15939" max="15939" width="1.77734375" style="149" customWidth="1"/>
    <col min="15940" max="15940" width="6.88671875" style="149" customWidth="1"/>
    <col min="15941" max="15941" width="4.44140625" style="149" customWidth="1"/>
    <col min="15942" max="15942" width="3.6640625" style="149" customWidth="1"/>
    <col min="15943" max="15943" width="0.77734375" style="149" customWidth="1"/>
    <col min="15944" max="15944" width="3.33203125" style="149" customWidth="1"/>
    <col min="15945" max="15945" width="3.6640625" style="149" customWidth="1"/>
    <col min="15946" max="15946" width="3" style="149" customWidth="1"/>
    <col min="15947" max="15947" width="3.6640625" style="149" customWidth="1"/>
    <col min="15948" max="15948" width="3.109375" style="149" customWidth="1"/>
    <col min="15949" max="15949" width="1.88671875" style="149" customWidth="1"/>
    <col min="15950" max="15951" width="2.21875" style="149" customWidth="1"/>
    <col min="15952" max="15952" width="7.21875" style="149" customWidth="1"/>
    <col min="15953" max="16187" width="8.88671875" style="149"/>
    <col min="16188" max="16188" width="2.44140625" style="149" customWidth="1"/>
    <col min="16189" max="16189" width="2.33203125" style="149" customWidth="1"/>
    <col min="16190" max="16190" width="1.109375" style="149" customWidth="1"/>
    <col min="16191" max="16191" width="22.6640625" style="149" customWidth="1"/>
    <col min="16192" max="16192" width="1.21875" style="149" customWidth="1"/>
    <col min="16193" max="16194" width="11.77734375" style="149" customWidth="1"/>
    <col min="16195" max="16195" width="1.77734375" style="149" customWidth="1"/>
    <col min="16196" max="16196" width="6.88671875" style="149" customWidth="1"/>
    <col min="16197" max="16197" width="4.44140625" style="149" customWidth="1"/>
    <col min="16198" max="16198" width="3.6640625" style="149" customWidth="1"/>
    <col min="16199" max="16199" width="0.77734375" style="149" customWidth="1"/>
    <col min="16200" max="16200" width="3.33203125" style="149" customWidth="1"/>
    <col min="16201" max="16201" width="3.6640625" style="149" customWidth="1"/>
    <col min="16202" max="16202" width="3" style="149" customWidth="1"/>
    <col min="16203" max="16203" width="3.6640625" style="149" customWidth="1"/>
    <col min="16204" max="16204" width="3.109375" style="149" customWidth="1"/>
    <col min="16205" max="16205" width="1.88671875" style="149" customWidth="1"/>
    <col min="16206" max="16207" width="2.21875" style="149" customWidth="1"/>
    <col min="16208" max="16208" width="7.21875" style="149" customWidth="1"/>
    <col min="16209" max="16384" width="8.88671875" style="149"/>
  </cols>
  <sheetData>
    <row r="1" spans="2:102" ht="20.25" customHeight="1">
      <c r="B1" s="148" t="s">
        <v>2477</v>
      </c>
      <c r="BB1" s="148" t="s">
        <v>2477</v>
      </c>
      <c r="CB1" s="148" t="s">
        <v>2274</v>
      </c>
    </row>
    <row r="2" spans="2:102" ht="12" customHeight="1">
      <c r="S2" s="151"/>
      <c r="T2" s="151"/>
      <c r="X2" s="151"/>
      <c r="AB2" s="399"/>
      <c r="BS2" s="151"/>
      <c r="BT2" s="151"/>
      <c r="BX2" s="151"/>
      <c r="CS2" s="151"/>
      <c r="CT2" s="151"/>
      <c r="CX2" s="151"/>
    </row>
    <row r="3" spans="2:102">
      <c r="Q3" s="178"/>
      <c r="R3" s="798"/>
      <c r="S3" s="799"/>
      <c r="T3" s="152" t="s">
        <v>2213</v>
      </c>
      <c r="U3" s="414"/>
      <c r="V3" s="152" t="s">
        <v>2214</v>
      </c>
      <c r="W3" s="414"/>
      <c r="X3" s="152" t="s">
        <v>2215</v>
      </c>
      <c r="BQ3" s="178"/>
      <c r="BR3" s="798"/>
      <c r="BS3" s="798"/>
      <c r="BT3" s="152" t="s">
        <v>2213</v>
      </c>
      <c r="BU3" s="414"/>
      <c r="BV3" s="152" t="s">
        <v>2214</v>
      </c>
      <c r="BW3" s="414"/>
      <c r="BX3" s="152" t="s">
        <v>2215</v>
      </c>
      <c r="CQ3" s="178"/>
      <c r="CR3" s="1195" t="s">
        <v>2423</v>
      </c>
      <c r="CS3" s="1196"/>
      <c r="CT3" s="1159" t="s">
        <v>2213</v>
      </c>
      <c r="CU3" s="1195" t="s">
        <v>2422</v>
      </c>
      <c r="CV3" s="1159" t="s">
        <v>2214</v>
      </c>
      <c r="CW3" s="1195" t="s">
        <v>2422</v>
      </c>
      <c r="CX3" s="1159" t="s">
        <v>2215</v>
      </c>
    </row>
    <row r="4" spans="2:102">
      <c r="Q4" s="178"/>
      <c r="R4" s="412"/>
      <c r="S4" s="412"/>
      <c r="T4" s="413"/>
      <c r="U4" s="412"/>
      <c r="V4" s="413"/>
      <c r="W4" s="412"/>
      <c r="X4" s="413"/>
      <c r="BQ4" s="178"/>
      <c r="BR4" s="412"/>
      <c r="BS4" s="412"/>
      <c r="BT4" s="413"/>
      <c r="BU4" s="412"/>
      <c r="BV4" s="413"/>
      <c r="BW4" s="412"/>
      <c r="BX4" s="413"/>
      <c r="CQ4" s="178"/>
      <c r="CR4" s="1196"/>
      <c r="CS4" s="1196"/>
      <c r="CT4" s="1194"/>
      <c r="CU4" s="1196"/>
      <c r="CV4" s="1194"/>
      <c r="CW4" s="1196"/>
      <c r="CX4" s="1194"/>
    </row>
    <row r="5" spans="2:102" ht="17.399999999999999" customHeight="1">
      <c r="N5" s="149" t="s">
        <v>2233</v>
      </c>
      <c r="T5" s="153"/>
      <c r="U5" s="153"/>
      <c r="V5" s="153"/>
      <c r="W5" s="153"/>
      <c r="X5" s="153"/>
      <c r="BN5" s="149" t="s">
        <v>2233</v>
      </c>
      <c r="BT5" s="153"/>
      <c r="BU5" s="153"/>
      <c r="BV5" s="153"/>
      <c r="BW5" s="153"/>
      <c r="BX5" s="153"/>
      <c r="CN5" s="149" t="s">
        <v>2233</v>
      </c>
      <c r="CT5" s="153"/>
      <c r="CU5" s="153"/>
      <c r="CV5" s="153"/>
      <c r="CW5" s="153"/>
      <c r="CX5" s="153"/>
    </row>
    <row r="6" spans="2:102" ht="15" customHeight="1">
      <c r="C6" s="149" t="s">
        <v>2216</v>
      </c>
      <c r="N6" s="1110" t="s">
        <v>2234</v>
      </c>
      <c r="O6" s="1115"/>
      <c r="P6" s="1111">
        <f>第1号!$L$9</f>
        <v>0</v>
      </c>
      <c r="Q6" s="1112"/>
      <c r="R6" s="1112"/>
      <c r="S6" s="1112"/>
      <c r="T6" s="1112"/>
      <c r="U6" s="1112"/>
      <c r="V6" s="1112"/>
      <c r="W6" s="1112"/>
      <c r="X6" s="1112"/>
      <c r="BC6" s="149" t="s">
        <v>2216</v>
      </c>
      <c r="BN6" s="1110" t="s">
        <v>2234</v>
      </c>
      <c r="BO6" s="1110"/>
      <c r="BP6" s="1111" t="s">
        <v>2420</v>
      </c>
      <c r="BQ6" s="1111"/>
      <c r="BR6" s="1111"/>
      <c r="BS6" s="1111"/>
      <c r="BT6" s="1111"/>
      <c r="BU6" s="1111"/>
      <c r="BV6" s="1111"/>
      <c r="BW6" s="1111"/>
      <c r="BX6" s="1111"/>
      <c r="CC6" s="149" t="s">
        <v>2216</v>
      </c>
      <c r="CN6" s="1110" t="s">
        <v>2234</v>
      </c>
      <c r="CO6" s="1115"/>
      <c r="CP6" s="1111" t="e">
        <f>#REF!</f>
        <v>#REF!</v>
      </c>
      <c r="CQ6" s="1112"/>
      <c r="CR6" s="1112"/>
      <c r="CS6" s="1112"/>
      <c r="CT6" s="1112"/>
      <c r="CU6" s="1112"/>
      <c r="CV6" s="1112"/>
      <c r="CW6" s="1112"/>
      <c r="CX6" s="1112"/>
    </row>
    <row r="7" spans="2:102" ht="2.4" customHeight="1">
      <c r="O7" s="148"/>
      <c r="P7" s="155"/>
      <c r="Q7" s="155"/>
      <c r="R7" s="155"/>
      <c r="S7" s="155"/>
      <c r="T7" s="155"/>
      <c r="U7" s="155"/>
      <c r="V7" s="155"/>
      <c r="W7" s="155"/>
      <c r="X7" s="155"/>
      <c r="BO7" s="148"/>
      <c r="BP7" s="155"/>
      <c r="BQ7" s="155"/>
      <c r="BR7" s="155"/>
      <c r="BS7" s="155"/>
      <c r="BT7" s="155"/>
      <c r="BU7" s="155"/>
      <c r="BV7" s="155"/>
      <c r="BW7" s="155"/>
      <c r="BX7" s="155"/>
      <c r="CO7" s="148"/>
      <c r="CP7" s="155"/>
      <c r="CQ7" s="155"/>
      <c r="CR7" s="155"/>
      <c r="CS7" s="155"/>
      <c r="CT7" s="155"/>
      <c r="CU7" s="155"/>
      <c r="CV7" s="155"/>
      <c r="CW7" s="155"/>
      <c r="CX7" s="155"/>
    </row>
    <row r="8" spans="2:102" ht="15" customHeight="1">
      <c r="C8" s="149" t="s">
        <v>2247</v>
      </c>
      <c r="E8" s="148"/>
      <c r="F8" s="148"/>
      <c r="G8" s="148"/>
      <c r="H8" s="148"/>
      <c r="I8" s="148"/>
      <c r="J8" s="148"/>
      <c r="N8" s="1110" t="s">
        <v>2219</v>
      </c>
      <c r="O8" s="1115"/>
      <c r="P8" s="1111">
        <f>第1号!$J$10</f>
        <v>0</v>
      </c>
      <c r="Q8" s="1112"/>
      <c r="R8" s="1112"/>
      <c r="S8" s="1112"/>
      <c r="T8" s="1112"/>
      <c r="U8" s="1112"/>
      <c r="V8" s="1112"/>
      <c r="W8" s="1112"/>
      <c r="X8" s="1112"/>
      <c r="BC8" s="149" t="s">
        <v>2247</v>
      </c>
      <c r="BE8" s="148"/>
      <c r="BF8" s="148"/>
      <c r="BG8" s="148"/>
      <c r="BH8" s="148"/>
      <c r="BI8" s="148"/>
      <c r="BJ8" s="148"/>
      <c r="BN8" s="1110" t="s">
        <v>2219</v>
      </c>
      <c r="BO8" s="1110"/>
      <c r="BP8" s="1111" t="s">
        <v>2421</v>
      </c>
      <c r="BQ8" s="1111"/>
      <c r="BR8" s="1111"/>
      <c r="BS8" s="1111"/>
      <c r="BT8" s="1111"/>
      <c r="BU8" s="1111"/>
      <c r="BV8" s="1111"/>
      <c r="BW8" s="1111"/>
      <c r="BX8" s="1111"/>
      <c r="CC8" s="149" t="s">
        <v>2247</v>
      </c>
      <c r="CE8" s="148"/>
      <c r="CF8" s="148"/>
      <c r="CG8" s="148"/>
      <c r="CH8" s="148"/>
      <c r="CI8" s="148"/>
      <c r="CJ8" s="148"/>
      <c r="CN8" s="1110" t="s">
        <v>2219</v>
      </c>
      <c r="CO8" s="1115"/>
      <c r="CP8" s="1111" t="e">
        <f>#REF!</f>
        <v>#REF!</v>
      </c>
      <c r="CQ8" s="1112"/>
      <c r="CR8" s="1112"/>
      <c r="CS8" s="1112"/>
      <c r="CT8" s="1112"/>
      <c r="CU8" s="1112"/>
      <c r="CV8" s="1112"/>
      <c r="CW8" s="1112"/>
      <c r="CX8" s="1112"/>
    </row>
    <row r="9" spans="2:102" ht="2.4" customHeight="1">
      <c r="D9" s="148"/>
      <c r="E9" s="148"/>
      <c r="F9" s="148"/>
      <c r="G9" s="148"/>
      <c r="H9" s="148"/>
      <c r="I9" s="148"/>
      <c r="J9" s="148"/>
      <c r="O9" s="148"/>
      <c r="P9" s="155"/>
      <c r="Q9" s="155"/>
      <c r="R9" s="155"/>
      <c r="S9" s="155"/>
      <c r="T9" s="155"/>
      <c r="U9" s="155"/>
      <c r="V9" s="155"/>
      <c r="W9" s="155"/>
      <c r="X9" s="155"/>
      <c r="BD9" s="148"/>
      <c r="BE9" s="148"/>
      <c r="BF9" s="148"/>
      <c r="BG9" s="148"/>
      <c r="BH9" s="148"/>
      <c r="BI9" s="148"/>
      <c r="BJ9" s="148"/>
      <c r="BO9" s="148"/>
      <c r="BP9" s="155"/>
      <c r="BQ9" s="155"/>
      <c r="BR9" s="155"/>
      <c r="BS9" s="155"/>
      <c r="BT9" s="155"/>
      <c r="BU9" s="155"/>
      <c r="BV9" s="155"/>
      <c r="BW9" s="155"/>
      <c r="BX9" s="155"/>
      <c r="CD9" s="148"/>
      <c r="CE9" s="148"/>
      <c r="CF9" s="148"/>
      <c r="CG9" s="148"/>
      <c r="CH9" s="148"/>
      <c r="CI9" s="148"/>
      <c r="CJ9" s="148"/>
      <c r="CO9" s="148"/>
      <c r="CP9" s="155"/>
      <c r="CQ9" s="155"/>
      <c r="CR9" s="155"/>
      <c r="CS9" s="155"/>
      <c r="CT9" s="155"/>
      <c r="CU9" s="155"/>
      <c r="CV9" s="155"/>
      <c r="CW9" s="155"/>
      <c r="CX9" s="155"/>
    </row>
    <row r="10" spans="2:102" ht="24" customHeight="1">
      <c r="N10" s="1113" t="s">
        <v>2175</v>
      </c>
      <c r="O10" s="1193"/>
      <c r="P10" s="1111">
        <f>第1号!$J$11</f>
        <v>0</v>
      </c>
      <c r="Q10" s="1112"/>
      <c r="R10" s="1112"/>
      <c r="S10" s="1112"/>
      <c r="T10" s="1111">
        <f>第1号!$M$11</f>
        <v>0</v>
      </c>
      <c r="U10" s="1112"/>
      <c r="V10" s="1112"/>
      <c r="W10" s="1112"/>
      <c r="X10" s="1112"/>
      <c r="AB10" s="169"/>
      <c r="BN10" s="1113" t="s">
        <v>2175</v>
      </c>
      <c r="BO10" s="1113"/>
      <c r="BP10" s="1111" t="s">
        <v>2670</v>
      </c>
      <c r="BQ10" s="1111"/>
      <c r="BR10" s="1111"/>
      <c r="BS10" s="1111"/>
      <c r="BT10" s="1111" t="s">
        <v>2671</v>
      </c>
      <c r="BU10" s="1111"/>
      <c r="BV10" s="1111"/>
      <c r="BW10" s="1111"/>
      <c r="BX10" s="1111"/>
      <c r="CN10" s="1113" t="s">
        <v>2175</v>
      </c>
      <c r="CO10" s="1193"/>
      <c r="CP10" s="1111" t="e">
        <f>#REF!</f>
        <v>#REF!</v>
      </c>
      <c r="CQ10" s="1112"/>
      <c r="CR10" s="1112"/>
      <c r="CS10" s="1112"/>
      <c r="CT10" s="1111" t="e">
        <f>#REF!</f>
        <v>#REF!</v>
      </c>
      <c r="CU10" s="1112"/>
      <c r="CV10" s="1112"/>
      <c r="CW10" s="1112"/>
      <c r="CX10" s="1112"/>
    </row>
    <row r="11" spans="2:102" ht="6" customHeight="1">
      <c r="O11" s="148"/>
      <c r="P11" s="154"/>
      <c r="Q11" s="154"/>
      <c r="R11" s="154"/>
      <c r="S11" s="154"/>
      <c r="T11" s="154"/>
      <c r="U11" s="154"/>
      <c r="V11" s="154"/>
      <c r="W11" s="154"/>
      <c r="X11" s="154"/>
      <c r="AB11" s="169"/>
      <c r="BO11" s="148"/>
      <c r="BP11" s="154"/>
      <c r="BQ11" s="154"/>
      <c r="BR11" s="154"/>
      <c r="BS11" s="154"/>
      <c r="BT11" s="154"/>
      <c r="BU11" s="154"/>
      <c r="BV11" s="154"/>
      <c r="BW11" s="154"/>
      <c r="BX11" s="154"/>
      <c r="CO11" s="148"/>
      <c r="CP11" s="154"/>
      <c r="CQ11" s="154"/>
      <c r="CR11" s="154"/>
      <c r="CS11" s="154"/>
      <c r="CT11" s="154"/>
      <c r="CU11" s="154"/>
      <c r="CV11" s="154"/>
      <c r="CW11" s="154"/>
      <c r="CX11" s="154"/>
    </row>
    <row r="12" spans="2:102" ht="18.600000000000001" customHeight="1">
      <c r="N12" s="149" t="s">
        <v>2256</v>
      </c>
      <c r="O12" s="181"/>
      <c r="P12" s="148"/>
      <c r="Q12" s="148"/>
      <c r="R12" s="154"/>
      <c r="S12" s="154"/>
      <c r="T12" s="154"/>
      <c r="U12" s="154"/>
      <c r="V12" s="154"/>
      <c r="W12" s="154"/>
      <c r="X12" s="154"/>
      <c r="AB12" s="169"/>
      <c r="BN12" s="149" t="s">
        <v>2256</v>
      </c>
      <c r="BO12" s="181"/>
      <c r="BP12" s="148"/>
      <c r="BQ12" s="148"/>
      <c r="BR12" s="154"/>
      <c r="BS12" s="154"/>
      <c r="BT12" s="154"/>
      <c r="BU12" s="154"/>
      <c r="BV12" s="154"/>
      <c r="BW12" s="154"/>
      <c r="BX12" s="154"/>
      <c r="CN12" s="149" t="s">
        <v>2256</v>
      </c>
      <c r="CO12" s="181"/>
      <c r="CP12" s="148"/>
      <c r="CQ12" s="148"/>
      <c r="CR12" s="154"/>
      <c r="CS12" s="154"/>
      <c r="CT12" s="154"/>
      <c r="CU12" s="154"/>
      <c r="CV12" s="154"/>
      <c r="CW12" s="154"/>
      <c r="CX12" s="154"/>
    </row>
    <row r="13" spans="2:102" ht="2.4" customHeight="1">
      <c r="O13" s="148"/>
      <c r="P13" s="155"/>
      <c r="Q13" s="155"/>
      <c r="R13" s="155"/>
      <c r="S13" s="155"/>
      <c r="T13" s="155"/>
      <c r="U13" s="155"/>
      <c r="V13" s="155"/>
      <c r="W13" s="155"/>
      <c r="X13" s="155"/>
      <c r="AB13" s="169"/>
      <c r="BO13" s="148"/>
      <c r="BP13" s="155"/>
      <c r="BQ13" s="155"/>
      <c r="BR13" s="155"/>
      <c r="BS13" s="155"/>
      <c r="BT13" s="155"/>
      <c r="BU13" s="155"/>
      <c r="BV13" s="155"/>
      <c r="BW13" s="155"/>
      <c r="BX13" s="155"/>
      <c r="CO13" s="148"/>
      <c r="CP13" s="155"/>
      <c r="CQ13" s="155"/>
      <c r="CR13" s="155"/>
      <c r="CS13" s="155"/>
      <c r="CT13" s="155"/>
      <c r="CU13" s="155"/>
      <c r="CV13" s="155"/>
      <c r="CW13" s="155"/>
      <c r="CX13" s="155"/>
    </row>
    <row r="14" spans="2:102" ht="15" customHeight="1">
      <c r="N14" s="1110" t="s">
        <v>2219</v>
      </c>
      <c r="O14" s="1110"/>
      <c r="P14" s="1111">
        <f>第1号!$J$16</f>
        <v>0</v>
      </c>
      <c r="Q14" s="1112"/>
      <c r="R14" s="1112"/>
      <c r="S14" s="1112"/>
      <c r="T14" s="1112"/>
      <c r="U14" s="1112"/>
      <c r="V14" s="1112"/>
      <c r="W14" s="1112"/>
      <c r="X14" s="1112"/>
      <c r="AB14" s="156"/>
      <c r="BN14" s="1110" t="s">
        <v>2219</v>
      </c>
      <c r="BO14" s="1110"/>
      <c r="BP14" s="1111" t="s">
        <v>2675</v>
      </c>
      <c r="BQ14" s="1111"/>
      <c r="BR14" s="1111"/>
      <c r="BS14" s="1111"/>
      <c r="BT14" s="1111"/>
      <c r="BU14" s="1111"/>
      <c r="BV14" s="1111"/>
      <c r="BW14" s="1111"/>
      <c r="BX14" s="1111"/>
      <c r="CN14" s="1110" t="s">
        <v>2219</v>
      </c>
      <c r="CO14" s="1110"/>
      <c r="CP14" s="1111" t="e">
        <f>#REF!</f>
        <v>#REF!</v>
      </c>
      <c r="CQ14" s="1112"/>
      <c r="CR14" s="1112"/>
      <c r="CS14" s="1112"/>
      <c r="CT14" s="1112"/>
      <c r="CU14" s="1112"/>
      <c r="CV14" s="1112"/>
      <c r="CW14" s="1112"/>
      <c r="CX14" s="1112"/>
    </row>
    <row r="15" spans="2:102" ht="2.4" customHeight="1">
      <c r="O15" s="148"/>
      <c r="P15" s="155"/>
      <c r="Q15" s="155"/>
      <c r="R15" s="155"/>
      <c r="S15" s="155"/>
      <c r="T15" s="155"/>
      <c r="U15" s="155"/>
      <c r="V15" s="155"/>
      <c r="W15" s="155"/>
      <c r="X15" s="155"/>
      <c r="AB15" s="169"/>
      <c r="BO15" s="148"/>
      <c r="BP15" s="155"/>
      <c r="BQ15" s="155"/>
      <c r="BR15" s="155"/>
      <c r="BS15" s="155"/>
      <c r="BT15" s="155"/>
      <c r="BU15" s="155"/>
      <c r="BV15" s="155"/>
      <c r="BW15" s="155"/>
      <c r="BX15" s="155"/>
      <c r="CO15" s="148"/>
      <c r="CP15" s="155"/>
      <c r="CQ15" s="155"/>
      <c r="CR15" s="155"/>
      <c r="CS15" s="155"/>
      <c r="CT15" s="155"/>
      <c r="CU15" s="155"/>
      <c r="CV15" s="155"/>
      <c r="CW15" s="155"/>
      <c r="CX15" s="155"/>
    </row>
    <row r="16" spans="2:102" ht="24" customHeight="1">
      <c r="N16" s="1113" t="s">
        <v>2175</v>
      </c>
      <c r="O16" s="1113"/>
      <c r="P16" s="1111">
        <f>第1号!$J$17</f>
        <v>0</v>
      </c>
      <c r="Q16" s="1112"/>
      <c r="R16" s="1112"/>
      <c r="S16" s="1112"/>
      <c r="T16" s="1111">
        <f>第1号!$M$17</f>
        <v>0</v>
      </c>
      <c r="U16" s="1112"/>
      <c r="V16" s="1112"/>
      <c r="W16" s="1112"/>
      <c r="X16" s="1112"/>
      <c r="AB16" s="169"/>
      <c r="BN16" s="1113" t="s">
        <v>2175</v>
      </c>
      <c r="BO16" s="1113"/>
      <c r="BP16" s="1111" t="s">
        <v>2670</v>
      </c>
      <c r="BQ16" s="1111"/>
      <c r="BR16" s="1111"/>
      <c r="BS16" s="1111"/>
      <c r="BT16" s="1111" t="s">
        <v>2676</v>
      </c>
      <c r="BU16" s="1111"/>
      <c r="BV16" s="1111"/>
      <c r="BW16" s="1111"/>
      <c r="BX16" s="1111"/>
      <c r="CN16" s="1113" t="s">
        <v>2175</v>
      </c>
      <c r="CO16" s="1113"/>
      <c r="CP16" s="1111" t="e">
        <f>#REF!</f>
        <v>#REF!</v>
      </c>
      <c r="CQ16" s="1112"/>
      <c r="CR16" s="1112"/>
      <c r="CS16" s="1112"/>
      <c r="CT16" s="1111" t="e">
        <f>#REF!</f>
        <v>#REF!</v>
      </c>
      <c r="CU16" s="1112"/>
      <c r="CV16" s="1112"/>
      <c r="CW16" s="1112"/>
      <c r="CX16" s="1112"/>
    </row>
    <row r="17" spans="3:102" ht="6" customHeight="1">
      <c r="O17" s="148"/>
      <c r="P17" s="154"/>
      <c r="Q17" s="154"/>
      <c r="R17" s="154"/>
      <c r="S17" s="154"/>
      <c r="T17" s="154"/>
      <c r="U17" s="154"/>
      <c r="V17" s="154"/>
      <c r="W17" s="154"/>
      <c r="X17" s="154"/>
      <c r="AB17" s="169"/>
      <c r="BO17" s="148"/>
      <c r="BP17" s="154"/>
      <c r="BQ17" s="154"/>
      <c r="BR17" s="154"/>
      <c r="BS17" s="154"/>
      <c r="BT17" s="154"/>
      <c r="BU17" s="154"/>
      <c r="BV17" s="154"/>
      <c r="BW17" s="154"/>
      <c r="BX17" s="154"/>
      <c r="CO17" s="148"/>
      <c r="CP17" s="154"/>
      <c r="CQ17" s="154"/>
      <c r="CR17" s="154"/>
      <c r="CS17" s="154"/>
      <c r="CT17" s="154"/>
      <c r="CU17" s="154"/>
      <c r="CV17" s="154"/>
      <c r="CW17" s="154"/>
      <c r="CX17" s="154"/>
    </row>
    <row r="18" spans="3:102" ht="23.4" customHeight="1">
      <c r="D18" s="151"/>
      <c r="N18" s="149" t="s">
        <v>2238</v>
      </c>
      <c r="O18" s="181"/>
      <c r="P18" s="148"/>
      <c r="Q18" s="148"/>
      <c r="R18" s="154"/>
      <c r="S18" s="154"/>
      <c r="T18" s="154"/>
      <c r="U18" s="154"/>
      <c r="V18" s="154"/>
      <c r="W18" s="154"/>
      <c r="X18" s="154"/>
      <c r="AB18" s="169"/>
      <c r="AC18" s="169"/>
      <c r="AD18" s="169"/>
      <c r="AE18" s="169"/>
      <c r="AF18" s="169"/>
      <c r="AG18" s="169"/>
      <c r="BD18" s="151"/>
      <c r="BN18" s="149" t="s">
        <v>2238</v>
      </c>
      <c r="BO18" s="181"/>
      <c r="BP18" s="148"/>
      <c r="BQ18" s="148"/>
      <c r="BR18" s="154"/>
      <c r="BS18" s="154"/>
      <c r="BT18" s="154"/>
      <c r="BU18" s="154"/>
      <c r="BV18" s="154"/>
      <c r="BW18" s="154"/>
      <c r="BX18" s="154"/>
      <c r="CD18" s="151"/>
      <c r="CN18" s="149" t="s">
        <v>2238</v>
      </c>
      <c r="CO18" s="181"/>
      <c r="CP18" s="148"/>
      <c r="CQ18" s="148"/>
      <c r="CR18" s="154"/>
      <c r="CS18" s="154"/>
      <c r="CT18" s="154"/>
      <c r="CU18" s="154"/>
      <c r="CV18" s="154"/>
      <c r="CW18" s="154"/>
      <c r="CX18" s="154"/>
    </row>
    <row r="19" spans="3:102" ht="2.4" customHeight="1">
      <c r="O19" s="148"/>
      <c r="P19" s="155"/>
      <c r="Q19" s="155"/>
      <c r="R19" s="155"/>
      <c r="S19" s="155"/>
      <c r="T19" s="155"/>
      <c r="U19" s="155"/>
      <c r="V19" s="155"/>
      <c r="W19" s="155"/>
      <c r="X19" s="155"/>
      <c r="AB19" s="169"/>
      <c r="AC19" s="169"/>
      <c r="AD19" s="169"/>
      <c r="AE19" s="169"/>
      <c r="AF19" s="169"/>
      <c r="AG19" s="169"/>
      <c r="BO19" s="148"/>
      <c r="BP19" s="155"/>
      <c r="BQ19" s="155"/>
      <c r="BR19" s="155"/>
      <c r="BS19" s="155"/>
      <c r="BT19" s="155"/>
      <c r="BU19" s="155"/>
      <c r="BV19" s="155"/>
      <c r="BW19" s="155"/>
      <c r="BX19" s="155"/>
      <c r="CO19" s="148"/>
      <c r="CP19" s="155"/>
      <c r="CQ19" s="155"/>
      <c r="CR19" s="155"/>
      <c r="CS19" s="155"/>
      <c r="CT19" s="155"/>
      <c r="CU19" s="155"/>
      <c r="CV19" s="155"/>
      <c r="CW19" s="155"/>
      <c r="CX19" s="155"/>
    </row>
    <row r="20" spans="3:102" ht="15" customHeight="1">
      <c r="N20" s="1110" t="s">
        <v>2219</v>
      </c>
      <c r="O20" s="1110"/>
      <c r="P20" s="1111">
        <f>第1号!$J$22</f>
        <v>0</v>
      </c>
      <c r="Q20" s="1112"/>
      <c r="R20" s="1112"/>
      <c r="S20" s="1112"/>
      <c r="T20" s="1112"/>
      <c r="U20" s="1112"/>
      <c r="V20" s="1112"/>
      <c r="W20" s="1112"/>
      <c r="X20" s="1112"/>
      <c r="AB20" s="169"/>
      <c r="AC20" s="169"/>
      <c r="AD20" s="169"/>
      <c r="AE20" s="169"/>
      <c r="AF20" s="169"/>
      <c r="AG20" s="169"/>
      <c r="AH20" s="156"/>
      <c r="BN20" s="1110" t="s">
        <v>2219</v>
      </c>
      <c r="BO20" s="1110"/>
      <c r="BP20" s="1111" t="s">
        <v>2679</v>
      </c>
      <c r="BQ20" s="1111"/>
      <c r="BR20" s="1111"/>
      <c r="BS20" s="1111"/>
      <c r="BT20" s="1111"/>
      <c r="BU20" s="1111"/>
      <c r="BV20" s="1111"/>
      <c r="BW20" s="1111"/>
      <c r="BX20" s="1111"/>
      <c r="CN20" s="1110" t="s">
        <v>2219</v>
      </c>
      <c r="CO20" s="1110"/>
      <c r="CP20" s="1111" t="e">
        <f>#REF!</f>
        <v>#REF!</v>
      </c>
      <c r="CQ20" s="1112"/>
      <c r="CR20" s="1112"/>
      <c r="CS20" s="1112"/>
      <c r="CT20" s="1112"/>
      <c r="CU20" s="1112"/>
      <c r="CV20" s="1112"/>
      <c r="CW20" s="1112"/>
      <c r="CX20" s="1112"/>
    </row>
    <row r="21" spans="3:102" ht="2.4" customHeight="1">
      <c r="O21" s="148"/>
      <c r="P21" s="155"/>
      <c r="Q21" s="155"/>
      <c r="R21" s="155"/>
      <c r="S21" s="155"/>
      <c r="T21" s="155"/>
      <c r="U21" s="155"/>
      <c r="V21" s="155"/>
      <c r="W21" s="155"/>
      <c r="X21" s="155"/>
      <c r="AB21" s="156"/>
      <c r="AC21" s="169"/>
      <c r="AD21" s="169"/>
      <c r="AE21" s="169"/>
      <c r="AF21" s="169"/>
      <c r="AG21" s="169"/>
      <c r="BO21" s="148"/>
      <c r="BP21" s="155"/>
      <c r="BQ21" s="155"/>
      <c r="BR21" s="155"/>
      <c r="BS21" s="155"/>
      <c r="BT21" s="155"/>
      <c r="BU21" s="155"/>
      <c r="BV21" s="155"/>
      <c r="BW21" s="155"/>
      <c r="BX21" s="155"/>
      <c r="CO21" s="148"/>
      <c r="CP21" s="155"/>
      <c r="CQ21" s="155"/>
      <c r="CR21" s="155"/>
      <c r="CS21" s="155"/>
      <c r="CT21" s="155"/>
      <c r="CU21" s="155"/>
      <c r="CV21" s="155"/>
      <c r="CW21" s="155"/>
      <c r="CX21" s="155"/>
    </row>
    <row r="22" spans="3:102" ht="24" customHeight="1">
      <c r="N22" s="1113" t="s">
        <v>2175</v>
      </c>
      <c r="O22" s="1113"/>
      <c r="P22" s="1111">
        <f>第1号!$J$23</f>
        <v>0</v>
      </c>
      <c r="Q22" s="1112"/>
      <c r="R22" s="1112"/>
      <c r="S22" s="1112"/>
      <c r="T22" s="1111">
        <f>第1号!$M$23</f>
        <v>0</v>
      </c>
      <c r="U22" s="1112"/>
      <c r="V22" s="1112"/>
      <c r="W22" s="1112"/>
      <c r="X22" s="1112"/>
      <c r="AB22" s="169"/>
      <c r="AC22" s="169"/>
      <c r="AD22" s="169"/>
      <c r="AE22" s="169"/>
      <c r="AF22" s="169"/>
      <c r="AG22" s="169"/>
      <c r="BN22" s="1113" t="s">
        <v>2175</v>
      </c>
      <c r="BO22" s="1113"/>
      <c r="BP22" s="1111" t="s">
        <v>2670</v>
      </c>
      <c r="BQ22" s="1111"/>
      <c r="BR22" s="1111"/>
      <c r="BS22" s="1111"/>
      <c r="BT22" s="1111" t="s">
        <v>2680</v>
      </c>
      <c r="BU22" s="1111"/>
      <c r="BV22" s="1111"/>
      <c r="BW22" s="1111"/>
      <c r="BX22" s="1111"/>
      <c r="CN22" s="1113" t="s">
        <v>2175</v>
      </c>
      <c r="CO22" s="1113"/>
      <c r="CP22" s="1111" t="e">
        <f>#REF!</f>
        <v>#REF!</v>
      </c>
      <c r="CQ22" s="1112"/>
      <c r="CR22" s="1112"/>
      <c r="CS22" s="1112"/>
      <c r="CT22" s="1111" t="e">
        <f>#REF!</f>
        <v>#REF!</v>
      </c>
      <c r="CU22" s="1112"/>
      <c r="CV22" s="1112"/>
      <c r="CW22" s="1112"/>
      <c r="CX22" s="1112"/>
    </row>
    <row r="23" spans="3:102" ht="8.4" customHeight="1">
      <c r="O23" s="148"/>
      <c r="P23" s="154"/>
      <c r="Q23" s="154"/>
      <c r="R23" s="154"/>
      <c r="S23" s="154"/>
      <c r="T23" s="154"/>
      <c r="U23" s="154"/>
      <c r="V23" s="154"/>
      <c r="W23" s="154"/>
      <c r="X23" s="154"/>
      <c r="AB23" s="169"/>
      <c r="AC23" s="169"/>
      <c r="AD23" s="169"/>
      <c r="AE23" s="169"/>
      <c r="AF23" s="169"/>
      <c r="AG23" s="169"/>
      <c r="BO23" s="148"/>
      <c r="BP23" s="154"/>
      <c r="BQ23" s="154"/>
      <c r="BR23" s="154"/>
      <c r="BS23" s="154"/>
      <c r="BT23" s="154"/>
      <c r="BU23" s="154"/>
      <c r="BV23" s="154"/>
      <c r="BW23" s="154"/>
      <c r="BX23" s="154"/>
      <c r="CO23" s="148"/>
      <c r="CP23" s="154"/>
      <c r="CQ23" s="154"/>
      <c r="CR23" s="154"/>
      <c r="CS23" s="154"/>
      <c r="CT23" s="154"/>
      <c r="CU23" s="154"/>
      <c r="CV23" s="154"/>
      <c r="CW23" s="154"/>
      <c r="CX23" s="154"/>
    </row>
    <row r="24" spans="3:102" ht="18.600000000000001" customHeight="1">
      <c r="N24" s="149" t="s">
        <v>2140</v>
      </c>
      <c r="O24" s="181"/>
      <c r="P24" s="148"/>
      <c r="Q24" s="148"/>
      <c r="R24" s="154"/>
      <c r="S24" s="154"/>
      <c r="T24" s="154"/>
      <c r="U24" s="154"/>
      <c r="V24" s="154"/>
      <c r="W24" s="154"/>
      <c r="X24" s="154"/>
      <c r="AB24" s="169"/>
      <c r="BN24" s="149" t="s">
        <v>2140</v>
      </c>
      <c r="BO24" s="181"/>
      <c r="BP24" s="148"/>
      <c r="BQ24" s="148"/>
      <c r="BR24" s="154"/>
      <c r="BS24" s="154"/>
      <c r="BT24" s="154"/>
      <c r="BU24" s="154"/>
      <c r="BV24" s="154"/>
      <c r="BW24" s="154"/>
      <c r="BX24" s="154"/>
      <c r="CN24" s="149" t="s">
        <v>2140</v>
      </c>
      <c r="CO24" s="181"/>
      <c r="CP24" s="148"/>
      <c r="CQ24" s="148"/>
      <c r="CR24" s="154"/>
      <c r="CS24" s="154"/>
      <c r="CT24" s="154"/>
      <c r="CU24" s="154"/>
      <c r="CV24" s="154"/>
      <c r="CW24" s="154"/>
      <c r="CX24" s="154"/>
    </row>
    <row r="25" spans="3:102" ht="2.4" customHeight="1">
      <c r="O25" s="148"/>
      <c r="P25" s="155"/>
      <c r="Q25" s="155"/>
      <c r="R25" s="155"/>
      <c r="S25" s="155"/>
      <c r="T25" s="155"/>
      <c r="U25" s="155"/>
      <c r="V25" s="155"/>
      <c r="W25" s="155"/>
      <c r="X25" s="155"/>
      <c r="AB25" s="169"/>
      <c r="BO25" s="148"/>
      <c r="BP25" s="155"/>
      <c r="BQ25" s="155"/>
      <c r="BR25" s="155"/>
      <c r="BS25" s="155"/>
      <c r="BT25" s="155"/>
      <c r="BU25" s="155"/>
      <c r="BV25" s="155"/>
      <c r="BW25" s="155"/>
      <c r="BX25" s="155"/>
      <c r="CO25" s="148"/>
      <c r="CP25" s="155"/>
      <c r="CQ25" s="155"/>
      <c r="CR25" s="155"/>
      <c r="CS25" s="155"/>
      <c r="CT25" s="155"/>
      <c r="CU25" s="155"/>
      <c r="CV25" s="155"/>
      <c r="CW25" s="155"/>
      <c r="CX25" s="155"/>
    </row>
    <row r="26" spans="3:102" ht="15" customHeight="1">
      <c r="N26" s="1110" t="s">
        <v>2219</v>
      </c>
      <c r="O26" s="1110"/>
      <c r="P26" s="1111">
        <f>第1号!$J$28</f>
        <v>0</v>
      </c>
      <c r="Q26" s="1112"/>
      <c r="R26" s="1112"/>
      <c r="S26" s="1112"/>
      <c r="T26" s="1112"/>
      <c r="U26" s="1112"/>
      <c r="V26" s="1112"/>
      <c r="W26" s="1112"/>
      <c r="X26" s="1112"/>
      <c r="AB26" s="156"/>
      <c r="BN26" s="1110" t="s">
        <v>2219</v>
      </c>
      <c r="BO26" s="1110"/>
      <c r="BP26" s="1111" t="s">
        <v>2683</v>
      </c>
      <c r="BQ26" s="1111"/>
      <c r="BR26" s="1111"/>
      <c r="BS26" s="1111"/>
      <c r="BT26" s="1111"/>
      <c r="BU26" s="1111"/>
      <c r="BV26" s="1111"/>
      <c r="BW26" s="1111"/>
      <c r="BX26" s="1111"/>
      <c r="CN26" s="1110" t="s">
        <v>2219</v>
      </c>
      <c r="CO26" s="1110"/>
      <c r="CP26" s="1111" t="e">
        <f>#REF!</f>
        <v>#REF!</v>
      </c>
      <c r="CQ26" s="1112"/>
      <c r="CR26" s="1112"/>
      <c r="CS26" s="1112"/>
      <c r="CT26" s="1112"/>
      <c r="CU26" s="1112"/>
      <c r="CV26" s="1112"/>
      <c r="CW26" s="1112"/>
      <c r="CX26" s="1112"/>
    </row>
    <row r="27" spans="3:102" ht="2.4" customHeight="1">
      <c r="O27" s="148"/>
      <c r="P27" s="155"/>
      <c r="Q27" s="155"/>
      <c r="R27" s="155"/>
      <c r="S27" s="155"/>
      <c r="T27" s="155"/>
      <c r="U27" s="155"/>
      <c r="V27" s="155"/>
      <c r="W27" s="155"/>
      <c r="X27" s="155"/>
      <c r="AB27" s="201"/>
      <c r="BO27" s="148"/>
      <c r="BP27" s="155"/>
      <c r="BQ27" s="155"/>
      <c r="BR27" s="155"/>
      <c r="BS27" s="155"/>
      <c r="BT27" s="155"/>
      <c r="BU27" s="155"/>
      <c r="BV27" s="155"/>
      <c r="BW27" s="155"/>
      <c r="BX27" s="155"/>
      <c r="CO27" s="148"/>
      <c r="CP27" s="155"/>
      <c r="CQ27" s="155"/>
      <c r="CR27" s="155"/>
      <c r="CS27" s="155"/>
      <c r="CT27" s="155"/>
      <c r="CU27" s="155"/>
      <c r="CV27" s="155"/>
      <c r="CW27" s="155"/>
      <c r="CX27" s="155"/>
    </row>
    <row r="28" spans="3:102" ht="24" customHeight="1">
      <c r="N28" s="1113" t="s">
        <v>2175</v>
      </c>
      <c r="O28" s="1113"/>
      <c r="P28" s="1111">
        <f>第1号!$J$29</f>
        <v>0</v>
      </c>
      <c r="Q28" s="1112"/>
      <c r="R28" s="1112"/>
      <c r="S28" s="1112"/>
      <c r="T28" s="1111">
        <f>第1号!$M$29</f>
        <v>0</v>
      </c>
      <c r="U28" s="1112"/>
      <c r="V28" s="1112"/>
      <c r="W28" s="1112"/>
      <c r="X28" s="1112"/>
      <c r="AB28" s="169"/>
      <c r="BN28" s="1113" t="s">
        <v>2175</v>
      </c>
      <c r="BO28" s="1113"/>
      <c r="BP28" s="1111" t="s">
        <v>2670</v>
      </c>
      <c r="BQ28" s="1111"/>
      <c r="BR28" s="1111"/>
      <c r="BS28" s="1111"/>
      <c r="BT28" s="1111" t="s">
        <v>2684</v>
      </c>
      <c r="BU28" s="1111"/>
      <c r="BV28" s="1111"/>
      <c r="BW28" s="1111"/>
      <c r="BX28" s="1111"/>
      <c r="CN28" s="1113" t="s">
        <v>2175</v>
      </c>
      <c r="CO28" s="1113"/>
      <c r="CP28" s="1111" t="e">
        <f>#REF!</f>
        <v>#REF!</v>
      </c>
      <c r="CQ28" s="1112"/>
      <c r="CR28" s="1112"/>
      <c r="CS28" s="1112"/>
      <c r="CT28" s="1111" t="e">
        <f>#REF!</f>
        <v>#REF!</v>
      </c>
      <c r="CU28" s="1112"/>
      <c r="CV28" s="1112"/>
      <c r="CW28" s="1112"/>
      <c r="CX28" s="1112"/>
    </row>
    <row r="29" spans="3:102" ht="12" customHeight="1"/>
    <row r="30" spans="3:102" ht="25.8">
      <c r="C30" s="1126" t="s">
        <v>2275</v>
      </c>
      <c r="D30" s="1126"/>
      <c r="E30" s="1126"/>
      <c r="F30" s="1126"/>
      <c r="G30" s="1126"/>
      <c r="H30" s="1126"/>
      <c r="I30" s="1126"/>
      <c r="J30" s="1126"/>
      <c r="K30" s="1126"/>
      <c r="L30" s="1126"/>
      <c r="M30" s="1126"/>
      <c r="N30" s="1126"/>
      <c r="O30" s="1126"/>
      <c r="P30" s="1126"/>
      <c r="Q30" s="1126"/>
      <c r="R30" s="1126"/>
      <c r="S30" s="1126"/>
      <c r="T30" s="1126"/>
      <c r="U30" s="1126"/>
      <c r="V30" s="1126"/>
      <c r="W30" s="1126"/>
      <c r="X30" s="1126"/>
      <c r="BC30" s="1126" t="s">
        <v>2275</v>
      </c>
      <c r="BD30" s="1126"/>
      <c r="BE30" s="1126"/>
      <c r="BF30" s="1126"/>
      <c r="BG30" s="1126"/>
      <c r="BH30" s="1126"/>
      <c r="BI30" s="1126"/>
      <c r="BJ30" s="1126"/>
      <c r="BK30" s="1126"/>
      <c r="BL30" s="1126"/>
      <c r="BM30" s="1126"/>
      <c r="BN30" s="1126"/>
      <c r="BO30" s="1126"/>
      <c r="BP30" s="1126"/>
      <c r="BQ30" s="1126"/>
      <c r="BR30" s="1126"/>
      <c r="BS30" s="1126"/>
      <c r="BT30" s="1126"/>
      <c r="BU30" s="1126"/>
      <c r="BV30" s="1126"/>
      <c r="BW30" s="1126"/>
      <c r="BX30" s="1126"/>
      <c r="CC30" s="1126" t="s">
        <v>2275</v>
      </c>
      <c r="CD30" s="1126"/>
      <c r="CE30" s="1126"/>
      <c r="CF30" s="1126"/>
      <c r="CG30" s="1126"/>
      <c r="CH30" s="1126"/>
      <c r="CI30" s="1126"/>
      <c r="CJ30" s="1126"/>
      <c r="CK30" s="1126"/>
      <c r="CL30" s="1126"/>
      <c r="CM30" s="1126"/>
      <c r="CN30" s="1126"/>
      <c r="CO30" s="1126"/>
      <c r="CP30" s="1126"/>
      <c r="CQ30" s="1126"/>
      <c r="CR30" s="1126"/>
      <c r="CS30" s="1126"/>
      <c r="CT30" s="1126"/>
      <c r="CU30" s="1126"/>
      <c r="CV30" s="1126"/>
      <c r="CW30" s="1126"/>
      <c r="CX30" s="1126"/>
    </row>
    <row r="31" spans="3:102" ht="21" customHeight="1"/>
    <row r="32" spans="3:102" ht="18" customHeight="1">
      <c r="D32" s="1131">
        <f>基本情報!$D$82</f>
        <v>0</v>
      </c>
      <c r="E32" s="1112"/>
      <c r="F32" s="155" t="s">
        <v>2213</v>
      </c>
      <c r="G32" s="359">
        <f>基本情報!$E$82</f>
        <v>0</v>
      </c>
      <c r="H32" s="155" t="s">
        <v>2214</v>
      </c>
      <c r="I32" s="359">
        <f>基本情報!$F$82</f>
        <v>0</v>
      </c>
      <c r="J32" s="152" t="s">
        <v>2220</v>
      </c>
      <c r="K32" s="1127">
        <f>基本情報!$C$85</f>
        <v>0</v>
      </c>
      <c r="L32" s="1127"/>
      <c r="M32" s="1159" t="s">
        <v>2221</v>
      </c>
      <c r="N32" s="1159"/>
      <c r="O32" s="1159"/>
      <c r="P32" s="1127">
        <f>基本情報!$E$85</f>
        <v>0</v>
      </c>
      <c r="Q32" s="1127"/>
      <c r="R32" s="1160" t="s">
        <v>2222</v>
      </c>
      <c r="S32" s="1160"/>
      <c r="T32" s="1160"/>
      <c r="U32" s="1160"/>
      <c r="V32" s="1160"/>
      <c r="W32" s="1160"/>
      <c r="X32" s="1160"/>
      <c r="AB32" s="156"/>
      <c r="BD32" s="1131" t="s">
        <v>2688</v>
      </c>
      <c r="BE32" s="1131"/>
      <c r="BF32" s="155" t="s">
        <v>2213</v>
      </c>
      <c r="BG32" s="359">
        <v>2</v>
      </c>
      <c r="BH32" s="155" t="s">
        <v>2214</v>
      </c>
      <c r="BI32" s="359">
        <v>2</v>
      </c>
      <c r="BJ32" s="152" t="s">
        <v>2220</v>
      </c>
      <c r="BK32" s="1127">
        <v>2</v>
      </c>
      <c r="BL32" s="1127"/>
      <c r="BM32" s="1159" t="s">
        <v>2221</v>
      </c>
      <c r="BN32" s="1159"/>
      <c r="BO32" s="1159"/>
      <c r="BP32" s="1127">
        <v>777</v>
      </c>
      <c r="BQ32" s="1127"/>
      <c r="BR32" s="1160" t="s">
        <v>2222</v>
      </c>
      <c r="BS32" s="1160"/>
      <c r="BT32" s="1160"/>
      <c r="BU32" s="1160"/>
      <c r="BV32" s="1160"/>
      <c r="BW32" s="1160"/>
      <c r="BX32" s="1160"/>
      <c r="CD32" s="1131" t="e">
        <f>#REF!</f>
        <v>#REF!</v>
      </c>
      <c r="CE32" s="1112"/>
      <c r="CF32" s="155" t="s">
        <v>2213</v>
      </c>
      <c r="CG32" s="359" t="e">
        <f>#REF!</f>
        <v>#REF!</v>
      </c>
      <c r="CH32" s="155" t="s">
        <v>2214</v>
      </c>
      <c r="CI32" s="359" t="e">
        <f>#REF!</f>
        <v>#REF!</v>
      </c>
      <c r="CJ32" s="152" t="s">
        <v>2220</v>
      </c>
      <c r="CK32" s="1127" t="e">
        <f>#REF!</f>
        <v>#REF!</v>
      </c>
      <c r="CL32" s="1127"/>
      <c r="CM32" s="1159" t="s">
        <v>2221</v>
      </c>
      <c r="CN32" s="1159"/>
      <c r="CO32" s="1159"/>
      <c r="CP32" s="1127" t="e">
        <f>#REF!</f>
        <v>#REF!</v>
      </c>
      <c r="CQ32" s="1127"/>
      <c r="CR32" s="1160" t="s">
        <v>2222</v>
      </c>
      <c r="CS32" s="1160"/>
      <c r="CT32" s="1160"/>
      <c r="CU32" s="1160"/>
      <c r="CV32" s="1160"/>
      <c r="CW32" s="1160"/>
      <c r="CX32" s="1160"/>
    </row>
    <row r="33" spans="3:102" ht="40.5" customHeight="1">
      <c r="C33" s="1130" t="s">
        <v>2563</v>
      </c>
      <c r="D33" s="1130"/>
      <c r="E33" s="1130"/>
      <c r="F33" s="1130"/>
      <c r="G33" s="1130"/>
      <c r="H33" s="1130"/>
      <c r="I33" s="1130"/>
      <c r="J33" s="1130"/>
      <c r="K33" s="1130"/>
      <c r="L33" s="1130"/>
      <c r="M33" s="1130"/>
      <c r="N33" s="1130"/>
      <c r="O33" s="1130"/>
      <c r="P33" s="1130"/>
      <c r="Q33" s="1130"/>
      <c r="R33" s="1130"/>
      <c r="S33" s="1130"/>
      <c r="T33" s="1130"/>
      <c r="U33" s="1130"/>
      <c r="V33" s="1130"/>
      <c r="W33" s="1130"/>
      <c r="X33" s="1130"/>
      <c r="BC33" s="1130" t="s">
        <v>2563</v>
      </c>
      <c r="BD33" s="1130"/>
      <c r="BE33" s="1130"/>
      <c r="BF33" s="1130"/>
      <c r="BG33" s="1130"/>
      <c r="BH33" s="1130"/>
      <c r="BI33" s="1130"/>
      <c r="BJ33" s="1130"/>
      <c r="BK33" s="1130"/>
      <c r="BL33" s="1130"/>
      <c r="BM33" s="1130"/>
      <c r="BN33" s="1130"/>
      <c r="BO33" s="1130"/>
      <c r="BP33" s="1130"/>
      <c r="BQ33" s="1130"/>
      <c r="BR33" s="1130"/>
      <c r="BS33" s="1130"/>
      <c r="BT33" s="1130"/>
      <c r="BU33" s="1130"/>
      <c r="BV33" s="1130"/>
      <c r="BW33" s="1130"/>
      <c r="BX33" s="1130"/>
      <c r="CC33" s="1130" t="s">
        <v>2393</v>
      </c>
      <c r="CD33" s="1130"/>
      <c r="CE33" s="1130"/>
      <c r="CF33" s="1130"/>
      <c r="CG33" s="1130"/>
      <c r="CH33" s="1130"/>
      <c r="CI33" s="1130"/>
      <c r="CJ33" s="1130"/>
      <c r="CK33" s="1130"/>
      <c r="CL33" s="1130"/>
      <c r="CM33" s="1130"/>
      <c r="CN33" s="1130"/>
      <c r="CO33" s="1130"/>
      <c r="CP33" s="1130"/>
      <c r="CQ33" s="1130"/>
      <c r="CR33" s="1130"/>
      <c r="CS33" s="1130"/>
      <c r="CT33" s="1130"/>
      <c r="CU33" s="1130"/>
      <c r="CV33" s="1130"/>
      <c r="CW33" s="1130"/>
      <c r="CX33" s="1130"/>
    </row>
    <row r="34" spans="3:102" ht="21" customHeight="1">
      <c r="C34" s="1149" t="s">
        <v>2223</v>
      </c>
      <c r="D34" s="1149"/>
      <c r="E34" s="1149"/>
      <c r="F34" s="1149"/>
      <c r="G34" s="1149"/>
      <c r="H34" s="1149"/>
      <c r="I34" s="1149"/>
      <c r="J34" s="1149"/>
      <c r="K34" s="1149"/>
      <c r="L34" s="1149"/>
      <c r="M34" s="1149"/>
      <c r="N34" s="1149"/>
      <c r="O34" s="1149"/>
      <c r="P34" s="1149"/>
      <c r="Q34" s="1149"/>
      <c r="R34" s="1149"/>
      <c r="S34" s="1149"/>
      <c r="T34" s="1149"/>
      <c r="U34" s="1149"/>
      <c r="V34" s="1149"/>
      <c r="W34" s="1149"/>
      <c r="X34" s="1149"/>
      <c r="BC34" s="1149" t="s">
        <v>2223</v>
      </c>
      <c r="BD34" s="1149"/>
      <c r="BE34" s="1149"/>
      <c r="BF34" s="1149"/>
      <c r="BG34" s="1149"/>
      <c r="BH34" s="1149"/>
      <c r="BI34" s="1149"/>
      <c r="BJ34" s="1149"/>
      <c r="BK34" s="1149"/>
      <c r="BL34" s="1149"/>
      <c r="BM34" s="1149"/>
      <c r="BN34" s="1149"/>
      <c r="BO34" s="1149"/>
      <c r="BP34" s="1149"/>
      <c r="BQ34" s="1149"/>
      <c r="BR34" s="1149"/>
      <c r="BS34" s="1149"/>
      <c r="BT34" s="1149"/>
      <c r="BU34" s="1149"/>
      <c r="BV34" s="1149"/>
      <c r="BW34" s="1149"/>
      <c r="BX34" s="1149"/>
      <c r="CC34" s="1149" t="s">
        <v>2223</v>
      </c>
      <c r="CD34" s="1149"/>
      <c r="CE34" s="1149"/>
      <c r="CF34" s="1149"/>
      <c r="CG34" s="1149"/>
      <c r="CH34" s="1149"/>
      <c r="CI34" s="1149"/>
      <c r="CJ34" s="1149"/>
      <c r="CK34" s="1149"/>
      <c r="CL34" s="1149"/>
      <c r="CM34" s="1149"/>
      <c r="CN34" s="1149"/>
      <c r="CO34" s="1149"/>
      <c r="CP34" s="1149"/>
      <c r="CQ34" s="1149"/>
      <c r="CR34" s="1149"/>
      <c r="CS34" s="1149"/>
      <c r="CT34" s="1149"/>
      <c r="CU34" s="1149"/>
      <c r="CV34" s="1149"/>
      <c r="CW34" s="1149"/>
      <c r="CX34" s="1149"/>
    </row>
    <row r="35" spans="3:102" ht="30" customHeight="1">
      <c r="C35" s="159"/>
      <c r="D35" s="1116" t="s">
        <v>2224</v>
      </c>
      <c r="E35" s="1116"/>
      <c r="F35" s="1116"/>
      <c r="G35" s="1116"/>
      <c r="H35" s="1116"/>
      <c r="I35" s="1116"/>
      <c r="J35" s="1117"/>
      <c r="K35" s="160"/>
      <c r="L35" s="1132">
        <f>第1号!$G$36</f>
        <v>0</v>
      </c>
      <c r="M35" s="1133"/>
      <c r="N35" s="1133"/>
      <c r="O35" s="1133"/>
      <c r="P35" s="1133"/>
      <c r="Q35" s="1134" t="str">
        <f>第1号!$L$36</f>
        <v/>
      </c>
      <c r="R35" s="1135"/>
      <c r="S35" s="1135"/>
      <c r="T35" s="1135"/>
      <c r="U35" s="1136" t="str">
        <f>第1号!$P$36</f>
        <v/>
      </c>
      <c r="V35" s="1136"/>
      <c r="W35" s="1137"/>
      <c r="X35" s="1138"/>
      <c r="AA35" s="149"/>
      <c r="BC35" s="159"/>
      <c r="BD35" s="1116" t="s">
        <v>2224</v>
      </c>
      <c r="BE35" s="1116"/>
      <c r="BF35" s="1116"/>
      <c r="BG35" s="1116"/>
      <c r="BH35" s="1116"/>
      <c r="BI35" s="1116"/>
      <c r="BJ35" s="1117"/>
      <c r="BK35" s="160"/>
      <c r="BL35" s="1132" t="s">
        <v>2687</v>
      </c>
      <c r="BM35" s="1132"/>
      <c r="BN35" s="1132"/>
      <c r="BO35" s="1132"/>
      <c r="BP35" s="1132"/>
      <c r="BQ35" s="1134" t="s">
        <v>2654</v>
      </c>
      <c r="BR35" s="1134"/>
      <c r="BS35" s="1134"/>
      <c r="BT35" s="1134"/>
      <c r="BU35" s="1136" t="s">
        <v>2655</v>
      </c>
      <c r="BV35" s="1136"/>
      <c r="BW35" s="1136"/>
      <c r="BX35" s="1157"/>
      <c r="CC35" s="159"/>
      <c r="CD35" s="1116" t="s">
        <v>2224</v>
      </c>
      <c r="CE35" s="1116"/>
      <c r="CF35" s="1116"/>
      <c r="CG35" s="1116"/>
      <c r="CH35" s="1116"/>
      <c r="CI35" s="1116"/>
      <c r="CJ35" s="1117"/>
      <c r="CK35" s="160"/>
      <c r="CL35" s="1132" t="e">
        <f>#REF!</f>
        <v>#REF!</v>
      </c>
      <c r="CM35" s="1133"/>
      <c r="CN35" s="1133"/>
      <c r="CO35" s="1133"/>
      <c r="CP35" s="1133"/>
      <c r="CQ35" s="1134" t="e">
        <f>#REF!</f>
        <v>#REF!</v>
      </c>
      <c r="CR35" s="1135"/>
      <c r="CS35" s="1135"/>
      <c r="CT35" s="1135"/>
      <c r="CU35" s="1136" t="e">
        <f>#REF!</f>
        <v>#REF!</v>
      </c>
      <c r="CV35" s="1136"/>
      <c r="CW35" s="1137"/>
      <c r="CX35" s="1138"/>
    </row>
    <row r="36" spans="3:102" ht="2.25" customHeight="1">
      <c r="C36" s="161"/>
      <c r="D36" s="148"/>
      <c r="E36" s="148"/>
      <c r="F36" s="148"/>
      <c r="G36" s="148"/>
      <c r="H36" s="148"/>
      <c r="I36" s="148"/>
      <c r="J36" s="162"/>
      <c r="K36" s="161"/>
      <c r="L36" s="163"/>
      <c r="M36" s="163"/>
      <c r="N36" s="163"/>
      <c r="O36" s="154"/>
      <c r="P36" s="164"/>
      <c r="Q36" s="155"/>
      <c r="R36" s="165"/>
      <c r="S36" s="155"/>
      <c r="T36" s="154"/>
      <c r="U36" s="155"/>
      <c r="V36" s="165"/>
      <c r="W36" s="148"/>
      <c r="X36" s="183"/>
      <c r="AA36" s="149"/>
      <c r="BC36" s="161"/>
      <c r="BD36" s="148"/>
      <c r="BE36" s="148"/>
      <c r="BF36" s="148"/>
      <c r="BG36" s="148"/>
      <c r="BH36" s="148"/>
      <c r="BI36" s="148"/>
      <c r="BJ36" s="162"/>
      <c r="BK36" s="161"/>
      <c r="BL36" s="163"/>
      <c r="BM36" s="163"/>
      <c r="BN36" s="163"/>
      <c r="BO36" s="154"/>
      <c r="BP36" s="164"/>
      <c r="BQ36" s="155"/>
      <c r="BR36" s="165"/>
      <c r="BS36" s="155"/>
      <c r="BT36" s="154"/>
      <c r="BU36" s="155"/>
      <c r="BV36" s="165"/>
      <c r="BW36" s="148"/>
      <c r="BX36" s="183"/>
      <c r="CC36" s="161"/>
      <c r="CD36" s="148"/>
      <c r="CE36" s="148"/>
      <c r="CF36" s="148"/>
      <c r="CG36" s="148"/>
      <c r="CH36" s="148"/>
      <c r="CI36" s="148"/>
      <c r="CJ36" s="162"/>
      <c r="CK36" s="161"/>
      <c r="CL36" s="163"/>
      <c r="CM36" s="163"/>
      <c r="CN36" s="163"/>
      <c r="CO36" s="154"/>
      <c r="CP36" s="164"/>
      <c r="CQ36" s="155"/>
      <c r="CR36" s="165"/>
      <c r="CS36" s="155"/>
      <c r="CT36" s="154"/>
      <c r="CU36" s="155"/>
      <c r="CV36" s="165"/>
      <c r="CW36" s="148"/>
      <c r="CX36" s="183"/>
    </row>
    <row r="37" spans="3:102" ht="24" customHeight="1">
      <c r="C37" s="161"/>
      <c r="D37" s="1118" t="s">
        <v>2225</v>
      </c>
      <c r="E37" s="1118"/>
      <c r="F37" s="1118"/>
      <c r="G37" s="1118"/>
      <c r="H37" s="1118"/>
      <c r="I37" s="1118"/>
      <c r="J37" s="1119"/>
      <c r="K37" s="148"/>
      <c r="L37" s="166" t="s">
        <v>2226</v>
      </c>
      <c r="M37" s="1120">
        <f>基本情報!$B$82</f>
        <v>0</v>
      </c>
      <c r="N37" s="1120"/>
      <c r="O37" s="1120"/>
      <c r="P37" s="1120"/>
      <c r="Q37" s="167" t="s">
        <v>2227</v>
      </c>
      <c r="R37" s="167"/>
      <c r="S37" s="167"/>
      <c r="T37" s="167"/>
      <c r="U37" s="167"/>
      <c r="V37" s="167"/>
      <c r="W37" s="167"/>
      <c r="X37" s="184"/>
      <c r="AA37" s="149"/>
      <c r="BC37" s="161"/>
      <c r="BD37" s="1118" t="s">
        <v>2225</v>
      </c>
      <c r="BE37" s="1118"/>
      <c r="BF37" s="1118"/>
      <c r="BG37" s="1118"/>
      <c r="BH37" s="1118"/>
      <c r="BI37" s="1118"/>
      <c r="BJ37" s="1119"/>
      <c r="BK37" s="148"/>
      <c r="BL37" s="166" t="s">
        <v>2226</v>
      </c>
      <c r="BM37" s="1120" t="s">
        <v>2692</v>
      </c>
      <c r="BN37" s="1120"/>
      <c r="BO37" s="1120"/>
      <c r="BP37" s="1120"/>
      <c r="BQ37" s="167" t="s">
        <v>2227</v>
      </c>
      <c r="BR37" s="167"/>
      <c r="BS37" s="167"/>
      <c r="BT37" s="167"/>
      <c r="BU37" s="167"/>
      <c r="BV37" s="167"/>
      <c r="BW37" s="167"/>
      <c r="BX37" s="184"/>
      <c r="CC37" s="161"/>
      <c r="CD37" s="1118" t="s">
        <v>2225</v>
      </c>
      <c r="CE37" s="1118"/>
      <c r="CF37" s="1118"/>
      <c r="CG37" s="1118"/>
      <c r="CH37" s="1118"/>
      <c r="CI37" s="1118"/>
      <c r="CJ37" s="1119"/>
      <c r="CK37" s="148"/>
      <c r="CL37" s="166" t="s">
        <v>2226</v>
      </c>
      <c r="CM37" s="1120" t="e">
        <f>#REF!</f>
        <v>#REF!</v>
      </c>
      <c r="CN37" s="1120"/>
      <c r="CO37" s="1120"/>
      <c r="CP37" s="1120"/>
      <c r="CQ37" s="167" t="s">
        <v>2227</v>
      </c>
      <c r="CR37" s="167"/>
      <c r="CS37" s="167"/>
      <c r="CT37" s="167"/>
      <c r="CU37" s="167"/>
      <c r="CV37" s="167"/>
      <c r="CW37" s="167"/>
      <c r="CX37" s="184"/>
    </row>
    <row r="38" spans="3:102" ht="49.95" customHeight="1">
      <c r="C38" s="185"/>
      <c r="D38" s="1121" t="s">
        <v>2276</v>
      </c>
      <c r="E38" s="1121"/>
      <c r="F38" s="1121"/>
      <c r="G38" s="1121"/>
      <c r="H38" s="1121"/>
      <c r="I38" s="1121"/>
      <c r="J38" s="1122"/>
      <c r="K38" s="185"/>
      <c r="L38" s="1163"/>
      <c r="M38" s="1163"/>
      <c r="N38" s="1163"/>
      <c r="O38" s="1163"/>
      <c r="P38" s="1163"/>
      <c r="Q38" s="1163"/>
      <c r="R38" s="1163"/>
      <c r="S38" s="1163"/>
      <c r="T38" s="1163"/>
      <c r="U38" s="1163"/>
      <c r="V38" s="1163"/>
      <c r="W38" s="1163"/>
      <c r="X38" s="1164"/>
      <c r="BC38" s="185"/>
      <c r="BD38" s="1121" t="s">
        <v>2276</v>
      </c>
      <c r="BE38" s="1121"/>
      <c r="BF38" s="1121"/>
      <c r="BG38" s="1121"/>
      <c r="BH38" s="1121"/>
      <c r="BI38" s="1121"/>
      <c r="BJ38" s="1122"/>
      <c r="BK38" s="185"/>
      <c r="BL38" s="1163"/>
      <c r="BM38" s="1163"/>
      <c r="BN38" s="1163"/>
      <c r="BO38" s="1163"/>
      <c r="BP38" s="1163"/>
      <c r="BQ38" s="1163"/>
      <c r="BR38" s="1163"/>
      <c r="BS38" s="1163"/>
      <c r="BT38" s="1163"/>
      <c r="BU38" s="1163"/>
      <c r="BV38" s="1163"/>
      <c r="BW38" s="1163"/>
      <c r="BX38" s="1164"/>
      <c r="CC38" s="185"/>
      <c r="CD38" s="1121" t="s">
        <v>2276</v>
      </c>
      <c r="CE38" s="1121"/>
      <c r="CF38" s="1121"/>
      <c r="CG38" s="1121"/>
      <c r="CH38" s="1121"/>
      <c r="CI38" s="1121"/>
      <c r="CJ38" s="1122"/>
      <c r="CK38" s="185"/>
      <c r="CL38" s="1191" t="s">
        <v>2426</v>
      </c>
      <c r="CM38" s="1191"/>
      <c r="CN38" s="1191"/>
      <c r="CO38" s="1191"/>
      <c r="CP38" s="1191"/>
      <c r="CQ38" s="1191"/>
      <c r="CR38" s="1191"/>
      <c r="CS38" s="1191"/>
      <c r="CT38" s="1191"/>
      <c r="CU38" s="1191"/>
      <c r="CV38" s="1191"/>
      <c r="CW38" s="1191"/>
      <c r="CX38" s="1192"/>
    </row>
    <row r="39" spans="3:102" ht="49.95" customHeight="1">
      <c r="C39" s="185"/>
      <c r="D39" s="1121" t="s">
        <v>2277</v>
      </c>
      <c r="E39" s="1121"/>
      <c r="F39" s="1121"/>
      <c r="G39" s="1121"/>
      <c r="H39" s="1121"/>
      <c r="I39" s="1121"/>
      <c r="J39" s="1122"/>
      <c r="K39" s="187"/>
      <c r="L39" s="1143"/>
      <c r="M39" s="1143"/>
      <c r="N39" s="1143"/>
      <c r="O39" s="1143"/>
      <c r="P39" s="1143"/>
      <c r="Q39" s="1143"/>
      <c r="R39" s="1143"/>
      <c r="S39" s="1143"/>
      <c r="T39" s="1143"/>
      <c r="U39" s="1143"/>
      <c r="V39" s="1143"/>
      <c r="W39" s="1143"/>
      <c r="X39" s="1144"/>
      <c r="BC39" s="185"/>
      <c r="BD39" s="1121" t="s">
        <v>2277</v>
      </c>
      <c r="BE39" s="1121"/>
      <c r="BF39" s="1121"/>
      <c r="BG39" s="1121"/>
      <c r="BH39" s="1121"/>
      <c r="BI39" s="1121"/>
      <c r="BJ39" s="1122"/>
      <c r="BK39" s="187"/>
      <c r="BL39" s="1143"/>
      <c r="BM39" s="1143"/>
      <c r="BN39" s="1143"/>
      <c r="BO39" s="1143"/>
      <c r="BP39" s="1143"/>
      <c r="BQ39" s="1143"/>
      <c r="BR39" s="1143"/>
      <c r="BS39" s="1143"/>
      <c r="BT39" s="1143"/>
      <c r="BU39" s="1143"/>
      <c r="BV39" s="1143"/>
      <c r="BW39" s="1143"/>
      <c r="BX39" s="1144"/>
      <c r="CC39" s="185"/>
      <c r="CD39" s="1121" t="s">
        <v>2277</v>
      </c>
      <c r="CE39" s="1121"/>
      <c r="CF39" s="1121"/>
      <c r="CG39" s="1121"/>
      <c r="CH39" s="1121"/>
      <c r="CI39" s="1121"/>
      <c r="CJ39" s="1122"/>
      <c r="CK39" s="187"/>
      <c r="CL39" s="1187" t="s">
        <v>2427</v>
      </c>
      <c r="CM39" s="1187"/>
      <c r="CN39" s="1187"/>
      <c r="CO39" s="1187"/>
      <c r="CP39" s="1187"/>
      <c r="CQ39" s="1187"/>
      <c r="CR39" s="1187"/>
      <c r="CS39" s="1187"/>
      <c r="CT39" s="1187"/>
      <c r="CU39" s="1187"/>
      <c r="CV39" s="1187"/>
      <c r="CW39" s="1187"/>
      <c r="CX39" s="1188"/>
    </row>
    <row r="40" spans="3:102" ht="49.95" customHeight="1">
      <c r="C40" s="185"/>
      <c r="D40" s="1161" t="s">
        <v>2278</v>
      </c>
      <c r="E40" s="1161"/>
      <c r="F40" s="1161"/>
      <c r="G40" s="1161"/>
      <c r="H40" s="1161"/>
      <c r="I40" s="1161"/>
      <c r="J40" s="1162"/>
      <c r="K40" s="187"/>
      <c r="L40" s="1143"/>
      <c r="M40" s="1143"/>
      <c r="N40" s="1143"/>
      <c r="O40" s="1143"/>
      <c r="P40" s="1143"/>
      <c r="Q40" s="1143"/>
      <c r="R40" s="1143"/>
      <c r="S40" s="1143"/>
      <c r="T40" s="1143"/>
      <c r="U40" s="1143"/>
      <c r="V40" s="1143"/>
      <c r="W40" s="1143"/>
      <c r="X40" s="1144"/>
      <c r="BC40" s="185"/>
      <c r="BD40" s="1161" t="s">
        <v>2278</v>
      </c>
      <c r="BE40" s="1161"/>
      <c r="BF40" s="1161"/>
      <c r="BG40" s="1161"/>
      <c r="BH40" s="1161"/>
      <c r="BI40" s="1161"/>
      <c r="BJ40" s="1162"/>
      <c r="BK40" s="187"/>
      <c r="BL40" s="1143"/>
      <c r="BM40" s="1143"/>
      <c r="BN40" s="1143"/>
      <c r="BO40" s="1143"/>
      <c r="BP40" s="1143"/>
      <c r="BQ40" s="1143"/>
      <c r="BR40" s="1143"/>
      <c r="BS40" s="1143"/>
      <c r="BT40" s="1143"/>
      <c r="BU40" s="1143"/>
      <c r="BV40" s="1143"/>
      <c r="BW40" s="1143"/>
      <c r="BX40" s="1144"/>
      <c r="CC40" s="185"/>
      <c r="CD40" s="1161" t="s">
        <v>2278</v>
      </c>
      <c r="CE40" s="1161"/>
      <c r="CF40" s="1161"/>
      <c r="CG40" s="1161"/>
      <c r="CH40" s="1161"/>
      <c r="CI40" s="1161"/>
      <c r="CJ40" s="1162"/>
      <c r="CK40" s="187"/>
      <c r="CL40" s="1187" t="s">
        <v>2428</v>
      </c>
      <c r="CM40" s="1187"/>
      <c r="CN40" s="1187"/>
      <c r="CO40" s="1187"/>
      <c r="CP40" s="1187"/>
      <c r="CQ40" s="1187"/>
      <c r="CR40" s="1187"/>
      <c r="CS40" s="1187"/>
      <c r="CT40" s="1187"/>
      <c r="CU40" s="1187"/>
      <c r="CV40" s="1187"/>
      <c r="CW40" s="1187"/>
      <c r="CX40" s="1188"/>
    </row>
    <row r="41" spans="3:102" ht="36" customHeight="1">
      <c r="C41" s="185"/>
      <c r="D41" s="1161" t="s">
        <v>2633</v>
      </c>
      <c r="E41" s="1161"/>
      <c r="F41" s="1161"/>
      <c r="G41" s="1161"/>
      <c r="H41" s="1161"/>
      <c r="I41" s="1161"/>
      <c r="J41" s="1162"/>
      <c r="K41" s="187"/>
      <c r="L41" s="187"/>
      <c r="M41" s="1197"/>
      <c r="N41" s="1197"/>
      <c r="O41" s="1198"/>
      <c r="P41" s="202" t="s">
        <v>2213</v>
      </c>
      <c r="Q41" s="186"/>
      <c r="R41" s="203" t="s">
        <v>2279</v>
      </c>
      <c r="S41" s="186"/>
      <c r="T41" s="202" t="s">
        <v>2215</v>
      </c>
      <c r="U41" s="187"/>
      <c r="V41" s="187"/>
      <c r="W41" s="187"/>
      <c r="X41" s="204"/>
      <c r="BC41" s="185"/>
      <c r="BD41" s="1161" t="s">
        <v>2633</v>
      </c>
      <c r="BE41" s="1161"/>
      <c r="BF41" s="1161"/>
      <c r="BG41" s="1161"/>
      <c r="BH41" s="1161"/>
      <c r="BI41" s="1161"/>
      <c r="BJ41" s="1162"/>
      <c r="BK41" s="187"/>
      <c r="BL41" s="187"/>
      <c r="BM41" s="1197"/>
      <c r="BN41" s="1197"/>
      <c r="BO41" s="1197"/>
      <c r="BP41" s="202" t="s">
        <v>2213</v>
      </c>
      <c r="BQ41" s="186"/>
      <c r="BR41" s="203" t="s">
        <v>2279</v>
      </c>
      <c r="BS41" s="186"/>
      <c r="BT41" s="202" t="s">
        <v>2215</v>
      </c>
      <c r="BU41" s="187"/>
      <c r="BV41" s="187"/>
      <c r="BW41" s="187"/>
      <c r="BX41" s="204"/>
      <c r="CC41" s="185"/>
      <c r="CD41" s="1161" t="s">
        <v>2280</v>
      </c>
      <c r="CE41" s="1161"/>
      <c r="CF41" s="1161"/>
      <c r="CG41" s="1161"/>
      <c r="CH41" s="1161"/>
      <c r="CI41" s="1161"/>
      <c r="CJ41" s="1162"/>
      <c r="CK41" s="187"/>
      <c r="CL41" s="187"/>
      <c r="CM41" s="1189" t="s">
        <v>2424</v>
      </c>
      <c r="CN41" s="1189"/>
      <c r="CO41" s="1190"/>
      <c r="CP41" s="202" t="s">
        <v>2213</v>
      </c>
      <c r="CQ41" s="402" t="s">
        <v>2425</v>
      </c>
      <c r="CR41" s="203" t="s">
        <v>2279</v>
      </c>
      <c r="CS41" s="402" t="s">
        <v>2429</v>
      </c>
      <c r="CT41" s="202" t="s">
        <v>2215</v>
      </c>
      <c r="CU41" s="187"/>
      <c r="CV41" s="187"/>
      <c r="CW41" s="187"/>
      <c r="CX41" s="204"/>
    </row>
    <row r="42" spans="3:102" ht="4.5" customHeight="1">
      <c r="X42" s="178"/>
      <c r="BX42" s="178"/>
      <c r="CX42" s="178"/>
    </row>
    <row r="43" spans="3:102" ht="12" customHeight="1">
      <c r="T43" s="151"/>
      <c r="X43" s="177"/>
      <c r="BT43" s="151"/>
      <c r="BX43" s="177"/>
      <c r="CT43" s="151"/>
      <c r="CX43" s="177"/>
    </row>
  </sheetData>
  <sheetProtection sheet="1" formatCells="0" selectLockedCells="1"/>
  <mergeCells count="140">
    <mergeCell ref="BD40:BJ40"/>
    <mergeCell ref="BL40:BX40"/>
    <mergeCell ref="BD41:BJ41"/>
    <mergeCell ref="BM41:BO41"/>
    <mergeCell ref="BD37:BJ37"/>
    <mergeCell ref="BM37:BP37"/>
    <mergeCell ref="BD38:BJ38"/>
    <mergeCell ref="BL38:BX38"/>
    <mergeCell ref="BD39:BJ39"/>
    <mergeCell ref="BL39:BX39"/>
    <mergeCell ref="BC33:BX33"/>
    <mergeCell ref="BC34:BX34"/>
    <mergeCell ref="BD35:BJ35"/>
    <mergeCell ref="BL35:BP35"/>
    <mergeCell ref="BQ35:BT35"/>
    <mergeCell ref="BU35:BX35"/>
    <mergeCell ref="BC30:BX30"/>
    <mergeCell ref="BD32:BE32"/>
    <mergeCell ref="BK32:BL32"/>
    <mergeCell ref="BM32:BO32"/>
    <mergeCell ref="BP32:BQ32"/>
    <mergeCell ref="BR32:BX32"/>
    <mergeCell ref="BN26:BO26"/>
    <mergeCell ref="BP26:BX26"/>
    <mergeCell ref="BN28:BO28"/>
    <mergeCell ref="BP28:BS28"/>
    <mergeCell ref="BT28:BX28"/>
    <mergeCell ref="BN20:BO20"/>
    <mergeCell ref="BP20:BX20"/>
    <mergeCell ref="BN22:BO22"/>
    <mergeCell ref="BP22:BS22"/>
    <mergeCell ref="BT22:BX22"/>
    <mergeCell ref="BN14:BO14"/>
    <mergeCell ref="BP14:BX14"/>
    <mergeCell ref="BN16:BO16"/>
    <mergeCell ref="BP16:BS16"/>
    <mergeCell ref="BT16:BX16"/>
    <mergeCell ref="BP6:BX6"/>
    <mergeCell ref="BN8:BO8"/>
    <mergeCell ref="BP8:BX8"/>
    <mergeCell ref="BN10:BO10"/>
    <mergeCell ref="BP10:BS10"/>
    <mergeCell ref="BT10:BX10"/>
    <mergeCell ref="N16:O16"/>
    <mergeCell ref="D41:J41"/>
    <mergeCell ref="M41:O41"/>
    <mergeCell ref="D38:J38"/>
    <mergeCell ref="L38:X38"/>
    <mergeCell ref="D39:J39"/>
    <mergeCell ref="L39:X39"/>
    <mergeCell ref="D40:J40"/>
    <mergeCell ref="L40:X40"/>
    <mergeCell ref="D32:E32"/>
    <mergeCell ref="K32:L32"/>
    <mergeCell ref="M32:O32"/>
    <mergeCell ref="P32:Q32"/>
    <mergeCell ref="R32:X32"/>
    <mergeCell ref="C33:X33"/>
    <mergeCell ref="C34:X34"/>
    <mergeCell ref="D35:J35"/>
    <mergeCell ref="D37:J37"/>
    <mergeCell ref="M37:P37"/>
    <mergeCell ref="L35:P35"/>
    <mergeCell ref="Q35:T35"/>
    <mergeCell ref="U35:X35"/>
    <mergeCell ref="C30:X30"/>
    <mergeCell ref="N20:O20"/>
    <mergeCell ref="P20:X20"/>
    <mergeCell ref="N22:O22"/>
    <mergeCell ref="P22:S22"/>
    <mergeCell ref="T22:X22"/>
    <mergeCell ref="N26:O26"/>
    <mergeCell ref="P26:X26"/>
    <mergeCell ref="N28:O28"/>
    <mergeCell ref="P28:S28"/>
    <mergeCell ref="T28:X28"/>
    <mergeCell ref="R3:S3"/>
    <mergeCell ref="CN10:CO10"/>
    <mergeCell ref="CP10:CS10"/>
    <mergeCell ref="CT10:CX10"/>
    <mergeCell ref="CX3:CX4"/>
    <mergeCell ref="CN6:CO6"/>
    <mergeCell ref="CP6:CX6"/>
    <mergeCell ref="CN8:CO8"/>
    <mergeCell ref="CP8:CX8"/>
    <mergeCell ref="CR3:CS4"/>
    <mergeCell ref="CT3:CT4"/>
    <mergeCell ref="CU3:CU4"/>
    <mergeCell ref="CV3:CV4"/>
    <mergeCell ref="CW3:CW4"/>
    <mergeCell ref="BR3:BS3"/>
    <mergeCell ref="BN6:BO6"/>
    <mergeCell ref="P10:S10"/>
    <mergeCell ref="T10:X10"/>
    <mergeCell ref="N6:O6"/>
    <mergeCell ref="P6:X6"/>
    <mergeCell ref="N8:O8"/>
    <mergeCell ref="P8:X8"/>
    <mergeCell ref="N10:O10"/>
    <mergeCell ref="CN26:CO26"/>
    <mergeCell ref="CP26:CX26"/>
    <mergeCell ref="CN28:CO28"/>
    <mergeCell ref="CP28:CS28"/>
    <mergeCell ref="CT28:CX28"/>
    <mergeCell ref="CN14:CO14"/>
    <mergeCell ref="CP14:CX14"/>
    <mergeCell ref="CN16:CO16"/>
    <mergeCell ref="CP16:CS16"/>
    <mergeCell ref="CT16:CX16"/>
    <mergeCell ref="CN20:CO20"/>
    <mergeCell ref="CP20:CX20"/>
    <mergeCell ref="CN22:CO22"/>
    <mergeCell ref="CP22:CS22"/>
    <mergeCell ref="CT22:CX22"/>
    <mergeCell ref="N14:O14"/>
    <mergeCell ref="P14:X14"/>
    <mergeCell ref="P16:S16"/>
    <mergeCell ref="T16:X16"/>
    <mergeCell ref="CC33:CX33"/>
    <mergeCell ref="CC34:CX34"/>
    <mergeCell ref="CD35:CJ35"/>
    <mergeCell ref="CL35:CP35"/>
    <mergeCell ref="CQ35:CT35"/>
    <mergeCell ref="CU35:CX35"/>
    <mergeCell ref="CC30:CX30"/>
    <mergeCell ref="CD32:CE32"/>
    <mergeCell ref="CK32:CL32"/>
    <mergeCell ref="CM32:CO32"/>
    <mergeCell ref="CP32:CQ32"/>
    <mergeCell ref="CR32:CX32"/>
    <mergeCell ref="CD40:CJ40"/>
    <mergeCell ref="CL40:CX40"/>
    <mergeCell ref="CD41:CJ41"/>
    <mergeCell ref="CM41:CO41"/>
    <mergeCell ref="CD37:CJ37"/>
    <mergeCell ref="CM37:CP37"/>
    <mergeCell ref="CD38:CJ38"/>
    <mergeCell ref="CL38:CX38"/>
    <mergeCell ref="CD39:CJ39"/>
    <mergeCell ref="CL39:CX39"/>
  </mergeCells>
  <phoneticPr fontId="58"/>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0000000}">
          <x14:formula1>
            <xm:f>基本情報!$L$79:$L$109</xm:f>
          </x14:formula1>
          <xm:sqref>W3 BW3</xm:sqref>
        </x14:dataValidation>
        <x14:dataValidation type="list" allowBlank="1" showInputMessage="1" showErrorMessage="1" xr:uid="{00000000-0002-0000-1300-000001000000}">
          <x14:formula1>
            <xm:f>基本情報!$K$79:$K$90</xm:f>
          </x14:formula1>
          <xm:sqref>U3 BU3</xm:sqref>
        </x14:dataValidation>
        <x14:dataValidation type="list" allowBlank="1" showInputMessage="1" showErrorMessage="1" xr:uid="{00000000-0002-0000-1300-000002000000}">
          <x14:formula1>
            <xm:f>基本情報!$J$79:$J$81</xm:f>
          </x14:formula1>
          <xm:sqref>R3:S3 BR3:BS3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1">
    <tabColor rgb="FFFFFF00"/>
  </sheetPr>
  <dimension ref="B1:CB43"/>
  <sheetViews>
    <sheetView showGridLines="0" showZeros="0" view="pageBreakPreview" zoomScaleNormal="100" zoomScaleSheetLayoutView="100" workbookViewId="0">
      <selection activeCell="L38" sqref="L38:Z39"/>
    </sheetView>
  </sheetViews>
  <sheetFormatPr defaultRowHeight="13.2"/>
  <cols>
    <col min="1" max="2" width="1.6640625" style="149" customWidth="1"/>
    <col min="3" max="3" width="1.109375" style="149" customWidth="1"/>
    <col min="4" max="4" width="5.6640625" style="149" customWidth="1"/>
    <col min="5" max="5" width="3.6640625" style="149" customWidth="1"/>
    <col min="6" max="6" width="2.6640625" style="149" customWidth="1"/>
    <col min="7" max="7" width="3.6640625" style="149" customWidth="1"/>
    <col min="8" max="8" width="2.6640625" style="149" customWidth="1"/>
    <col min="9" max="10" width="3.6640625" style="149" customWidth="1"/>
    <col min="11" max="11" width="1.21875" style="149" customWidth="1"/>
    <col min="12" max="13" width="4.109375" style="149" customWidth="1"/>
    <col min="14" max="15" width="3.6640625" style="149" customWidth="1"/>
    <col min="16" max="17" width="3.88671875" style="149" customWidth="1"/>
    <col min="18" max="19" width="3.109375" style="149" customWidth="1"/>
    <col min="20" max="20" width="4.109375" style="149" customWidth="1"/>
    <col min="21" max="22" width="3.6640625" style="149" customWidth="1"/>
    <col min="23" max="26" width="3.6640625" style="150" customWidth="1"/>
    <col min="27" max="28" width="1.6640625" style="150" customWidth="1"/>
    <col min="29" max="29" width="2.109375" style="150" customWidth="1"/>
    <col min="30" max="30" width="7.21875" style="149" hidden="1" customWidth="1"/>
    <col min="31" max="51" width="0" style="149" hidden="1" customWidth="1"/>
    <col min="52" max="52" width="12.21875" style="149" customWidth="1"/>
    <col min="53" max="54" width="1.6640625" style="149" customWidth="1"/>
    <col min="55" max="55" width="1.109375" style="149" customWidth="1"/>
    <col min="56" max="56" width="5.6640625" style="149" customWidth="1"/>
    <col min="57" max="57" width="3.6640625" style="149" customWidth="1"/>
    <col min="58" max="58" width="2.6640625" style="149" customWidth="1"/>
    <col min="59" max="59" width="3.6640625" style="149" customWidth="1"/>
    <col min="60" max="60" width="2.6640625" style="149" customWidth="1"/>
    <col min="61" max="62" width="3.6640625" style="149" customWidth="1"/>
    <col min="63" max="63" width="1.21875" style="149" customWidth="1"/>
    <col min="64" max="65" width="4.109375" style="149" customWidth="1"/>
    <col min="66" max="67" width="3.6640625" style="149" customWidth="1"/>
    <col min="68" max="69" width="3.88671875" style="149" customWidth="1"/>
    <col min="70" max="71" width="3.109375" style="149" customWidth="1"/>
    <col min="72" max="72" width="4.109375" style="149" customWidth="1"/>
    <col min="73" max="74" width="3.6640625" style="149" customWidth="1"/>
    <col min="75" max="78" width="3.6640625" style="150" customWidth="1"/>
    <col min="79" max="80" width="1.6640625" style="150" customWidth="1"/>
    <col min="81" max="293" width="8.88671875" style="149"/>
    <col min="294" max="294" width="2.44140625" style="149" customWidth="1"/>
    <col min="295" max="295" width="2.33203125" style="149" customWidth="1"/>
    <col min="296" max="296" width="1.109375" style="149" customWidth="1"/>
    <col min="297" max="297" width="22.6640625" style="149" customWidth="1"/>
    <col min="298" max="298" width="1.21875" style="149" customWidth="1"/>
    <col min="299" max="300" width="11.77734375" style="149" customWidth="1"/>
    <col min="301" max="301" width="1.77734375" style="149" customWidth="1"/>
    <col min="302" max="302" width="6.88671875" style="149" customWidth="1"/>
    <col min="303" max="303" width="4.44140625" style="149" customWidth="1"/>
    <col min="304" max="304" width="3.6640625" style="149" customWidth="1"/>
    <col min="305" max="305" width="0.77734375" style="149" customWidth="1"/>
    <col min="306" max="306" width="3.33203125" style="149" customWidth="1"/>
    <col min="307" max="307" width="3.6640625" style="149" customWidth="1"/>
    <col min="308" max="308" width="3" style="149" customWidth="1"/>
    <col min="309" max="309" width="3.6640625" style="149" customWidth="1"/>
    <col min="310" max="310" width="3.109375" style="149" customWidth="1"/>
    <col min="311" max="311" width="1.88671875" style="149" customWidth="1"/>
    <col min="312" max="313" width="2.21875" style="149" customWidth="1"/>
    <col min="314" max="314" width="7.21875" style="149" customWidth="1"/>
    <col min="315" max="549" width="8.88671875" style="149"/>
    <col min="550" max="550" width="2.44140625" style="149" customWidth="1"/>
    <col min="551" max="551" width="2.33203125" style="149" customWidth="1"/>
    <col min="552" max="552" width="1.109375" style="149" customWidth="1"/>
    <col min="553" max="553" width="22.6640625" style="149" customWidth="1"/>
    <col min="554" max="554" width="1.21875" style="149" customWidth="1"/>
    <col min="555" max="556" width="11.77734375" style="149" customWidth="1"/>
    <col min="557" max="557" width="1.77734375" style="149" customWidth="1"/>
    <col min="558" max="558" width="6.88671875" style="149" customWidth="1"/>
    <col min="559" max="559" width="4.44140625" style="149" customWidth="1"/>
    <col min="560" max="560" width="3.6640625" style="149" customWidth="1"/>
    <col min="561" max="561" width="0.77734375" style="149" customWidth="1"/>
    <col min="562" max="562" width="3.33203125" style="149" customWidth="1"/>
    <col min="563" max="563" width="3.6640625" style="149" customWidth="1"/>
    <col min="564" max="564" width="3" style="149" customWidth="1"/>
    <col min="565" max="565" width="3.6640625" style="149" customWidth="1"/>
    <col min="566" max="566" width="3.109375" style="149" customWidth="1"/>
    <col min="567" max="567" width="1.88671875" style="149" customWidth="1"/>
    <col min="568" max="569" width="2.21875" style="149" customWidth="1"/>
    <col min="570" max="570" width="7.21875" style="149" customWidth="1"/>
    <col min="571" max="805" width="8.88671875" style="149"/>
    <col min="806" max="806" width="2.44140625" style="149" customWidth="1"/>
    <col min="807" max="807" width="2.33203125" style="149" customWidth="1"/>
    <col min="808" max="808" width="1.109375" style="149" customWidth="1"/>
    <col min="809" max="809" width="22.6640625" style="149" customWidth="1"/>
    <col min="810" max="810" width="1.21875" style="149" customWidth="1"/>
    <col min="811" max="812" width="11.77734375" style="149" customWidth="1"/>
    <col min="813" max="813" width="1.77734375" style="149" customWidth="1"/>
    <col min="814" max="814" width="6.88671875" style="149" customWidth="1"/>
    <col min="815" max="815" width="4.44140625" style="149" customWidth="1"/>
    <col min="816" max="816" width="3.6640625" style="149" customWidth="1"/>
    <col min="817" max="817" width="0.77734375" style="149" customWidth="1"/>
    <col min="818" max="818" width="3.33203125" style="149" customWidth="1"/>
    <col min="819" max="819" width="3.6640625" style="149" customWidth="1"/>
    <col min="820" max="820" width="3" style="149" customWidth="1"/>
    <col min="821" max="821" width="3.6640625" style="149" customWidth="1"/>
    <col min="822" max="822" width="3.109375" style="149" customWidth="1"/>
    <col min="823" max="823" width="1.88671875" style="149" customWidth="1"/>
    <col min="824" max="825" width="2.21875" style="149" customWidth="1"/>
    <col min="826" max="826" width="7.21875" style="149" customWidth="1"/>
    <col min="827" max="1061" width="8.88671875" style="149"/>
    <col min="1062" max="1062" width="2.44140625" style="149" customWidth="1"/>
    <col min="1063" max="1063" width="2.33203125" style="149" customWidth="1"/>
    <col min="1064" max="1064" width="1.109375" style="149" customWidth="1"/>
    <col min="1065" max="1065" width="22.6640625" style="149" customWidth="1"/>
    <col min="1066" max="1066" width="1.21875" style="149" customWidth="1"/>
    <col min="1067" max="1068" width="11.77734375" style="149" customWidth="1"/>
    <col min="1069" max="1069" width="1.77734375" style="149" customWidth="1"/>
    <col min="1070" max="1070" width="6.88671875" style="149" customWidth="1"/>
    <col min="1071" max="1071" width="4.44140625" style="149" customWidth="1"/>
    <col min="1072" max="1072" width="3.6640625" style="149" customWidth="1"/>
    <col min="1073" max="1073" width="0.77734375" style="149" customWidth="1"/>
    <col min="1074" max="1074" width="3.33203125" style="149" customWidth="1"/>
    <col min="1075" max="1075" width="3.6640625" style="149" customWidth="1"/>
    <col min="1076" max="1076" width="3" style="149" customWidth="1"/>
    <col min="1077" max="1077" width="3.6640625" style="149" customWidth="1"/>
    <col min="1078" max="1078" width="3.109375" style="149" customWidth="1"/>
    <col min="1079" max="1079" width="1.88671875" style="149" customWidth="1"/>
    <col min="1080" max="1081" width="2.21875" style="149" customWidth="1"/>
    <col min="1082" max="1082" width="7.21875" style="149" customWidth="1"/>
    <col min="1083" max="1317" width="8.88671875" style="149"/>
    <col min="1318" max="1318" width="2.44140625" style="149" customWidth="1"/>
    <col min="1319" max="1319" width="2.33203125" style="149" customWidth="1"/>
    <col min="1320" max="1320" width="1.109375" style="149" customWidth="1"/>
    <col min="1321" max="1321" width="22.6640625" style="149" customWidth="1"/>
    <col min="1322" max="1322" width="1.21875" style="149" customWidth="1"/>
    <col min="1323" max="1324" width="11.77734375" style="149" customWidth="1"/>
    <col min="1325" max="1325" width="1.77734375" style="149" customWidth="1"/>
    <col min="1326" max="1326" width="6.88671875" style="149" customWidth="1"/>
    <col min="1327" max="1327" width="4.44140625" style="149" customWidth="1"/>
    <col min="1328" max="1328" width="3.6640625" style="149" customWidth="1"/>
    <col min="1329" max="1329" width="0.77734375" style="149" customWidth="1"/>
    <col min="1330" max="1330" width="3.33203125" style="149" customWidth="1"/>
    <col min="1331" max="1331" width="3.6640625" style="149" customWidth="1"/>
    <col min="1332" max="1332" width="3" style="149" customWidth="1"/>
    <col min="1333" max="1333" width="3.6640625" style="149" customWidth="1"/>
    <col min="1334" max="1334" width="3.109375" style="149" customWidth="1"/>
    <col min="1335" max="1335" width="1.88671875" style="149" customWidth="1"/>
    <col min="1336" max="1337" width="2.21875" style="149" customWidth="1"/>
    <col min="1338" max="1338" width="7.21875" style="149" customWidth="1"/>
    <col min="1339" max="1573" width="8.88671875" style="149"/>
    <col min="1574" max="1574" width="2.44140625" style="149" customWidth="1"/>
    <col min="1575" max="1575" width="2.33203125" style="149" customWidth="1"/>
    <col min="1576" max="1576" width="1.109375" style="149" customWidth="1"/>
    <col min="1577" max="1577" width="22.6640625" style="149" customWidth="1"/>
    <col min="1578" max="1578" width="1.21875" style="149" customWidth="1"/>
    <col min="1579" max="1580" width="11.77734375" style="149" customWidth="1"/>
    <col min="1581" max="1581" width="1.77734375" style="149" customWidth="1"/>
    <col min="1582" max="1582" width="6.88671875" style="149" customWidth="1"/>
    <col min="1583" max="1583" width="4.44140625" style="149" customWidth="1"/>
    <col min="1584" max="1584" width="3.6640625" style="149" customWidth="1"/>
    <col min="1585" max="1585" width="0.77734375" style="149" customWidth="1"/>
    <col min="1586" max="1586" width="3.33203125" style="149" customWidth="1"/>
    <col min="1587" max="1587" width="3.6640625" style="149" customWidth="1"/>
    <col min="1588" max="1588" width="3" style="149" customWidth="1"/>
    <col min="1589" max="1589" width="3.6640625" style="149" customWidth="1"/>
    <col min="1590" max="1590" width="3.109375" style="149" customWidth="1"/>
    <col min="1591" max="1591" width="1.88671875" style="149" customWidth="1"/>
    <col min="1592" max="1593" width="2.21875" style="149" customWidth="1"/>
    <col min="1594" max="1594" width="7.21875" style="149" customWidth="1"/>
    <col min="1595" max="1829" width="8.88671875" style="149"/>
    <col min="1830" max="1830" width="2.44140625" style="149" customWidth="1"/>
    <col min="1831" max="1831" width="2.33203125" style="149" customWidth="1"/>
    <col min="1832" max="1832" width="1.109375" style="149" customWidth="1"/>
    <col min="1833" max="1833" width="22.6640625" style="149" customWidth="1"/>
    <col min="1834" max="1834" width="1.21875" style="149" customWidth="1"/>
    <col min="1835" max="1836" width="11.77734375" style="149" customWidth="1"/>
    <col min="1837" max="1837" width="1.77734375" style="149" customWidth="1"/>
    <col min="1838" max="1838" width="6.88671875" style="149" customWidth="1"/>
    <col min="1839" max="1839" width="4.44140625" style="149" customWidth="1"/>
    <col min="1840" max="1840" width="3.6640625" style="149" customWidth="1"/>
    <col min="1841" max="1841" width="0.77734375" style="149" customWidth="1"/>
    <col min="1842" max="1842" width="3.33203125" style="149" customWidth="1"/>
    <col min="1843" max="1843" width="3.6640625" style="149" customWidth="1"/>
    <col min="1844" max="1844" width="3" style="149" customWidth="1"/>
    <col min="1845" max="1845" width="3.6640625" style="149" customWidth="1"/>
    <col min="1846" max="1846" width="3.109375" style="149" customWidth="1"/>
    <col min="1847" max="1847" width="1.88671875" style="149" customWidth="1"/>
    <col min="1848" max="1849" width="2.21875" style="149" customWidth="1"/>
    <col min="1850" max="1850" width="7.21875" style="149" customWidth="1"/>
    <col min="1851" max="2085" width="8.88671875" style="149"/>
    <col min="2086" max="2086" width="2.44140625" style="149" customWidth="1"/>
    <col min="2087" max="2087" width="2.33203125" style="149" customWidth="1"/>
    <col min="2088" max="2088" width="1.109375" style="149" customWidth="1"/>
    <col min="2089" max="2089" width="22.6640625" style="149" customWidth="1"/>
    <col min="2090" max="2090" width="1.21875" style="149" customWidth="1"/>
    <col min="2091" max="2092" width="11.77734375" style="149" customWidth="1"/>
    <col min="2093" max="2093" width="1.77734375" style="149" customWidth="1"/>
    <col min="2094" max="2094" width="6.88671875" style="149" customWidth="1"/>
    <col min="2095" max="2095" width="4.44140625" style="149" customWidth="1"/>
    <col min="2096" max="2096" width="3.6640625" style="149" customWidth="1"/>
    <col min="2097" max="2097" width="0.77734375" style="149" customWidth="1"/>
    <col min="2098" max="2098" width="3.33203125" style="149" customWidth="1"/>
    <col min="2099" max="2099" width="3.6640625" style="149" customWidth="1"/>
    <col min="2100" max="2100" width="3" style="149" customWidth="1"/>
    <col min="2101" max="2101" width="3.6640625" style="149" customWidth="1"/>
    <col min="2102" max="2102" width="3.109375" style="149" customWidth="1"/>
    <col min="2103" max="2103" width="1.88671875" style="149" customWidth="1"/>
    <col min="2104" max="2105" width="2.21875" style="149" customWidth="1"/>
    <col min="2106" max="2106" width="7.21875" style="149" customWidth="1"/>
    <col min="2107" max="2341" width="8.88671875" style="149"/>
    <col min="2342" max="2342" width="2.44140625" style="149" customWidth="1"/>
    <col min="2343" max="2343" width="2.33203125" style="149" customWidth="1"/>
    <col min="2344" max="2344" width="1.109375" style="149" customWidth="1"/>
    <col min="2345" max="2345" width="22.6640625" style="149" customWidth="1"/>
    <col min="2346" max="2346" width="1.21875" style="149" customWidth="1"/>
    <col min="2347" max="2348" width="11.77734375" style="149" customWidth="1"/>
    <col min="2349" max="2349" width="1.77734375" style="149" customWidth="1"/>
    <col min="2350" max="2350" width="6.88671875" style="149" customWidth="1"/>
    <col min="2351" max="2351" width="4.44140625" style="149" customWidth="1"/>
    <col min="2352" max="2352" width="3.6640625" style="149" customWidth="1"/>
    <col min="2353" max="2353" width="0.77734375" style="149" customWidth="1"/>
    <col min="2354" max="2354" width="3.33203125" style="149" customWidth="1"/>
    <col min="2355" max="2355" width="3.6640625" style="149" customWidth="1"/>
    <col min="2356" max="2356" width="3" style="149" customWidth="1"/>
    <col min="2357" max="2357" width="3.6640625" style="149" customWidth="1"/>
    <col min="2358" max="2358" width="3.109375" style="149" customWidth="1"/>
    <col min="2359" max="2359" width="1.88671875" style="149" customWidth="1"/>
    <col min="2360" max="2361" width="2.21875" style="149" customWidth="1"/>
    <col min="2362" max="2362" width="7.21875" style="149" customWidth="1"/>
    <col min="2363" max="2597" width="8.88671875" style="149"/>
    <col min="2598" max="2598" width="2.44140625" style="149" customWidth="1"/>
    <col min="2599" max="2599" width="2.33203125" style="149" customWidth="1"/>
    <col min="2600" max="2600" width="1.109375" style="149" customWidth="1"/>
    <col min="2601" max="2601" width="22.6640625" style="149" customWidth="1"/>
    <col min="2602" max="2602" width="1.21875" style="149" customWidth="1"/>
    <col min="2603" max="2604" width="11.77734375" style="149" customWidth="1"/>
    <col min="2605" max="2605" width="1.77734375" style="149" customWidth="1"/>
    <col min="2606" max="2606" width="6.88671875" style="149" customWidth="1"/>
    <col min="2607" max="2607" width="4.44140625" style="149" customWidth="1"/>
    <col min="2608" max="2608" width="3.6640625" style="149" customWidth="1"/>
    <col min="2609" max="2609" width="0.77734375" style="149" customWidth="1"/>
    <col min="2610" max="2610" width="3.33203125" style="149" customWidth="1"/>
    <col min="2611" max="2611" width="3.6640625" style="149" customWidth="1"/>
    <col min="2612" max="2612" width="3" style="149" customWidth="1"/>
    <col min="2613" max="2613" width="3.6640625" style="149" customWidth="1"/>
    <col min="2614" max="2614" width="3.109375" style="149" customWidth="1"/>
    <col min="2615" max="2615" width="1.88671875" style="149" customWidth="1"/>
    <col min="2616" max="2617" width="2.21875" style="149" customWidth="1"/>
    <col min="2618" max="2618" width="7.21875" style="149" customWidth="1"/>
    <col min="2619" max="2853" width="8.88671875" style="149"/>
    <col min="2854" max="2854" width="2.44140625" style="149" customWidth="1"/>
    <col min="2855" max="2855" width="2.33203125" style="149" customWidth="1"/>
    <col min="2856" max="2856" width="1.109375" style="149" customWidth="1"/>
    <col min="2857" max="2857" width="22.6640625" style="149" customWidth="1"/>
    <col min="2858" max="2858" width="1.21875" style="149" customWidth="1"/>
    <col min="2859" max="2860" width="11.77734375" style="149" customWidth="1"/>
    <col min="2861" max="2861" width="1.77734375" style="149" customWidth="1"/>
    <col min="2862" max="2862" width="6.88671875" style="149" customWidth="1"/>
    <col min="2863" max="2863" width="4.44140625" style="149" customWidth="1"/>
    <col min="2864" max="2864" width="3.6640625" style="149" customWidth="1"/>
    <col min="2865" max="2865" width="0.77734375" style="149" customWidth="1"/>
    <col min="2866" max="2866" width="3.33203125" style="149" customWidth="1"/>
    <col min="2867" max="2867" width="3.6640625" style="149" customWidth="1"/>
    <col min="2868" max="2868" width="3" style="149" customWidth="1"/>
    <col min="2869" max="2869" width="3.6640625" style="149" customWidth="1"/>
    <col min="2870" max="2870" width="3.109375" style="149" customWidth="1"/>
    <col min="2871" max="2871" width="1.88671875" style="149" customWidth="1"/>
    <col min="2872" max="2873" width="2.21875" style="149" customWidth="1"/>
    <col min="2874" max="2874" width="7.21875" style="149" customWidth="1"/>
    <col min="2875" max="3109" width="8.88671875" style="149"/>
    <col min="3110" max="3110" width="2.44140625" style="149" customWidth="1"/>
    <col min="3111" max="3111" width="2.33203125" style="149" customWidth="1"/>
    <col min="3112" max="3112" width="1.109375" style="149" customWidth="1"/>
    <col min="3113" max="3113" width="22.6640625" style="149" customWidth="1"/>
    <col min="3114" max="3114" width="1.21875" style="149" customWidth="1"/>
    <col min="3115" max="3116" width="11.77734375" style="149" customWidth="1"/>
    <col min="3117" max="3117" width="1.77734375" style="149" customWidth="1"/>
    <col min="3118" max="3118" width="6.88671875" style="149" customWidth="1"/>
    <col min="3119" max="3119" width="4.44140625" style="149" customWidth="1"/>
    <col min="3120" max="3120" width="3.6640625" style="149" customWidth="1"/>
    <col min="3121" max="3121" width="0.77734375" style="149" customWidth="1"/>
    <col min="3122" max="3122" width="3.33203125" style="149" customWidth="1"/>
    <col min="3123" max="3123" width="3.6640625" style="149" customWidth="1"/>
    <col min="3124" max="3124" width="3" style="149" customWidth="1"/>
    <col min="3125" max="3125" width="3.6640625" style="149" customWidth="1"/>
    <col min="3126" max="3126" width="3.109375" style="149" customWidth="1"/>
    <col min="3127" max="3127" width="1.88671875" style="149" customWidth="1"/>
    <col min="3128" max="3129" width="2.21875" style="149" customWidth="1"/>
    <col min="3130" max="3130" width="7.21875" style="149" customWidth="1"/>
    <col min="3131" max="3365" width="8.88671875" style="149"/>
    <col min="3366" max="3366" width="2.44140625" style="149" customWidth="1"/>
    <col min="3367" max="3367" width="2.33203125" style="149" customWidth="1"/>
    <col min="3368" max="3368" width="1.109375" style="149" customWidth="1"/>
    <col min="3369" max="3369" width="22.6640625" style="149" customWidth="1"/>
    <col min="3370" max="3370" width="1.21875" style="149" customWidth="1"/>
    <col min="3371" max="3372" width="11.77734375" style="149" customWidth="1"/>
    <col min="3373" max="3373" width="1.77734375" style="149" customWidth="1"/>
    <col min="3374" max="3374" width="6.88671875" style="149" customWidth="1"/>
    <col min="3375" max="3375" width="4.44140625" style="149" customWidth="1"/>
    <col min="3376" max="3376" width="3.6640625" style="149" customWidth="1"/>
    <col min="3377" max="3377" width="0.77734375" style="149" customWidth="1"/>
    <col min="3378" max="3378" width="3.33203125" style="149" customWidth="1"/>
    <col min="3379" max="3379" width="3.6640625" style="149" customWidth="1"/>
    <col min="3380" max="3380" width="3" style="149" customWidth="1"/>
    <col min="3381" max="3381" width="3.6640625" style="149" customWidth="1"/>
    <col min="3382" max="3382" width="3.109375" style="149" customWidth="1"/>
    <col min="3383" max="3383" width="1.88671875" style="149" customWidth="1"/>
    <col min="3384" max="3385" width="2.21875" style="149" customWidth="1"/>
    <col min="3386" max="3386" width="7.21875" style="149" customWidth="1"/>
    <col min="3387" max="3621" width="8.88671875" style="149"/>
    <col min="3622" max="3622" width="2.44140625" style="149" customWidth="1"/>
    <col min="3623" max="3623" width="2.33203125" style="149" customWidth="1"/>
    <col min="3624" max="3624" width="1.109375" style="149" customWidth="1"/>
    <col min="3625" max="3625" width="22.6640625" style="149" customWidth="1"/>
    <col min="3626" max="3626" width="1.21875" style="149" customWidth="1"/>
    <col min="3627" max="3628" width="11.77734375" style="149" customWidth="1"/>
    <col min="3629" max="3629" width="1.77734375" style="149" customWidth="1"/>
    <col min="3630" max="3630" width="6.88671875" style="149" customWidth="1"/>
    <col min="3631" max="3631" width="4.44140625" style="149" customWidth="1"/>
    <col min="3632" max="3632" width="3.6640625" style="149" customWidth="1"/>
    <col min="3633" max="3633" width="0.77734375" style="149" customWidth="1"/>
    <col min="3634" max="3634" width="3.33203125" style="149" customWidth="1"/>
    <col min="3635" max="3635" width="3.6640625" style="149" customWidth="1"/>
    <col min="3636" max="3636" width="3" style="149" customWidth="1"/>
    <col min="3637" max="3637" width="3.6640625" style="149" customWidth="1"/>
    <col min="3638" max="3638" width="3.109375" style="149" customWidth="1"/>
    <col min="3639" max="3639" width="1.88671875" style="149" customWidth="1"/>
    <col min="3640" max="3641" width="2.21875" style="149" customWidth="1"/>
    <col min="3642" max="3642" width="7.21875" style="149" customWidth="1"/>
    <col min="3643" max="3877" width="8.88671875" style="149"/>
    <col min="3878" max="3878" width="2.44140625" style="149" customWidth="1"/>
    <col min="3879" max="3879" width="2.33203125" style="149" customWidth="1"/>
    <col min="3880" max="3880" width="1.109375" style="149" customWidth="1"/>
    <col min="3881" max="3881" width="22.6640625" style="149" customWidth="1"/>
    <col min="3882" max="3882" width="1.21875" style="149" customWidth="1"/>
    <col min="3883" max="3884" width="11.77734375" style="149" customWidth="1"/>
    <col min="3885" max="3885" width="1.77734375" style="149" customWidth="1"/>
    <col min="3886" max="3886" width="6.88671875" style="149" customWidth="1"/>
    <col min="3887" max="3887" width="4.44140625" style="149" customWidth="1"/>
    <col min="3888" max="3888" width="3.6640625" style="149" customWidth="1"/>
    <col min="3889" max="3889" width="0.77734375" style="149" customWidth="1"/>
    <col min="3890" max="3890" width="3.33203125" style="149" customWidth="1"/>
    <col min="3891" max="3891" width="3.6640625" style="149" customWidth="1"/>
    <col min="3892" max="3892" width="3" style="149" customWidth="1"/>
    <col min="3893" max="3893" width="3.6640625" style="149" customWidth="1"/>
    <col min="3894" max="3894" width="3.109375" style="149" customWidth="1"/>
    <col min="3895" max="3895" width="1.88671875" style="149" customWidth="1"/>
    <col min="3896" max="3897" width="2.21875" style="149" customWidth="1"/>
    <col min="3898" max="3898" width="7.21875" style="149" customWidth="1"/>
    <col min="3899" max="4133" width="8.88671875" style="149"/>
    <col min="4134" max="4134" width="2.44140625" style="149" customWidth="1"/>
    <col min="4135" max="4135" width="2.33203125" style="149" customWidth="1"/>
    <col min="4136" max="4136" width="1.109375" style="149" customWidth="1"/>
    <col min="4137" max="4137" width="22.6640625" style="149" customWidth="1"/>
    <col min="4138" max="4138" width="1.21875" style="149" customWidth="1"/>
    <col min="4139" max="4140" width="11.77734375" style="149" customWidth="1"/>
    <col min="4141" max="4141" width="1.77734375" style="149" customWidth="1"/>
    <col min="4142" max="4142" width="6.88671875" style="149" customWidth="1"/>
    <col min="4143" max="4143" width="4.44140625" style="149" customWidth="1"/>
    <col min="4144" max="4144" width="3.6640625" style="149" customWidth="1"/>
    <col min="4145" max="4145" width="0.77734375" style="149" customWidth="1"/>
    <col min="4146" max="4146" width="3.33203125" style="149" customWidth="1"/>
    <col min="4147" max="4147" width="3.6640625" style="149" customWidth="1"/>
    <col min="4148" max="4148" width="3" style="149" customWidth="1"/>
    <col min="4149" max="4149" width="3.6640625" style="149" customWidth="1"/>
    <col min="4150" max="4150" width="3.109375" style="149" customWidth="1"/>
    <col min="4151" max="4151" width="1.88671875" style="149" customWidth="1"/>
    <col min="4152" max="4153" width="2.21875" style="149" customWidth="1"/>
    <col min="4154" max="4154" width="7.21875" style="149" customWidth="1"/>
    <col min="4155" max="4389" width="8.88671875" style="149"/>
    <col min="4390" max="4390" width="2.44140625" style="149" customWidth="1"/>
    <col min="4391" max="4391" width="2.33203125" style="149" customWidth="1"/>
    <col min="4392" max="4392" width="1.109375" style="149" customWidth="1"/>
    <col min="4393" max="4393" width="22.6640625" style="149" customWidth="1"/>
    <col min="4394" max="4394" width="1.21875" style="149" customWidth="1"/>
    <col min="4395" max="4396" width="11.77734375" style="149" customWidth="1"/>
    <col min="4397" max="4397" width="1.77734375" style="149" customWidth="1"/>
    <col min="4398" max="4398" width="6.88671875" style="149" customWidth="1"/>
    <col min="4399" max="4399" width="4.44140625" style="149" customWidth="1"/>
    <col min="4400" max="4400" width="3.6640625" style="149" customWidth="1"/>
    <col min="4401" max="4401" width="0.77734375" style="149" customWidth="1"/>
    <col min="4402" max="4402" width="3.33203125" style="149" customWidth="1"/>
    <col min="4403" max="4403" width="3.6640625" style="149" customWidth="1"/>
    <col min="4404" max="4404" width="3" style="149" customWidth="1"/>
    <col min="4405" max="4405" width="3.6640625" style="149" customWidth="1"/>
    <col min="4406" max="4406" width="3.109375" style="149" customWidth="1"/>
    <col min="4407" max="4407" width="1.88671875" style="149" customWidth="1"/>
    <col min="4408" max="4409" width="2.21875" style="149" customWidth="1"/>
    <col min="4410" max="4410" width="7.21875" style="149" customWidth="1"/>
    <col min="4411" max="4645" width="8.88671875" style="149"/>
    <col min="4646" max="4646" width="2.44140625" style="149" customWidth="1"/>
    <col min="4647" max="4647" width="2.33203125" style="149" customWidth="1"/>
    <col min="4648" max="4648" width="1.109375" style="149" customWidth="1"/>
    <col min="4649" max="4649" width="22.6640625" style="149" customWidth="1"/>
    <col min="4650" max="4650" width="1.21875" style="149" customWidth="1"/>
    <col min="4651" max="4652" width="11.77734375" style="149" customWidth="1"/>
    <col min="4653" max="4653" width="1.77734375" style="149" customWidth="1"/>
    <col min="4654" max="4654" width="6.88671875" style="149" customWidth="1"/>
    <col min="4655" max="4655" width="4.44140625" style="149" customWidth="1"/>
    <col min="4656" max="4656" width="3.6640625" style="149" customWidth="1"/>
    <col min="4657" max="4657" width="0.77734375" style="149" customWidth="1"/>
    <col min="4658" max="4658" width="3.33203125" style="149" customWidth="1"/>
    <col min="4659" max="4659" width="3.6640625" style="149" customWidth="1"/>
    <col min="4660" max="4660" width="3" style="149" customWidth="1"/>
    <col min="4661" max="4661" width="3.6640625" style="149" customWidth="1"/>
    <col min="4662" max="4662" width="3.109375" style="149" customWidth="1"/>
    <col min="4663" max="4663" width="1.88671875" style="149" customWidth="1"/>
    <col min="4664" max="4665" width="2.21875" style="149" customWidth="1"/>
    <col min="4666" max="4666" width="7.21875" style="149" customWidth="1"/>
    <col min="4667" max="4901" width="8.88671875" style="149"/>
    <col min="4902" max="4902" width="2.44140625" style="149" customWidth="1"/>
    <col min="4903" max="4903" width="2.33203125" style="149" customWidth="1"/>
    <col min="4904" max="4904" width="1.109375" style="149" customWidth="1"/>
    <col min="4905" max="4905" width="22.6640625" style="149" customWidth="1"/>
    <col min="4906" max="4906" width="1.21875" style="149" customWidth="1"/>
    <col min="4907" max="4908" width="11.77734375" style="149" customWidth="1"/>
    <col min="4909" max="4909" width="1.77734375" style="149" customWidth="1"/>
    <col min="4910" max="4910" width="6.88671875" style="149" customWidth="1"/>
    <col min="4911" max="4911" width="4.44140625" style="149" customWidth="1"/>
    <col min="4912" max="4912" width="3.6640625" style="149" customWidth="1"/>
    <col min="4913" max="4913" width="0.77734375" style="149" customWidth="1"/>
    <col min="4914" max="4914" width="3.33203125" style="149" customWidth="1"/>
    <col min="4915" max="4915" width="3.6640625" style="149" customWidth="1"/>
    <col min="4916" max="4916" width="3" style="149" customWidth="1"/>
    <col min="4917" max="4917" width="3.6640625" style="149" customWidth="1"/>
    <col min="4918" max="4918" width="3.109375" style="149" customWidth="1"/>
    <col min="4919" max="4919" width="1.88671875" style="149" customWidth="1"/>
    <col min="4920" max="4921" width="2.21875" style="149" customWidth="1"/>
    <col min="4922" max="4922" width="7.21875" style="149" customWidth="1"/>
    <col min="4923" max="5157" width="8.88671875" style="149"/>
    <col min="5158" max="5158" width="2.44140625" style="149" customWidth="1"/>
    <col min="5159" max="5159" width="2.33203125" style="149" customWidth="1"/>
    <col min="5160" max="5160" width="1.109375" style="149" customWidth="1"/>
    <col min="5161" max="5161" width="22.6640625" style="149" customWidth="1"/>
    <col min="5162" max="5162" width="1.21875" style="149" customWidth="1"/>
    <col min="5163" max="5164" width="11.77734375" style="149" customWidth="1"/>
    <col min="5165" max="5165" width="1.77734375" style="149" customWidth="1"/>
    <col min="5166" max="5166" width="6.88671875" style="149" customWidth="1"/>
    <col min="5167" max="5167" width="4.44140625" style="149" customWidth="1"/>
    <col min="5168" max="5168" width="3.6640625" style="149" customWidth="1"/>
    <col min="5169" max="5169" width="0.77734375" style="149" customWidth="1"/>
    <col min="5170" max="5170" width="3.33203125" style="149" customWidth="1"/>
    <col min="5171" max="5171" width="3.6640625" style="149" customWidth="1"/>
    <col min="5172" max="5172" width="3" style="149" customWidth="1"/>
    <col min="5173" max="5173" width="3.6640625" style="149" customWidth="1"/>
    <col min="5174" max="5174" width="3.109375" style="149" customWidth="1"/>
    <col min="5175" max="5175" width="1.88671875" style="149" customWidth="1"/>
    <col min="5176" max="5177" width="2.21875" style="149" customWidth="1"/>
    <col min="5178" max="5178" width="7.21875" style="149" customWidth="1"/>
    <col min="5179" max="5413" width="8.88671875" style="149"/>
    <col min="5414" max="5414" width="2.44140625" style="149" customWidth="1"/>
    <col min="5415" max="5415" width="2.33203125" style="149" customWidth="1"/>
    <col min="5416" max="5416" width="1.109375" style="149" customWidth="1"/>
    <col min="5417" max="5417" width="22.6640625" style="149" customWidth="1"/>
    <col min="5418" max="5418" width="1.21875" style="149" customWidth="1"/>
    <col min="5419" max="5420" width="11.77734375" style="149" customWidth="1"/>
    <col min="5421" max="5421" width="1.77734375" style="149" customWidth="1"/>
    <col min="5422" max="5422" width="6.88671875" style="149" customWidth="1"/>
    <col min="5423" max="5423" width="4.44140625" style="149" customWidth="1"/>
    <col min="5424" max="5424" width="3.6640625" style="149" customWidth="1"/>
    <col min="5425" max="5425" width="0.77734375" style="149" customWidth="1"/>
    <col min="5426" max="5426" width="3.33203125" style="149" customWidth="1"/>
    <col min="5427" max="5427" width="3.6640625" style="149" customWidth="1"/>
    <col min="5428" max="5428" width="3" style="149" customWidth="1"/>
    <col min="5429" max="5429" width="3.6640625" style="149" customWidth="1"/>
    <col min="5430" max="5430" width="3.109375" style="149" customWidth="1"/>
    <col min="5431" max="5431" width="1.88671875" style="149" customWidth="1"/>
    <col min="5432" max="5433" width="2.21875" style="149" customWidth="1"/>
    <col min="5434" max="5434" width="7.21875" style="149" customWidth="1"/>
    <col min="5435" max="5669" width="8.88671875" style="149"/>
    <col min="5670" max="5670" width="2.44140625" style="149" customWidth="1"/>
    <col min="5671" max="5671" width="2.33203125" style="149" customWidth="1"/>
    <col min="5672" max="5672" width="1.109375" style="149" customWidth="1"/>
    <col min="5673" max="5673" width="22.6640625" style="149" customWidth="1"/>
    <col min="5674" max="5674" width="1.21875" style="149" customWidth="1"/>
    <col min="5675" max="5676" width="11.77734375" style="149" customWidth="1"/>
    <col min="5677" max="5677" width="1.77734375" style="149" customWidth="1"/>
    <col min="5678" max="5678" width="6.88671875" style="149" customWidth="1"/>
    <col min="5679" max="5679" width="4.44140625" style="149" customWidth="1"/>
    <col min="5680" max="5680" width="3.6640625" style="149" customWidth="1"/>
    <col min="5681" max="5681" width="0.77734375" style="149" customWidth="1"/>
    <col min="5682" max="5682" width="3.33203125" style="149" customWidth="1"/>
    <col min="5683" max="5683" width="3.6640625" style="149" customWidth="1"/>
    <col min="5684" max="5684" width="3" style="149" customWidth="1"/>
    <col min="5685" max="5685" width="3.6640625" style="149" customWidth="1"/>
    <col min="5686" max="5686" width="3.109375" style="149" customWidth="1"/>
    <col min="5687" max="5687" width="1.88671875" style="149" customWidth="1"/>
    <col min="5688" max="5689" width="2.21875" style="149" customWidth="1"/>
    <col min="5690" max="5690" width="7.21875" style="149" customWidth="1"/>
    <col min="5691" max="5925" width="8.88671875" style="149"/>
    <col min="5926" max="5926" width="2.44140625" style="149" customWidth="1"/>
    <col min="5927" max="5927" width="2.33203125" style="149" customWidth="1"/>
    <col min="5928" max="5928" width="1.109375" style="149" customWidth="1"/>
    <col min="5929" max="5929" width="22.6640625" style="149" customWidth="1"/>
    <col min="5930" max="5930" width="1.21875" style="149" customWidth="1"/>
    <col min="5931" max="5932" width="11.77734375" style="149" customWidth="1"/>
    <col min="5933" max="5933" width="1.77734375" style="149" customWidth="1"/>
    <col min="5934" max="5934" width="6.88671875" style="149" customWidth="1"/>
    <col min="5935" max="5935" width="4.44140625" style="149" customWidth="1"/>
    <col min="5936" max="5936" width="3.6640625" style="149" customWidth="1"/>
    <col min="5937" max="5937" width="0.77734375" style="149" customWidth="1"/>
    <col min="5938" max="5938" width="3.33203125" style="149" customWidth="1"/>
    <col min="5939" max="5939" width="3.6640625" style="149" customWidth="1"/>
    <col min="5940" max="5940" width="3" style="149" customWidth="1"/>
    <col min="5941" max="5941" width="3.6640625" style="149" customWidth="1"/>
    <col min="5942" max="5942" width="3.109375" style="149" customWidth="1"/>
    <col min="5943" max="5943" width="1.88671875" style="149" customWidth="1"/>
    <col min="5944" max="5945" width="2.21875" style="149" customWidth="1"/>
    <col min="5946" max="5946" width="7.21875" style="149" customWidth="1"/>
    <col min="5947" max="6181" width="8.88671875" style="149"/>
    <col min="6182" max="6182" width="2.44140625" style="149" customWidth="1"/>
    <col min="6183" max="6183" width="2.33203125" style="149" customWidth="1"/>
    <col min="6184" max="6184" width="1.109375" style="149" customWidth="1"/>
    <col min="6185" max="6185" width="22.6640625" style="149" customWidth="1"/>
    <col min="6186" max="6186" width="1.21875" style="149" customWidth="1"/>
    <col min="6187" max="6188" width="11.77734375" style="149" customWidth="1"/>
    <col min="6189" max="6189" width="1.77734375" style="149" customWidth="1"/>
    <col min="6190" max="6190" width="6.88671875" style="149" customWidth="1"/>
    <col min="6191" max="6191" width="4.44140625" style="149" customWidth="1"/>
    <col min="6192" max="6192" width="3.6640625" style="149" customWidth="1"/>
    <col min="6193" max="6193" width="0.77734375" style="149" customWidth="1"/>
    <col min="6194" max="6194" width="3.33203125" style="149" customWidth="1"/>
    <col min="6195" max="6195" width="3.6640625" style="149" customWidth="1"/>
    <col min="6196" max="6196" width="3" style="149" customWidth="1"/>
    <col min="6197" max="6197" width="3.6640625" style="149" customWidth="1"/>
    <col min="6198" max="6198" width="3.109375" style="149" customWidth="1"/>
    <col min="6199" max="6199" width="1.88671875" style="149" customWidth="1"/>
    <col min="6200" max="6201" width="2.21875" style="149" customWidth="1"/>
    <col min="6202" max="6202" width="7.21875" style="149" customWidth="1"/>
    <col min="6203" max="6437" width="8.88671875" style="149"/>
    <col min="6438" max="6438" width="2.44140625" style="149" customWidth="1"/>
    <col min="6439" max="6439" width="2.33203125" style="149" customWidth="1"/>
    <col min="6440" max="6440" width="1.109375" style="149" customWidth="1"/>
    <col min="6441" max="6441" width="22.6640625" style="149" customWidth="1"/>
    <col min="6442" max="6442" width="1.21875" style="149" customWidth="1"/>
    <col min="6443" max="6444" width="11.77734375" style="149" customWidth="1"/>
    <col min="6445" max="6445" width="1.77734375" style="149" customWidth="1"/>
    <col min="6446" max="6446" width="6.88671875" style="149" customWidth="1"/>
    <col min="6447" max="6447" width="4.44140625" style="149" customWidth="1"/>
    <col min="6448" max="6448" width="3.6640625" style="149" customWidth="1"/>
    <col min="6449" max="6449" width="0.77734375" style="149" customWidth="1"/>
    <col min="6450" max="6450" width="3.33203125" style="149" customWidth="1"/>
    <col min="6451" max="6451" width="3.6640625" style="149" customWidth="1"/>
    <col min="6452" max="6452" width="3" style="149" customWidth="1"/>
    <col min="6453" max="6453" width="3.6640625" style="149" customWidth="1"/>
    <col min="6454" max="6454" width="3.109375" style="149" customWidth="1"/>
    <col min="6455" max="6455" width="1.88671875" style="149" customWidth="1"/>
    <col min="6456" max="6457" width="2.21875" style="149" customWidth="1"/>
    <col min="6458" max="6458" width="7.21875" style="149" customWidth="1"/>
    <col min="6459" max="6693" width="8.88671875" style="149"/>
    <col min="6694" max="6694" width="2.44140625" style="149" customWidth="1"/>
    <col min="6695" max="6695" width="2.33203125" style="149" customWidth="1"/>
    <col min="6696" max="6696" width="1.109375" style="149" customWidth="1"/>
    <col min="6697" max="6697" width="22.6640625" style="149" customWidth="1"/>
    <col min="6698" max="6698" width="1.21875" style="149" customWidth="1"/>
    <col min="6699" max="6700" width="11.77734375" style="149" customWidth="1"/>
    <col min="6701" max="6701" width="1.77734375" style="149" customWidth="1"/>
    <col min="6702" max="6702" width="6.88671875" style="149" customWidth="1"/>
    <col min="6703" max="6703" width="4.44140625" style="149" customWidth="1"/>
    <col min="6704" max="6704" width="3.6640625" style="149" customWidth="1"/>
    <col min="6705" max="6705" width="0.77734375" style="149" customWidth="1"/>
    <col min="6706" max="6706" width="3.33203125" style="149" customWidth="1"/>
    <col min="6707" max="6707" width="3.6640625" style="149" customWidth="1"/>
    <col min="6708" max="6708" width="3" style="149" customWidth="1"/>
    <col min="6709" max="6709" width="3.6640625" style="149" customWidth="1"/>
    <col min="6710" max="6710" width="3.109375" style="149" customWidth="1"/>
    <col min="6711" max="6711" width="1.88671875" style="149" customWidth="1"/>
    <col min="6712" max="6713" width="2.21875" style="149" customWidth="1"/>
    <col min="6714" max="6714" width="7.21875" style="149" customWidth="1"/>
    <col min="6715" max="6949" width="8.88671875" style="149"/>
    <col min="6950" max="6950" width="2.44140625" style="149" customWidth="1"/>
    <col min="6951" max="6951" width="2.33203125" style="149" customWidth="1"/>
    <col min="6952" max="6952" width="1.109375" style="149" customWidth="1"/>
    <col min="6953" max="6953" width="22.6640625" style="149" customWidth="1"/>
    <col min="6954" max="6954" width="1.21875" style="149" customWidth="1"/>
    <col min="6955" max="6956" width="11.77734375" style="149" customWidth="1"/>
    <col min="6957" max="6957" width="1.77734375" style="149" customWidth="1"/>
    <col min="6958" max="6958" width="6.88671875" style="149" customWidth="1"/>
    <col min="6959" max="6959" width="4.44140625" style="149" customWidth="1"/>
    <col min="6960" max="6960" width="3.6640625" style="149" customWidth="1"/>
    <col min="6961" max="6961" width="0.77734375" style="149" customWidth="1"/>
    <col min="6962" max="6962" width="3.33203125" style="149" customWidth="1"/>
    <col min="6963" max="6963" width="3.6640625" style="149" customWidth="1"/>
    <col min="6964" max="6964" width="3" style="149" customWidth="1"/>
    <col min="6965" max="6965" width="3.6640625" style="149" customWidth="1"/>
    <col min="6966" max="6966" width="3.109375" style="149" customWidth="1"/>
    <col min="6967" max="6967" width="1.88671875" style="149" customWidth="1"/>
    <col min="6968" max="6969" width="2.21875" style="149" customWidth="1"/>
    <col min="6970" max="6970" width="7.21875" style="149" customWidth="1"/>
    <col min="6971" max="7205" width="8.88671875" style="149"/>
    <col min="7206" max="7206" width="2.44140625" style="149" customWidth="1"/>
    <col min="7207" max="7207" width="2.33203125" style="149" customWidth="1"/>
    <col min="7208" max="7208" width="1.109375" style="149" customWidth="1"/>
    <col min="7209" max="7209" width="22.6640625" style="149" customWidth="1"/>
    <col min="7210" max="7210" width="1.21875" style="149" customWidth="1"/>
    <col min="7211" max="7212" width="11.77734375" style="149" customWidth="1"/>
    <col min="7213" max="7213" width="1.77734375" style="149" customWidth="1"/>
    <col min="7214" max="7214" width="6.88671875" style="149" customWidth="1"/>
    <col min="7215" max="7215" width="4.44140625" style="149" customWidth="1"/>
    <col min="7216" max="7216" width="3.6640625" style="149" customWidth="1"/>
    <col min="7217" max="7217" width="0.77734375" style="149" customWidth="1"/>
    <col min="7218" max="7218" width="3.33203125" style="149" customWidth="1"/>
    <col min="7219" max="7219" width="3.6640625" style="149" customWidth="1"/>
    <col min="7220" max="7220" width="3" style="149" customWidth="1"/>
    <col min="7221" max="7221" width="3.6640625" style="149" customWidth="1"/>
    <col min="7222" max="7222" width="3.109375" style="149" customWidth="1"/>
    <col min="7223" max="7223" width="1.88671875" style="149" customWidth="1"/>
    <col min="7224" max="7225" width="2.21875" style="149" customWidth="1"/>
    <col min="7226" max="7226" width="7.21875" style="149" customWidth="1"/>
    <col min="7227" max="7461" width="8.88671875" style="149"/>
    <col min="7462" max="7462" width="2.44140625" style="149" customWidth="1"/>
    <col min="7463" max="7463" width="2.33203125" style="149" customWidth="1"/>
    <col min="7464" max="7464" width="1.109375" style="149" customWidth="1"/>
    <col min="7465" max="7465" width="22.6640625" style="149" customWidth="1"/>
    <col min="7466" max="7466" width="1.21875" style="149" customWidth="1"/>
    <col min="7467" max="7468" width="11.77734375" style="149" customWidth="1"/>
    <col min="7469" max="7469" width="1.77734375" style="149" customWidth="1"/>
    <col min="7470" max="7470" width="6.88671875" style="149" customWidth="1"/>
    <col min="7471" max="7471" width="4.44140625" style="149" customWidth="1"/>
    <col min="7472" max="7472" width="3.6640625" style="149" customWidth="1"/>
    <col min="7473" max="7473" width="0.77734375" style="149" customWidth="1"/>
    <col min="7474" max="7474" width="3.33203125" style="149" customWidth="1"/>
    <col min="7475" max="7475" width="3.6640625" style="149" customWidth="1"/>
    <col min="7476" max="7476" width="3" style="149" customWidth="1"/>
    <col min="7477" max="7477" width="3.6640625" style="149" customWidth="1"/>
    <col min="7478" max="7478" width="3.109375" style="149" customWidth="1"/>
    <col min="7479" max="7479" width="1.88671875" style="149" customWidth="1"/>
    <col min="7480" max="7481" width="2.21875" style="149" customWidth="1"/>
    <col min="7482" max="7482" width="7.21875" style="149" customWidth="1"/>
    <col min="7483" max="7717" width="8.88671875" style="149"/>
    <col min="7718" max="7718" width="2.44140625" style="149" customWidth="1"/>
    <col min="7719" max="7719" width="2.33203125" style="149" customWidth="1"/>
    <col min="7720" max="7720" width="1.109375" style="149" customWidth="1"/>
    <col min="7721" max="7721" width="22.6640625" style="149" customWidth="1"/>
    <col min="7722" max="7722" width="1.21875" style="149" customWidth="1"/>
    <col min="7723" max="7724" width="11.77734375" style="149" customWidth="1"/>
    <col min="7725" max="7725" width="1.77734375" style="149" customWidth="1"/>
    <col min="7726" max="7726" width="6.88671875" style="149" customWidth="1"/>
    <col min="7727" max="7727" width="4.44140625" style="149" customWidth="1"/>
    <col min="7728" max="7728" width="3.6640625" style="149" customWidth="1"/>
    <col min="7729" max="7729" width="0.77734375" style="149" customWidth="1"/>
    <col min="7730" max="7730" width="3.33203125" style="149" customWidth="1"/>
    <col min="7731" max="7731" width="3.6640625" style="149" customWidth="1"/>
    <col min="7732" max="7732" width="3" style="149" customWidth="1"/>
    <col min="7733" max="7733" width="3.6640625" style="149" customWidth="1"/>
    <col min="7734" max="7734" width="3.109375" style="149" customWidth="1"/>
    <col min="7735" max="7735" width="1.88671875" style="149" customWidth="1"/>
    <col min="7736" max="7737" width="2.21875" style="149" customWidth="1"/>
    <col min="7738" max="7738" width="7.21875" style="149" customWidth="1"/>
    <col min="7739" max="7973" width="8.88671875" style="149"/>
    <col min="7974" max="7974" width="2.44140625" style="149" customWidth="1"/>
    <col min="7975" max="7975" width="2.33203125" style="149" customWidth="1"/>
    <col min="7976" max="7976" width="1.109375" style="149" customWidth="1"/>
    <col min="7977" max="7977" width="22.6640625" style="149" customWidth="1"/>
    <col min="7978" max="7978" width="1.21875" style="149" customWidth="1"/>
    <col min="7979" max="7980" width="11.77734375" style="149" customWidth="1"/>
    <col min="7981" max="7981" width="1.77734375" style="149" customWidth="1"/>
    <col min="7982" max="7982" width="6.88671875" style="149" customWidth="1"/>
    <col min="7983" max="7983" width="4.44140625" style="149" customWidth="1"/>
    <col min="7984" max="7984" width="3.6640625" style="149" customWidth="1"/>
    <col min="7985" max="7985" width="0.77734375" style="149" customWidth="1"/>
    <col min="7986" max="7986" width="3.33203125" style="149" customWidth="1"/>
    <col min="7987" max="7987" width="3.6640625" style="149" customWidth="1"/>
    <col min="7988" max="7988" width="3" style="149" customWidth="1"/>
    <col min="7989" max="7989" width="3.6640625" style="149" customWidth="1"/>
    <col min="7990" max="7990" width="3.109375" style="149" customWidth="1"/>
    <col min="7991" max="7991" width="1.88671875" style="149" customWidth="1"/>
    <col min="7992" max="7993" width="2.21875" style="149" customWidth="1"/>
    <col min="7994" max="7994" width="7.21875" style="149" customWidth="1"/>
    <col min="7995" max="8229" width="8.88671875" style="149"/>
    <col min="8230" max="8230" width="2.44140625" style="149" customWidth="1"/>
    <col min="8231" max="8231" width="2.33203125" style="149" customWidth="1"/>
    <col min="8232" max="8232" width="1.109375" style="149" customWidth="1"/>
    <col min="8233" max="8233" width="22.6640625" style="149" customWidth="1"/>
    <col min="8234" max="8234" width="1.21875" style="149" customWidth="1"/>
    <col min="8235" max="8236" width="11.77734375" style="149" customWidth="1"/>
    <col min="8237" max="8237" width="1.77734375" style="149" customWidth="1"/>
    <col min="8238" max="8238" width="6.88671875" style="149" customWidth="1"/>
    <col min="8239" max="8239" width="4.44140625" style="149" customWidth="1"/>
    <col min="8240" max="8240" width="3.6640625" style="149" customWidth="1"/>
    <col min="8241" max="8241" width="0.77734375" style="149" customWidth="1"/>
    <col min="8242" max="8242" width="3.33203125" style="149" customWidth="1"/>
    <col min="8243" max="8243" width="3.6640625" style="149" customWidth="1"/>
    <col min="8244" max="8244" width="3" style="149" customWidth="1"/>
    <col min="8245" max="8245" width="3.6640625" style="149" customWidth="1"/>
    <col min="8246" max="8246" width="3.109375" style="149" customWidth="1"/>
    <col min="8247" max="8247" width="1.88671875" style="149" customWidth="1"/>
    <col min="8248" max="8249" width="2.21875" style="149" customWidth="1"/>
    <col min="8250" max="8250" width="7.21875" style="149" customWidth="1"/>
    <col min="8251" max="8485" width="8.88671875" style="149"/>
    <col min="8486" max="8486" width="2.44140625" style="149" customWidth="1"/>
    <col min="8487" max="8487" width="2.33203125" style="149" customWidth="1"/>
    <col min="8488" max="8488" width="1.109375" style="149" customWidth="1"/>
    <col min="8489" max="8489" width="22.6640625" style="149" customWidth="1"/>
    <col min="8490" max="8490" width="1.21875" style="149" customWidth="1"/>
    <col min="8491" max="8492" width="11.77734375" style="149" customWidth="1"/>
    <col min="8493" max="8493" width="1.77734375" style="149" customWidth="1"/>
    <col min="8494" max="8494" width="6.88671875" style="149" customWidth="1"/>
    <col min="8495" max="8495" width="4.44140625" style="149" customWidth="1"/>
    <col min="8496" max="8496" width="3.6640625" style="149" customWidth="1"/>
    <col min="8497" max="8497" width="0.77734375" style="149" customWidth="1"/>
    <col min="8498" max="8498" width="3.33203125" style="149" customWidth="1"/>
    <col min="8499" max="8499" width="3.6640625" style="149" customWidth="1"/>
    <col min="8500" max="8500" width="3" style="149" customWidth="1"/>
    <col min="8501" max="8501" width="3.6640625" style="149" customWidth="1"/>
    <col min="8502" max="8502" width="3.109375" style="149" customWidth="1"/>
    <col min="8503" max="8503" width="1.88671875" style="149" customWidth="1"/>
    <col min="8504" max="8505" width="2.21875" style="149" customWidth="1"/>
    <col min="8506" max="8506" width="7.21875" style="149" customWidth="1"/>
    <col min="8507" max="8741" width="8.88671875" style="149"/>
    <col min="8742" max="8742" width="2.44140625" style="149" customWidth="1"/>
    <col min="8743" max="8743" width="2.33203125" style="149" customWidth="1"/>
    <col min="8744" max="8744" width="1.109375" style="149" customWidth="1"/>
    <col min="8745" max="8745" width="22.6640625" style="149" customWidth="1"/>
    <col min="8746" max="8746" width="1.21875" style="149" customWidth="1"/>
    <col min="8747" max="8748" width="11.77734375" style="149" customWidth="1"/>
    <col min="8749" max="8749" width="1.77734375" style="149" customWidth="1"/>
    <col min="8750" max="8750" width="6.88671875" style="149" customWidth="1"/>
    <col min="8751" max="8751" width="4.44140625" style="149" customWidth="1"/>
    <col min="8752" max="8752" width="3.6640625" style="149" customWidth="1"/>
    <col min="8753" max="8753" width="0.77734375" style="149" customWidth="1"/>
    <col min="8754" max="8754" width="3.33203125" style="149" customWidth="1"/>
    <col min="8755" max="8755" width="3.6640625" style="149" customWidth="1"/>
    <col min="8756" max="8756" width="3" style="149" customWidth="1"/>
    <col min="8757" max="8757" width="3.6640625" style="149" customWidth="1"/>
    <col min="8758" max="8758" width="3.109375" style="149" customWidth="1"/>
    <col min="8759" max="8759" width="1.88671875" style="149" customWidth="1"/>
    <col min="8760" max="8761" width="2.21875" style="149" customWidth="1"/>
    <col min="8762" max="8762" width="7.21875" style="149" customWidth="1"/>
    <col min="8763" max="8997" width="8.88671875" style="149"/>
    <col min="8998" max="8998" width="2.44140625" style="149" customWidth="1"/>
    <col min="8999" max="8999" width="2.33203125" style="149" customWidth="1"/>
    <col min="9000" max="9000" width="1.109375" style="149" customWidth="1"/>
    <col min="9001" max="9001" width="22.6640625" style="149" customWidth="1"/>
    <col min="9002" max="9002" width="1.21875" style="149" customWidth="1"/>
    <col min="9003" max="9004" width="11.77734375" style="149" customWidth="1"/>
    <col min="9005" max="9005" width="1.77734375" style="149" customWidth="1"/>
    <col min="9006" max="9006" width="6.88671875" style="149" customWidth="1"/>
    <col min="9007" max="9007" width="4.44140625" style="149" customWidth="1"/>
    <col min="9008" max="9008" width="3.6640625" style="149" customWidth="1"/>
    <col min="9009" max="9009" width="0.77734375" style="149" customWidth="1"/>
    <col min="9010" max="9010" width="3.33203125" style="149" customWidth="1"/>
    <col min="9011" max="9011" width="3.6640625" style="149" customWidth="1"/>
    <col min="9012" max="9012" width="3" style="149" customWidth="1"/>
    <col min="9013" max="9013" width="3.6640625" style="149" customWidth="1"/>
    <col min="9014" max="9014" width="3.109375" style="149" customWidth="1"/>
    <col min="9015" max="9015" width="1.88671875" style="149" customWidth="1"/>
    <col min="9016" max="9017" width="2.21875" style="149" customWidth="1"/>
    <col min="9018" max="9018" width="7.21875" style="149" customWidth="1"/>
    <col min="9019" max="9253" width="8.88671875" style="149"/>
    <col min="9254" max="9254" width="2.44140625" style="149" customWidth="1"/>
    <col min="9255" max="9255" width="2.33203125" style="149" customWidth="1"/>
    <col min="9256" max="9256" width="1.109375" style="149" customWidth="1"/>
    <col min="9257" max="9257" width="22.6640625" style="149" customWidth="1"/>
    <col min="9258" max="9258" width="1.21875" style="149" customWidth="1"/>
    <col min="9259" max="9260" width="11.77734375" style="149" customWidth="1"/>
    <col min="9261" max="9261" width="1.77734375" style="149" customWidth="1"/>
    <col min="9262" max="9262" width="6.88671875" style="149" customWidth="1"/>
    <col min="9263" max="9263" width="4.44140625" style="149" customWidth="1"/>
    <col min="9264" max="9264" width="3.6640625" style="149" customWidth="1"/>
    <col min="9265" max="9265" width="0.77734375" style="149" customWidth="1"/>
    <col min="9266" max="9266" width="3.33203125" style="149" customWidth="1"/>
    <col min="9267" max="9267" width="3.6640625" style="149" customWidth="1"/>
    <col min="9268" max="9268" width="3" style="149" customWidth="1"/>
    <col min="9269" max="9269" width="3.6640625" style="149" customWidth="1"/>
    <col min="9270" max="9270" width="3.109375" style="149" customWidth="1"/>
    <col min="9271" max="9271" width="1.88671875" style="149" customWidth="1"/>
    <col min="9272" max="9273" width="2.21875" style="149" customWidth="1"/>
    <col min="9274" max="9274" width="7.21875" style="149" customWidth="1"/>
    <col min="9275" max="9509" width="8.88671875" style="149"/>
    <col min="9510" max="9510" width="2.44140625" style="149" customWidth="1"/>
    <col min="9511" max="9511" width="2.33203125" style="149" customWidth="1"/>
    <col min="9512" max="9512" width="1.109375" style="149" customWidth="1"/>
    <col min="9513" max="9513" width="22.6640625" style="149" customWidth="1"/>
    <col min="9514" max="9514" width="1.21875" style="149" customWidth="1"/>
    <col min="9515" max="9516" width="11.77734375" style="149" customWidth="1"/>
    <col min="9517" max="9517" width="1.77734375" style="149" customWidth="1"/>
    <col min="9518" max="9518" width="6.88671875" style="149" customWidth="1"/>
    <col min="9519" max="9519" width="4.44140625" style="149" customWidth="1"/>
    <col min="9520" max="9520" width="3.6640625" style="149" customWidth="1"/>
    <col min="9521" max="9521" width="0.77734375" style="149" customWidth="1"/>
    <col min="9522" max="9522" width="3.33203125" style="149" customWidth="1"/>
    <col min="9523" max="9523" width="3.6640625" style="149" customWidth="1"/>
    <col min="9524" max="9524" width="3" style="149" customWidth="1"/>
    <col min="9525" max="9525" width="3.6640625" style="149" customWidth="1"/>
    <col min="9526" max="9526" width="3.109375" style="149" customWidth="1"/>
    <col min="9527" max="9527" width="1.88671875" style="149" customWidth="1"/>
    <col min="9528" max="9529" width="2.21875" style="149" customWidth="1"/>
    <col min="9530" max="9530" width="7.21875" style="149" customWidth="1"/>
    <col min="9531" max="9765" width="8.88671875" style="149"/>
    <col min="9766" max="9766" width="2.44140625" style="149" customWidth="1"/>
    <col min="9767" max="9767" width="2.33203125" style="149" customWidth="1"/>
    <col min="9768" max="9768" width="1.109375" style="149" customWidth="1"/>
    <col min="9769" max="9769" width="22.6640625" style="149" customWidth="1"/>
    <col min="9770" max="9770" width="1.21875" style="149" customWidth="1"/>
    <col min="9771" max="9772" width="11.77734375" style="149" customWidth="1"/>
    <col min="9773" max="9773" width="1.77734375" style="149" customWidth="1"/>
    <col min="9774" max="9774" width="6.88671875" style="149" customWidth="1"/>
    <col min="9775" max="9775" width="4.44140625" style="149" customWidth="1"/>
    <col min="9776" max="9776" width="3.6640625" style="149" customWidth="1"/>
    <col min="9777" max="9777" width="0.77734375" style="149" customWidth="1"/>
    <col min="9778" max="9778" width="3.33203125" style="149" customWidth="1"/>
    <col min="9779" max="9779" width="3.6640625" style="149" customWidth="1"/>
    <col min="9780" max="9780" width="3" style="149" customWidth="1"/>
    <col min="9781" max="9781" width="3.6640625" style="149" customWidth="1"/>
    <col min="9782" max="9782" width="3.109375" style="149" customWidth="1"/>
    <col min="9783" max="9783" width="1.88671875" style="149" customWidth="1"/>
    <col min="9784" max="9785" width="2.21875" style="149" customWidth="1"/>
    <col min="9786" max="9786" width="7.21875" style="149" customWidth="1"/>
    <col min="9787" max="10021" width="8.88671875" style="149"/>
    <col min="10022" max="10022" width="2.44140625" style="149" customWidth="1"/>
    <col min="10023" max="10023" width="2.33203125" style="149" customWidth="1"/>
    <col min="10024" max="10024" width="1.109375" style="149" customWidth="1"/>
    <col min="10025" max="10025" width="22.6640625" style="149" customWidth="1"/>
    <col min="10026" max="10026" width="1.21875" style="149" customWidth="1"/>
    <col min="10027" max="10028" width="11.77734375" style="149" customWidth="1"/>
    <col min="10029" max="10029" width="1.77734375" style="149" customWidth="1"/>
    <col min="10030" max="10030" width="6.88671875" style="149" customWidth="1"/>
    <col min="10031" max="10031" width="4.44140625" style="149" customWidth="1"/>
    <col min="10032" max="10032" width="3.6640625" style="149" customWidth="1"/>
    <col min="10033" max="10033" width="0.77734375" style="149" customWidth="1"/>
    <col min="10034" max="10034" width="3.33203125" style="149" customWidth="1"/>
    <col min="10035" max="10035" width="3.6640625" style="149" customWidth="1"/>
    <col min="10036" max="10036" width="3" style="149" customWidth="1"/>
    <col min="10037" max="10037" width="3.6640625" style="149" customWidth="1"/>
    <col min="10038" max="10038" width="3.109375" style="149" customWidth="1"/>
    <col min="10039" max="10039" width="1.88671875" style="149" customWidth="1"/>
    <col min="10040" max="10041" width="2.21875" style="149" customWidth="1"/>
    <col min="10042" max="10042" width="7.21875" style="149" customWidth="1"/>
    <col min="10043" max="10277" width="8.88671875" style="149"/>
    <col min="10278" max="10278" width="2.44140625" style="149" customWidth="1"/>
    <col min="10279" max="10279" width="2.33203125" style="149" customWidth="1"/>
    <col min="10280" max="10280" width="1.109375" style="149" customWidth="1"/>
    <col min="10281" max="10281" width="22.6640625" style="149" customWidth="1"/>
    <col min="10282" max="10282" width="1.21875" style="149" customWidth="1"/>
    <col min="10283" max="10284" width="11.77734375" style="149" customWidth="1"/>
    <col min="10285" max="10285" width="1.77734375" style="149" customWidth="1"/>
    <col min="10286" max="10286" width="6.88671875" style="149" customWidth="1"/>
    <col min="10287" max="10287" width="4.44140625" style="149" customWidth="1"/>
    <col min="10288" max="10288" width="3.6640625" style="149" customWidth="1"/>
    <col min="10289" max="10289" width="0.77734375" style="149" customWidth="1"/>
    <col min="10290" max="10290" width="3.33203125" style="149" customWidth="1"/>
    <col min="10291" max="10291" width="3.6640625" style="149" customWidth="1"/>
    <col min="10292" max="10292" width="3" style="149" customWidth="1"/>
    <col min="10293" max="10293" width="3.6640625" style="149" customWidth="1"/>
    <col min="10294" max="10294" width="3.109375" style="149" customWidth="1"/>
    <col min="10295" max="10295" width="1.88671875" style="149" customWidth="1"/>
    <col min="10296" max="10297" width="2.21875" style="149" customWidth="1"/>
    <col min="10298" max="10298" width="7.21875" style="149" customWidth="1"/>
    <col min="10299" max="10533" width="8.88671875" style="149"/>
    <col min="10534" max="10534" width="2.44140625" style="149" customWidth="1"/>
    <col min="10535" max="10535" width="2.33203125" style="149" customWidth="1"/>
    <col min="10536" max="10536" width="1.109375" style="149" customWidth="1"/>
    <col min="10537" max="10537" width="22.6640625" style="149" customWidth="1"/>
    <col min="10538" max="10538" width="1.21875" style="149" customWidth="1"/>
    <col min="10539" max="10540" width="11.77734375" style="149" customWidth="1"/>
    <col min="10541" max="10541" width="1.77734375" style="149" customWidth="1"/>
    <col min="10542" max="10542" width="6.88671875" style="149" customWidth="1"/>
    <col min="10543" max="10543" width="4.44140625" style="149" customWidth="1"/>
    <col min="10544" max="10544" width="3.6640625" style="149" customWidth="1"/>
    <col min="10545" max="10545" width="0.77734375" style="149" customWidth="1"/>
    <col min="10546" max="10546" width="3.33203125" style="149" customWidth="1"/>
    <col min="10547" max="10547" width="3.6640625" style="149" customWidth="1"/>
    <col min="10548" max="10548" width="3" style="149" customWidth="1"/>
    <col min="10549" max="10549" width="3.6640625" style="149" customWidth="1"/>
    <col min="10550" max="10550" width="3.109375" style="149" customWidth="1"/>
    <col min="10551" max="10551" width="1.88671875" style="149" customWidth="1"/>
    <col min="10552" max="10553" width="2.21875" style="149" customWidth="1"/>
    <col min="10554" max="10554" width="7.21875" style="149" customWidth="1"/>
    <col min="10555" max="10789" width="8.88671875" style="149"/>
    <col min="10790" max="10790" width="2.44140625" style="149" customWidth="1"/>
    <col min="10791" max="10791" width="2.33203125" style="149" customWidth="1"/>
    <col min="10792" max="10792" width="1.109375" style="149" customWidth="1"/>
    <col min="10793" max="10793" width="22.6640625" style="149" customWidth="1"/>
    <col min="10794" max="10794" width="1.21875" style="149" customWidth="1"/>
    <col min="10795" max="10796" width="11.77734375" style="149" customWidth="1"/>
    <col min="10797" max="10797" width="1.77734375" style="149" customWidth="1"/>
    <col min="10798" max="10798" width="6.88671875" style="149" customWidth="1"/>
    <col min="10799" max="10799" width="4.44140625" style="149" customWidth="1"/>
    <col min="10800" max="10800" width="3.6640625" style="149" customWidth="1"/>
    <col min="10801" max="10801" width="0.77734375" style="149" customWidth="1"/>
    <col min="10802" max="10802" width="3.33203125" style="149" customWidth="1"/>
    <col min="10803" max="10803" width="3.6640625" style="149" customWidth="1"/>
    <col min="10804" max="10804" width="3" style="149" customWidth="1"/>
    <col min="10805" max="10805" width="3.6640625" style="149" customWidth="1"/>
    <col min="10806" max="10806" width="3.109375" style="149" customWidth="1"/>
    <col min="10807" max="10807" width="1.88671875" style="149" customWidth="1"/>
    <col min="10808" max="10809" width="2.21875" style="149" customWidth="1"/>
    <col min="10810" max="10810" width="7.21875" style="149" customWidth="1"/>
    <col min="10811" max="11045" width="8.88671875" style="149"/>
    <col min="11046" max="11046" width="2.44140625" style="149" customWidth="1"/>
    <col min="11047" max="11047" width="2.33203125" style="149" customWidth="1"/>
    <col min="11048" max="11048" width="1.109375" style="149" customWidth="1"/>
    <col min="11049" max="11049" width="22.6640625" style="149" customWidth="1"/>
    <col min="11050" max="11050" width="1.21875" style="149" customWidth="1"/>
    <col min="11051" max="11052" width="11.77734375" style="149" customWidth="1"/>
    <col min="11053" max="11053" width="1.77734375" style="149" customWidth="1"/>
    <col min="11054" max="11054" width="6.88671875" style="149" customWidth="1"/>
    <col min="11055" max="11055" width="4.44140625" style="149" customWidth="1"/>
    <col min="11056" max="11056" width="3.6640625" style="149" customWidth="1"/>
    <col min="11057" max="11057" width="0.77734375" style="149" customWidth="1"/>
    <col min="11058" max="11058" width="3.33203125" style="149" customWidth="1"/>
    <col min="11059" max="11059" width="3.6640625" style="149" customWidth="1"/>
    <col min="11060" max="11060" width="3" style="149" customWidth="1"/>
    <col min="11061" max="11061" width="3.6640625" style="149" customWidth="1"/>
    <col min="11062" max="11062" width="3.109375" style="149" customWidth="1"/>
    <col min="11063" max="11063" width="1.88671875" style="149" customWidth="1"/>
    <col min="11064" max="11065" width="2.21875" style="149" customWidth="1"/>
    <col min="11066" max="11066" width="7.21875" style="149" customWidth="1"/>
    <col min="11067" max="11301" width="8.88671875" style="149"/>
    <col min="11302" max="11302" width="2.44140625" style="149" customWidth="1"/>
    <col min="11303" max="11303" width="2.33203125" style="149" customWidth="1"/>
    <col min="11304" max="11304" width="1.109375" style="149" customWidth="1"/>
    <col min="11305" max="11305" width="22.6640625" style="149" customWidth="1"/>
    <col min="11306" max="11306" width="1.21875" style="149" customWidth="1"/>
    <col min="11307" max="11308" width="11.77734375" style="149" customWidth="1"/>
    <col min="11309" max="11309" width="1.77734375" style="149" customWidth="1"/>
    <col min="11310" max="11310" width="6.88671875" style="149" customWidth="1"/>
    <col min="11311" max="11311" width="4.44140625" style="149" customWidth="1"/>
    <col min="11312" max="11312" width="3.6640625" style="149" customWidth="1"/>
    <col min="11313" max="11313" width="0.77734375" style="149" customWidth="1"/>
    <col min="11314" max="11314" width="3.33203125" style="149" customWidth="1"/>
    <col min="11315" max="11315" width="3.6640625" style="149" customWidth="1"/>
    <col min="11316" max="11316" width="3" style="149" customWidth="1"/>
    <col min="11317" max="11317" width="3.6640625" style="149" customWidth="1"/>
    <col min="11318" max="11318" width="3.109375" style="149" customWidth="1"/>
    <col min="11319" max="11319" width="1.88671875" style="149" customWidth="1"/>
    <col min="11320" max="11321" width="2.21875" style="149" customWidth="1"/>
    <col min="11322" max="11322" width="7.21875" style="149" customWidth="1"/>
    <col min="11323" max="11557" width="8.88671875" style="149"/>
    <col min="11558" max="11558" width="2.44140625" style="149" customWidth="1"/>
    <col min="11559" max="11559" width="2.33203125" style="149" customWidth="1"/>
    <col min="11560" max="11560" width="1.109375" style="149" customWidth="1"/>
    <col min="11561" max="11561" width="22.6640625" style="149" customWidth="1"/>
    <col min="11562" max="11562" width="1.21875" style="149" customWidth="1"/>
    <col min="11563" max="11564" width="11.77734375" style="149" customWidth="1"/>
    <col min="11565" max="11565" width="1.77734375" style="149" customWidth="1"/>
    <col min="11566" max="11566" width="6.88671875" style="149" customWidth="1"/>
    <col min="11567" max="11567" width="4.44140625" style="149" customWidth="1"/>
    <col min="11568" max="11568" width="3.6640625" style="149" customWidth="1"/>
    <col min="11569" max="11569" width="0.77734375" style="149" customWidth="1"/>
    <col min="11570" max="11570" width="3.33203125" style="149" customWidth="1"/>
    <col min="11571" max="11571" width="3.6640625" style="149" customWidth="1"/>
    <col min="11572" max="11572" width="3" style="149" customWidth="1"/>
    <col min="11573" max="11573" width="3.6640625" style="149" customWidth="1"/>
    <col min="11574" max="11574" width="3.109375" style="149" customWidth="1"/>
    <col min="11575" max="11575" width="1.88671875" style="149" customWidth="1"/>
    <col min="11576" max="11577" width="2.21875" style="149" customWidth="1"/>
    <col min="11578" max="11578" width="7.21875" style="149" customWidth="1"/>
    <col min="11579" max="11813" width="8.88671875" style="149"/>
    <col min="11814" max="11814" width="2.44140625" style="149" customWidth="1"/>
    <col min="11815" max="11815" width="2.33203125" style="149" customWidth="1"/>
    <col min="11816" max="11816" width="1.109375" style="149" customWidth="1"/>
    <col min="11817" max="11817" width="22.6640625" style="149" customWidth="1"/>
    <col min="11818" max="11818" width="1.21875" style="149" customWidth="1"/>
    <col min="11819" max="11820" width="11.77734375" style="149" customWidth="1"/>
    <col min="11821" max="11821" width="1.77734375" style="149" customWidth="1"/>
    <col min="11822" max="11822" width="6.88671875" style="149" customWidth="1"/>
    <col min="11823" max="11823" width="4.44140625" style="149" customWidth="1"/>
    <col min="11824" max="11824" width="3.6640625" style="149" customWidth="1"/>
    <col min="11825" max="11825" width="0.77734375" style="149" customWidth="1"/>
    <col min="11826" max="11826" width="3.33203125" style="149" customWidth="1"/>
    <col min="11827" max="11827" width="3.6640625" style="149" customWidth="1"/>
    <col min="11828" max="11828" width="3" style="149" customWidth="1"/>
    <col min="11829" max="11829" width="3.6640625" style="149" customWidth="1"/>
    <col min="11830" max="11830" width="3.109375" style="149" customWidth="1"/>
    <col min="11831" max="11831" width="1.88671875" style="149" customWidth="1"/>
    <col min="11832" max="11833" width="2.21875" style="149" customWidth="1"/>
    <col min="11834" max="11834" width="7.21875" style="149" customWidth="1"/>
    <col min="11835" max="12069" width="8.88671875" style="149"/>
    <col min="12070" max="12070" width="2.44140625" style="149" customWidth="1"/>
    <col min="12071" max="12071" width="2.33203125" style="149" customWidth="1"/>
    <col min="12072" max="12072" width="1.109375" style="149" customWidth="1"/>
    <col min="12073" max="12073" width="22.6640625" style="149" customWidth="1"/>
    <col min="12074" max="12074" width="1.21875" style="149" customWidth="1"/>
    <col min="12075" max="12076" width="11.77734375" style="149" customWidth="1"/>
    <col min="12077" max="12077" width="1.77734375" style="149" customWidth="1"/>
    <col min="12078" max="12078" width="6.88671875" style="149" customWidth="1"/>
    <col min="12079" max="12079" width="4.44140625" style="149" customWidth="1"/>
    <col min="12080" max="12080" width="3.6640625" style="149" customWidth="1"/>
    <col min="12081" max="12081" width="0.77734375" style="149" customWidth="1"/>
    <col min="12082" max="12082" width="3.33203125" style="149" customWidth="1"/>
    <col min="12083" max="12083" width="3.6640625" style="149" customWidth="1"/>
    <col min="12084" max="12084" width="3" style="149" customWidth="1"/>
    <col min="12085" max="12085" width="3.6640625" style="149" customWidth="1"/>
    <col min="12086" max="12086" width="3.109375" style="149" customWidth="1"/>
    <col min="12087" max="12087" width="1.88671875" style="149" customWidth="1"/>
    <col min="12088" max="12089" width="2.21875" style="149" customWidth="1"/>
    <col min="12090" max="12090" width="7.21875" style="149" customWidth="1"/>
    <col min="12091" max="12325" width="8.88671875" style="149"/>
    <col min="12326" max="12326" width="2.44140625" style="149" customWidth="1"/>
    <col min="12327" max="12327" width="2.33203125" style="149" customWidth="1"/>
    <col min="12328" max="12328" width="1.109375" style="149" customWidth="1"/>
    <col min="12329" max="12329" width="22.6640625" style="149" customWidth="1"/>
    <col min="12330" max="12330" width="1.21875" style="149" customWidth="1"/>
    <col min="12331" max="12332" width="11.77734375" style="149" customWidth="1"/>
    <col min="12333" max="12333" width="1.77734375" style="149" customWidth="1"/>
    <col min="12334" max="12334" width="6.88671875" style="149" customWidth="1"/>
    <col min="12335" max="12335" width="4.44140625" style="149" customWidth="1"/>
    <col min="12336" max="12336" width="3.6640625" style="149" customWidth="1"/>
    <col min="12337" max="12337" width="0.77734375" style="149" customWidth="1"/>
    <col min="12338" max="12338" width="3.33203125" style="149" customWidth="1"/>
    <col min="12339" max="12339" width="3.6640625" style="149" customWidth="1"/>
    <col min="12340" max="12340" width="3" style="149" customWidth="1"/>
    <col min="12341" max="12341" width="3.6640625" style="149" customWidth="1"/>
    <col min="12342" max="12342" width="3.109375" style="149" customWidth="1"/>
    <col min="12343" max="12343" width="1.88671875" style="149" customWidth="1"/>
    <col min="12344" max="12345" width="2.21875" style="149" customWidth="1"/>
    <col min="12346" max="12346" width="7.21875" style="149" customWidth="1"/>
    <col min="12347" max="12581" width="8.88671875" style="149"/>
    <col min="12582" max="12582" width="2.44140625" style="149" customWidth="1"/>
    <col min="12583" max="12583" width="2.33203125" style="149" customWidth="1"/>
    <col min="12584" max="12584" width="1.109375" style="149" customWidth="1"/>
    <col min="12585" max="12585" width="22.6640625" style="149" customWidth="1"/>
    <col min="12586" max="12586" width="1.21875" style="149" customWidth="1"/>
    <col min="12587" max="12588" width="11.77734375" style="149" customWidth="1"/>
    <col min="12589" max="12589" width="1.77734375" style="149" customWidth="1"/>
    <col min="12590" max="12590" width="6.88671875" style="149" customWidth="1"/>
    <col min="12591" max="12591" width="4.44140625" style="149" customWidth="1"/>
    <col min="12592" max="12592" width="3.6640625" style="149" customWidth="1"/>
    <col min="12593" max="12593" width="0.77734375" style="149" customWidth="1"/>
    <col min="12594" max="12594" width="3.33203125" style="149" customWidth="1"/>
    <col min="12595" max="12595" width="3.6640625" style="149" customWidth="1"/>
    <col min="12596" max="12596" width="3" style="149" customWidth="1"/>
    <col min="12597" max="12597" width="3.6640625" style="149" customWidth="1"/>
    <col min="12598" max="12598" width="3.109375" style="149" customWidth="1"/>
    <col min="12599" max="12599" width="1.88671875" style="149" customWidth="1"/>
    <col min="12600" max="12601" width="2.21875" style="149" customWidth="1"/>
    <col min="12602" max="12602" width="7.21875" style="149" customWidth="1"/>
    <col min="12603" max="12837" width="8.88671875" style="149"/>
    <col min="12838" max="12838" width="2.44140625" style="149" customWidth="1"/>
    <col min="12839" max="12839" width="2.33203125" style="149" customWidth="1"/>
    <col min="12840" max="12840" width="1.109375" style="149" customWidth="1"/>
    <col min="12841" max="12841" width="22.6640625" style="149" customWidth="1"/>
    <col min="12842" max="12842" width="1.21875" style="149" customWidth="1"/>
    <col min="12843" max="12844" width="11.77734375" style="149" customWidth="1"/>
    <col min="12845" max="12845" width="1.77734375" style="149" customWidth="1"/>
    <col min="12846" max="12846" width="6.88671875" style="149" customWidth="1"/>
    <col min="12847" max="12847" width="4.44140625" style="149" customWidth="1"/>
    <col min="12848" max="12848" width="3.6640625" style="149" customWidth="1"/>
    <col min="12849" max="12849" width="0.77734375" style="149" customWidth="1"/>
    <col min="12850" max="12850" width="3.33203125" style="149" customWidth="1"/>
    <col min="12851" max="12851" width="3.6640625" style="149" customWidth="1"/>
    <col min="12852" max="12852" width="3" style="149" customWidth="1"/>
    <col min="12853" max="12853" width="3.6640625" style="149" customWidth="1"/>
    <col min="12854" max="12854" width="3.109375" style="149" customWidth="1"/>
    <col min="12855" max="12855" width="1.88671875" style="149" customWidth="1"/>
    <col min="12856" max="12857" width="2.21875" style="149" customWidth="1"/>
    <col min="12858" max="12858" width="7.21875" style="149" customWidth="1"/>
    <col min="12859" max="13093" width="8.88671875" style="149"/>
    <col min="13094" max="13094" width="2.44140625" style="149" customWidth="1"/>
    <col min="13095" max="13095" width="2.33203125" style="149" customWidth="1"/>
    <col min="13096" max="13096" width="1.109375" style="149" customWidth="1"/>
    <col min="13097" max="13097" width="22.6640625" style="149" customWidth="1"/>
    <col min="13098" max="13098" width="1.21875" style="149" customWidth="1"/>
    <col min="13099" max="13100" width="11.77734375" style="149" customWidth="1"/>
    <col min="13101" max="13101" width="1.77734375" style="149" customWidth="1"/>
    <col min="13102" max="13102" width="6.88671875" style="149" customWidth="1"/>
    <col min="13103" max="13103" width="4.44140625" style="149" customWidth="1"/>
    <col min="13104" max="13104" width="3.6640625" style="149" customWidth="1"/>
    <col min="13105" max="13105" width="0.77734375" style="149" customWidth="1"/>
    <col min="13106" max="13106" width="3.33203125" style="149" customWidth="1"/>
    <col min="13107" max="13107" width="3.6640625" style="149" customWidth="1"/>
    <col min="13108" max="13108" width="3" style="149" customWidth="1"/>
    <col min="13109" max="13109" width="3.6640625" style="149" customWidth="1"/>
    <col min="13110" max="13110" width="3.109375" style="149" customWidth="1"/>
    <col min="13111" max="13111" width="1.88671875" style="149" customWidth="1"/>
    <col min="13112" max="13113" width="2.21875" style="149" customWidth="1"/>
    <col min="13114" max="13114" width="7.21875" style="149" customWidth="1"/>
    <col min="13115" max="13349" width="8.88671875" style="149"/>
    <col min="13350" max="13350" width="2.44140625" style="149" customWidth="1"/>
    <col min="13351" max="13351" width="2.33203125" style="149" customWidth="1"/>
    <col min="13352" max="13352" width="1.109375" style="149" customWidth="1"/>
    <col min="13353" max="13353" width="22.6640625" style="149" customWidth="1"/>
    <col min="13354" max="13354" width="1.21875" style="149" customWidth="1"/>
    <col min="13355" max="13356" width="11.77734375" style="149" customWidth="1"/>
    <col min="13357" max="13357" width="1.77734375" style="149" customWidth="1"/>
    <col min="13358" max="13358" width="6.88671875" style="149" customWidth="1"/>
    <col min="13359" max="13359" width="4.44140625" style="149" customWidth="1"/>
    <col min="13360" max="13360" width="3.6640625" style="149" customWidth="1"/>
    <col min="13361" max="13361" width="0.77734375" style="149" customWidth="1"/>
    <col min="13362" max="13362" width="3.33203125" style="149" customWidth="1"/>
    <col min="13363" max="13363" width="3.6640625" style="149" customWidth="1"/>
    <col min="13364" max="13364" width="3" style="149" customWidth="1"/>
    <col min="13365" max="13365" width="3.6640625" style="149" customWidth="1"/>
    <col min="13366" max="13366" width="3.109375" style="149" customWidth="1"/>
    <col min="13367" max="13367" width="1.88671875" style="149" customWidth="1"/>
    <col min="13368" max="13369" width="2.21875" style="149" customWidth="1"/>
    <col min="13370" max="13370" width="7.21875" style="149" customWidth="1"/>
    <col min="13371" max="13605" width="8.88671875" style="149"/>
    <col min="13606" max="13606" width="2.44140625" style="149" customWidth="1"/>
    <col min="13607" max="13607" width="2.33203125" style="149" customWidth="1"/>
    <col min="13608" max="13608" width="1.109375" style="149" customWidth="1"/>
    <col min="13609" max="13609" width="22.6640625" style="149" customWidth="1"/>
    <col min="13610" max="13610" width="1.21875" style="149" customWidth="1"/>
    <col min="13611" max="13612" width="11.77734375" style="149" customWidth="1"/>
    <col min="13613" max="13613" width="1.77734375" style="149" customWidth="1"/>
    <col min="13614" max="13614" width="6.88671875" style="149" customWidth="1"/>
    <col min="13615" max="13615" width="4.44140625" style="149" customWidth="1"/>
    <col min="13616" max="13616" width="3.6640625" style="149" customWidth="1"/>
    <col min="13617" max="13617" width="0.77734375" style="149" customWidth="1"/>
    <col min="13618" max="13618" width="3.33203125" style="149" customWidth="1"/>
    <col min="13619" max="13619" width="3.6640625" style="149" customWidth="1"/>
    <col min="13620" max="13620" width="3" style="149" customWidth="1"/>
    <col min="13621" max="13621" width="3.6640625" style="149" customWidth="1"/>
    <col min="13622" max="13622" width="3.109375" style="149" customWidth="1"/>
    <col min="13623" max="13623" width="1.88671875" style="149" customWidth="1"/>
    <col min="13624" max="13625" width="2.21875" style="149" customWidth="1"/>
    <col min="13626" max="13626" width="7.21875" style="149" customWidth="1"/>
    <col min="13627" max="13861" width="8.88671875" style="149"/>
    <col min="13862" max="13862" width="2.44140625" style="149" customWidth="1"/>
    <col min="13863" max="13863" width="2.33203125" style="149" customWidth="1"/>
    <col min="13864" max="13864" width="1.109375" style="149" customWidth="1"/>
    <col min="13865" max="13865" width="22.6640625" style="149" customWidth="1"/>
    <col min="13866" max="13866" width="1.21875" style="149" customWidth="1"/>
    <col min="13867" max="13868" width="11.77734375" style="149" customWidth="1"/>
    <col min="13869" max="13869" width="1.77734375" style="149" customWidth="1"/>
    <col min="13870" max="13870" width="6.88671875" style="149" customWidth="1"/>
    <col min="13871" max="13871" width="4.44140625" style="149" customWidth="1"/>
    <col min="13872" max="13872" width="3.6640625" style="149" customWidth="1"/>
    <col min="13873" max="13873" width="0.77734375" style="149" customWidth="1"/>
    <col min="13874" max="13874" width="3.33203125" style="149" customWidth="1"/>
    <col min="13875" max="13875" width="3.6640625" style="149" customWidth="1"/>
    <col min="13876" max="13876" width="3" style="149" customWidth="1"/>
    <col min="13877" max="13877" width="3.6640625" style="149" customWidth="1"/>
    <col min="13878" max="13878" width="3.109375" style="149" customWidth="1"/>
    <col min="13879" max="13879" width="1.88671875" style="149" customWidth="1"/>
    <col min="13880" max="13881" width="2.21875" style="149" customWidth="1"/>
    <col min="13882" max="13882" width="7.21875" style="149" customWidth="1"/>
    <col min="13883" max="14117" width="8.88671875" style="149"/>
    <col min="14118" max="14118" width="2.44140625" style="149" customWidth="1"/>
    <col min="14119" max="14119" width="2.33203125" style="149" customWidth="1"/>
    <col min="14120" max="14120" width="1.109375" style="149" customWidth="1"/>
    <col min="14121" max="14121" width="22.6640625" style="149" customWidth="1"/>
    <col min="14122" max="14122" width="1.21875" style="149" customWidth="1"/>
    <col min="14123" max="14124" width="11.77734375" style="149" customWidth="1"/>
    <col min="14125" max="14125" width="1.77734375" style="149" customWidth="1"/>
    <col min="14126" max="14126" width="6.88671875" style="149" customWidth="1"/>
    <col min="14127" max="14127" width="4.44140625" style="149" customWidth="1"/>
    <col min="14128" max="14128" width="3.6640625" style="149" customWidth="1"/>
    <col min="14129" max="14129" width="0.77734375" style="149" customWidth="1"/>
    <col min="14130" max="14130" width="3.33203125" style="149" customWidth="1"/>
    <col min="14131" max="14131" width="3.6640625" style="149" customWidth="1"/>
    <col min="14132" max="14132" width="3" style="149" customWidth="1"/>
    <col min="14133" max="14133" width="3.6640625" style="149" customWidth="1"/>
    <col min="14134" max="14134" width="3.109375" style="149" customWidth="1"/>
    <col min="14135" max="14135" width="1.88671875" style="149" customWidth="1"/>
    <col min="14136" max="14137" width="2.21875" style="149" customWidth="1"/>
    <col min="14138" max="14138" width="7.21875" style="149" customWidth="1"/>
    <col min="14139" max="14373" width="8.88671875" style="149"/>
    <col min="14374" max="14374" width="2.44140625" style="149" customWidth="1"/>
    <col min="14375" max="14375" width="2.33203125" style="149" customWidth="1"/>
    <col min="14376" max="14376" width="1.109375" style="149" customWidth="1"/>
    <col min="14377" max="14377" width="22.6640625" style="149" customWidth="1"/>
    <col min="14378" max="14378" width="1.21875" style="149" customWidth="1"/>
    <col min="14379" max="14380" width="11.77734375" style="149" customWidth="1"/>
    <col min="14381" max="14381" width="1.77734375" style="149" customWidth="1"/>
    <col min="14382" max="14382" width="6.88671875" style="149" customWidth="1"/>
    <col min="14383" max="14383" width="4.44140625" style="149" customWidth="1"/>
    <col min="14384" max="14384" width="3.6640625" style="149" customWidth="1"/>
    <col min="14385" max="14385" width="0.77734375" style="149" customWidth="1"/>
    <col min="14386" max="14386" width="3.33203125" style="149" customWidth="1"/>
    <col min="14387" max="14387" width="3.6640625" style="149" customWidth="1"/>
    <col min="14388" max="14388" width="3" style="149" customWidth="1"/>
    <col min="14389" max="14389" width="3.6640625" style="149" customWidth="1"/>
    <col min="14390" max="14390" width="3.109375" style="149" customWidth="1"/>
    <col min="14391" max="14391" width="1.88671875" style="149" customWidth="1"/>
    <col min="14392" max="14393" width="2.21875" style="149" customWidth="1"/>
    <col min="14394" max="14394" width="7.21875" style="149" customWidth="1"/>
    <col min="14395" max="14629" width="8.88671875" style="149"/>
    <col min="14630" max="14630" width="2.44140625" style="149" customWidth="1"/>
    <col min="14631" max="14631" width="2.33203125" style="149" customWidth="1"/>
    <col min="14632" max="14632" width="1.109375" style="149" customWidth="1"/>
    <col min="14633" max="14633" width="22.6640625" style="149" customWidth="1"/>
    <col min="14634" max="14634" width="1.21875" style="149" customWidth="1"/>
    <col min="14635" max="14636" width="11.77734375" style="149" customWidth="1"/>
    <col min="14637" max="14637" width="1.77734375" style="149" customWidth="1"/>
    <col min="14638" max="14638" width="6.88671875" style="149" customWidth="1"/>
    <col min="14639" max="14639" width="4.44140625" style="149" customWidth="1"/>
    <col min="14640" max="14640" width="3.6640625" style="149" customWidth="1"/>
    <col min="14641" max="14641" width="0.77734375" style="149" customWidth="1"/>
    <col min="14642" max="14642" width="3.33203125" style="149" customWidth="1"/>
    <col min="14643" max="14643" width="3.6640625" style="149" customWidth="1"/>
    <col min="14644" max="14644" width="3" style="149" customWidth="1"/>
    <col min="14645" max="14645" width="3.6640625" style="149" customWidth="1"/>
    <col min="14646" max="14646" width="3.109375" style="149" customWidth="1"/>
    <col min="14647" max="14647" width="1.88671875" style="149" customWidth="1"/>
    <col min="14648" max="14649" width="2.21875" style="149" customWidth="1"/>
    <col min="14650" max="14650" width="7.21875" style="149" customWidth="1"/>
    <col min="14651" max="14885" width="8.88671875" style="149"/>
    <col min="14886" max="14886" width="2.44140625" style="149" customWidth="1"/>
    <col min="14887" max="14887" width="2.33203125" style="149" customWidth="1"/>
    <col min="14888" max="14888" width="1.109375" style="149" customWidth="1"/>
    <col min="14889" max="14889" width="22.6640625" style="149" customWidth="1"/>
    <col min="14890" max="14890" width="1.21875" style="149" customWidth="1"/>
    <col min="14891" max="14892" width="11.77734375" style="149" customWidth="1"/>
    <col min="14893" max="14893" width="1.77734375" style="149" customWidth="1"/>
    <col min="14894" max="14894" width="6.88671875" style="149" customWidth="1"/>
    <col min="14895" max="14895" width="4.44140625" style="149" customWidth="1"/>
    <col min="14896" max="14896" width="3.6640625" style="149" customWidth="1"/>
    <col min="14897" max="14897" width="0.77734375" style="149" customWidth="1"/>
    <col min="14898" max="14898" width="3.33203125" style="149" customWidth="1"/>
    <col min="14899" max="14899" width="3.6640625" style="149" customWidth="1"/>
    <col min="14900" max="14900" width="3" style="149" customWidth="1"/>
    <col min="14901" max="14901" width="3.6640625" style="149" customWidth="1"/>
    <col min="14902" max="14902" width="3.109375" style="149" customWidth="1"/>
    <col min="14903" max="14903" width="1.88671875" style="149" customWidth="1"/>
    <col min="14904" max="14905" width="2.21875" style="149" customWidth="1"/>
    <col min="14906" max="14906" width="7.21875" style="149" customWidth="1"/>
    <col min="14907" max="15141" width="8.88671875" style="149"/>
    <col min="15142" max="15142" width="2.44140625" style="149" customWidth="1"/>
    <col min="15143" max="15143" width="2.33203125" style="149" customWidth="1"/>
    <col min="15144" max="15144" width="1.109375" style="149" customWidth="1"/>
    <col min="15145" max="15145" width="22.6640625" style="149" customWidth="1"/>
    <col min="15146" max="15146" width="1.21875" style="149" customWidth="1"/>
    <col min="15147" max="15148" width="11.77734375" style="149" customWidth="1"/>
    <col min="15149" max="15149" width="1.77734375" style="149" customWidth="1"/>
    <col min="15150" max="15150" width="6.88671875" style="149" customWidth="1"/>
    <col min="15151" max="15151" width="4.44140625" style="149" customWidth="1"/>
    <col min="15152" max="15152" width="3.6640625" style="149" customWidth="1"/>
    <col min="15153" max="15153" width="0.77734375" style="149" customWidth="1"/>
    <col min="15154" max="15154" width="3.33203125" style="149" customWidth="1"/>
    <col min="15155" max="15155" width="3.6640625" style="149" customWidth="1"/>
    <col min="15156" max="15156" width="3" style="149" customWidth="1"/>
    <col min="15157" max="15157" width="3.6640625" style="149" customWidth="1"/>
    <col min="15158" max="15158" width="3.109375" style="149" customWidth="1"/>
    <col min="15159" max="15159" width="1.88671875" style="149" customWidth="1"/>
    <col min="15160" max="15161" width="2.21875" style="149" customWidth="1"/>
    <col min="15162" max="15162" width="7.21875" style="149" customWidth="1"/>
    <col min="15163" max="15397" width="8.88671875" style="149"/>
    <col min="15398" max="15398" width="2.44140625" style="149" customWidth="1"/>
    <col min="15399" max="15399" width="2.33203125" style="149" customWidth="1"/>
    <col min="15400" max="15400" width="1.109375" style="149" customWidth="1"/>
    <col min="15401" max="15401" width="22.6640625" style="149" customWidth="1"/>
    <col min="15402" max="15402" width="1.21875" style="149" customWidth="1"/>
    <col min="15403" max="15404" width="11.77734375" style="149" customWidth="1"/>
    <col min="15405" max="15405" width="1.77734375" style="149" customWidth="1"/>
    <col min="15406" max="15406" width="6.88671875" style="149" customWidth="1"/>
    <col min="15407" max="15407" width="4.44140625" style="149" customWidth="1"/>
    <col min="15408" max="15408" width="3.6640625" style="149" customWidth="1"/>
    <col min="15409" max="15409" width="0.77734375" style="149" customWidth="1"/>
    <col min="15410" max="15410" width="3.33203125" style="149" customWidth="1"/>
    <col min="15411" max="15411" width="3.6640625" style="149" customWidth="1"/>
    <col min="15412" max="15412" width="3" style="149" customWidth="1"/>
    <col min="15413" max="15413" width="3.6640625" style="149" customWidth="1"/>
    <col min="15414" max="15414" width="3.109375" style="149" customWidth="1"/>
    <col min="15415" max="15415" width="1.88671875" style="149" customWidth="1"/>
    <col min="15416" max="15417" width="2.21875" style="149" customWidth="1"/>
    <col min="15418" max="15418" width="7.21875" style="149" customWidth="1"/>
    <col min="15419" max="15653" width="8.88671875" style="149"/>
    <col min="15654" max="15654" width="2.44140625" style="149" customWidth="1"/>
    <col min="15655" max="15655" width="2.33203125" style="149" customWidth="1"/>
    <col min="15656" max="15656" width="1.109375" style="149" customWidth="1"/>
    <col min="15657" max="15657" width="22.6640625" style="149" customWidth="1"/>
    <col min="15658" max="15658" width="1.21875" style="149" customWidth="1"/>
    <col min="15659" max="15660" width="11.77734375" style="149" customWidth="1"/>
    <col min="15661" max="15661" width="1.77734375" style="149" customWidth="1"/>
    <col min="15662" max="15662" width="6.88671875" style="149" customWidth="1"/>
    <col min="15663" max="15663" width="4.44140625" style="149" customWidth="1"/>
    <col min="15664" max="15664" width="3.6640625" style="149" customWidth="1"/>
    <col min="15665" max="15665" width="0.77734375" style="149" customWidth="1"/>
    <col min="15666" max="15666" width="3.33203125" style="149" customWidth="1"/>
    <col min="15667" max="15667" width="3.6640625" style="149" customWidth="1"/>
    <col min="15668" max="15668" width="3" style="149" customWidth="1"/>
    <col min="15669" max="15669" width="3.6640625" style="149" customWidth="1"/>
    <col min="15670" max="15670" width="3.109375" style="149" customWidth="1"/>
    <col min="15671" max="15671" width="1.88671875" style="149" customWidth="1"/>
    <col min="15672" max="15673" width="2.21875" style="149" customWidth="1"/>
    <col min="15674" max="15674" width="7.21875" style="149" customWidth="1"/>
    <col min="15675" max="15909" width="8.88671875" style="149"/>
    <col min="15910" max="15910" width="2.44140625" style="149" customWidth="1"/>
    <col min="15911" max="15911" width="2.33203125" style="149" customWidth="1"/>
    <col min="15912" max="15912" width="1.109375" style="149" customWidth="1"/>
    <col min="15913" max="15913" width="22.6640625" style="149" customWidth="1"/>
    <col min="15914" max="15914" width="1.21875" style="149" customWidth="1"/>
    <col min="15915" max="15916" width="11.77734375" style="149" customWidth="1"/>
    <col min="15917" max="15917" width="1.77734375" style="149" customWidth="1"/>
    <col min="15918" max="15918" width="6.88671875" style="149" customWidth="1"/>
    <col min="15919" max="15919" width="4.44140625" style="149" customWidth="1"/>
    <col min="15920" max="15920" width="3.6640625" style="149" customWidth="1"/>
    <col min="15921" max="15921" width="0.77734375" style="149" customWidth="1"/>
    <col min="15922" max="15922" width="3.33203125" style="149" customWidth="1"/>
    <col min="15923" max="15923" width="3.6640625" style="149" customWidth="1"/>
    <col min="15924" max="15924" width="3" style="149" customWidth="1"/>
    <col min="15925" max="15925" width="3.6640625" style="149" customWidth="1"/>
    <col min="15926" max="15926" width="3.109375" style="149" customWidth="1"/>
    <col min="15927" max="15927" width="1.88671875" style="149" customWidth="1"/>
    <col min="15928" max="15929" width="2.21875" style="149" customWidth="1"/>
    <col min="15930" max="15930" width="7.21875" style="149" customWidth="1"/>
    <col min="15931" max="16165" width="8.88671875" style="149"/>
    <col min="16166" max="16166" width="2.44140625" style="149" customWidth="1"/>
    <col min="16167" max="16167" width="2.33203125" style="149" customWidth="1"/>
    <col min="16168" max="16168" width="1.109375" style="149" customWidth="1"/>
    <col min="16169" max="16169" width="22.6640625" style="149" customWidth="1"/>
    <col min="16170" max="16170" width="1.21875" style="149" customWidth="1"/>
    <col min="16171" max="16172" width="11.77734375" style="149" customWidth="1"/>
    <col min="16173" max="16173" width="1.77734375" style="149" customWidth="1"/>
    <col min="16174" max="16174" width="6.88671875" style="149" customWidth="1"/>
    <col min="16175" max="16175" width="4.44140625" style="149" customWidth="1"/>
    <col min="16176" max="16176" width="3.6640625" style="149" customWidth="1"/>
    <col min="16177" max="16177" width="0.77734375" style="149" customWidth="1"/>
    <col min="16178" max="16178" width="3.33203125" style="149" customWidth="1"/>
    <col min="16179" max="16179" width="3.6640625" style="149" customWidth="1"/>
    <col min="16180" max="16180" width="3" style="149" customWidth="1"/>
    <col min="16181" max="16181" width="3.6640625" style="149" customWidth="1"/>
    <col min="16182" max="16182" width="3.109375" style="149" customWidth="1"/>
    <col min="16183" max="16183" width="1.88671875" style="149" customWidth="1"/>
    <col min="16184" max="16185" width="2.21875" style="149" customWidth="1"/>
    <col min="16186" max="16186" width="7.21875" style="149" customWidth="1"/>
    <col min="16187" max="16384" width="8.88671875" style="149"/>
  </cols>
  <sheetData>
    <row r="1" spans="2:80" ht="20.25" customHeight="1">
      <c r="B1" s="148" t="s">
        <v>2274</v>
      </c>
      <c r="BB1" s="148" t="s">
        <v>2274</v>
      </c>
    </row>
    <row r="2" spans="2:80" ht="12" customHeight="1">
      <c r="U2" s="151"/>
      <c r="V2" s="151"/>
      <c r="Z2" s="151"/>
      <c r="AD2" s="399"/>
      <c r="BU2" s="151"/>
      <c r="BV2" s="151"/>
      <c r="BZ2" s="151"/>
    </row>
    <row r="3" spans="2:80">
      <c r="S3" s="178"/>
      <c r="T3" s="798"/>
      <c r="U3" s="799"/>
      <c r="V3" s="152" t="s">
        <v>2213</v>
      </c>
      <c r="W3" s="414"/>
      <c r="X3" s="152" t="s">
        <v>2214</v>
      </c>
      <c r="Y3" s="414"/>
      <c r="Z3" s="152" t="s">
        <v>2215</v>
      </c>
      <c r="BS3" s="178"/>
      <c r="BT3" s="798"/>
      <c r="BU3" s="798"/>
      <c r="BV3" s="152" t="s">
        <v>2213</v>
      </c>
      <c r="BW3" s="414"/>
      <c r="BX3" s="152" t="s">
        <v>2214</v>
      </c>
      <c r="BY3" s="414"/>
      <c r="BZ3" s="152" t="s">
        <v>2215</v>
      </c>
    </row>
    <row r="4" spans="2:80" s="181" customFormat="1"/>
    <row r="5" spans="2:80" ht="13.5" customHeight="1">
      <c r="P5" s="149" t="s">
        <v>2233</v>
      </c>
      <c r="V5" s="153"/>
      <c r="W5" s="153"/>
      <c r="X5" s="153"/>
      <c r="Y5" s="153"/>
      <c r="Z5" s="153"/>
      <c r="BP5" s="149" t="s">
        <v>2233</v>
      </c>
      <c r="BV5" s="153"/>
      <c r="BW5" s="153"/>
      <c r="BX5" s="153"/>
      <c r="BY5" s="153"/>
      <c r="BZ5" s="153"/>
    </row>
    <row r="6" spans="2:80" ht="15" customHeight="1">
      <c r="C6" s="149" t="s">
        <v>2216</v>
      </c>
      <c r="P6" s="1110" t="s">
        <v>2234</v>
      </c>
      <c r="Q6" s="1115"/>
      <c r="R6" s="1111">
        <f>第1号!$L$9</f>
        <v>0</v>
      </c>
      <c r="S6" s="1112"/>
      <c r="T6" s="1112"/>
      <c r="U6" s="1112"/>
      <c r="V6" s="1112"/>
      <c r="W6" s="1112"/>
      <c r="X6" s="1112"/>
      <c r="Y6" s="1112"/>
      <c r="Z6" s="1112"/>
      <c r="BC6" s="149" t="s">
        <v>2216</v>
      </c>
      <c r="BP6" s="1110" t="s">
        <v>2234</v>
      </c>
      <c r="BQ6" s="1110"/>
      <c r="BR6" s="1111" t="s">
        <v>2420</v>
      </c>
      <c r="BS6" s="1111"/>
      <c r="BT6" s="1111"/>
      <c r="BU6" s="1111"/>
      <c r="BV6" s="1111"/>
      <c r="BW6" s="1111"/>
      <c r="BX6" s="1111"/>
      <c r="BY6" s="1111"/>
      <c r="BZ6" s="1111"/>
    </row>
    <row r="7" spans="2:80" ht="2.4" customHeight="1">
      <c r="Q7" s="148"/>
      <c r="R7" s="155"/>
      <c r="S7" s="155"/>
      <c r="T7" s="155"/>
      <c r="U7" s="155"/>
      <c r="V7" s="155"/>
      <c r="W7" s="155"/>
      <c r="X7" s="155"/>
      <c r="Y7" s="155"/>
      <c r="Z7" s="155"/>
      <c r="BQ7" s="148"/>
      <c r="BR7" s="155"/>
      <c r="BS7" s="155"/>
      <c r="BT7" s="155"/>
      <c r="BU7" s="155"/>
      <c r="BV7" s="155"/>
      <c r="BW7" s="155"/>
      <c r="BX7" s="155"/>
      <c r="BY7" s="155"/>
      <c r="BZ7" s="155"/>
    </row>
    <row r="8" spans="2:80" ht="15" customHeight="1">
      <c r="C8" s="149" t="s">
        <v>2281</v>
      </c>
      <c r="E8" s="148"/>
      <c r="F8" s="148"/>
      <c r="G8" s="148"/>
      <c r="H8" s="148"/>
      <c r="I8" s="148"/>
      <c r="J8" s="148"/>
      <c r="P8" s="1110" t="s">
        <v>2219</v>
      </c>
      <c r="Q8" s="1115"/>
      <c r="R8" s="1111">
        <f>第1号!$J$10</f>
        <v>0</v>
      </c>
      <c r="S8" s="1112"/>
      <c r="T8" s="1112"/>
      <c r="U8" s="1112"/>
      <c r="V8" s="1112"/>
      <c r="W8" s="1112"/>
      <c r="X8" s="1112"/>
      <c r="Y8" s="1112"/>
      <c r="Z8" s="1112"/>
      <c r="BC8" s="149" t="s">
        <v>2281</v>
      </c>
      <c r="BE8" s="148"/>
      <c r="BF8" s="148"/>
      <c r="BG8" s="148"/>
      <c r="BH8" s="148"/>
      <c r="BI8" s="148"/>
      <c r="BJ8" s="148"/>
      <c r="BP8" s="1110" t="s">
        <v>2219</v>
      </c>
      <c r="BQ8" s="1110"/>
      <c r="BR8" s="1111" t="s">
        <v>2421</v>
      </c>
      <c r="BS8" s="1111"/>
      <c r="BT8" s="1111"/>
      <c r="BU8" s="1111"/>
      <c r="BV8" s="1111"/>
      <c r="BW8" s="1111"/>
      <c r="BX8" s="1111"/>
      <c r="BY8" s="1111"/>
      <c r="BZ8" s="1111"/>
    </row>
    <row r="9" spans="2:80" ht="2.4" customHeight="1">
      <c r="D9" s="148"/>
      <c r="E9" s="148"/>
      <c r="F9" s="148"/>
      <c r="G9" s="148"/>
      <c r="H9" s="148"/>
      <c r="I9" s="148"/>
      <c r="J9" s="148"/>
      <c r="Q9" s="148"/>
      <c r="R9" s="155"/>
      <c r="S9" s="155"/>
      <c r="T9" s="155"/>
      <c r="U9" s="155"/>
      <c r="V9" s="155"/>
      <c r="W9" s="155"/>
      <c r="X9" s="155"/>
      <c r="Y9" s="155"/>
      <c r="Z9" s="155"/>
      <c r="AD9" s="150"/>
      <c r="AE9" s="150"/>
      <c r="BD9" s="148"/>
      <c r="BE9" s="148"/>
      <c r="BF9" s="148"/>
      <c r="BG9" s="148"/>
      <c r="BH9" s="148"/>
      <c r="BI9" s="148"/>
      <c r="BJ9" s="148"/>
      <c r="BQ9" s="148"/>
      <c r="BR9" s="155"/>
      <c r="BS9" s="155"/>
      <c r="BT9" s="155"/>
      <c r="BU9" s="155"/>
      <c r="BV9" s="155"/>
      <c r="BW9" s="155"/>
      <c r="BX9" s="155"/>
      <c r="BY9" s="155"/>
      <c r="BZ9" s="155"/>
    </row>
    <row r="10" spans="2:80" ht="21" customHeight="1">
      <c r="P10" s="1154" t="s">
        <v>2175</v>
      </c>
      <c r="Q10" s="1199"/>
      <c r="R10" s="1111">
        <f>第1号!$J$11</f>
        <v>0</v>
      </c>
      <c r="S10" s="1112"/>
      <c r="T10" s="1112"/>
      <c r="U10" s="1112"/>
      <c r="V10" s="1111">
        <f>第1号!$M$11</f>
        <v>0</v>
      </c>
      <c r="W10" s="1112"/>
      <c r="X10" s="1112"/>
      <c r="Y10" s="1112"/>
      <c r="Z10" s="1112"/>
      <c r="BP10" s="1154" t="s">
        <v>2175</v>
      </c>
      <c r="BQ10" s="1154"/>
      <c r="BR10" s="1111" t="s">
        <v>2670</v>
      </c>
      <c r="BS10" s="1111"/>
      <c r="BT10" s="1111"/>
      <c r="BU10" s="1111"/>
      <c r="BV10" s="1111" t="s">
        <v>2671</v>
      </c>
      <c r="BW10" s="1111"/>
      <c r="BX10" s="1111"/>
      <c r="BY10" s="1111"/>
      <c r="BZ10" s="1111"/>
    </row>
    <row r="11" spans="2:80" ht="15" customHeight="1">
      <c r="Q11" s="148"/>
      <c r="R11" s="154"/>
      <c r="S11" s="154"/>
      <c r="T11" s="154"/>
      <c r="U11" s="154"/>
      <c r="V11" s="154"/>
      <c r="W11" s="154"/>
      <c r="X11" s="154"/>
      <c r="Y11" s="154"/>
      <c r="Z11" s="154"/>
      <c r="BQ11" s="148"/>
      <c r="BR11" s="154"/>
      <c r="BS11" s="154"/>
      <c r="BT11" s="154"/>
      <c r="BU11" s="154"/>
      <c r="BV11" s="154"/>
      <c r="BW11" s="154"/>
      <c r="BX11" s="154"/>
      <c r="BY11" s="154"/>
      <c r="BZ11" s="154"/>
    </row>
    <row r="12" spans="2:80" ht="15" customHeight="1">
      <c r="P12" s="149" t="s">
        <v>2282</v>
      </c>
      <c r="Q12" s="181"/>
      <c r="R12" s="148"/>
      <c r="S12" s="148"/>
      <c r="T12" s="154"/>
      <c r="U12" s="154"/>
      <c r="V12" s="154"/>
      <c r="W12" s="154"/>
      <c r="X12" s="154"/>
      <c r="Y12" s="154"/>
      <c r="Z12" s="154"/>
      <c r="BP12" s="149" t="s">
        <v>2282</v>
      </c>
      <c r="BQ12" s="181"/>
      <c r="BR12" s="148"/>
      <c r="BS12" s="148"/>
      <c r="BT12" s="154"/>
      <c r="BU12" s="154"/>
      <c r="BV12" s="154"/>
      <c r="BW12" s="154"/>
      <c r="BX12" s="154"/>
      <c r="BY12" s="154"/>
      <c r="BZ12" s="154"/>
    </row>
    <row r="13" spans="2:80" ht="2.4" customHeight="1">
      <c r="Q13" s="148"/>
      <c r="R13" s="155"/>
      <c r="S13" s="155"/>
      <c r="T13" s="155"/>
      <c r="U13" s="155"/>
      <c r="V13" s="155"/>
      <c r="W13" s="155"/>
      <c r="X13" s="155"/>
      <c r="Y13" s="155"/>
      <c r="Z13" s="155"/>
      <c r="BQ13" s="148"/>
      <c r="BR13" s="155"/>
      <c r="BS13" s="155"/>
      <c r="BT13" s="155"/>
      <c r="BU13" s="155"/>
      <c r="BV13" s="155"/>
      <c r="BW13" s="155"/>
      <c r="BX13" s="155"/>
      <c r="BY13" s="155"/>
      <c r="BZ13" s="155"/>
    </row>
    <row r="14" spans="2:80" ht="15" customHeight="1">
      <c r="P14" s="1110" t="s">
        <v>2219</v>
      </c>
      <c r="Q14" s="1110"/>
      <c r="R14" s="1111">
        <f>第1号!$J$16</f>
        <v>0</v>
      </c>
      <c r="S14" s="1112"/>
      <c r="T14" s="1112"/>
      <c r="U14" s="1112"/>
      <c r="V14" s="1112"/>
      <c r="W14" s="1112"/>
      <c r="X14" s="1112"/>
      <c r="Y14" s="1112"/>
      <c r="Z14" s="1112"/>
      <c r="AD14" s="156"/>
      <c r="BP14" s="1110" t="s">
        <v>2219</v>
      </c>
      <c r="BQ14" s="1110"/>
      <c r="BR14" s="1111" t="s">
        <v>2675</v>
      </c>
      <c r="BS14" s="1111"/>
      <c r="BT14" s="1111"/>
      <c r="BU14" s="1111"/>
      <c r="BV14" s="1111"/>
      <c r="BW14" s="1111"/>
      <c r="BX14" s="1111"/>
      <c r="BY14" s="1111"/>
      <c r="BZ14" s="1111"/>
    </row>
    <row r="15" spans="2:80" ht="2.4" customHeight="1">
      <c r="Q15" s="148"/>
      <c r="R15" s="155"/>
      <c r="S15" s="155"/>
      <c r="T15" s="155"/>
      <c r="U15" s="155"/>
      <c r="V15" s="155"/>
      <c r="W15" s="155"/>
      <c r="X15" s="155"/>
      <c r="Y15" s="155"/>
      <c r="Z15" s="155"/>
      <c r="BQ15" s="148"/>
      <c r="BR15" s="155"/>
      <c r="BS15" s="155"/>
      <c r="BT15" s="155"/>
      <c r="BU15" s="155"/>
      <c r="BV15" s="155"/>
      <c r="BW15" s="155"/>
      <c r="BX15" s="155"/>
      <c r="BY15" s="155"/>
      <c r="BZ15" s="155"/>
    </row>
    <row r="16" spans="2:80" s="205" customFormat="1" ht="28.8" customHeight="1">
      <c r="P16" s="1154" t="s">
        <v>2175</v>
      </c>
      <c r="Q16" s="1154"/>
      <c r="R16" s="1111">
        <f>第1号!$J$17</f>
        <v>0</v>
      </c>
      <c r="S16" s="1112"/>
      <c r="T16" s="1112"/>
      <c r="U16" s="1112"/>
      <c r="V16" s="1111">
        <f>第1号!$M$17</f>
        <v>0</v>
      </c>
      <c r="W16" s="1112"/>
      <c r="X16" s="1112"/>
      <c r="Y16" s="1112"/>
      <c r="Z16" s="1112"/>
      <c r="AA16" s="347"/>
      <c r="AB16" s="347"/>
      <c r="AC16" s="347"/>
      <c r="BP16" s="1154" t="s">
        <v>2175</v>
      </c>
      <c r="BQ16" s="1154"/>
      <c r="BR16" s="1111" t="s">
        <v>2670</v>
      </c>
      <c r="BS16" s="1111"/>
      <c r="BT16" s="1111"/>
      <c r="BU16" s="1111"/>
      <c r="BV16" s="1111" t="s">
        <v>2676</v>
      </c>
      <c r="BW16" s="1111"/>
      <c r="BX16" s="1111"/>
      <c r="BY16" s="1111"/>
      <c r="BZ16" s="1111"/>
      <c r="CA16" s="347"/>
      <c r="CB16" s="347"/>
    </row>
    <row r="17" spans="3:80" ht="23.4" customHeight="1">
      <c r="D17" s="151"/>
      <c r="P17" s="149" t="s">
        <v>2238</v>
      </c>
      <c r="Q17" s="181"/>
      <c r="R17" s="148"/>
      <c r="S17" s="148"/>
      <c r="T17" s="154"/>
      <c r="U17" s="154"/>
      <c r="V17" s="154"/>
      <c r="W17" s="154"/>
      <c r="X17" s="154"/>
      <c r="Y17" s="154"/>
      <c r="Z17" s="154"/>
      <c r="AB17" s="169"/>
      <c r="AC17" s="169"/>
      <c r="AD17" s="169"/>
      <c r="AE17" s="169"/>
      <c r="AF17" s="169"/>
      <c r="AG17" s="169"/>
      <c r="BD17" s="151"/>
      <c r="BP17" s="149" t="s">
        <v>2238</v>
      </c>
      <c r="BQ17" s="181"/>
      <c r="BR17" s="148"/>
      <c r="BS17" s="148"/>
      <c r="BT17" s="154"/>
      <c r="BU17" s="154"/>
      <c r="BV17" s="154"/>
      <c r="BW17" s="154"/>
      <c r="BX17" s="154"/>
      <c r="BY17" s="154"/>
      <c r="BZ17" s="154"/>
      <c r="CB17" s="149"/>
    </row>
    <row r="18" spans="3:80" ht="2.4" customHeight="1">
      <c r="Q18" s="148"/>
      <c r="R18" s="155"/>
      <c r="S18" s="155"/>
      <c r="T18" s="155"/>
      <c r="U18" s="155"/>
      <c r="V18" s="155"/>
      <c r="W18" s="155"/>
      <c r="X18" s="155"/>
      <c r="Y18" s="155"/>
      <c r="Z18" s="155"/>
      <c r="AB18" s="169"/>
      <c r="AC18" s="169"/>
      <c r="AD18" s="169"/>
      <c r="AE18" s="169"/>
      <c r="AF18" s="169"/>
      <c r="AG18" s="169"/>
      <c r="BQ18" s="148"/>
      <c r="BR18" s="155"/>
      <c r="BS18" s="155"/>
      <c r="BT18" s="155"/>
      <c r="BU18" s="155"/>
      <c r="BV18" s="155"/>
      <c r="BW18" s="155"/>
      <c r="BX18" s="155"/>
      <c r="BY18" s="155"/>
      <c r="BZ18" s="155"/>
      <c r="CB18" s="149"/>
    </row>
    <row r="19" spans="3:80" ht="22.8" customHeight="1">
      <c r="P19" s="1110" t="s">
        <v>2219</v>
      </c>
      <c r="Q19" s="1110"/>
      <c r="R19" s="1111">
        <f>第1号!$J$22</f>
        <v>0</v>
      </c>
      <c r="S19" s="1112"/>
      <c r="T19" s="1112"/>
      <c r="U19" s="1112"/>
      <c r="V19" s="1112"/>
      <c r="W19" s="1112"/>
      <c r="X19" s="1112"/>
      <c r="Y19" s="1112"/>
      <c r="Z19" s="1112"/>
      <c r="AB19" s="169"/>
      <c r="AC19" s="169"/>
      <c r="AD19" s="169"/>
      <c r="AE19" s="169"/>
      <c r="AF19" s="169"/>
      <c r="AG19" s="169"/>
      <c r="AH19" s="156"/>
      <c r="BP19" s="1110" t="s">
        <v>2219</v>
      </c>
      <c r="BQ19" s="1110"/>
      <c r="BR19" s="1111" t="s">
        <v>2679</v>
      </c>
      <c r="BS19" s="1111"/>
      <c r="BT19" s="1111"/>
      <c r="BU19" s="1111"/>
      <c r="BV19" s="1111"/>
      <c r="BW19" s="1111"/>
      <c r="BX19" s="1111"/>
      <c r="BY19" s="1111"/>
      <c r="BZ19" s="1111"/>
      <c r="CB19" s="149"/>
    </row>
    <row r="20" spans="3:80" ht="2.4" customHeight="1">
      <c r="Q20" s="148"/>
      <c r="R20" s="155"/>
      <c r="S20" s="155"/>
      <c r="T20" s="155"/>
      <c r="U20" s="155"/>
      <c r="V20" s="155"/>
      <c r="W20" s="155"/>
      <c r="X20" s="155"/>
      <c r="Y20" s="155"/>
      <c r="Z20" s="155"/>
      <c r="AB20" s="156"/>
      <c r="AC20" s="169"/>
      <c r="AD20" s="169"/>
      <c r="AE20" s="169"/>
      <c r="AF20" s="169"/>
      <c r="AG20" s="169"/>
      <c r="BQ20" s="148"/>
      <c r="BR20" s="155"/>
      <c r="BS20" s="155"/>
      <c r="BT20" s="155"/>
      <c r="BU20" s="155"/>
      <c r="BV20" s="155"/>
      <c r="BW20" s="155"/>
      <c r="BX20" s="155"/>
      <c r="BY20" s="155"/>
      <c r="BZ20" s="155"/>
      <c r="CB20" s="149"/>
    </row>
    <row r="21" spans="3:80" ht="22.8" customHeight="1">
      <c r="P21" s="1113" t="s">
        <v>2175</v>
      </c>
      <c r="Q21" s="1113"/>
      <c r="R21" s="1111">
        <f>第1号!$J$23</f>
        <v>0</v>
      </c>
      <c r="S21" s="1112"/>
      <c r="T21" s="1112"/>
      <c r="U21" s="1112"/>
      <c r="V21" s="1111">
        <f>第1号!$M$23</f>
        <v>0</v>
      </c>
      <c r="W21" s="1112"/>
      <c r="X21" s="1112"/>
      <c r="Y21" s="1112"/>
      <c r="Z21" s="1112"/>
      <c r="AB21" s="169"/>
      <c r="AC21" s="169"/>
      <c r="AD21" s="169"/>
      <c r="AE21" s="169"/>
      <c r="AF21" s="169"/>
      <c r="AG21" s="169"/>
      <c r="BP21" s="1113" t="s">
        <v>2175</v>
      </c>
      <c r="BQ21" s="1113"/>
      <c r="BR21" s="1111" t="s">
        <v>2670</v>
      </c>
      <c r="BS21" s="1111"/>
      <c r="BT21" s="1111"/>
      <c r="BU21" s="1111"/>
      <c r="BV21" s="1111" t="s">
        <v>2680</v>
      </c>
      <c r="BW21" s="1111"/>
      <c r="BX21" s="1111"/>
      <c r="BY21" s="1111"/>
      <c r="BZ21" s="1111"/>
      <c r="CB21" s="149"/>
    </row>
    <row r="22" spans="3:80" ht="8.4" customHeight="1">
      <c r="O22" s="148"/>
      <c r="P22" s="154"/>
      <c r="Q22" s="154"/>
      <c r="R22" s="154"/>
      <c r="S22" s="154"/>
      <c r="T22" s="154"/>
      <c r="U22" s="154"/>
      <c r="V22" s="154"/>
      <c r="W22" s="154"/>
      <c r="X22" s="154"/>
      <c r="AB22" s="169"/>
      <c r="AC22" s="169"/>
      <c r="AD22" s="169"/>
      <c r="AE22" s="169"/>
      <c r="AF22" s="169"/>
      <c r="AG22" s="169"/>
      <c r="BO22" s="148"/>
      <c r="BP22" s="154"/>
      <c r="BQ22" s="154"/>
      <c r="BR22" s="154"/>
      <c r="BS22" s="154"/>
      <c r="BT22" s="154"/>
      <c r="BU22" s="154"/>
      <c r="BV22" s="154"/>
      <c r="BW22" s="154"/>
      <c r="BX22" s="154"/>
      <c r="CB22" s="149"/>
    </row>
    <row r="23" spans="3:80" ht="9" customHeight="1">
      <c r="Q23" s="148"/>
      <c r="R23" s="154"/>
      <c r="S23" s="154"/>
      <c r="T23" s="154"/>
      <c r="U23" s="154"/>
      <c r="V23" s="154"/>
      <c r="W23" s="154"/>
      <c r="X23" s="154"/>
      <c r="Y23" s="154"/>
      <c r="Z23" s="154"/>
      <c r="BQ23" s="148"/>
      <c r="BR23" s="154"/>
      <c r="BS23" s="154"/>
      <c r="BT23" s="154"/>
      <c r="BU23" s="154"/>
      <c r="BV23" s="154"/>
      <c r="BW23" s="154"/>
      <c r="BX23" s="154"/>
      <c r="BY23" s="154"/>
      <c r="BZ23" s="154"/>
    </row>
    <row r="24" spans="3:80" ht="15" customHeight="1">
      <c r="P24" s="149" t="s">
        <v>2140</v>
      </c>
      <c r="Q24" s="181"/>
      <c r="R24" s="148"/>
      <c r="S24" s="148"/>
      <c r="T24" s="154"/>
      <c r="U24" s="154"/>
      <c r="V24" s="154"/>
      <c r="W24" s="154"/>
      <c r="X24" s="154"/>
      <c r="Y24" s="154"/>
      <c r="Z24" s="154"/>
      <c r="BP24" s="149" t="s">
        <v>2140</v>
      </c>
      <c r="BQ24" s="181"/>
      <c r="BR24" s="148"/>
      <c r="BS24" s="148"/>
      <c r="BT24" s="154"/>
      <c r="BU24" s="154"/>
      <c r="BV24" s="154"/>
      <c r="BW24" s="154"/>
      <c r="BX24" s="154"/>
      <c r="BY24" s="154"/>
      <c r="BZ24" s="154"/>
    </row>
    <row r="25" spans="3:80" ht="2.4" customHeight="1">
      <c r="Q25" s="148"/>
      <c r="R25" s="155"/>
      <c r="S25" s="155"/>
      <c r="T25" s="155"/>
      <c r="U25" s="155"/>
      <c r="V25" s="155"/>
      <c r="W25" s="155"/>
      <c r="X25" s="155"/>
      <c r="Y25" s="155"/>
      <c r="Z25" s="155"/>
      <c r="BQ25" s="148"/>
      <c r="BR25" s="155"/>
      <c r="BS25" s="155"/>
      <c r="BT25" s="155"/>
      <c r="BU25" s="155"/>
      <c r="BV25" s="155"/>
      <c r="BW25" s="155"/>
      <c r="BX25" s="155"/>
      <c r="BY25" s="155"/>
      <c r="BZ25" s="155"/>
    </row>
    <row r="26" spans="3:80" ht="15" customHeight="1">
      <c r="P26" s="1110" t="s">
        <v>2219</v>
      </c>
      <c r="Q26" s="1110"/>
      <c r="R26" s="1111">
        <f>第1号!$J$28</f>
        <v>0</v>
      </c>
      <c r="S26" s="1112"/>
      <c r="T26" s="1112"/>
      <c r="U26" s="1112"/>
      <c r="V26" s="1112"/>
      <c r="W26" s="1112"/>
      <c r="X26" s="1112"/>
      <c r="Y26" s="1112"/>
      <c r="Z26" s="1112"/>
      <c r="AD26" s="156"/>
      <c r="BP26" s="1110" t="s">
        <v>2219</v>
      </c>
      <c r="BQ26" s="1110"/>
      <c r="BR26" s="1111" t="s">
        <v>2683</v>
      </c>
      <c r="BS26" s="1111"/>
      <c r="BT26" s="1111"/>
      <c r="BU26" s="1111"/>
      <c r="BV26" s="1111"/>
      <c r="BW26" s="1111"/>
      <c r="BX26" s="1111"/>
      <c r="BY26" s="1111"/>
      <c r="BZ26" s="1111"/>
    </row>
    <row r="27" spans="3:80" ht="2.4" customHeight="1">
      <c r="Q27" s="148"/>
      <c r="R27" s="155"/>
      <c r="S27" s="155"/>
      <c r="T27" s="155"/>
      <c r="U27" s="155"/>
      <c r="V27" s="155"/>
      <c r="W27" s="155"/>
      <c r="X27" s="155"/>
      <c r="Y27" s="155"/>
      <c r="Z27" s="155"/>
      <c r="AD27" s="150"/>
      <c r="BQ27" s="148"/>
      <c r="BR27" s="155"/>
      <c r="BS27" s="155"/>
      <c r="BT27" s="155"/>
      <c r="BU27" s="155"/>
      <c r="BV27" s="155"/>
      <c r="BW27" s="155"/>
      <c r="BX27" s="155"/>
      <c r="BY27" s="155"/>
      <c r="BZ27" s="155"/>
    </row>
    <row r="28" spans="3:80" ht="22.8" customHeight="1">
      <c r="P28" s="1154" t="s">
        <v>2175</v>
      </c>
      <c r="Q28" s="1154"/>
      <c r="R28" s="1111">
        <f>第1号!$J$29</f>
        <v>0</v>
      </c>
      <c r="S28" s="1112"/>
      <c r="T28" s="1112"/>
      <c r="U28" s="1112"/>
      <c r="V28" s="1111">
        <f>第1号!$M$29</f>
        <v>0</v>
      </c>
      <c r="W28" s="1112"/>
      <c r="X28" s="1112"/>
      <c r="Y28" s="1112"/>
      <c r="Z28" s="1112"/>
      <c r="BP28" s="1154" t="s">
        <v>2175</v>
      </c>
      <c r="BQ28" s="1154"/>
      <c r="BR28" s="1111" t="s">
        <v>2670</v>
      </c>
      <c r="BS28" s="1111"/>
      <c r="BT28" s="1111"/>
      <c r="BU28" s="1111"/>
      <c r="BV28" s="1111" t="s">
        <v>2684</v>
      </c>
      <c r="BW28" s="1111"/>
      <c r="BX28" s="1111"/>
      <c r="BY28" s="1111"/>
      <c r="BZ28" s="1111"/>
    </row>
    <row r="29" spans="3:80" ht="13.5" customHeight="1"/>
    <row r="30" spans="3:80" ht="25.8">
      <c r="C30" s="1126" t="s">
        <v>2283</v>
      </c>
      <c r="D30" s="1126"/>
      <c r="E30" s="1126"/>
      <c r="F30" s="1126"/>
      <c r="G30" s="1126"/>
      <c r="H30" s="1126"/>
      <c r="I30" s="1126"/>
      <c r="J30" s="1126"/>
      <c r="K30" s="1126"/>
      <c r="L30" s="1126"/>
      <c r="M30" s="1126"/>
      <c r="N30" s="1126"/>
      <c r="O30" s="1126"/>
      <c r="P30" s="1126"/>
      <c r="Q30" s="1126"/>
      <c r="R30" s="1126"/>
      <c r="S30" s="1126"/>
      <c r="T30" s="1126"/>
      <c r="U30" s="1126"/>
      <c r="V30" s="1126"/>
      <c r="W30" s="1126"/>
      <c r="X30" s="1126"/>
      <c r="Y30" s="1126"/>
      <c r="Z30" s="1126"/>
      <c r="BC30" s="1126" t="s">
        <v>2283</v>
      </c>
      <c r="BD30" s="1126"/>
      <c r="BE30" s="1126"/>
      <c r="BF30" s="1126"/>
      <c r="BG30" s="1126"/>
      <c r="BH30" s="1126"/>
      <c r="BI30" s="1126"/>
      <c r="BJ30" s="1126"/>
      <c r="BK30" s="1126"/>
      <c r="BL30" s="1126"/>
      <c r="BM30" s="1126"/>
      <c r="BN30" s="1126"/>
      <c r="BO30" s="1126"/>
      <c r="BP30" s="1126"/>
      <c r="BQ30" s="1126"/>
      <c r="BR30" s="1126"/>
      <c r="BS30" s="1126"/>
      <c r="BT30" s="1126"/>
      <c r="BU30" s="1126"/>
      <c r="BV30" s="1126"/>
      <c r="BW30" s="1126"/>
      <c r="BX30" s="1126"/>
      <c r="BY30" s="1126"/>
      <c r="BZ30" s="1126"/>
    </row>
    <row r="31" spans="3:80" ht="21" customHeight="1"/>
    <row r="32" spans="3:80" ht="18" customHeight="1">
      <c r="C32" s="148"/>
      <c r="D32" s="1131">
        <f>基本情報!$D$82</f>
        <v>0</v>
      </c>
      <c r="E32" s="1203"/>
      <c r="F32" s="155" t="s">
        <v>2213</v>
      </c>
      <c r="G32" s="359">
        <f>基本情報!$E$82</f>
        <v>0</v>
      </c>
      <c r="H32" s="155" t="s">
        <v>2214</v>
      </c>
      <c r="I32" s="359">
        <f>基本情報!$F$82</f>
        <v>0</v>
      </c>
      <c r="J32" s="155" t="s">
        <v>2220</v>
      </c>
      <c r="K32" s="1127">
        <f>基本情報!$C$85</f>
        <v>0</v>
      </c>
      <c r="L32" s="1127"/>
      <c r="M32" s="1204" t="s">
        <v>2221</v>
      </c>
      <c r="N32" s="1204"/>
      <c r="O32" s="1204"/>
      <c r="P32" s="1127">
        <f>基本情報!$E$85</f>
        <v>0</v>
      </c>
      <c r="Q32" s="1127"/>
      <c r="R32" s="1146" t="s">
        <v>2284</v>
      </c>
      <c r="S32" s="1146"/>
      <c r="T32" s="1146"/>
      <c r="U32" s="1146"/>
      <c r="V32" s="1146"/>
      <c r="W32" s="1146"/>
      <c r="X32" s="1146"/>
      <c r="Y32" s="1146"/>
      <c r="Z32" s="1146"/>
      <c r="AA32" s="1146"/>
      <c r="AD32" s="156"/>
      <c r="BC32" s="148"/>
      <c r="BD32" s="1131" t="s">
        <v>2688</v>
      </c>
      <c r="BE32" s="1131"/>
      <c r="BF32" s="155" t="s">
        <v>2213</v>
      </c>
      <c r="BG32" s="359">
        <v>2</v>
      </c>
      <c r="BH32" s="155" t="s">
        <v>2214</v>
      </c>
      <c r="BI32" s="359">
        <v>2</v>
      </c>
      <c r="BJ32" s="155" t="s">
        <v>2220</v>
      </c>
      <c r="BK32" s="1127">
        <v>2</v>
      </c>
      <c r="BL32" s="1127"/>
      <c r="BM32" s="1204" t="s">
        <v>2221</v>
      </c>
      <c r="BN32" s="1204"/>
      <c r="BO32" s="1204"/>
      <c r="BP32" s="1127">
        <v>777</v>
      </c>
      <c r="BQ32" s="1127"/>
      <c r="BR32" s="1146" t="s">
        <v>2284</v>
      </c>
      <c r="BS32" s="1146"/>
      <c r="BT32" s="1146"/>
      <c r="BU32" s="1146"/>
      <c r="BV32" s="1146"/>
      <c r="BW32" s="1146"/>
      <c r="BX32" s="1146"/>
      <c r="BY32" s="1146"/>
      <c r="BZ32" s="1146"/>
      <c r="CA32" s="1146"/>
      <c r="CB32" s="149"/>
    </row>
    <row r="33" spans="3:79" ht="42" customHeight="1">
      <c r="C33" s="1130" t="s">
        <v>2564</v>
      </c>
      <c r="D33" s="1130"/>
      <c r="E33" s="1130"/>
      <c r="F33" s="1130"/>
      <c r="G33" s="1130"/>
      <c r="H33" s="1130"/>
      <c r="I33" s="1130"/>
      <c r="J33" s="1130"/>
      <c r="K33" s="1130"/>
      <c r="L33" s="1130"/>
      <c r="M33" s="1130"/>
      <c r="N33" s="1130"/>
      <c r="O33" s="1130"/>
      <c r="P33" s="1130"/>
      <c r="Q33" s="1130"/>
      <c r="R33" s="1130"/>
      <c r="S33" s="1130"/>
      <c r="T33" s="1130"/>
      <c r="U33" s="1130"/>
      <c r="V33" s="1130"/>
      <c r="W33" s="1130"/>
      <c r="X33" s="1130"/>
      <c r="Y33" s="1130"/>
      <c r="Z33" s="1130"/>
      <c r="AA33" s="154"/>
      <c r="BC33" s="1130" t="s">
        <v>2564</v>
      </c>
      <c r="BD33" s="1130"/>
      <c r="BE33" s="1130"/>
      <c r="BF33" s="1130"/>
      <c r="BG33" s="1130"/>
      <c r="BH33" s="1130"/>
      <c r="BI33" s="1130"/>
      <c r="BJ33" s="1130"/>
      <c r="BK33" s="1130"/>
      <c r="BL33" s="1130"/>
      <c r="BM33" s="1130"/>
      <c r="BN33" s="1130"/>
      <c r="BO33" s="1130"/>
      <c r="BP33" s="1130"/>
      <c r="BQ33" s="1130"/>
      <c r="BR33" s="1130"/>
      <c r="BS33" s="1130"/>
      <c r="BT33" s="1130"/>
      <c r="BU33" s="1130"/>
      <c r="BV33" s="1130"/>
      <c r="BW33" s="1130"/>
      <c r="BX33" s="1130"/>
      <c r="BY33" s="1130"/>
      <c r="BZ33" s="1130"/>
      <c r="CA33" s="154"/>
    </row>
    <row r="34" spans="3:79" ht="30" customHeight="1">
      <c r="C34" s="1149" t="s">
        <v>2223</v>
      </c>
      <c r="D34" s="1149"/>
      <c r="E34" s="1149"/>
      <c r="F34" s="1149"/>
      <c r="G34" s="1149"/>
      <c r="H34" s="1149"/>
      <c r="I34" s="1149"/>
      <c r="J34" s="1149"/>
      <c r="K34" s="1149"/>
      <c r="L34" s="1149"/>
      <c r="M34" s="1149"/>
      <c r="N34" s="1149"/>
      <c r="O34" s="1149"/>
      <c r="P34" s="1149"/>
      <c r="Q34" s="1149"/>
      <c r="R34" s="1149"/>
      <c r="S34" s="1149"/>
      <c r="T34" s="1149"/>
      <c r="U34" s="1149"/>
      <c r="V34" s="1149"/>
      <c r="W34" s="1149"/>
      <c r="X34" s="1149"/>
      <c r="Y34" s="1149"/>
      <c r="Z34" s="1149"/>
      <c r="BC34" s="1149" t="s">
        <v>2223</v>
      </c>
      <c r="BD34" s="1149"/>
      <c r="BE34" s="1149"/>
      <c r="BF34" s="1149"/>
      <c r="BG34" s="1149"/>
      <c r="BH34" s="1149"/>
      <c r="BI34" s="1149"/>
      <c r="BJ34" s="1149"/>
      <c r="BK34" s="1149"/>
      <c r="BL34" s="1149"/>
      <c r="BM34" s="1149"/>
      <c r="BN34" s="1149"/>
      <c r="BO34" s="1149"/>
      <c r="BP34" s="1149"/>
      <c r="BQ34" s="1149"/>
      <c r="BR34" s="1149"/>
      <c r="BS34" s="1149"/>
      <c r="BT34" s="1149"/>
      <c r="BU34" s="1149"/>
      <c r="BV34" s="1149"/>
      <c r="BW34" s="1149"/>
      <c r="BX34" s="1149"/>
      <c r="BY34" s="1149"/>
      <c r="BZ34" s="1149"/>
    </row>
    <row r="35" spans="3:79" ht="30" customHeight="1">
      <c r="C35" s="159"/>
      <c r="D35" s="1116" t="s">
        <v>2224</v>
      </c>
      <c r="E35" s="1116"/>
      <c r="F35" s="1116"/>
      <c r="G35" s="1116"/>
      <c r="H35" s="1116"/>
      <c r="I35" s="1116"/>
      <c r="J35" s="1117"/>
      <c r="K35" s="160"/>
      <c r="L35" s="1132">
        <f>第1号!$G$36</f>
        <v>0</v>
      </c>
      <c r="M35" s="1133"/>
      <c r="N35" s="1133"/>
      <c r="O35" s="1133"/>
      <c r="P35" s="1133"/>
      <c r="Q35" s="1134" t="str">
        <f>第1号!$L$36</f>
        <v/>
      </c>
      <c r="R35" s="1135"/>
      <c r="S35" s="1135"/>
      <c r="T35" s="1135"/>
      <c r="U35" s="1136" t="str">
        <f>第1号!$P$36</f>
        <v/>
      </c>
      <c r="V35" s="1136"/>
      <c r="W35" s="1137"/>
      <c r="X35" s="1137"/>
      <c r="Y35" s="1137"/>
      <c r="Z35" s="1138"/>
      <c r="AC35" s="149"/>
      <c r="BC35" s="159"/>
      <c r="BD35" s="1116" t="s">
        <v>2224</v>
      </c>
      <c r="BE35" s="1116"/>
      <c r="BF35" s="1116"/>
      <c r="BG35" s="1116"/>
      <c r="BH35" s="1116"/>
      <c r="BI35" s="1116"/>
      <c r="BJ35" s="1117"/>
      <c r="BK35" s="160"/>
      <c r="BL35" s="1132" t="s">
        <v>2687</v>
      </c>
      <c r="BM35" s="1132"/>
      <c r="BN35" s="1132"/>
      <c r="BO35" s="1132"/>
      <c r="BP35" s="1132"/>
      <c r="BQ35" s="1134" t="s">
        <v>2654</v>
      </c>
      <c r="BR35" s="1134"/>
      <c r="BS35" s="1134"/>
      <c r="BT35" s="1134"/>
      <c r="BU35" s="1136" t="s">
        <v>2655</v>
      </c>
      <c r="BV35" s="1136"/>
      <c r="BW35" s="1136"/>
      <c r="BX35" s="1136"/>
      <c r="BY35" s="1136"/>
      <c r="BZ35" s="1157"/>
    </row>
    <row r="36" spans="3:79" ht="2.25" customHeight="1">
      <c r="C36" s="161"/>
      <c r="D36" s="148"/>
      <c r="E36" s="148"/>
      <c r="F36" s="148"/>
      <c r="G36" s="148"/>
      <c r="H36" s="148"/>
      <c r="I36" s="148"/>
      <c r="J36" s="162"/>
      <c r="K36" s="161"/>
      <c r="L36" s="163"/>
      <c r="M36" s="163"/>
      <c r="N36" s="163"/>
      <c r="O36" s="154"/>
      <c r="P36" s="154"/>
      <c r="Q36" s="164"/>
      <c r="R36" s="164"/>
      <c r="S36" s="155"/>
      <c r="T36" s="165"/>
      <c r="U36" s="155"/>
      <c r="V36" s="154"/>
      <c r="W36" s="155"/>
      <c r="X36" s="165"/>
      <c r="Y36" s="148"/>
      <c r="Z36" s="183"/>
      <c r="AC36" s="149"/>
      <c r="BC36" s="161"/>
      <c r="BD36" s="148"/>
      <c r="BE36" s="148"/>
      <c r="BF36" s="148"/>
      <c r="BG36" s="148"/>
      <c r="BH36" s="148"/>
      <c r="BI36" s="148"/>
      <c r="BJ36" s="162"/>
      <c r="BK36" s="161"/>
      <c r="BL36" s="163"/>
      <c r="BM36" s="163"/>
      <c r="BN36" s="163"/>
      <c r="BO36" s="154"/>
      <c r="BP36" s="154"/>
      <c r="BQ36" s="164"/>
      <c r="BR36" s="164"/>
      <c r="BS36" s="155"/>
      <c r="BT36" s="165"/>
      <c r="BU36" s="155"/>
      <c r="BV36" s="154"/>
      <c r="BW36" s="155"/>
      <c r="BX36" s="165"/>
      <c r="BY36" s="148"/>
      <c r="BZ36" s="183"/>
    </row>
    <row r="37" spans="3:79" ht="30" customHeight="1">
      <c r="C37" s="161"/>
      <c r="D37" s="1118" t="s">
        <v>2225</v>
      </c>
      <c r="E37" s="1118"/>
      <c r="F37" s="1118"/>
      <c r="G37" s="1118"/>
      <c r="H37" s="1118"/>
      <c r="I37" s="1118"/>
      <c r="J37" s="1119"/>
      <c r="K37" s="148"/>
      <c r="L37" s="166" t="s">
        <v>2226</v>
      </c>
      <c r="M37" s="1120">
        <f>基本情報!$B$82</f>
        <v>0</v>
      </c>
      <c r="N37" s="1120"/>
      <c r="O37" s="1120"/>
      <c r="P37" s="1120"/>
      <c r="Q37" s="1200"/>
      <c r="R37" s="167" t="s">
        <v>2227</v>
      </c>
      <c r="S37" s="167"/>
      <c r="T37" s="167"/>
      <c r="U37" s="167"/>
      <c r="V37" s="167"/>
      <c r="W37" s="167"/>
      <c r="X37" s="167"/>
      <c r="Y37" s="167"/>
      <c r="Z37" s="184"/>
      <c r="AC37" s="149"/>
      <c r="BC37" s="161"/>
      <c r="BD37" s="1118" t="s">
        <v>2225</v>
      </c>
      <c r="BE37" s="1118"/>
      <c r="BF37" s="1118"/>
      <c r="BG37" s="1118"/>
      <c r="BH37" s="1118"/>
      <c r="BI37" s="1118"/>
      <c r="BJ37" s="1119"/>
      <c r="BK37" s="148"/>
      <c r="BL37" s="166" t="s">
        <v>2226</v>
      </c>
      <c r="BM37" s="1120" t="s">
        <v>2692</v>
      </c>
      <c r="BN37" s="1120"/>
      <c r="BO37" s="1120"/>
      <c r="BP37" s="1120"/>
      <c r="BQ37" s="1120"/>
      <c r="BR37" s="167" t="s">
        <v>2227</v>
      </c>
      <c r="BS37" s="167"/>
      <c r="BT37" s="167"/>
      <c r="BU37" s="167"/>
      <c r="BV37" s="167"/>
      <c r="BW37" s="167"/>
      <c r="BX37" s="167"/>
      <c r="BY37" s="167"/>
      <c r="BZ37" s="184"/>
    </row>
    <row r="38" spans="3:79" ht="74.25" customHeight="1">
      <c r="C38" s="185"/>
      <c r="D38" s="1121" t="s">
        <v>2285</v>
      </c>
      <c r="E38" s="1121"/>
      <c r="F38" s="1121"/>
      <c r="G38" s="1121"/>
      <c r="H38" s="1121"/>
      <c r="I38" s="1121"/>
      <c r="J38" s="1122"/>
      <c r="K38" s="185"/>
      <c r="L38" s="1201"/>
      <c r="M38" s="1201"/>
      <c r="N38" s="1201"/>
      <c r="O38" s="1201"/>
      <c r="P38" s="1201"/>
      <c r="Q38" s="1201"/>
      <c r="R38" s="1201"/>
      <c r="S38" s="1201"/>
      <c r="T38" s="1201"/>
      <c r="U38" s="1201"/>
      <c r="V38" s="1201"/>
      <c r="W38" s="1201"/>
      <c r="X38" s="1201"/>
      <c r="Y38" s="1201"/>
      <c r="Z38" s="1202"/>
      <c r="BC38" s="185"/>
      <c r="BD38" s="1121" t="s">
        <v>2285</v>
      </c>
      <c r="BE38" s="1121"/>
      <c r="BF38" s="1121"/>
      <c r="BG38" s="1121"/>
      <c r="BH38" s="1121"/>
      <c r="BI38" s="1121"/>
      <c r="BJ38" s="1122"/>
      <c r="BK38" s="185"/>
      <c r="BL38" s="1201"/>
      <c r="BM38" s="1201"/>
      <c r="BN38" s="1201"/>
      <c r="BO38" s="1201"/>
      <c r="BP38" s="1201"/>
      <c r="BQ38" s="1201"/>
      <c r="BR38" s="1201"/>
      <c r="BS38" s="1201"/>
      <c r="BT38" s="1201"/>
      <c r="BU38" s="1201"/>
      <c r="BV38" s="1201"/>
      <c r="BW38" s="1201"/>
      <c r="BX38" s="1201"/>
      <c r="BY38" s="1201"/>
      <c r="BZ38" s="1202"/>
    </row>
    <row r="39" spans="3:79" ht="75" customHeight="1">
      <c r="C39" s="185"/>
      <c r="D39" s="1161" t="s">
        <v>2482</v>
      </c>
      <c r="E39" s="1121"/>
      <c r="F39" s="1121"/>
      <c r="G39" s="1121"/>
      <c r="H39" s="1121"/>
      <c r="I39" s="1121"/>
      <c r="J39" s="1122"/>
      <c r="K39" s="187"/>
      <c r="L39" s="1143"/>
      <c r="M39" s="1143"/>
      <c r="N39" s="1143"/>
      <c r="O39" s="1143"/>
      <c r="P39" s="1143"/>
      <c r="Q39" s="1143"/>
      <c r="R39" s="1143"/>
      <c r="S39" s="1143"/>
      <c r="T39" s="1143"/>
      <c r="U39" s="1143"/>
      <c r="V39" s="1143"/>
      <c r="W39" s="1143"/>
      <c r="X39" s="1143"/>
      <c r="Y39" s="1143"/>
      <c r="Z39" s="1144"/>
      <c r="BC39" s="185"/>
      <c r="BD39" s="1161" t="s">
        <v>2482</v>
      </c>
      <c r="BE39" s="1161"/>
      <c r="BF39" s="1161"/>
      <c r="BG39" s="1161"/>
      <c r="BH39" s="1161"/>
      <c r="BI39" s="1161"/>
      <c r="BJ39" s="1162"/>
      <c r="BK39" s="187"/>
      <c r="BL39" s="1143"/>
      <c r="BM39" s="1143"/>
      <c r="BN39" s="1143"/>
      <c r="BO39" s="1143"/>
      <c r="BP39" s="1143"/>
      <c r="BQ39" s="1143"/>
      <c r="BR39" s="1143"/>
      <c r="BS39" s="1143"/>
      <c r="BT39" s="1143"/>
      <c r="BU39" s="1143"/>
      <c r="BV39" s="1143"/>
      <c r="BW39" s="1143"/>
      <c r="BX39" s="1143"/>
      <c r="BY39" s="1143"/>
      <c r="BZ39" s="1144"/>
    </row>
    <row r="40" spans="3:79" ht="13.5" customHeight="1">
      <c r="C40" s="176"/>
      <c r="D40" s="160"/>
      <c r="E40" s="160"/>
      <c r="F40" s="160"/>
      <c r="G40" s="160"/>
      <c r="H40" s="160"/>
      <c r="I40" s="160"/>
      <c r="J40" s="160"/>
      <c r="K40" s="160"/>
      <c r="L40" s="160"/>
      <c r="M40" s="160"/>
      <c r="N40" s="160"/>
      <c r="O40" s="160"/>
      <c r="P40" s="160"/>
      <c r="Q40" s="160"/>
      <c r="R40" s="160"/>
      <c r="S40" s="160"/>
      <c r="T40" s="160"/>
      <c r="U40" s="176"/>
      <c r="V40" s="160"/>
      <c r="W40" s="149"/>
      <c r="X40" s="168"/>
      <c r="Y40" s="168"/>
      <c r="Z40" s="168"/>
      <c r="BC40" s="176"/>
      <c r="BD40" s="160"/>
      <c r="BE40" s="160"/>
      <c r="BF40" s="160"/>
      <c r="BG40" s="160"/>
      <c r="BH40" s="160"/>
      <c r="BI40" s="160"/>
      <c r="BJ40" s="160"/>
      <c r="BK40" s="160"/>
      <c r="BL40" s="160"/>
      <c r="BM40" s="160"/>
      <c r="BN40" s="160"/>
      <c r="BO40" s="160"/>
      <c r="BP40" s="160"/>
      <c r="BQ40" s="160"/>
      <c r="BR40" s="160"/>
      <c r="BS40" s="160"/>
      <c r="BT40" s="160"/>
      <c r="BU40" s="176"/>
      <c r="BV40" s="160"/>
      <c r="BW40" s="149"/>
      <c r="BX40" s="168"/>
      <c r="BY40" s="168"/>
      <c r="BZ40" s="168"/>
    </row>
    <row r="41" spans="3:79" ht="13.5" customHeight="1">
      <c r="D41" s="148"/>
      <c r="E41" s="148"/>
      <c r="F41" s="148"/>
      <c r="G41" s="148"/>
      <c r="H41" s="148"/>
      <c r="I41" s="148"/>
      <c r="J41" s="148"/>
      <c r="K41" s="148"/>
      <c r="L41" s="148"/>
      <c r="M41" s="148"/>
      <c r="N41" s="148"/>
      <c r="O41" s="148"/>
      <c r="P41" s="148"/>
      <c r="Q41" s="148"/>
      <c r="R41" s="148"/>
      <c r="S41" s="148"/>
      <c r="T41" s="148"/>
      <c r="V41" s="148"/>
      <c r="W41" s="149"/>
      <c r="X41" s="154"/>
      <c r="Y41" s="154"/>
      <c r="Z41" s="177"/>
      <c r="BD41" s="148"/>
      <c r="BE41" s="148"/>
      <c r="BF41" s="148"/>
      <c r="BG41" s="148"/>
      <c r="BH41" s="148"/>
      <c r="BI41" s="148"/>
      <c r="BJ41" s="148"/>
      <c r="BK41" s="148"/>
      <c r="BL41" s="148"/>
      <c r="BM41" s="148"/>
      <c r="BN41" s="148"/>
      <c r="BO41" s="148"/>
      <c r="BP41" s="148"/>
      <c r="BQ41" s="148"/>
      <c r="BR41" s="148"/>
      <c r="BS41" s="148"/>
      <c r="BT41" s="148"/>
      <c r="BV41" s="148"/>
      <c r="BW41" s="149"/>
      <c r="BX41" s="154"/>
      <c r="BY41" s="154"/>
      <c r="BZ41" s="177"/>
    </row>
    <row r="42" spans="3:79" ht="13.5" customHeight="1">
      <c r="D42" s="148"/>
      <c r="E42" s="148"/>
      <c r="F42" s="148"/>
      <c r="G42" s="148"/>
      <c r="H42" s="148"/>
      <c r="I42" s="148"/>
      <c r="J42" s="148"/>
      <c r="K42" s="148"/>
      <c r="L42" s="148"/>
      <c r="M42" s="148"/>
      <c r="N42" s="148"/>
      <c r="O42" s="148"/>
      <c r="P42" s="148"/>
      <c r="Q42" s="148"/>
      <c r="R42" s="148"/>
      <c r="S42" s="148"/>
      <c r="T42" s="148"/>
      <c r="V42" s="148"/>
      <c r="W42" s="149"/>
      <c r="X42" s="154"/>
      <c r="Y42" s="154"/>
      <c r="Z42" s="154"/>
      <c r="BD42" s="148"/>
      <c r="BE42" s="148"/>
      <c r="BF42" s="148"/>
      <c r="BG42" s="148"/>
      <c r="BH42" s="148"/>
      <c r="BI42" s="148"/>
      <c r="BJ42" s="148"/>
      <c r="BK42" s="148"/>
      <c r="BL42" s="148"/>
      <c r="BM42" s="148"/>
      <c r="BN42" s="148"/>
      <c r="BO42" s="148"/>
      <c r="BP42" s="148"/>
      <c r="BQ42" s="148"/>
      <c r="BR42" s="148"/>
      <c r="BS42" s="148"/>
      <c r="BT42" s="148"/>
      <c r="BV42" s="148"/>
      <c r="BW42" s="149"/>
      <c r="BX42" s="154"/>
      <c r="BY42" s="154"/>
      <c r="BZ42" s="154"/>
    </row>
    <row r="43" spans="3:79" ht="18" customHeight="1">
      <c r="V43" s="151"/>
      <c r="Z43" s="177"/>
      <c r="BV43" s="151"/>
      <c r="BZ43" s="177"/>
    </row>
  </sheetData>
  <sheetProtection algorithmName="SHA-512" hashValue="yvNxI7egO/8ENqBgUyGR8R/edRcl0NG+WBvyv0Loip7nUhYxGqIGcNRFe/G36DLZCaKyxQDN0WklOjMy7iqdKQ==" saltValue="GrtQs/A51kxb+jKs/zvmAA==" spinCount="100000" sheet="1" formatCells="0" selectLockedCells="1"/>
  <mergeCells count="82">
    <mergeCell ref="BD37:BJ37"/>
    <mergeCell ref="BM37:BQ37"/>
    <mergeCell ref="BD38:BJ38"/>
    <mergeCell ref="BL38:BZ38"/>
    <mergeCell ref="BD39:BJ39"/>
    <mergeCell ref="BL39:BZ39"/>
    <mergeCell ref="BC33:BZ33"/>
    <mergeCell ref="BC34:BZ34"/>
    <mergeCell ref="BD35:BJ35"/>
    <mergeCell ref="BL35:BP35"/>
    <mergeCell ref="BQ35:BT35"/>
    <mergeCell ref="BU35:BZ35"/>
    <mergeCell ref="BC30:BZ30"/>
    <mergeCell ref="BD32:BE32"/>
    <mergeCell ref="BK32:BL32"/>
    <mergeCell ref="BM32:BO32"/>
    <mergeCell ref="BP32:BQ32"/>
    <mergeCell ref="BR32:CA32"/>
    <mergeCell ref="BP26:BQ26"/>
    <mergeCell ref="BR26:BZ26"/>
    <mergeCell ref="BP28:BQ28"/>
    <mergeCell ref="BR28:BU28"/>
    <mergeCell ref="BV28:BZ28"/>
    <mergeCell ref="BP16:BQ16"/>
    <mergeCell ref="BR16:BU16"/>
    <mergeCell ref="BV16:BZ16"/>
    <mergeCell ref="BP19:BQ19"/>
    <mergeCell ref="BR19:BZ19"/>
    <mergeCell ref="BP10:BQ10"/>
    <mergeCell ref="BR10:BU10"/>
    <mergeCell ref="BV10:BZ10"/>
    <mergeCell ref="BP14:BQ14"/>
    <mergeCell ref="BR14:BZ14"/>
    <mergeCell ref="BT3:BU3"/>
    <mergeCell ref="BP6:BQ6"/>
    <mergeCell ref="BR6:BZ6"/>
    <mergeCell ref="BP8:BQ8"/>
    <mergeCell ref="BR8:BZ8"/>
    <mergeCell ref="P19:Q19"/>
    <mergeCell ref="P21:Q21"/>
    <mergeCell ref="R21:U21"/>
    <mergeCell ref="V21:Z21"/>
    <mergeCell ref="R19:Z19"/>
    <mergeCell ref="BP21:BQ21"/>
    <mergeCell ref="BR21:BU21"/>
    <mergeCell ref="BV21:BZ21"/>
    <mergeCell ref="D38:J38"/>
    <mergeCell ref="L38:Z38"/>
    <mergeCell ref="C30:Z30"/>
    <mergeCell ref="D32:E32"/>
    <mergeCell ref="M32:O32"/>
    <mergeCell ref="P32:Q32"/>
    <mergeCell ref="R32:AA32"/>
    <mergeCell ref="K32:L32"/>
    <mergeCell ref="P26:Q26"/>
    <mergeCell ref="R26:Z26"/>
    <mergeCell ref="P28:Q28"/>
    <mergeCell ref="R28:U28"/>
    <mergeCell ref="V28:Z28"/>
    <mergeCell ref="D39:J39"/>
    <mergeCell ref="L39:Z39"/>
    <mergeCell ref="C33:Z33"/>
    <mergeCell ref="C34:Z34"/>
    <mergeCell ref="D35:J35"/>
    <mergeCell ref="D37:J37"/>
    <mergeCell ref="M37:Q37"/>
    <mergeCell ref="L35:P35"/>
    <mergeCell ref="Q35:T35"/>
    <mergeCell ref="U35:Z35"/>
    <mergeCell ref="T3:U3"/>
    <mergeCell ref="P6:Q6"/>
    <mergeCell ref="R6:Z6"/>
    <mergeCell ref="P8:Q8"/>
    <mergeCell ref="R8:Z8"/>
    <mergeCell ref="P10:Q10"/>
    <mergeCell ref="R10:U10"/>
    <mergeCell ref="V10:Z10"/>
    <mergeCell ref="R16:U16"/>
    <mergeCell ref="V16:Z16"/>
    <mergeCell ref="P14:Q14"/>
    <mergeCell ref="R14:Z14"/>
    <mergeCell ref="P16:Q16"/>
  </mergeCells>
  <phoneticPr fontId="58"/>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0000000}">
          <x14:formula1>
            <xm:f>基本情報!$L$79:$L$109</xm:f>
          </x14:formula1>
          <xm:sqref>Y3 BY3</xm:sqref>
        </x14:dataValidation>
        <x14:dataValidation type="list" allowBlank="1" showInputMessage="1" showErrorMessage="1" xr:uid="{00000000-0002-0000-1400-000001000000}">
          <x14:formula1>
            <xm:f>基本情報!$K$79:$K$90</xm:f>
          </x14:formula1>
          <xm:sqref>W3 BW3</xm:sqref>
        </x14:dataValidation>
        <x14:dataValidation type="list" allowBlank="1" showInputMessage="1" showErrorMessage="1" xr:uid="{00000000-0002-0000-1400-000002000000}">
          <x14:formula1>
            <xm:f>基本情報!$J$79:$J$81</xm:f>
          </x14:formula1>
          <xm:sqref>T3:U3 BT3:BU3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3">
    <tabColor rgb="FFFFFF00"/>
  </sheetPr>
  <dimension ref="A1:WXI84"/>
  <sheetViews>
    <sheetView showGridLines="0" showZeros="0" view="pageBreakPreview" topLeftCell="A19" zoomScaleNormal="100" zoomScaleSheetLayoutView="100" workbookViewId="0">
      <selection activeCell="R41" sqref="R41:V41"/>
    </sheetView>
  </sheetViews>
  <sheetFormatPr defaultRowHeight="13.2"/>
  <cols>
    <col min="1" max="1" width="2.109375" style="207" customWidth="1"/>
    <col min="2" max="2" width="2.33203125" style="207" customWidth="1"/>
    <col min="3" max="3" width="1.109375" style="207" customWidth="1"/>
    <col min="4" max="4" width="5.6640625" style="207" customWidth="1"/>
    <col min="5" max="5" width="3.6640625" style="207" customWidth="1"/>
    <col min="6" max="12" width="4" style="207" customWidth="1"/>
    <col min="13" max="13" width="4.6640625" style="207" customWidth="1"/>
    <col min="14" max="15" width="3.5546875" style="207" customWidth="1"/>
    <col min="16" max="16" width="3.44140625" style="207" customWidth="1"/>
    <col min="17" max="17" width="5.6640625" style="207" customWidth="1"/>
    <col min="18" max="20" width="3.6640625" style="207" customWidth="1"/>
    <col min="21" max="24" width="3.6640625" style="208" customWidth="1"/>
    <col min="25" max="25" width="2.21875" style="208" customWidth="1"/>
    <col min="26" max="26" width="1.44140625" style="208" customWidth="1"/>
    <col min="27" max="27" width="2.109375" style="208" customWidth="1"/>
    <col min="28" max="28" width="1.21875" style="207" customWidth="1"/>
    <col min="29" max="29" width="8.88671875" style="207"/>
    <col min="30" max="34" width="13.88671875" style="207" hidden="1" customWidth="1"/>
    <col min="35" max="51" width="0" style="207" hidden="1" customWidth="1"/>
    <col min="52" max="52" width="8.88671875" style="207"/>
    <col min="53" max="53" width="2.109375" style="207" customWidth="1"/>
    <col min="54" max="54" width="2.33203125" style="207" customWidth="1"/>
    <col min="55" max="55" width="1.109375" style="207" customWidth="1"/>
    <col min="56" max="56" width="5.6640625" style="207" customWidth="1"/>
    <col min="57" max="57" width="3.6640625" style="207" customWidth="1"/>
    <col min="58" max="64" width="4" style="207" customWidth="1"/>
    <col min="65" max="65" width="4.6640625" style="207" customWidth="1"/>
    <col min="66" max="67" width="3.5546875" style="207" customWidth="1"/>
    <col min="68" max="68" width="3.44140625" style="207" customWidth="1"/>
    <col min="69" max="69" width="5.6640625" style="207" customWidth="1"/>
    <col min="70" max="72" width="3.6640625" style="207" customWidth="1"/>
    <col min="73" max="76" width="3.6640625" style="208" customWidth="1"/>
    <col min="77" max="77" width="2.21875" style="208" customWidth="1"/>
    <col min="78" max="78" width="1.44140625" style="208" customWidth="1"/>
    <col min="79" max="288" width="8.88671875" style="207"/>
    <col min="289" max="289" width="2.44140625" style="207" customWidth="1"/>
    <col min="290" max="290" width="2.33203125" style="207" customWidth="1"/>
    <col min="291" max="291" width="1.109375" style="207" customWidth="1"/>
    <col min="292" max="292" width="22.6640625" style="207" customWidth="1"/>
    <col min="293" max="293" width="1.21875" style="207" customWidth="1"/>
    <col min="294" max="295" width="11.77734375" style="207" customWidth="1"/>
    <col min="296" max="296" width="1.77734375" style="207" customWidth="1"/>
    <col min="297" max="297" width="6.88671875" style="207" customWidth="1"/>
    <col min="298" max="298" width="4.44140625" style="207" customWidth="1"/>
    <col min="299" max="299" width="3.6640625" style="207" customWidth="1"/>
    <col min="300" max="300" width="0.77734375" style="207" customWidth="1"/>
    <col min="301" max="301" width="3.33203125" style="207" customWidth="1"/>
    <col min="302" max="302" width="3.6640625" style="207" customWidth="1"/>
    <col min="303" max="303" width="3" style="207" customWidth="1"/>
    <col min="304" max="304" width="3.6640625" style="207" customWidth="1"/>
    <col min="305" max="305" width="3.109375" style="207" customWidth="1"/>
    <col min="306" max="306" width="1.88671875" style="207" customWidth="1"/>
    <col min="307" max="308" width="2.21875" style="207" customWidth="1"/>
    <col min="309" max="309" width="7.21875" style="207" customWidth="1"/>
    <col min="310" max="544" width="8.88671875" style="207"/>
    <col min="545" max="545" width="2.44140625" style="207" customWidth="1"/>
    <col min="546" max="546" width="2.33203125" style="207" customWidth="1"/>
    <col min="547" max="547" width="1.109375" style="207" customWidth="1"/>
    <col min="548" max="548" width="22.6640625" style="207" customWidth="1"/>
    <col min="549" max="549" width="1.21875" style="207" customWidth="1"/>
    <col min="550" max="551" width="11.77734375" style="207" customWidth="1"/>
    <col min="552" max="552" width="1.77734375" style="207" customWidth="1"/>
    <col min="553" max="553" width="6.88671875" style="207" customWidth="1"/>
    <col min="554" max="554" width="4.44140625" style="207" customWidth="1"/>
    <col min="555" max="555" width="3.6640625" style="207" customWidth="1"/>
    <col min="556" max="556" width="0.77734375" style="207" customWidth="1"/>
    <col min="557" max="557" width="3.33203125" style="207" customWidth="1"/>
    <col min="558" max="558" width="3.6640625" style="207" customWidth="1"/>
    <col min="559" max="559" width="3" style="207" customWidth="1"/>
    <col min="560" max="560" width="3.6640625" style="207" customWidth="1"/>
    <col min="561" max="561" width="3.109375" style="207" customWidth="1"/>
    <col min="562" max="562" width="1.88671875" style="207" customWidth="1"/>
    <col min="563" max="564" width="2.21875" style="207" customWidth="1"/>
    <col min="565" max="565" width="7.21875" style="207" customWidth="1"/>
    <col min="566" max="800" width="8.88671875" style="207"/>
    <col min="801" max="801" width="2.44140625" style="207" customWidth="1"/>
    <col min="802" max="802" width="2.33203125" style="207" customWidth="1"/>
    <col min="803" max="803" width="1.109375" style="207" customWidth="1"/>
    <col min="804" max="804" width="22.6640625" style="207" customWidth="1"/>
    <col min="805" max="805" width="1.21875" style="207" customWidth="1"/>
    <col min="806" max="807" width="11.77734375" style="207" customWidth="1"/>
    <col min="808" max="808" width="1.77734375" style="207" customWidth="1"/>
    <col min="809" max="809" width="6.88671875" style="207" customWidth="1"/>
    <col min="810" max="810" width="4.44140625" style="207" customWidth="1"/>
    <col min="811" max="811" width="3.6640625" style="207" customWidth="1"/>
    <col min="812" max="812" width="0.77734375" style="207" customWidth="1"/>
    <col min="813" max="813" width="3.33203125" style="207" customWidth="1"/>
    <col min="814" max="814" width="3.6640625" style="207" customWidth="1"/>
    <col min="815" max="815" width="3" style="207" customWidth="1"/>
    <col min="816" max="816" width="3.6640625" style="207" customWidth="1"/>
    <col min="817" max="817" width="3.109375" style="207" customWidth="1"/>
    <col min="818" max="818" width="1.88671875" style="207" customWidth="1"/>
    <col min="819" max="820" width="2.21875" style="207" customWidth="1"/>
    <col min="821" max="821" width="7.21875" style="207" customWidth="1"/>
    <col min="822" max="1056" width="8.88671875" style="207"/>
    <col min="1057" max="1057" width="2.44140625" style="207" customWidth="1"/>
    <col min="1058" max="1058" width="2.33203125" style="207" customWidth="1"/>
    <col min="1059" max="1059" width="1.109375" style="207" customWidth="1"/>
    <col min="1060" max="1060" width="22.6640625" style="207" customWidth="1"/>
    <col min="1061" max="1061" width="1.21875" style="207" customWidth="1"/>
    <col min="1062" max="1063" width="11.77734375" style="207" customWidth="1"/>
    <col min="1064" max="1064" width="1.77734375" style="207" customWidth="1"/>
    <col min="1065" max="1065" width="6.88671875" style="207" customWidth="1"/>
    <col min="1066" max="1066" width="4.44140625" style="207" customWidth="1"/>
    <col min="1067" max="1067" width="3.6640625" style="207" customWidth="1"/>
    <col min="1068" max="1068" width="0.77734375" style="207" customWidth="1"/>
    <col min="1069" max="1069" width="3.33203125" style="207" customWidth="1"/>
    <col min="1070" max="1070" width="3.6640625" style="207" customWidth="1"/>
    <col min="1071" max="1071" width="3" style="207" customWidth="1"/>
    <col min="1072" max="1072" width="3.6640625" style="207" customWidth="1"/>
    <col min="1073" max="1073" width="3.109375" style="207" customWidth="1"/>
    <col min="1074" max="1074" width="1.88671875" style="207" customWidth="1"/>
    <col min="1075" max="1076" width="2.21875" style="207" customWidth="1"/>
    <col min="1077" max="1077" width="7.21875" style="207" customWidth="1"/>
    <col min="1078" max="1312" width="8.88671875" style="207"/>
    <col min="1313" max="1313" width="2.44140625" style="207" customWidth="1"/>
    <col min="1314" max="1314" width="2.33203125" style="207" customWidth="1"/>
    <col min="1315" max="1315" width="1.109375" style="207" customWidth="1"/>
    <col min="1316" max="1316" width="22.6640625" style="207" customWidth="1"/>
    <col min="1317" max="1317" width="1.21875" style="207" customWidth="1"/>
    <col min="1318" max="1319" width="11.77734375" style="207" customWidth="1"/>
    <col min="1320" max="1320" width="1.77734375" style="207" customWidth="1"/>
    <col min="1321" max="1321" width="6.88671875" style="207" customWidth="1"/>
    <col min="1322" max="1322" width="4.44140625" style="207" customWidth="1"/>
    <col min="1323" max="1323" width="3.6640625" style="207" customWidth="1"/>
    <col min="1324" max="1324" width="0.77734375" style="207" customWidth="1"/>
    <col min="1325" max="1325" width="3.33203125" style="207" customWidth="1"/>
    <col min="1326" max="1326" width="3.6640625" style="207" customWidth="1"/>
    <col min="1327" max="1327" width="3" style="207" customWidth="1"/>
    <col min="1328" max="1328" width="3.6640625" style="207" customWidth="1"/>
    <col min="1329" max="1329" width="3.109375" style="207" customWidth="1"/>
    <col min="1330" max="1330" width="1.88671875" style="207" customWidth="1"/>
    <col min="1331" max="1332" width="2.21875" style="207" customWidth="1"/>
    <col min="1333" max="1333" width="7.21875" style="207" customWidth="1"/>
    <col min="1334" max="1568" width="8.88671875" style="207"/>
    <col min="1569" max="1569" width="2.44140625" style="207" customWidth="1"/>
    <col min="1570" max="1570" width="2.33203125" style="207" customWidth="1"/>
    <col min="1571" max="1571" width="1.109375" style="207" customWidth="1"/>
    <col min="1572" max="1572" width="22.6640625" style="207" customWidth="1"/>
    <col min="1573" max="1573" width="1.21875" style="207" customWidth="1"/>
    <col min="1574" max="1575" width="11.77734375" style="207" customWidth="1"/>
    <col min="1576" max="1576" width="1.77734375" style="207" customWidth="1"/>
    <col min="1577" max="1577" width="6.88671875" style="207" customWidth="1"/>
    <col min="1578" max="1578" width="4.44140625" style="207" customWidth="1"/>
    <col min="1579" max="1579" width="3.6640625" style="207" customWidth="1"/>
    <col min="1580" max="1580" width="0.77734375" style="207" customWidth="1"/>
    <col min="1581" max="1581" width="3.33203125" style="207" customWidth="1"/>
    <col min="1582" max="1582" width="3.6640625" style="207" customWidth="1"/>
    <col min="1583" max="1583" width="3" style="207" customWidth="1"/>
    <col min="1584" max="1584" width="3.6640625" style="207" customWidth="1"/>
    <col min="1585" max="1585" width="3.109375" style="207" customWidth="1"/>
    <col min="1586" max="1586" width="1.88671875" style="207" customWidth="1"/>
    <col min="1587" max="1588" width="2.21875" style="207" customWidth="1"/>
    <col min="1589" max="1589" width="7.21875" style="207" customWidth="1"/>
    <col min="1590" max="1824" width="8.88671875" style="207"/>
    <col min="1825" max="1825" width="2.44140625" style="207" customWidth="1"/>
    <col min="1826" max="1826" width="2.33203125" style="207" customWidth="1"/>
    <col min="1827" max="1827" width="1.109375" style="207" customWidth="1"/>
    <col min="1828" max="1828" width="22.6640625" style="207" customWidth="1"/>
    <col min="1829" max="1829" width="1.21875" style="207" customWidth="1"/>
    <col min="1830" max="1831" width="11.77734375" style="207" customWidth="1"/>
    <col min="1832" max="1832" width="1.77734375" style="207" customWidth="1"/>
    <col min="1833" max="1833" width="6.88671875" style="207" customWidth="1"/>
    <col min="1834" max="1834" width="4.44140625" style="207" customWidth="1"/>
    <col min="1835" max="1835" width="3.6640625" style="207" customWidth="1"/>
    <col min="1836" max="1836" width="0.77734375" style="207" customWidth="1"/>
    <col min="1837" max="1837" width="3.33203125" style="207" customWidth="1"/>
    <col min="1838" max="1838" width="3.6640625" style="207" customWidth="1"/>
    <col min="1839" max="1839" width="3" style="207" customWidth="1"/>
    <col min="1840" max="1840" width="3.6640625" style="207" customWidth="1"/>
    <col min="1841" max="1841" width="3.109375" style="207" customWidth="1"/>
    <col min="1842" max="1842" width="1.88671875" style="207" customWidth="1"/>
    <col min="1843" max="1844" width="2.21875" style="207" customWidth="1"/>
    <col min="1845" max="1845" width="7.21875" style="207" customWidth="1"/>
    <col min="1846" max="2080" width="8.88671875" style="207"/>
    <col min="2081" max="2081" width="2.44140625" style="207" customWidth="1"/>
    <col min="2082" max="2082" width="2.33203125" style="207" customWidth="1"/>
    <col min="2083" max="2083" width="1.109375" style="207" customWidth="1"/>
    <col min="2084" max="2084" width="22.6640625" style="207" customWidth="1"/>
    <col min="2085" max="2085" width="1.21875" style="207" customWidth="1"/>
    <col min="2086" max="2087" width="11.77734375" style="207" customWidth="1"/>
    <col min="2088" max="2088" width="1.77734375" style="207" customWidth="1"/>
    <col min="2089" max="2089" width="6.88671875" style="207" customWidth="1"/>
    <col min="2090" max="2090" width="4.44140625" style="207" customWidth="1"/>
    <col min="2091" max="2091" width="3.6640625" style="207" customWidth="1"/>
    <col min="2092" max="2092" width="0.77734375" style="207" customWidth="1"/>
    <col min="2093" max="2093" width="3.33203125" style="207" customWidth="1"/>
    <col min="2094" max="2094" width="3.6640625" style="207" customWidth="1"/>
    <col min="2095" max="2095" width="3" style="207" customWidth="1"/>
    <col min="2096" max="2096" width="3.6640625" style="207" customWidth="1"/>
    <col min="2097" max="2097" width="3.109375" style="207" customWidth="1"/>
    <col min="2098" max="2098" width="1.88671875" style="207" customWidth="1"/>
    <col min="2099" max="2100" width="2.21875" style="207" customWidth="1"/>
    <col min="2101" max="2101" width="7.21875" style="207" customWidth="1"/>
    <col min="2102" max="2336" width="8.88671875" style="207"/>
    <col min="2337" max="2337" width="2.44140625" style="207" customWidth="1"/>
    <col min="2338" max="2338" width="2.33203125" style="207" customWidth="1"/>
    <col min="2339" max="2339" width="1.109375" style="207" customWidth="1"/>
    <col min="2340" max="2340" width="22.6640625" style="207" customWidth="1"/>
    <col min="2341" max="2341" width="1.21875" style="207" customWidth="1"/>
    <col min="2342" max="2343" width="11.77734375" style="207" customWidth="1"/>
    <col min="2344" max="2344" width="1.77734375" style="207" customWidth="1"/>
    <col min="2345" max="2345" width="6.88671875" style="207" customWidth="1"/>
    <col min="2346" max="2346" width="4.44140625" style="207" customWidth="1"/>
    <col min="2347" max="2347" width="3.6640625" style="207" customWidth="1"/>
    <col min="2348" max="2348" width="0.77734375" style="207" customWidth="1"/>
    <col min="2349" max="2349" width="3.33203125" style="207" customWidth="1"/>
    <col min="2350" max="2350" width="3.6640625" style="207" customWidth="1"/>
    <col min="2351" max="2351" width="3" style="207" customWidth="1"/>
    <col min="2352" max="2352" width="3.6640625" style="207" customWidth="1"/>
    <col min="2353" max="2353" width="3.109375" style="207" customWidth="1"/>
    <col min="2354" max="2354" width="1.88671875" style="207" customWidth="1"/>
    <col min="2355" max="2356" width="2.21875" style="207" customWidth="1"/>
    <col min="2357" max="2357" width="7.21875" style="207" customWidth="1"/>
    <col min="2358" max="2592" width="8.88671875" style="207"/>
    <col min="2593" max="2593" width="2.44140625" style="207" customWidth="1"/>
    <col min="2594" max="2594" width="2.33203125" style="207" customWidth="1"/>
    <col min="2595" max="2595" width="1.109375" style="207" customWidth="1"/>
    <col min="2596" max="2596" width="22.6640625" style="207" customWidth="1"/>
    <col min="2597" max="2597" width="1.21875" style="207" customWidth="1"/>
    <col min="2598" max="2599" width="11.77734375" style="207" customWidth="1"/>
    <col min="2600" max="2600" width="1.77734375" style="207" customWidth="1"/>
    <col min="2601" max="2601" width="6.88671875" style="207" customWidth="1"/>
    <col min="2602" max="2602" width="4.44140625" style="207" customWidth="1"/>
    <col min="2603" max="2603" width="3.6640625" style="207" customWidth="1"/>
    <col min="2604" max="2604" width="0.77734375" style="207" customWidth="1"/>
    <col min="2605" max="2605" width="3.33203125" style="207" customWidth="1"/>
    <col min="2606" max="2606" width="3.6640625" style="207" customWidth="1"/>
    <col min="2607" max="2607" width="3" style="207" customWidth="1"/>
    <col min="2608" max="2608" width="3.6640625" style="207" customWidth="1"/>
    <col min="2609" max="2609" width="3.109375" style="207" customWidth="1"/>
    <col min="2610" max="2610" width="1.88671875" style="207" customWidth="1"/>
    <col min="2611" max="2612" width="2.21875" style="207" customWidth="1"/>
    <col min="2613" max="2613" width="7.21875" style="207" customWidth="1"/>
    <col min="2614" max="2848" width="8.88671875" style="207"/>
    <col min="2849" max="2849" width="2.44140625" style="207" customWidth="1"/>
    <col min="2850" max="2850" width="2.33203125" style="207" customWidth="1"/>
    <col min="2851" max="2851" width="1.109375" style="207" customWidth="1"/>
    <col min="2852" max="2852" width="22.6640625" style="207" customWidth="1"/>
    <col min="2853" max="2853" width="1.21875" style="207" customWidth="1"/>
    <col min="2854" max="2855" width="11.77734375" style="207" customWidth="1"/>
    <col min="2856" max="2856" width="1.77734375" style="207" customWidth="1"/>
    <col min="2857" max="2857" width="6.88671875" style="207" customWidth="1"/>
    <col min="2858" max="2858" width="4.44140625" style="207" customWidth="1"/>
    <col min="2859" max="2859" width="3.6640625" style="207" customWidth="1"/>
    <col min="2860" max="2860" width="0.77734375" style="207" customWidth="1"/>
    <col min="2861" max="2861" width="3.33203125" style="207" customWidth="1"/>
    <col min="2862" max="2862" width="3.6640625" style="207" customWidth="1"/>
    <col min="2863" max="2863" width="3" style="207" customWidth="1"/>
    <col min="2864" max="2864" width="3.6640625" style="207" customWidth="1"/>
    <col min="2865" max="2865" width="3.109375" style="207" customWidth="1"/>
    <col min="2866" max="2866" width="1.88671875" style="207" customWidth="1"/>
    <col min="2867" max="2868" width="2.21875" style="207" customWidth="1"/>
    <col min="2869" max="2869" width="7.21875" style="207" customWidth="1"/>
    <col min="2870" max="3104" width="8.88671875" style="207"/>
    <col min="3105" max="3105" width="2.44140625" style="207" customWidth="1"/>
    <col min="3106" max="3106" width="2.33203125" style="207" customWidth="1"/>
    <col min="3107" max="3107" width="1.109375" style="207" customWidth="1"/>
    <col min="3108" max="3108" width="22.6640625" style="207" customWidth="1"/>
    <col min="3109" max="3109" width="1.21875" style="207" customWidth="1"/>
    <col min="3110" max="3111" width="11.77734375" style="207" customWidth="1"/>
    <col min="3112" max="3112" width="1.77734375" style="207" customWidth="1"/>
    <col min="3113" max="3113" width="6.88671875" style="207" customWidth="1"/>
    <col min="3114" max="3114" width="4.44140625" style="207" customWidth="1"/>
    <col min="3115" max="3115" width="3.6640625" style="207" customWidth="1"/>
    <col min="3116" max="3116" width="0.77734375" style="207" customWidth="1"/>
    <col min="3117" max="3117" width="3.33203125" style="207" customWidth="1"/>
    <col min="3118" max="3118" width="3.6640625" style="207" customWidth="1"/>
    <col min="3119" max="3119" width="3" style="207" customWidth="1"/>
    <col min="3120" max="3120" width="3.6640625" style="207" customWidth="1"/>
    <col min="3121" max="3121" width="3.109375" style="207" customWidth="1"/>
    <col min="3122" max="3122" width="1.88671875" style="207" customWidth="1"/>
    <col min="3123" max="3124" width="2.21875" style="207" customWidth="1"/>
    <col min="3125" max="3125" width="7.21875" style="207" customWidth="1"/>
    <col min="3126" max="3360" width="8.88671875" style="207"/>
    <col min="3361" max="3361" width="2.44140625" style="207" customWidth="1"/>
    <col min="3362" max="3362" width="2.33203125" style="207" customWidth="1"/>
    <col min="3363" max="3363" width="1.109375" style="207" customWidth="1"/>
    <col min="3364" max="3364" width="22.6640625" style="207" customWidth="1"/>
    <col min="3365" max="3365" width="1.21875" style="207" customWidth="1"/>
    <col min="3366" max="3367" width="11.77734375" style="207" customWidth="1"/>
    <col min="3368" max="3368" width="1.77734375" style="207" customWidth="1"/>
    <col min="3369" max="3369" width="6.88671875" style="207" customWidth="1"/>
    <col min="3370" max="3370" width="4.44140625" style="207" customWidth="1"/>
    <col min="3371" max="3371" width="3.6640625" style="207" customWidth="1"/>
    <col min="3372" max="3372" width="0.77734375" style="207" customWidth="1"/>
    <col min="3373" max="3373" width="3.33203125" style="207" customWidth="1"/>
    <col min="3374" max="3374" width="3.6640625" style="207" customWidth="1"/>
    <col min="3375" max="3375" width="3" style="207" customWidth="1"/>
    <col min="3376" max="3376" width="3.6640625" style="207" customWidth="1"/>
    <col min="3377" max="3377" width="3.109375" style="207" customWidth="1"/>
    <col min="3378" max="3378" width="1.88671875" style="207" customWidth="1"/>
    <col min="3379" max="3380" width="2.21875" style="207" customWidth="1"/>
    <col min="3381" max="3381" width="7.21875" style="207" customWidth="1"/>
    <col min="3382" max="3616" width="8.88671875" style="207"/>
    <col min="3617" max="3617" width="2.44140625" style="207" customWidth="1"/>
    <col min="3618" max="3618" width="2.33203125" style="207" customWidth="1"/>
    <col min="3619" max="3619" width="1.109375" style="207" customWidth="1"/>
    <col min="3620" max="3620" width="22.6640625" style="207" customWidth="1"/>
    <col min="3621" max="3621" width="1.21875" style="207" customWidth="1"/>
    <col min="3622" max="3623" width="11.77734375" style="207" customWidth="1"/>
    <col min="3624" max="3624" width="1.77734375" style="207" customWidth="1"/>
    <col min="3625" max="3625" width="6.88671875" style="207" customWidth="1"/>
    <col min="3626" max="3626" width="4.44140625" style="207" customWidth="1"/>
    <col min="3627" max="3627" width="3.6640625" style="207" customWidth="1"/>
    <col min="3628" max="3628" width="0.77734375" style="207" customWidth="1"/>
    <col min="3629" max="3629" width="3.33203125" style="207" customWidth="1"/>
    <col min="3630" max="3630" width="3.6640625" style="207" customWidth="1"/>
    <col min="3631" max="3631" width="3" style="207" customWidth="1"/>
    <col min="3632" max="3632" width="3.6640625" style="207" customWidth="1"/>
    <col min="3633" max="3633" width="3.109375" style="207" customWidth="1"/>
    <col min="3634" max="3634" width="1.88671875" style="207" customWidth="1"/>
    <col min="3635" max="3636" width="2.21875" style="207" customWidth="1"/>
    <col min="3637" max="3637" width="7.21875" style="207" customWidth="1"/>
    <col min="3638" max="3872" width="8.88671875" style="207"/>
    <col min="3873" max="3873" width="2.44140625" style="207" customWidth="1"/>
    <col min="3874" max="3874" width="2.33203125" style="207" customWidth="1"/>
    <col min="3875" max="3875" width="1.109375" style="207" customWidth="1"/>
    <col min="3876" max="3876" width="22.6640625" style="207" customWidth="1"/>
    <col min="3877" max="3877" width="1.21875" style="207" customWidth="1"/>
    <col min="3878" max="3879" width="11.77734375" style="207" customWidth="1"/>
    <col min="3880" max="3880" width="1.77734375" style="207" customWidth="1"/>
    <col min="3881" max="3881" width="6.88671875" style="207" customWidth="1"/>
    <col min="3882" max="3882" width="4.44140625" style="207" customWidth="1"/>
    <col min="3883" max="3883" width="3.6640625" style="207" customWidth="1"/>
    <col min="3884" max="3884" width="0.77734375" style="207" customWidth="1"/>
    <col min="3885" max="3885" width="3.33203125" style="207" customWidth="1"/>
    <col min="3886" max="3886" width="3.6640625" style="207" customWidth="1"/>
    <col min="3887" max="3887" width="3" style="207" customWidth="1"/>
    <col min="3888" max="3888" width="3.6640625" style="207" customWidth="1"/>
    <col min="3889" max="3889" width="3.109375" style="207" customWidth="1"/>
    <col min="3890" max="3890" width="1.88671875" style="207" customWidth="1"/>
    <col min="3891" max="3892" width="2.21875" style="207" customWidth="1"/>
    <col min="3893" max="3893" width="7.21875" style="207" customWidth="1"/>
    <col min="3894" max="4128" width="8.88671875" style="207"/>
    <col min="4129" max="4129" width="2.44140625" style="207" customWidth="1"/>
    <col min="4130" max="4130" width="2.33203125" style="207" customWidth="1"/>
    <col min="4131" max="4131" width="1.109375" style="207" customWidth="1"/>
    <col min="4132" max="4132" width="22.6640625" style="207" customWidth="1"/>
    <col min="4133" max="4133" width="1.21875" style="207" customWidth="1"/>
    <col min="4134" max="4135" width="11.77734375" style="207" customWidth="1"/>
    <col min="4136" max="4136" width="1.77734375" style="207" customWidth="1"/>
    <col min="4137" max="4137" width="6.88671875" style="207" customWidth="1"/>
    <col min="4138" max="4138" width="4.44140625" style="207" customWidth="1"/>
    <col min="4139" max="4139" width="3.6640625" style="207" customWidth="1"/>
    <col min="4140" max="4140" width="0.77734375" style="207" customWidth="1"/>
    <col min="4141" max="4141" width="3.33203125" style="207" customWidth="1"/>
    <col min="4142" max="4142" width="3.6640625" style="207" customWidth="1"/>
    <col min="4143" max="4143" width="3" style="207" customWidth="1"/>
    <col min="4144" max="4144" width="3.6640625" style="207" customWidth="1"/>
    <col min="4145" max="4145" width="3.109375" style="207" customWidth="1"/>
    <col min="4146" max="4146" width="1.88671875" style="207" customWidth="1"/>
    <col min="4147" max="4148" width="2.21875" style="207" customWidth="1"/>
    <col min="4149" max="4149" width="7.21875" style="207" customWidth="1"/>
    <col min="4150" max="4384" width="8.88671875" style="207"/>
    <col min="4385" max="4385" width="2.44140625" style="207" customWidth="1"/>
    <col min="4386" max="4386" width="2.33203125" style="207" customWidth="1"/>
    <col min="4387" max="4387" width="1.109375" style="207" customWidth="1"/>
    <col min="4388" max="4388" width="22.6640625" style="207" customWidth="1"/>
    <col min="4389" max="4389" width="1.21875" style="207" customWidth="1"/>
    <col min="4390" max="4391" width="11.77734375" style="207" customWidth="1"/>
    <col min="4392" max="4392" width="1.77734375" style="207" customWidth="1"/>
    <col min="4393" max="4393" width="6.88671875" style="207" customWidth="1"/>
    <col min="4394" max="4394" width="4.44140625" style="207" customWidth="1"/>
    <col min="4395" max="4395" width="3.6640625" style="207" customWidth="1"/>
    <col min="4396" max="4396" width="0.77734375" style="207" customWidth="1"/>
    <col min="4397" max="4397" width="3.33203125" style="207" customWidth="1"/>
    <col min="4398" max="4398" width="3.6640625" style="207" customWidth="1"/>
    <col min="4399" max="4399" width="3" style="207" customWidth="1"/>
    <col min="4400" max="4400" width="3.6640625" style="207" customWidth="1"/>
    <col min="4401" max="4401" width="3.109375" style="207" customWidth="1"/>
    <col min="4402" max="4402" width="1.88671875" style="207" customWidth="1"/>
    <col min="4403" max="4404" width="2.21875" style="207" customWidth="1"/>
    <col min="4405" max="4405" width="7.21875" style="207" customWidth="1"/>
    <col min="4406" max="4640" width="8.88671875" style="207"/>
    <col min="4641" max="4641" width="2.44140625" style="207" customWidth="1"/>
    <col min="4642" max="4642" width="2.33203125" style="207" customWidth="1"/>
    <col min="4643" max="4643" width="1.109375" style="207" customWidth="1"/>
    <col min="4644" max="4644" width="22.6640625" style="207" customWidth="1"/>
    <col min="4645" max="4645" width="1.21875" style="207" customWidth="1"/>
    <col min="4646" max="4647" width="11.77734375" style="207" customWidth="1"/>
    <col min="4648" max="4648" width="1.77734375" style="207" customWidth="1"/>
    <col min="4649" max="4649" width="6.88671875" style="207" customWidth="1"/>
    <col min="4650" max="4650" width="4.44140625" style="207" customWidth="1"/>
    <col min="4651" max="4651" width="3.6640625" style="207" customWidth="1"/>
    <col min="4652" max="4652" width="0.77734375" style="207" customWidth="1"/>
    <col min="4653" max="4653" width="3.33203125" style="207" customWidth="1"/>
    <col min="4654" max="4654" width="3.6640625" style="207" customWidth="1"/>
    <col min="4655" max="4655" width="3" style="207" customWidth="1"/>
    <col min="4656" max="4656" width="3.6640625" style="207" customWidth="1"/>
    <col min="4657" max="4657" width="3.109375" style="207" customWidth="1"/>
    <col min="4658" max="4658" width="1.88671875" style="207" customWidth="1"/>
    <col min="4659" max="4660" width="2.21875" style="207" customWidth="1"/>
    <col min="4661" max="4661" width="7.21875" style="207" customWidth="1"/>
    <col min="4662" max="4896" width="8.88671875" style="207"/>
    <col min="4897" max="4897" width="2.44140625" style="207" customWidth="1"/>
    <col min="4898" max="4898" width="2.33203125" style="207" customWidth="1"/>
    <col min="4899" max="4899" width="1.109375" style="207" customWidth="1"/>
    <col min="4900" max="4900" width="22.6640625" style="207" customWidth="1"/>
    <col min="4901" max="4901" width="1.21875" style="207" customWidth="1"/>
    <col min="4902" max="4903" width="11.77734375" style="207" customWidth="1"/>
    <col min="4904" max="4904" width="1.77734375" style="207" customWidth="1"/>
    <col min="4905" max="4905" width="6.88671875" style="207" customWidth="1"/>
    <col min="4906" max="4906" width="4.44140625" style="207" customWidth="1"/>
    <col min="4907" max="4907" width="3.6640625" style="207" customWidth="1"/>
    <col min="4908" max="4908" width="0.77734375" style="207" customWidth="1"/>
    <col min="4909" max="4909" width="3.33203125" style="207" customWidth="1"/>
    <col min="4910" max="4910" width="3.6640625" style="207" customWidth="1"/>
    <col min="4911" max="4911" width="3" style="207" customWidth="1"/>
    <col min="4912" max="4912" width="3.6640625" style="207" customWidth="1"/>
    <col min="4913" max="4913" width="3.109375" style="207" customWidth="1"/>
    <col min="4914" max="4914" width="1.88671875" style="207" customWidth="1"/>
    <col min="4915" max="4916" width="2.21875" style="207" customWidth="1"/>
    <col min="4917" max="4917" width="7.21875" style="207" customWidth="1"/>
    <col min="4918" max="5152" width="8.88671875" style="207"/>
    <col min="5153" max="5153" width="2.44140625" style="207" customWidth="1"/>
    <col min="5154" max="5154" width="2.33203125" style="207" customWidth="1"/>
    <col min="5155" max="5155" width="1.109375" style="207" customWidth="1"/>
    <col min="5156" max="5156" width="22.6640625" style="207" customWidth="1"/>
    <col min="5157" max="5157" width="1.21875" style="207" customWidth="1"/>
    <col min="5158" max="5159" width="11.77734375" style="207" customWidth="1"/>
    <col min="5160" max="5160" width="1.77734375" style="207" customWidth="1"/>
    <col min="5161" max="5161" width="6.88671875" style="207" customWidth="1"/>
    <col min="5162" max="5162" width="4.44140625" style="207" customWidth="1"/>
    <col min="5163" max="5163" width="3.6640625" style="207" customWidth="1"/>
    <col min="5164" max="5164" width="0.77734375" style="207" customWidth="1"/>
    <col min="5165" max="5165" width="3.33203125" style="207" customWidth="1"/>
    <col min="5166" max="5166" width="3.6640625" style="207" customWidth="1"/>
    <col min="5167" max="5167" width="3" style="207" customWidth="1"/>
    <col min="5168" max="5168" width="3.6640625" style="207" customWidth="1"/>
    <col min="5169" max="5169" width="3.109375" style="207" customWidth="1"/>
    <col min="5170" max="5170" width="1.88671875" style="207" customWidth="1"/>
    <col min="5171" max="5172" width="2.21875" style="207" customWidth="1"/>
    <col min="5173" max="5173" width="7.21875" style="207" customWidth="1"/>
    <col min="5174" max="5408" width="8.88671875" style="207"/>
    <col min="5409" max="5409" width="2.44140625" style="207" customWidth="1"/>
    <col min="5410" max="5410" width="2.33203125" style="207" customWidth="1"/>
    <col min="5411" max="5411" width="1.109375" style="207" customWidth="1"/>
    <col min="5412" max="5412" width="22.6640625" style="207" customWidth="1"/>
    <col min="5413" max="5413" width="1.21875" style="207" customWidth="1"/>
    <col min="5414" max="5415" width="11.77734375" style="207" customWidth="1"/>
    <col min="5416" max="5416" width="1.77734375" style="207" customWidth="1"/>
    <col min="5417" max="5417" width="6.88671875" style="207" customWidth="1"/>
    <col min="5418" max="5418" width="4.44140625" style="207" customWidth="1"/>
    <col min="5419" max="5419" width="3.6640625" style="207" customWidth="1"/>
    <col min="5420" max="5420" width="0.77734375" style="207" customWidth="1"/>
    <col min="5421" max="5421" width="3.33203125" style="207" customWidth="1"/>
    <col min="5422" max="5422" width="3.6640625" style="207" customWidth="1"/>
    <col min="5423" max="5423" width="3" style="207" customWidth="1"/>
    <col min="5424" max="5424" width="3.6640625" style="207" customWidth="1"/>
    <col min="5425" max="5425" width="3.109375" style="207" customWidth="1"/>
    <col min="5426" max="5426" width="1.88671875" style="207" customWidth="1"/>
    <col min="5427" max="5428" width="2.21875" style="207" customWidth="1"/>
    <col min="5429" max="5429" width="7.21875" style="207" customWidth="1"/>
    <col min="5430" max="5664" width="8.88671875" style="207"/>
    <col min="5665" max="5665" width="2.44140625" style="207" customWidth="1"/>
    <col min="5666" max="5666" width="2.33203125" style="207" customWidth="1"/>
    <col min="5667" max="5667" width="1.109375" style="207" customWidth="1"/>
    <col min="5668" max="5668" width="22.6640625" style="207" customWidth="1"/>
    <col min="5669" max="5669" width="1.21875" style="207" customWidth="1"/>
    <col min="5670" max="5671" width="11.77734375" style="207" customWidth="1"/>
    <col min="5672" max="5672" width="1.77734375" style="207" customWidth="1"/>
    <col min="5673" max="5673" width="6.88671875" style="207" customWidth="1"/>
    <col min="5674" max="5674" width="4.44140625" style="207" customWidth="1"/>
    <col min="5675" max="5675" width="3.6640625" style="207" customWidth="1"/>
    <col min="5676" max="5676" width="0.77734375" style="207" customWidth="1"/>
    <col min="5677" max="5677" width="3.33203125" style="207" customWidth="1"/>
    <col min="5678" max="5678" width="3.6640625" style="207" customWidth="1"/>
    <col min="5679" max="5679" width="3" style="207" customWidth="1"/>
    <col min="5680" max="5680" width="3.6640625" style="207" customWidth="1"/>
    <col min="5681" max="5681" width="3.109375" style="207" customWidth="1"/>
    <col min="5682" max="5682" width="1.88671875" style="207" customWidth="1"/>
    <col min="5683" max="5684" width="2.21875" style="207" customWidth="1"/>
    <col min="5685" max="5685" width="7.21875" style="207" customWidth="1"/>
    <col min="5686" max="5920" width="8.88671875" style="207"/>
    <col min="5921" max="5921" width="2.44140625" style="207" customWidth="1"/>
    <col min="5922" max="5922" width="2.33203125" style="207" customWidth="1"/>
    <col min="5923" max="5923" width="1.109375" style="207" customWidth="1"/>
    <col min="5924" max="5924" width="22.6640625" style="207" customWidth="1"/>
    <col min="5925" max="5925" width="1.21875" style="207" customWidth="1"/>
    <col min="5926" max="5927" width="11.77734375" style="207" customWidth="1"/>
    <col min="5928" max="5928" width="1.77734375" style="207" customWidth="1"/>
    <col min="5929" max="5929" width="6.88671875" style="207" customWidth="1"/>
    <col min="5930" max="5930" width="4.44140625" style="207" customWidth="1"/>
    <col min="5931" max="5931" width="3.6640625" style="207" customWidth="1"/>
    <col min="5932" max="5932" width="0.77734375" style="207" customWidth="1"/>
    <col min="5933" max="5933" width="3.33203125" style="207" customWidth="1"/>
    <col min="5934" max="5934" width="3.6640625" style="207" customWidth="1"/>
    <col min="5935" max="5935" width="3" style="207" customWidth="1"/>
    <col min="5936" max="5936" width="3.6640625" style="207" customWidth="1"/>
    <col min="5937" max="5937" width="3.109375" style="207" customWidth="1"/>
    <col min="5938" max="5938" width="1.88671875" style="207" customWidth="1"/>
    <col min="5939" max="5940" width="2.21875" style="207" customWidth="1"/>
    <col min="5941" max="5941" width="7.21875" style="207" customWidth="1"/>
    <col min="5942" max="6176" width="8.88671875" style="207"/>
    <col min="6177" max="6177" width="2.44140625" style="207" customWidth="1"/>
    <col min="6178" max="6178" width="2.33203125" style="207" customWidth="1"/>
    <col min="6179" max="6179" width="1.109375" style="207" customWidth="1"/>
    <col min="6180" max="6180" width="22.6640625" style="207" customWidth="1"/>
    <col min="6181" max="6181" width="1.21875" style="207" customWidth="1"/>
    <col min="6182" max="6183" width="11.77734375" style="207" customWidth="1"/>
    <col min="6184" max="6184" width="1.77734375" style="207" customWidth="1"/>
    <col min="6185" max="6185" width="6.88671875" style="207" customWidth="1"/>
    <col min="6186" max="6186" width="4.44140625" style="207" customWidth="1"/>
    <col min="6187" max="6187" width="3.6640625" style="207" customWidth="1"/>
    <col min="6188" max="6188" width="0.77734375" style="207" customWidth="1"/>
    <col min="6189" max="6189" width="3.33203125" style="207" customWidth="1"/>
    <col min="6190" max="6190" width="3.6640625" style="207" customWidth="1"/>
    <col min="6191" max="6191" width="3" style="207" customWidth="1"/>
    <col min="6192" max="6192" width="3.6640625" style="207" customWidth="1"/>
    <col min="6193" max="6193" width="3.109375" style="207" customWidth="1"/>
    <col min="6194" max="6194" width="1.88671875" style="207" customWidth="1"/>
    <col min="6195" max="6196" width="2.21875" style="207" customWidth="1"/>
    <col min="6197" max="6197" width="7.21875" style="207" customWidth="1"/>
    <col min="6198" max="6432" width="8.88671875" style="207"/>
    <col min="6433" max="6433" width="2.44140625" style="207" customWidth="1"/>
    <col min="6434" max="6434" width="2.33203125" style="207" customWidth="1"/>
    <col min="6435" max="6435" width="1.109375" style="207" customWidth="1"/>
    <col min="6436" max="6436" width="22.6640625" style="207" customWidth="1"/>
    <col min="6437" max="6437" width="1.21875" style="207" customWidth="1"/>
    <col min="6438" max="6439" width="11.77734375" style="207" customWidth="1"/>
    <col min="6440" max="6440" width="1.77734375" style="207" customWidth="1"/>
    <col min="6441" max="6441" width="6.88671875" style="207" customWidth="1"/>
    <col min="6442" max="6442" width="4.44140625" style="207" customWidth="1"/>
    <col min="6443" max="6443" width="3.6640625" style="207" customWidth="1"/>
    <col min="6444" max="6444" width="0.77734375" style="207" customWidth="1"/>
    <col min="6445" max="6445" width="3.33203125" style="207" customWidth="1"/>
    <col min="6446" max="6446" width="3.6640625" style="207" customWidth="1"/>
    <col min="6447" max="6447" width="3" style="207" customWidth="1"/>
    <col min="6448" max="6448" width="3.6640625" style="207" customWidth="1"/>
    <col min="6449" max="6449" width="3.109375" style="207" customWidth="1"/>
    <col min="6450" max="6450" width="1.88671875" style="207" customWidth="1"/>
    <col min="6451" max="6452" width="2.21875" style="207" customWidth="1"/>
    <col min="6453" max="6453" width="7.21875" style="207" customWidth="1"/>
    <col min="6454" max="6688" width="8.88671875" style="207"/>
    <col min="6689" max="6689" width="2.44140625" style="207" customWidth="1"/>
    <col min="6690" max="6690" width="2.33203125" style="207" customWidth="1"/>
    <col min="6691" max="6691" width="1.109375" style="207" customWidth="1"/>
    <col min="6692" max="6692" width="22.6640625" style="207" customWidth="1"/>
    <col min="6693" max="6693" width="1.21875" style="207" customWidth="1"/>
    <col min="6694" max="6695" width="11.77734375" style="207" customWidth="1"/>
    <col min="6696" max="6696" width="1.77734375" style="207" customWidth="1"/>
    <col min="6697" max="6697" width="6.88671875" style="207" customWidth="1"/>
    <col min="6698" max="6698" width="4.44140625" style="207" customWidth="1"/>
    <col min="6699" max="6699" width="3.6640625" style="207" customWidth="1"/>
    <col min="6700" max="6700" width="0.77734375" style="207" customWidth="1"/>
    <col min="6701" max="6701" width="3.33203125" style="207" customWidth="1"/>
    <col min="6702" max="6702" width="3.6640625" style="207" customWidth="1"/>
    <col min="6703" max="6703" width="3" style="207" customWidth="1"/>
    <col min="6704" max="6704" width="3.6640625" style="207" customWidth="1"/>
    <col min="6705" max="6705" width="3.109375" style="207" customWidth="1"/>
    <col min="6706" max="6706" width="1.88671875" style="207" customWidth="1"/>
    <col min="6707" max="6708" width="2.21875" style="207" customWidth="1"/>
    <col min="6709" max="6709" width="7.21875" style="207" customWidth="1"/>
    <col min="6710" max="6944" width="8.88671875" style="207"/>
    <col min="6945" max="6945" width="2.44140625" style="207" customWidth="1"/>
    <col min="6946" max="6946" width="2.33203125" style="207" customWidth="1"/>
    <col min="6947" max="6947" width="1.109375" style="207" customWidth="1"/>
    <col min="6948" max="6948" width="22.6640625" style="207" customWidth="1"/>
    <col min="6949" max="6949" width="1.21875" style="207" customWidth="1"/>
    <col min="6950" max="6951" width="11.77734375" style="207" customWidth="1"/>
    <col min="6952" max="6952" width="1.77734375" style="207" customWidth="1"/>
    <col min="6953" max="6953" width="6.88671875" style="207" customWidth="1"/>
    <col min="6954" max="6954" width="4.44140625" style="207" customWidth="1"/>
    <col min="6955" max="6955" width="3.6640625" style="207" customWidth="1"/>
    <col min="6956" max="6956" width="0.77734375" style="207" customWidth="1"/>
    <col min="6957" max="6957" width="3.33203125" style="207" customWidth="1"/>
    <col min="6958" max="6958" width="3.6640625" style="207" customWidth="1"/>
    <col min="6959" max="6959" width="3" style="207" customWidth="1"/>
    <col min="6960" max="6960" width="3.6640625" style="207" customWidth="1"/>
    <col min="6961" max="6961" width="3.109375" style="207" customWidth="1"/>
    <col min="6962" max="6962" width="1.88671875" style="207" customWidth="1"/>
    <col min="6963" max="6964" width="2.21875" style="207" customWidth="1"/>
    <col min="6965" max="6965" width="7.21875" style="207" customWidth="1"/>
    <col min="6966" max="7200" width="8.88671875" style="207"/>
    <col min="7201" max="7201" width="2.44140625" style="207" customWidth="1"/>
    <col min="7202" max="7202" width="2.33203125" style="207" customWidth="1"/>
    <col min="7203" max="7203" width="1.109375" style="207" customWidth="1"/>
    <col min="7204" max="7204" width="22.6640625" style="207" customWidth="1"/>
    <col min="7205" max="7205" width="1.21875" style="207" customWidth="1"/>
    <col min="7206" max="7207" width="11.77734375" style="207" customWidth="1"/>
    <col min="7208" max="7208" width="1.77734375" style="207" customWidth="1"/>
    <col min="7209" max="7209" width="6.88671875" style="207" customWidth="1"/>
    <col min="7210" max="7210" width="4.44140625" style="207" customWidth="1"/>
    <col min="7211" max="7211" width="3.6640625" style="207" customWidth="1"/>
    <col min="7212" max="7212" width="0.77734375" style="207" customWidth="1"/>
    <col min="7213" max="7213" width="3.33203125" style="207" customWidth="1"/>
    <col min="7214" max="7214" width="3.6640625" style="207" customWidth="1"/>
    <col min="7215" max="7215" width="3" style="207" customWidth="1"/>
    <col min="7216" max="7216" width="3.6640625" style="207" customWidth="1"/>
    <col min="7217" max="7217" width="3.109375" style="207" customWidth="1"/>
    <col min="7218" max="7218" width="1.88671875" style="207" customWidth="1"/>
    <col min="7219" max="7220" width="2.21875" style="207" customWidth="1"/>
    <col min="7221" max="7221" width="7.21875" style="207" customWidth="1"/>
    <col min="7222" max="7456" width="8.88671875" style="207"/>
    <col min="7457" max="7457" width="2.44140625" style="207" customWidth="1"/>
    <col min="7458" max="7458" width="2.33203125" style="207" customWidth="1"/>
    <col min="7459" max="7459" width="1.109375" style="207" customWidth="1"/>
    <col min="7460" max="7460" width="22.6640625" style="207" customWidth="1"/>
    <col min="7461" max="7461" width="1.21875" style="207" customWidth="1"/>
    <col min="7462" max="7463" width="11.77734375" style="207" customWidth="1"/>
    <col min="7464" max="7464" width="1.77734375" style="207" customWidth="1"/>
    <col min="7465" max="7465" width="6.88671875" style="207" customWidth="1"/>
    <col min="7466" max="7466" width="4.44140625" style="207" customWidth="1"/>
    <col min="7467" max="7467" width="3.6640625" style="207" customWidth="1"/>
    <col min="7468" max="7468" width="0.77734375" style="207" customWidth="1"/>
    <col min="7469" max="7469" width="3.33203125" style="207" customWidth="1"/>
    <col min="7470" max="7470" width="3.6640625" style="207" customWidth="1"/>
    <col min="7471" max="7471" width="3" style="207" customWidth="1"/>
    <col min="7472" max="7472" width="3.6640625" style="207" customWidth="1"/>
    <col min="7473" max="7473" width="3.109375" style="207" customWidth="1"/>
    <col min="7474" max="7474" width="1.88671875" style="207" customWidth="1"/>
    <col min="7475" max="7476" width="2.21875" style="207" customWidth="1"/>
    <col min="7477" max="7477" width="7.21875" style="207" customWidth="1"/>
    <col min="7478" max="7712" width="8.88671875" style="207"/>
    <col min="7713" max="7713" width="2.44140625" style="207" customWidth="1"/>
    <col min="7714" max="7714" width="2.33203125" style="207" customWidth="1"/>
    <col min="7715" max="7715" width="1.109375" style="207" customWidth="1"/>
    <col min="7716" max="7716" width="22.6640625" style="207" customWidth="1"/>
    <col min="7717" max="7717" width="1.21875" style="207" customWidth="1"/>
    <col min="7718" max="7719" width="11.77734375" style="207" customWidth="1"/>
    <col min="7720" max="7720" width="1.77734375" style="207" customWidth="1"/>
    <col min="7721" max="7721" width="6.88671875" style="207" customWidth="1"/>
    <col min="7722" max="7722" width="4.44140625" style="207" customWidth="1"/>
    <col min="7723" max="7723" width="3.6640625" style="207" customWidth="1"/>
    <col min="7724" max="7724" width="0.77734375" style="207" customWidth="1"/>
    <col min="7725" max="7725" width="3.33203125" style="207" customWidth="1"/>
    <col min="7726" max="7726" width="3.6640625" style="207" customWidth="1"/>
    <col min="7727" max="7727" width="3" style="207" customWidth="1"/>
    <col min="7728" max="7728" width="3.6640625" style="207" customWidth="1"/>
    <col min="7729" max="7729" width="3.109375" style="207" customWidth="1"/>
    <col min="7730" max="7730" width="1.88671875" style="207" customWidth="1"/>
    <col min="7731" max="7732" width="2.21875" style="207" customWidth="1"/>
    <col min="7733" max="7733" width="7.21875" style="207" customWidth="1"/>
    <col min="7734" max="7968" width="8.88671875" style="207"/>
    <col min="7969" max="7969" width="2.44140625" style="207" customWidth="1"/>
    <col min="7970" max="7970" width="2.33203125" style="207" customWidth="1"/>
    <col min="7971" max="7971" width="1.109375" style="207" customWidth="1"/>
    <col min="7972" max="7972" width="22.6640625" style="207" customWidth="1"/>
    <col min="7973" max="7973" width="1.21875" style="207" customWidth="1"/>
    <col min="7974" max="7975" width="11.77734375" style="207" customWidth="1"/>
    <col min="7976" max="7976" width="1.77734375" style="207" customWidth="1"/>
    <col min="7977" max="7977" width="6.88671875" style="207" customWidth="1"/>
    <col min="7978" max="7978" width="4.44140625" style="207" customWidth="1"/>
    <col min="7979" max="7979" width="3.6640625" style="207" customWidth="1"/>
    <col min="7980" max="7980" width="0.77734375" style="207" customWidth="1"/>
    <col min="7981" max="7981" width="3.33203125" style="207" customWidth="1"/>
    <col min="7982" max="7982" width="3.6640625" style="207" customWidth="1"/>
    <col min="7983" max="7983" width="3" style="207" customWidth="1"/>
    <col min="7984" max="7984" width="3.6640625" style="207" customWidth="1"/>
    <col min="7985" max="7985" width="3.109375" style="207" customWidth="1"/>
    <col min="7986" max="7986" width="1.88671875" style="207" customWidth="1"/>
    <col min="7987" max="7988" width="2.21875" style="207" customWidth="1"/>
    <col min="7989" max="7989" width="7.21875" style="207" customWidth="1"/>
    <col min="7990" max="8224" width="8.88671875" style="207"/>
    <col min="8225" max="8225" width="2.44140625" style="207" customWidth="1"/>
    <col min="8226" max="8226" width="2.33203125" style="207" customWidth="1"/>
    <col min="8227" max="8227" width="1.109375" style="207" customWidth="1"/>
    <col min="8228" max="8228" width="22.6640625" style="207" customWidth="1"/>
    <col min="8229" max="8229" width="1.21875" style="207" customWidth="1"/>
    <col min="8230" max="8231" width="11.77734375" style="207" customWidth="1"/>
    <col min="8232" max="8232" width="1.77734375" style="207" customWidth="1"/>
    <col min="8233" max="8233" width="6.88671875" style="207" customWidth="1"/>
    <col min="8234" max="8234" width="4.44140625" style="207" customWidth="1"/>
    <col min="8235" max="8235" width="3.6640625" style="207" customWidth="1"/>
    <col min="8236" max="8236" width="0.77734375" style="207" customWidth="1"/>
    <col min="8237" max="8237" width="3.33203125" style="207" customWidth="1"/>
    <col min="8238" max="8238" width="3.6640625" style="207" customWidth="1"/>
    <col min="8239" max="8239" width="3" style="207" customWidth="1"/>
    <col min="8240" max="8240" width="3.6640625" style="207" customWidth="1"/>
    <col min="8241" max="8241" width="3.109375" style="207" customWidth="1"/>
    <col min="8242" max="8242" width="1.88671875" style="207" customWidth="1"/>
    <col min="8243" max="8244" width="2.21875" style="207" customWidth="1"/>
    <col min="8245" max="8245" width="7.21875" style="207" customWidth="1"/>
    <col min="8246" max="8480" width="8.88671875" style="207"/>
    <col min="8481" max="8481" width="2.44140625" style="207" customWidth="1"/>
    <col min="8482" max="8482" width="2.33203125" style="207" customWidth="1"/>
    <col min="8483" max="8483" width="1.109375" style="207" customWidth="1"/>
    <col min="8484" max="8484" width="22.6640625" style="207" customWidth="1"/>
    <col min="8485" max="8485" width="1.21875" style="207" customWidth="1"/>
    <col min="8486" max="8487" width="11.77734375" style="207" customWidth="1"/>
    <col min="8488" max="8488" width="1.77734375" style="207" customWidth="1"/>
    <col min="8489" max="8489" width="6.88671875" style="207" customWidth="1"/>
    <col min="8490" max="8490" width="4.44140625" style="207" customWidth="1"/>
    <col min="8491" max="8491" width="3.6640625" style="207" customWidth="1"/>
    <col min="8492" max="8492" width="0.77734375" style="207" customWidth="1"/>
    <col min="8493" max="8493" width="3.33203125" style="207" customWidth="1"/>
    <col min="8494" max="8494" width="3.6640625" style="207" customWidth="1"/>
    <col min="8495" max="8495" width="3" style="207" customWidth="1"/>
    <col min="8496" max="8496" width="3.6640625" style="207" customWidth="1"/>
    <col min="8497" max="8497" width="3.109375" style="207" customWidth="1"/>
    <col min="8498" max="8498" width="1.88671875" style="207" customWidth="1"/>
    <col min="8499" max="8500" width="2.21875" style="207" customWidth="1"/>
    <col min="8501" max="8501" width="7.21875" style="207" customWidth="1"/>
    <col min="8502" max="8736" width="8.88671875" style="207"/>
    <col min="8737" max="8737" width="2.44140625" style="207" customWidth="1"/>
    <col min="8738" max="8738" width="2.33203125" style="207" customWidth="1"/>
    <col min="8739" max="8739" width="1.109375" style="207" customWidth="1"/>
    <col min="8740" max="8740" width="22.6640625" style="207" customWidth="1"/>
    <col min="8741" max="8741" width="1.21875" style="207" customWidth="1"/>
    <col min="8742" max="8743" width="11.77734375" style="207" customWidth="1"/>
    <col min="8744" max="8744" width="1.77734375" style="207" customWidth="1"/>
    <col min="8745" max="8745" width="6.88671875" style="207" customWidth="1"/>
    <col min="8746" max="8746" width="4.44140625" style="207" customWidth="1"/>
    <col min="8747" max="8747" width="3.6640625" style="207" customWidth="1"/>
    <col min="8748" max="8748" width="0.77734375" style="207" customWidth="1"/>
    <col min="8749" max="8749" width="3.33203125" style="207" customWidth="1"/>
    <col min="8750" max="8750" width="3.6640625" style="207" customWidth="1"/>
    <col min="8751" max="8751" width="3" style="207" customWidth="1"/>
    <col min="8752" max="8752" width="3.6640625" style="207" customWidth="1"/>
    <col min="8753" max="8753" width="3.109375" style="207" customWidth="1"/>
    <col min="8754" max="8754" width="1.88671875" style="207" customWidth="1"/>
    <col min="8755" max="8756" width="2.21875" style="207" customWidth="1"/>
    <col min="8757" max="8757" width="7.21875" style="207" customWidth="1"/>
    <col min="8758" max="8992" width="8.88671875" style="207"/>
    <col min="8993" max="8993" width="2.44140625" style="207" customWidth="1"/>
    <col min="8994" max="8994" width="2.33203125" style="207" customWidth="1"/>
    <col min="8995" max="8995" width="1.109375" style="207" customWidth="1"/>
    <col min="8996" max="8996" width="22.6640625" style="207" customWidth="1"/>
    <col min="8997" max="8997" width="1.21875" style="207" customWidth="1"/>
    <col min="8998" max="8999" width="11.77734375" style="207" customWidth="1"/>
    <col min="9000" max="9000" width="1.77734375" style="207" customWidth="1"/>
    <col min="9001" max="9001" width="6.88671875" style="207" customWidth="1"/>
    <col min="9002" max="9002" width="4.44140625" style="207" customWidth="1"/>
    <col min="9003" max="9003" width="3.6640625" style="207" customWidth="1"/>
    <col min="9004" max="9004" width="0.77734375" style="207" customWidth="1"/>
    <col min="9005" max="9005" width="3.33203125" style="207" customWidth="1"/>
    <col min="9006" max="9006" width="3.6640625" style="207" customWidth="1"/>
    <col min="9007" max="9007" width="3" style="207" customWidth="1"/>
    <col min="9008" max="9008" width="3.6640625" style="207" customWidth="1"/>
    <col min="9009" max="9009" width="3.109375" style="207" customWidth="1"/>
    <col min="9010" max="9010" width="1.88671875" style="207" customWidth="1"/>
    <col min="9011" max="9012" width="2.21875" style="207" customWidth="1"/>
    <col min="9013" max="9013" width="7.21875" style="207" customWidth="1"/>
    <col min="9014" max="9248" width="8.88671875" style="207"/>
    <col min="9249" max="9249" width="2.44140625" style="207" customWidth="1"/>
    <col min="9250" max="9250" width="2.33203125" style="207" customWidth="1"/>
    <col min="9251" max="9251" width="1.109375" style="207" customWidth="1"/>
    <col min="9252" max="9252" width="22.6640625" style="207" customWidth="1"/>
    <col min="9253" max="9253" width="1.21875" style="207" customWidth="1"/>
    <col min="9254" max="9255" width="11.77734375" style="207" customWidth="1"/>
    <col min="9256" max="9256" width="1.77734375" style="207" customWidth="1"/>
    <col min="9257" max="9257" width="6.88671875" style="207" customWidth="1"/>
    <col min="9258" max="9258" width="4.44140625" style="207" customWidth="1"/>
    <col min="9259" max="9259" width="3.6640625" style="207" customWidth="1"/>
    <col min="9260" max="9260" width="0.77734375" style="207" customWidth="1"/>
    <col min="9261" max="9261" width="3.33203125" style="207" customWidth="1"/>
    <col min="9262" max="9262" width="3.6640625" style="207" customWidth="1"/>
    <col min="9263" max="9263" width="3" style="207" customWidth="1"/>
    <col min="9264" max="9264" width="3.6640625" style="207" customWidth="1"/>
    <col min="9265" max="9265" width="3.109375" style="207" customWidth="1"/>
    <col min="9266" max="9266" width="1.88671875" style="207" customWidth="1"/>
    <col min="9267" max="9268" width="2.21875" style="207" customWidth="1"/>
    <col min="9269" max="9269" width="7.21875" style="207" customWidth="1"/>
    <col min="9270" max="9504" width="8.88671875" style="207"/>
    <col min="9505" max="9505" width="2.44140625" style="207" customWidth="1"/>
    <col min="9506" max="9506" width="2.33203125" style="207" customWidth="1"/>
    <col min="9507" max="9507" width="1.109375" style="207" customWidth="1"/>
    <col min="9508" max="9508" width="22.6640625" style="207" customWidth="1"/>
    <col min="9509" max="9509" width="1.21875" style="207" customWidth="1"/>
    <col min="9510" max="9511" width="11.77734375" style="207" customWidth="1"/>
    <col min="9512" max="9512" width="1.77734375" style="207" customWidth="1"/>
    <col min="9513" max="9513" width="6.88671875" style="207" customWidth="1"/>
    <col min="9514" max="9514" width="4.44140625" style="207" customWidth="1"/>
    <col min="9515" max="9515" width="3.6640625" style="207" customWidth="1"/>
    <col min="9516" max="9516" width="0.77734375" style="207" customWidth="1"/>
    <col min="9517" max="9517" width="3.33203125" style="207" customWidth="1"/>
    <col min="9518" max="9518" width="3.6640625" style="207" customWidth="1"/>
    <col min="9519" max="9519" width="3" style="207" customWidth="1"/>
    <col min="9520" max="9520" width="3.6640625" style="207" customWidth="1"/>
    <col min="9521" max="9521" width="3.109375" style="207" customWidth="1"/>
    <col min="9522" max="9522" width="1.88671875" style="207" customWidth="1"/>
    <col min="9523" max="9524" width="2.21875" style="207" customWidth="1"/>
    <col min="9525" max="9525" width="7.21875" style="207" customWidth="1"/>
    <col min="9526" max="9760" width="8.88671875" style="207"/>
    <col min="9761" max="9761" width="2.44140625" style="207" customWidth="1"/>
    <col min="9762" max="9762" width="2.33203125" style="207" customWidth="1"/>
    <col min="9763" max="9763" width="1.109375" style="207" customWidth="1"/>
    <col min="9764" max="9764" width="22.6640625" style="207" customWidth="1"/>
    <col min="9765" max="9765" width="1.21875" style="207" customWidth="1"/>
    <col min="9766" max="9767" width="11.77734375" style="207" customWidth="1"/>
    <col min="9768" max="9768" width="1.77734375" style="207" customWidth="1"/>
    <col min="9769" max="9769" width="6.88671875" style="207" customWidth="1"/>
    <col min="9770" max="9770" width="4.44140625" style="207" customWidth="1"/>
    <col min="9771" max="9771" width="3.6640625" style="207" customWidth="1"/>
    <col min="9772" max="9772" width="0.77734375" style="207" customWidth="1"/>
    <col min="9773" max="9773" width="3.33203125" style="207" customWidth="1"/>
    <col min="9774" max="9774" width="3.6640625" style="207" customWidth="1"/>
    <col min="9775" max="9775" width="3" style="207" customWidth="1"/>
    <col min="9776" max="9776" width="3.6640625" style="207" customWidth="1"/>
    <col min="9777" max="9777" width="3.109375" style="207" customWidth="1"/>
    <col min="9778" max="9778" width="1.88671875" style="207" customWidth="1"/>
    <col min="9779" max="9780" width="2.21875" style="207" customWidth="1"/>
    <col min="9781" max="9781" width="7.21875" style="207" customWidth="1"/>
    <col min="9782" max="10016" width="8.88671875" style="207"/>
    <col min="10017" max="10017" width="2.44140625" style="207" customWidth="1"/>
    <col min="10018" max="10018" width="2.33203125" style="207" customWidth="1"/>
    <col min="10019" max="10019" width="1.109375" style="207" customWidth="1"/>
    <col min="10020" max="10020" width="22.6640625" style="207" customWidth="1"/>
    <col min="10021" max="10021" width="1.21875" style="207" customWidth="1"/>
    <col min="10022" max="10023" width="11.77734375" style="207" customWidth="1"/>
    <col min="10024" max="10024" width="1.77734375" style="207" customWidth="1"/>
    <col min="10025" max="10025" width="6.88671875" style="207" customWidth="1"/>
    <col min="10026" max="10026" width="4.44140625" style="207" customWidth="1"/>
    <col min="10027" max="10027" width="3.6640625" style="207" customWidth="1"/>
    <col min="10028" max="10028" width="0.77734375" style="207" customWidth="1"/>
    <col min="10029" max="10029" width="3.33203125" style="207" customWidth="1"/>
    <col min="10030" max="10030" width="3.6640625" style="207" customWidth="1"/>
    <col min="10031" max="10031" width="3" style="207" customWidth="1"/>
    <col min="10032" max="10032" width="3.6640625" style="207" customWidth="1"/>
    <col min="10033" max="10033" width="3.109375" style="207" customWidth="1"/>
    <col min="10034" max="10034" width="1.88671875" style="207" customWidth="1"/>
    <col min="10035" max="10036" width="2.21875" style="207" customWidth="1"/>
    <col min="10037" max="10037" width="7.21875" style="207" customWidth="1"/>
    <col min="10038" max="10272" width="8.88671875" style="207"/>
    <col min="10273" max="10273" width="2.44140625" style="207" customWidth="1"/>
    <col min="10274" max="10274" width="2.33203125" style="207" customWidth="1"/>
    <col min="10275" max="10275" width="1.109375" style="207" customWidth="1"/>
    <col min="10276" max="10276" width="22.6640625" style="207" customWidth="1"/>
    <col min="10277" max="10277" width="1.21875" style="207" customWidth="1"/>
    <col min="10278" max="10279" width="11.77734375" style="207" customWidth="1"/>
    <col min="10280" max="10280" width="1.77734375" style="207" customWidth="1"/>
    <col min="10281" max="10281" width="6.88671875" style="207" customWidth="1"/>
    <col min="10282" max="10282" width="4.44140625" style="207" customWidth="1"/>
    <col min="10283" max="10283" width="3.6640625" style="207" customWidth="1"/>
    <col min="10284" max="10284" width="0.77734375" style="207" customWidth="1"/>
    <col min="10285" max="10285" width="3.33203125" style="207" customWidth="1"/>
    <col min="10286" max="10286" width="3.6640625" style="207" customWidth="1"/>
    <col min="10287" max="10287" width="3" style="207" customWidth="1"/>
    <col min="10288" max="10288" width="3.6640625" style="207" customWidth="1"/>
    <col min="10289" max="10289" width="3.109375" style="207" customWidth="1"/>
    <col min="10290" max="10290" width="1.88671875" style="207" customWidth="1"/>
    <col min="10291" max="10292" width="2.21875" style="207" customWidth="1"/>
    <col min="10293" max="10293" width="7.21875" style="207" customWidth="1"/>
    <col min="10294" max="10528" width="8.88671875" style="207"/>
    <col min="10529" max="10529" width="2.44140625" style="207" customWidth="1"/>
    <col min="10530" max="10530" width="2.33203125" style="207" customWidth="1"/>
    <col min="10531" max="10531" width="1.109375" style="207" customWidth="1"/>
    <col min="10532" max="10532" width="22.6640625" style="207" customWidth="1"/>
    <col min="10533" max="10533" width="1.21875" style="207" customWidth="1"/>
    <col min="10534" max="10535" width="11.77734375" style="207" customWidth="1"/>
    <col min="10536" max="10536" width="1.77734375" style="207" customWidth="1"/>
    <col min="10537" max="10537" width="6.88671875" style="207" customWidth="1"/>
    <col min="10538" max="10538" width="4.44140625" style="207" customWidth="1"/>
    <col min="10539" max="10539" width="3.6640625" style="207" customWidth="1"/>
    <col min="10540" max="10540" width="0.77734375" style="207" customWidth="1"/>
    <col min="10541" max="10541" width="3.33203125" style="207" customWidth="1"/>
    <col min="10542" max="10542" width="3.6640625" style="207" customWidth="1"/>
    <col min="10543" max="10543" width="3" style="207" customWidth="1"/>
    <col min="10544" max="10544" width="3.6640625" style="207" customWidth="1"/>
    <col min="10545" max="10545" width="3.109375" style="207" customWidth="1"/>
    <col min="10546" max="10546" width="1.88671875" style="207" customWidth="1"/>
    <col min="10547" max="10548" width="2.21875" style="207" customWidth="1"/>
    <col min="10549" max="10549" width="7.21875" style="207" customWidth="1"/>
    <col min="10550" max="10784" width="8.88671875" style="207"/>
    <col min="10785" max="10785" width="2.44140625" style="207" customWidth="1"/>
    <col min="10786" max="10786" width="2.33203125" style="207" customWidth="1"/>
    <col min="10787" max="10787" width="1.109375" style="207" customWidth="1"/>
    <col min="10788" max="10788" width="22.6640625" style="207" customWidth="1"/>
    <col min="10789" max="10789" width="1.21875" style="207" customWidth="1"/>
    <col min="10790" max="10791" width="11.77734375" style="207" customWidth="1"/>
    <col min="10792" max="10792" width="1.77734375" style="207" customWidth="1"/>
    <col min="10793" max="10793" width="6.88671875" style="207" customWidth="1"/>
    <col min="10794" max="10794" width="4.44140625" style="207" customWidth="1"/>
    <col min="10795" max="10795" width="3.6640625" style="207" customWidth="1"/>
    <col min="10796" max="10796" width="0.77734375" style="207" customWidth="1"/>
    <col min="10797" max="10797" width="3.33203125" style="207" customWidth="1"/>
    <col min="10798" max="10798" width="3.6640625" style="207" customWidth="1"/>
    <col min="10799" max="10799" width="3" style="207" customWidth="1"/>
    <col min="10800" max="10800" width="3.6640625" style="207" customWidth="1"/>
    <col min="10801" max="10801" width="3.109375" style="207" customWidth="1"/>
    <col min="10802" max="10802" width="1.88671875" style="207" customWidth="1"/>
    <col min="10803" max="10804" width="2.21875" style="207" customWidth="1"/>
    <col min="10805" max="10805" width="7.21875" style="207" customWidth="1"/>
    <col min="10806" max="11040" width="8.88671875" style="207"/>
    <col min="11041" max="11041" width="2.44140625" style="207" customWidth="1"/>
    <col min="11042" max="11042" width="2.33203125" style="207" customWidth="1"/>
    <col min="11043" max="11043" width="1.109375" style="207" customWidth="1"/>
    <col min="11044" max="11044" width="22.6640625" style="207" customWidth="1"/>
    <col min="11045" max="11045" width="1.21875" style="207" customWidth="1"/>
    <col min="11046" max="11047" width="11.77734375" style="207" customWidth="1"/>
    <col min="11048" max="11048" width="1.77734375" style="207" customWidth="1"/>
    <col min="11049" max="11049" width="6.88671875" style="207" customWidth="1"/>
    <col min="11050" max="11050" width="4.44140625" style="207" customWidth="1"/>
    <col min="11051" max="11051" width="3.6640625" style="207" customWidth="1"/>
    <col min="11052" max="11052" width="0.77734375" style="207" customWidth="1"/>
    <col min="11053" max="11053" width="3.33203125" style="207" customWidth="1"/>
    <col min="11054" max="11054" width="3.6640625" style="207" customWidth="1"/>
    <col min="11055" max="11055" width="3" style="207" customWidth="1"/>
    <col min="11056" max="11056" width="3.6640625" style="207" customWidth="1"/>
    <col min="11057" max="11057" width="3.109375" style="207" customWidth="1"/>
    <col min="11058" max="11058" width="1.88671875" style="207" customWidth="1"/>
    <col min="11059" max="11060" width="2.21875" style="207" customWidth="1"/>
    <col min="11061" max="11061" width="7.21875" style="207" customWidth="1"/>
    <col min="11062" max="11296" width="8.88671875" style="207"/>
    <col min="11297" max="11297" width="2.44140625" style="207" customWidth="1"/>
    <col min="11298" max="11298" width="2.33203125" style="207" customWidth="1"/>
    <col min="11299" max="11299" width="1.109375" style="207" customWidth="1"/>
    <col min="11300" max="11300" width="22.6640625" style="207" customWidth="1"/>
    <col min="11301" max="11301" width="1.21875" style="207" customWidth="1"/>
    <col min="11302" max="11303" width="11.77734375" style="207" customWidth="1"/>
    <col min="11304" max="11304" width="1.77734375" style="207" customWidth="1"/>
    <col min="11305" max="11305" width="6.88671875" style="207" customWidth="1"/>
    <col min="11306" max="11306" width="4.44140625" style="207" customWidth="1"/>
    <col min="11307" max="11307" width="3.6640625" style="207" customWidth="1"/>
    <col min="11308" max="11308" width="0.77734375" style="207" customWidth="1"/>
    <col min="11309" max="11309" width="3.33203125" style="207" customWidth="1"/>
    <col min="11310" max="11310" width="3.6640625" style="207" customWidth="1"/>
    <col min="11311" max="11311" width="3" style="207" customWidth="1"/>
    <col min="11312" max="11312" width="3.6640625" style="207" customWidth="1"/>
    <col min="11313" max="11313" width="3.109375" style="207" customWidth="1"/>
    <col min="11314" max="11314" width="1.88671875" style="207" customWidth="1"/>
    <col min="11315" max="11316" width="2.21875" style="207" customWidth="1"/>
    <col min="11317" max="11317" width="7.21875" style="207" customWidth="1"/>
    <col min="11318" max="11552" width="8.88671875" style="207"/>
    <col min="11553" max="11553" width="2.44140625" style="207" customWidth="1"/>
    <col min="11554" max="11554" width="2.33203125" style="207" customWidth="1"/>
    <col min="11555" max="11555" width="1.109375" style="207" customWidth="1"/>
    <col min="11556" max="11556" width="22.6640625" style="207" customWidth="1"/>
    <col min="11557" max="11557" width="1.21875" style="207" customWidth="1"/>
    <col min="11558" max="11559" width="11.77734375" style="207" customWidth="1"/>
    <col min="11560" max="11560" width="1.77734375" style="207" customWidth="1"/>
    <col min="11561" max="11561" width="6.88671875" style="207" customWidth="1"/>
    <col min="11562" max="11562" width="4.44140625" style="207" customWidth="1"/>
    <col min="11563" max="11563" width="3.6640625" style="207" customWidth="1"/>
    <col min="11564" max="11564" width="0.77734375" style="207" customWidth="1"/>
    <col min="11565" max="11565" width="3.33203125" style="207" customWidth="1"/>
    <col min="11566" max="11566" width="3.6640625" style="207" customWidth="1"/>
    <col min="11567" max="11567" width="3" style="207" customWidth="1"/>
    <col min="11568" max="11568" width="3.6640625" style="207" customWidth="1"/>
    <col min="11569" max="11569" width="3.109375" style="207" customWidth="1"/>
    <col min="11570" max="11570" width="1.88671875" style="207" customWidth="1"/>
    <col min="11571" max="11572" width="2.21875" style="207" customWidth="1"/>
    <col min="11573" max="11573" width="7.21875" style="207" customWidth="1"/>
    <col min="11574" max="11808" width="8.88671875" style="207"/>
    <col min="11809" max="11809" width="2.44140625" style="207" customWidth="1"/>
    <col min="11810" max="11810" width="2.33203125" style="207" customWidth="1"/>
    <col min="11811" max="11811" width="1.109375" style="207" customWidth="1"/>
    <col min="11812" max="11812" width="22.6640625" style="207" customWidth="1"/>
    <col min="11813" max="11813" width="1.21875" style="207" customWidth="1"/>
    <col min="11814" max="11815" width="11.77734375" style="207" customWidth="1"/>
    <col min="11816" max="11816" width="1.77734375" style="207" customWidth="1"/>
    <col min="11817" max="11817" width="6.88671875" style="207" customWidth="1"/>
    <col min="11818" max="11818" width="4.44140625" style="207" customWidth="1"/>
    <col min="11819" max="11819" width="3.6640625" style="207" customWidth="1"/>
    <col min="11820" max="11820" width="0.77734375" style="207" customWidth="1"/>
    <col min="11821" max="11821" width="3.33203125" style="207" customWidth="1"/>
    <col min="11822" max="11822" width="3.6640625" style="207" customWidth="1"/>
    <col min="11823" max="11823" width="3" style="207" customWidth="1"/>
    <col min="11824" max="11824" width="3.6640625" style="207" customWidth="1"/>
    <col min="11825" max="11825" width="3.109375" style="207" customWidth="1"/>
    <col min="11826" max="11826" width="1.88671875" style="207" customWidth="1"/>
    <col min="11827" max="11828" width="2.21875" style="207" customWidth="1"/>
    <col min="11829" max="11829" width="7.21875" style="207" customWidth="1"/>
    <col min="11830" max="12064" width="8.88671875" style="207"/>
    <col min="12065" max="12065" width="2.44140625" style="207" customWidth="1"/>
    <col min="12066" max="12066" width="2.33203125" style="207" customWidth="1"/>
    <col min="12067" max="12067" width="1.109375" style="207" customWidth="1"/>
    <col min="12068" max="12068" width="22.6640625" style="207" customWidth="1"/>
    <col min="12069" max="12069" width="1.21875" style="207" customWidth="1"/>
    <col min="12070" max="12071" width="11.77734375" style="207" customWidth="1"/>
    <col min="12072" max="12072" width="1.77734375" style="207" customWidth="1"/>
    <col min="12073" max="12073" width="6.88671875" style="207" customWidth="1"/>
    <col min="12074" max="12074" width="4.44140625" style="207" customWidth="1"/>
    <col min="12075" max="12075" width="3.6640625" style="207" customWidth="1"/>
    <col min="12076" max="12076" width="0.77734375" style="207" customWidth="1"/>
    <col min="12077" max="12077" width="3.33203125" style="207" customWidth="1"/>
    <col min="12078" max="12078" width="3.6640625" style="207" customWidth="1"/>
    <col min="12079" max="12079" width="3" style="207" customWidth="1"/>
    <col min="12080" max="12080" width="3.6640625" style="207" customWidth="1"/>
    <col min="12081" max="12081" width="3.109375" style="207" customWidth="1"/>
    <col min="12082" max="12082" width="1.88671875" style="207" customWidth="1"/>
    <col min="12083" max="12084" width="2.21875" style="207" customWidth="1"/>
    <col min="12085" max="12085" width="7.21875" style="207" customWidth="1"/>
    <col min="12086" max="12320" width="8.88671875" style="207"/>
    <col min="12321" max="12321" width="2.44140625" style="207" customWidth="1"/>
    <col min="12322" max="12322" width="2.33203125" style="207" customWidth="1"/>
    <col min="12323" max="12323" width="1.109375" style="207" customWidth="1"/>
    <col min="12324" max="12324" width="22.6640625" style="207" customWidth="1"/>
    <col min="12325" max="12325" width="1.21875" style="207" customWidth="1"/>
    <col min="12326" max="12327" width="11.77734375" style="207" customWidth="1"/>
    <col min="12328" max="12328" width="1.77734375" style="207" customWidth="1"/>
    <col min="12329" max="12329" width="6.88671875" style="207" customWidth="1"/>
    <col min="12330" max="12330" width="4.44140625" style="207" customWidth="1"/>
    <col min="12331" max="12331" width="3.6640625" style="207" customWidth="1"/>
    <col min="12332" max="12332" width="0.77734375" style="207" customWidth="1"/>
    <col min="12333" max="12333" width="3.33203125" style="207" customWidth="1"/>
    <col min="12334" max="12334" width="3.6640625" style="207" customWidth="1"/>
    <col min="12335" max="12335" width="3" style="207" customWidth="1"/>
    <col min="12336" max="12336" width="3.6640625" style="207" customWidth="1"/>
    <col min="12337" max="12337" width="3.109375" style="207" customWidth="1"/>
    <col min="12338" max="12338" width="1.88671875" style="207" customWidth="1"/>
    <col min="12339" max="12340" width="2.21875" style="207" customWidth="1"/>
    <col min="12341" max="12341" width="7.21875" style="207" customWidth="1"/>
    <col min="12342" max="12576" width="8.88671875" style="207"/>
    <col min="12577" max="12577" width="2.44140625" style="207" customWidth="1"/>
    <col min="12578" max="12578" width="2.33203125" style="207" customWidth="1"/>
    <col min="12579" max="12579" width="1.109375" style="207" customWidth="1"/>
    <col min="12580" max="12580" width="22.6640625" style="207" customWidth="1"/>
    <col min="12581" max="12581" width="1.21875" style="207" customWidth="1"/>
    <col min="12582" max="12583" width="11.77734375" style="207" customWidth="1"/>
    <col min="12584" max="12584" width="1.77734375" style="207" customWidth="1"/>
    <col min="12585" max="12585" width="6.88671875" style="207" customWidth="1"/>
    <col min="12586" max="12586" width="4.44140625" style="207" customWidth="1"/>
    <col min="12587" max="12587" width="3.6640625" style="207" customWidth="1"/>
    <col min="12588" max="12588" width="0.77734375" style="207" customWidth="1"/>
    <col min="12589" max="12589" width="3.33203125" style="207" customWidth="1"/>
    <col min="12590" max="12590" width="3.6640625" style="207" customWidth="1"/>
    <col min="12591" max="12591" width="3" style="207" customWidth="1"/>
    <col min="12592" max="12592" width="3.6640625" style="207" customWidth="1"/>
    <col min="12593" max="12593" width="3.109375" style="207" customWidth="1"/>
    <col min="12594" max="12594" width="1.88671875" style="207" customWidth="1"/>
    <col min="12595" max="12596" width="2.21875" style="207" customWidth="1"/>
    <col min="12597" max="12597" width="7.21875" style="207" customWidth="1"/>
    <col min="12598" max="12832" width="8.88671875" style="207"/>
    <col min="12833" max="12833" width="2.44140625" style="207" customWidth="1"/>
    <col min="12834" max="12834" width="2.33203125" style="207" customWidth="1"/>
    <col min="12835" max="12835" width="1.109375" style="207" customWidth="1"/>
    <col min="12836" max="12836" width="22.6640625" style="207" customWidth="1"/>
    <col min="12837" max="12837" width="1.21875" style="207" customWidth="1"/>
    <col min="12838" max="12839" width="11.77734375" style="207" customWidth="1"/>
    <col min="12840" max="12840" width="1.77734375" style="207" customWidth="1"/>
    <col min="12841" max="12841" width="6.88671875" style="207" customWidth="1"/>
    <col min="12842" max="12842" width="4.44140625" style="207" customWidth="1"/>
    <col min="12843" max="12843" width="3.6640625" style="207" customWidth="1"/>
    <col min="12844" max="12844" width="0.77734375" style="207" customWidth="1"/>
    <col min="12845" max="12845" width="3.33203125" style="207" customWidth="1"/>
    <col min="12846" max="12846" width="3.6640625" style="207" customWidth="1"/>
    <col min="12847" max="12847" width="3" style="207" customWidth="1"/>
    <col min="12848" max="12848" width="3.6640625" style="207" customWidth="1"/>
    <col min="12849" max="12849" width="3.109375" style="207" customWidth="1"/>
    <col min="12850" max="12850" width="1.88671875" style="207" customWidth="1"/>
    <col min="12851" max="12852" width="2.21875" style="207" customWidth="1"/>
    <col min="12853" max="12853" width="7.21875" style="207" customWidth="1"/>
    <col min="12854" max="13088" width="8.88671875" style="207"/>
    <col min="13089" max="13089" width="2.44140625" style="207" customWidth="1"/>
    <col min="13090" max="13090" width="2.33203125" style="207" customWidth="1"/>
    <col min="13091" max="13091" width="1.109375" style="207" customWidth="1"/>
    <col min="13092" max="13092" width="22.6640625" style="207" customWidth="1"/>
    <col min="13093" max="13093" width="1.21875" style="207" customWidth="1"/>
    <col min="13094" max="13095" width="11.77734375" style="207" customWidth="1"/>
    <col min="13096" max="13096" width="1.77734375" style="207" customWidth="1"/>
    <col min="13097" max="13097" width="6.88671875" style="207" customWidth="1"/>
    <col min="13098" max="13098" width="4.44140625" style="207" customWidth="1"/>
    <col min="13099" max="13099" width="3.6640625" style="207" customWidth="1"/>
    <col min="13100" max="13100" width="0.77734375" style="207" customWidth="1"/>
    <col min="13101" max="13101" width="3.33203125" style="207" customWidth="1"/>
    <col min="13102" max="13102" width="3.6640625" style="207" customWidth="1"/>
    <col min="13103" max="13103" width="3" style="207" customWidth="1"/>
    <col min="13104" max="13104" width="3.6640625" style="207" customWidth="1"/>
    <col min="13105" max="13105" width="3.109375" style="207" customWidth="1"/>
    <col min="13106" max="13106" width="1.88671875" style="207" customWidth="1"/>
    <col min="13107" max="13108" width="2.21875" style="207" customWidth="1"/>
    <col min="13109" max="13109" width="7.21875" style="207" customWidth="1"/>
    <col min="13110" max="13344" width="8.88671875" style="207"/>
    <col min="13345" max="13345" width="2.44140625" style="207" customWidth="1"/>
    <col min="13346" max="13346" width="2.33203125" style="207" customWidth="1"/>
    <col min="13347" max="13347" width="1.109375" style="207" customWidth="1"/>
    <col min="13348" max="13348" width="22.6640625" style="207" customWidth="1"/>
    <col min="13349" max="13349" width="1.21875" style="207" customWidth="1"/>
    <col min="13350" max="13351" width="11.77734375" style="207" customWidth="1"/>
    <col min="13352" max="13352" width="1.77734375" style="207" customWidth="1"/>
    <col min="13353" max="13353" width="6.88671875" style="207" customWidth="1"/>
    <col min="13354" max="13354" width="4.44140625" style="207" customWidth="1"/>
    <col min="13355" max="13355" width="3.6640625" style="207" customWidth="1"/>
    <col min="13356" max="13356" width="0.77734375" style="207" customWidth="1"/>
    <col min="13357" max="13357" width="3.33203125" style="207" customWidth="1"/>
    <col min="13358" max="13358" width="3.6640625" style="207" customWidth="1"/>
    <col min="13359" max="13359" width="3" style="207" customWidth="1"/>
    <col min="13360" max="13360" width="3.6640625" style="207" customWidth="1"/>
    <col min="13361" max="13361" width="3.109375" style="207" customWidth="1"/>
    <col min="13362" max="13362" width="1.88671875" style="207" customWidth="1"/>
    <col min="13363" max="13364" width="2.21875" style="207" customWidth="1"/>
    <col min="13365" max="13365" width="7.21875" style="207" customWidth="1"/>
    <col min="13366" max="13600" width="8.88671875" style="207"/>
    <col min="13601" max="13601" width="2.44140625" style="207" customWidth="1"/>
    <col min="13602" max="13602" width="2.33203125" style="207" customWidth="1"/>
    <col min="13603" max="13603" width="1.109375" style="207" customWidth="1"/>
    <col min="13604" max="13604" width="22.6640625" style="207" customWidth="1"/>
    <col min="13605" max="13605" width="1.21875" style="207" customWidth="1"/>
    <col min="13606" max="13607" width="11.77734375" style="207" customWidth="1"/>
    <col min="13608" max="13608" width="1.77734375" style="207" customWidth="1"/>
    <col min="13609" max="13609" width="6.88671875" style="207" customWidth="1"/>
    <col min="13610" max="13610" width="4.44140625" style="207" customWidth="1"/>
    <col min="13611" max="13611" width="3.6640625" style="207" customWidth="1"/>
    <col min="13612" max="13612" width="0.77734375" style="207" customWidth="1"/>
    <col min="13613" max="13613" width="3.33203125" style="207" customWidth="1"/>
    <col min="13614" max="13614" width="3.6640625" style="207" customWidth="1"/>
    <col min="13615" max="13615" width="3" style="207" customWidth="1"/>
    <col min="13616" max="13616" width="3.6640625" style="207" customWidth="1"/>
    <col min="13617" max="13617" width="3.109375" style="207" customWidth="1"/>
    <col min="13618" max="13618" width="1.88671875" style="207" customWidth="1"/>
    <col min="13619" max="13620" width="2.21875" style="207" customWidth="1"/>
    <col min="13621" max="13621" width="7.21875" style="207" customWidth="1"/>
    <col min="13622" max="13856" width="8.88671875" style="207"/>
    <col min="13857" max="13857" width="2.44140625" style="207" customWidth="1"/>
    <col min="13858" max="13858" width="2.33203125" style="207" customWidth="1"/>
    <col min="13859" max="13859" width="1.109375" style="207" customWidth="1"/>
    <col min="13860" max="13860" width="22.6640625" style="207" customWidth="1"/>
    <col min="13861" max="13861" width="1.21875" style="207" customWidth="1"/>
    <col min="13862" max="13863" width="11.77734375" style="207" customWidth="1"/>
    <col min="13864" max="13864" width="1.77734375" style="207" customWidth="1"/>
    <col min="13865" max="13865" width="6.88671875" style="207" customWidth="1"/>
    <col min="13866" max="13866" width="4.44140625" style="207" customWidth="1"/>
    <col min="13867" max="13867" width="3.6640625" style="207" customWidth="1"/>
    <col min="13868" max="13868" width="0.77734375" style="207" customWidth="1"/>
    <col min="13869" max="13869" width="3.33203125" style="207" customWidth="1"/>
    <col min="13870" max="13870" width="3.6640625" style="207" customWidth="1"/>
    <col min="13871" max="13871" width="3" style="207" customWidth="1"/>
    <col min="13872" max="13872" width="3.6640625" style="207" customWidth="1"/>
    <col min="13873" max="13873" width="3.109375" style="207" customWidth="1"/>
    <col min="13874" max="13874" width="1.88671875" style="207" customWidth="1"/>
    <col min="13875" max="13876" width="2.21875" style="207" customWidth="1"/>
    <col min="13877" max="13877" width="7.21875" style="207" customWidth="1"/>
    <col min="13878" max="14112" width="8.88671875" style="207"/>
    <col min="14113" max="14113" width="2.44140625" style="207" customWidth="1"/>
    <col min="14114" max="14114" width="2.33203125" style="207" customWidth="1"/>
    <col min="14115" max="14115" width="1.109375" style="207" customWidth="1"/>
    <col min="14116" max="14116" width="22.6640625" style="207" customWidth="1"/>
    <col min="14117" max="14117" width="1.21875" style="207" customWidth="1"/>
    <col min="14118" max="14119" width="11.77734375" style="207" customWidth="1"/>
    <col min="14120" max="14120" width="1.77734375" style="207" customWidth="1"/>
    <col min="14121" max="14121" width="6.88671875" style="207" customWidth="1"/>
    <col min="14122" max="14122" width="4.44140625" style="207" customWidth="1"/>
    <col min="14123" max="14123" width="3.6640625" style="207" customWidth="1"/>
    <col min="14124" max="14124" width="0.77734375" style="207" customWidth="1"/>
    <col min="14125" max="14125" width="3.33203125" style="207" customWidth="1"/>
    <col min="14126" max="14126" width="3.6640625" style="207" customWidth="1"/>
    <col min="14127" max="14127" width="3" style="207" customWidth="1"/>
    <col min="14128" max="14128" width="3.6640625" style="207" customWidth="1"/>
    <col min="14129" max="14129" width="3.109375" style="207" customWidth="1"/>
    <col min="14130" max="14130" width="1.88671875" style="207" customWidth="1"/>
    <col min="14131" max="14132" width="2.21875" style="207" customWidth="1"/>
    <col min="14133" max="14133" width="7.21875" style="207" customWidth="1"/>
    <col min="14134" max="14368" width="8.88671875" style="207"/>
    <col min="14369" max="14369" width="2.44140625" style="207" customWidth="1"/>
    <col min="14370" max="14370" width="2.33203125" style="207" customWidth="1"/>
    <col min="14371" max="14371" width="1.109375" style="207" customWidth="1"/>
    <col min="14372" max="14372" width="22.6640625" style="207" customWidth="1"/>
    <col min="14373" max="14373" width="1.21875" style="207" customWidth="1"/>
    <col min="14374" max="14375" width="11.77734375" style="207" customWidth="1"/>
    <col min="14376" max="14376" width="1.77734375" style="207" customWidth="1"/>
    <col min="14377" max="14377" width="6.88671875" style="207" customWidth="1"/>
    <col min="14378" max="14378" width="4.44140625" style="207" customWidth="1"/>
    <col min="14379" max="14379" width="3.6640625" style="207" customWidth="1"/>
    <col min="14380" max="14380" width="0.77734375" style="207" customWidth="1"/>
    <col min="14381" max="14381" width="3.33203125" style="207" customWidth="1"/>
    <col min="14382" max="14382" width="3.6640625" style="207" customWidth="1"/>
    <col min="14383" max="14383" width="3" style="207" customWidth="1"/>
    <col min="14384" max="14384" width="3.6640625" style="207" customWidth="1"/>
    <col min="14385" max="14385" width="3.109375" style="207" customWidth="1"/>
    <col min="14386" max="14386" width="1.88671875" style="207" customWidth="1"/>
    <col min="14387" max="14388" width="2.21875" style="207" customWidth="1"/>
    <col min="14389" max="14389" width="7.21875" style="207" customWidth="1"/>
    <col min="14390" max="14624" width="8.88671875" style="207"/>
    <col min="14625" max="14625" width="2.44140625" style="207" customWidth="1"/>
    <col min="14626" max="14626" width="2.33203125" style="207" customWidth="1"/>
    <col min="14627" max="14627" width="1.109375" style="207" customWidth="1"/>
    <col min="14628" max="14628" width="22.6640625" style="207" customWidth="1"/>
    <col min="14629" max="14629" width="1.21875" style="207" customWidth="1"/>
    <col min="14630" max="14631" width="11.77734375" style="207" customWidth="1"/>
    <col min="14632" max="14632" width="1.77734375" style="207" customWidth="1"/>
    <col min="14633" max="14633" width="6.88671875" style="207" customWidth="1"/>
    <col min="14634" max="14634" width="4.44140625" style="207" customWidth="1"/>
    <col min="14635" max="14635" width="3.6640625" style="207" customWidth="1"/>
    <col min="14636" max="14636" width="0.77734375" style="207" customWidth="1"/>
    <col min="14637" max="14637" width="3.33203125" style="207" customWidth="1"/>
    <col min="14638" max="14638" width="3.6640625" style="207" customWidth="1"/>
    <col min="14639" max="14639" width="3" style="207" customWidth="1"/>
    <col min="14640" max="14640" width="3.6640625" style="207" customWidth="1"/>
    <col min="14641" max="14641" width="3.109375" style="207" customWidth="1"/>
    <col min="14642" max="14642" width="1.88671875" style="207" customWidth="1"/>
    <col min="14643" max="14644" width="2.21875" style="207" customWidth="1"/>
    <col min="14645" max="14645" width="7.21875" style="207" customWidth="1"/>
    <col min="14646" max="14880" width="8.88671875" style="207"/>
    <col min="14881" max="14881" width="2.44140625" style="207" customWidth="1"/>
    <col min="14882" max="14882" width="2.33203125" style="207" customWidth="1"/>
    <col min="14883" max="14883" width="1.109375" style="207" customWidth="1"/>
    <col min="14884" max="14884" width="22.6640625" style="207" customWidth="1"/>
    <col min="14885" max="14885" width="1.21875" style="207" customWidth="1"/>
    <col min="14886" max="14887" width="11.77734375" style="207" customWidth="1"/>
    <col min="14888" max="14888" width="1.77734375" style="207" customWidth="1"/>
    <col min="14889" max="14889" width="6.88671875" style="207" customWidth="1"/>
    <col min="14890" max="14890" width="4.44140625" style="207" customWidth="1"/>
    <col min="14891" max="14891" width="3.6640625" style="207" customWidth="1"/>
    <col min="14892" max="14892" width="0.77734375" style="207" customWidth="1"/>
    <col min="14893" max="14893" width="3.33203125" style="207" customWidth="1"/>
    <col min="14894" max="14894" width="3.6640625" style="207" customWidth="1"/>
    <col min="14895" max="14895" width="3" style="207" customWidth="1"/>
    <col min="14896" max="14896" width="3.6640625" style="207" customWidth="1"/>
    <col min="14897" max="14897" width="3.109375" style="207" customWidth="1"/>
    <col min="14898" max="14898" width="1.88671875" style="207" customWidth="1"/>
    <col min="14899" max="14900" width="2.21875" style="207" customWidth="1"/>
    <col min="14901" max="14901" width="7.21875" style="207" customWidth="1"/>
    <col min="14902" max="15136" width="8.88671875" style="207"/>
    <col min="15137" max="15137" width="2.44140625" style="207" customWidth="1"/>
    <col min="15138" max="15138" width="2.33203125" style="207" customWidth="1"/>
    <col min="15139" max="15139" width="1.109375" style="207" customWidth="1"/>
    <col min="15140" max="15140" width="22.6640625" style="207" customWidth="1"/>
    <col min="15141" max="15141" width="1.21875" style="207" customWidth="1"/>
    <col min="15142" max="15143" width="11.77734375" style="207" customWidth="1"/>
    <col min="15144" max="15144" width="1.77734375" style="207" customWidth="1"/>
    <col min="15145" max="15145" width="6.88671875" style="207" customWidth="1"/>
    <col min="15146" max="15146" width="4.44140625" style="207" customWidth="1"/>
    <col min="15147" max="15147" width="3.6640625" style="207" customWidth="1"/>
    <col min="15148" max="15148" width="0.77734375" style="207" customWidth="1"/>
    <col min="15149" max="15149" width="3.33203125" style="207" customWidth="1"/>
    <col min="15150" max="15150" width="3.6640625" style="207" customWidth="1"/>
    <col min="15151" max="15151" width="3" style="207" customWidth="1"/>
    <col min="15152" max="15152" width="3.6640625" style="207" customWidth="1"/>
    <col min="15153" max="15153" width="3.109375" style="207" customWidth="1"/>
    <col min="15154" max="15154" width="1.88671875" style="207" customWidth="1"/>
    <col min="15155" max="15156" width="2.21875" style="207" customWidth="1"/>
    <col min="15157" max="15157" width="7.21875" style="207" customWidth="1"/>
    <col min="15158" max="15392" width="8.88671875" style="207"/>
    <col min="15393" max="15393" width="2.44140625" style="207" customWidth="1"/>
    <col min="15394" max="15394" width="2.33203125" style="207" customWidth="1"/>
    <col min="15395" max="15395" width="1.109375" style="207" customWidth="1"/>
    <col min="15396" max="15396" width="22.6640625" style="207" customWidth="1"/>
    <col min="15397" max="15397" width="1.21875" style="207" customWidth="1"/>
    <col min="15398" max="15399" width="11.77734375" style="207" customWidth="1"/>
    <col min="15400" max="15400" width="1.77734375" style="207" customWidth="1"/>
    <col min="15401" max="15401" width="6.88671875" style="207" customWidth="1"/>
    <col min="15402" max="15402" width="4.44140625" style="207" customWidth="1"/>
    <col min="15403" max="15403" width="3.6640625" style="207" customWidth="1"/>
    <col min="15404" max="15404" width="0.77734375" style="207" customWidth="1"/>
    <col min="15405" max="15405" width="3.33203125" style="207" customWidth="1"/>
    <col min="15406" max="15406" width="3.6640625" style="207" customWidth="1"/>
    <col min="15407" max="15407" width="3" style="207" customWidth="1"/>
    <col min="15408" max="15408" width="3.6640625" style="207" customWidth="1"/>
    <col min="15409" max="15409" width="3.109375" style="207" customWidth="1"/>
    <col min="15410" max="15410" width="1.88671875" style="207" customWidth="1"/>
    <col min="15411" max="15412" width="2.21875" style="207" customWidth="1"/>
    <col min="15413" max="15413" width="7.21875" style="207" customWidth="1"/>
    <col min="15414" max="15648" width="8.88671875" style="207"/>
    <col min="15649" max="15649" width="2.44140625" style="207" customWidth="1"/>
    <col min="15650" max="15650" width="2.33203125" style="207" customWidth="1"/>
    <col min="15651" max="15651" width="1.109375" style="207" customWidth="1"/>
    <col min="15652" max="15652" width="22.6640625" style="207" customWidth="1"/>
    <col min="15653" max="15653" width="1.21875" style="207" customWidth="1"/>
    <col min="15654" max="15655" width="11.77734375" style="207" customWidth="1"/>
    <col min="15656" max="15656" width="1.77734375" style="207" customWidth="1"/>
    <col min="15657" max="15657" width="6.88671875" style="207" customWidth="1"/>
    <col min="15658" max="15658" width="4.44140625" style="207" customWidth="1"/>
    <col min="15659" max="15659" width="3.6640625" style="207" customWidth="1"/>
    <col min="15660" max="15660" width="0.77734375" style="207" customWidth="1"/>
    <col min="15661" max="15661" width="3.33203125" style="207" customWidth="1"/>
    <col min="15662" max="15662" width="3.6640625" style="207" customWidth="1"/>
    <col min="15663" max="15663" width="3" style="207" customWidth="1"/>
    <col min="15664" max="15664" width="3.6640625" style="207" customWidth="1"/>
    <col min="15665" max="15665" width="3.109375" style="207" customWidth="1"/>
    <col min="15666" max="15666" width="1.88671875" style="207" customWidth="1"/>
    <col min="15667" max="15668" width="2.21875" style="207" customWidth="1"/>
    <col min="15669" max="15669" width="7.21875" style="207" customWidth="1"/>
    <col min="15670" max="15904" width="8.88671875" style="207"/>
    <col min="15905" max="15905" width="2.44140625" style="207" customWidth="1"/>
    <col min="15906" max="15906" width="2.33203125" style="207" customWidth="1"/>
    <col min="15907" max="15907" width="1.109375" style="207" customWidth="1"/>
    <col min="15908" max="15908" width="22.6640625" style="207" customWidth="1"/>
    <col min="15909" max="15909" width="1.21875" style="207" customWidth="1"/>
    <col min="15910" max="15911" width="11.77734375" style="207" customWidth="1"/>
    <col min="15912" max="15912" width="1.77734375" style="207" customWidth="1"/>
    <col min="15913" max="15913" width="6.88671875" style="207" customWidth="1"/>
    <col min="15914" max="15914" width="4.44140625" style="207" customWidth="1"/>
    <col min="15915" max="15915" width="3.6640625" style="207" customWidth="1"/>
    <col min="15916" max="15916" width="0.77734375" style="207" customWidth="1"/>
    <col min="15917" max="15917" width="3.33203125" style="207" customWidth="1"/>
    <col min="15918" max="15918" width="3.6640625" style="207" customWidth="1"/>
    <col min="15919" max="15919" width="3" style="207" customWidth="1"/>
    <col min="15920" max="15920" width="3.6640625" style="207" customWidth="1"/>
    <col min="15921" max="15921" width="3.109375" style="207" customWidth="1"/>
    <col min="15922" max="15922" width="1.88671875" style="207" customWidth="1"/>
    <col min="15923" max="15924" width="2.21875" style="207" customWidth="1"/>
    <col min="15925" max="15925" width="7.21875" style="207" customWidth="1"/>
    <col min="15926" max="16160" width="8.88671875" style="207"/>
    <col min="16161" max="16161" width="2.44140625" style="207" customWidth="1"/>
    <col min="16162" max="16162" width="2.33203125" style="207" customWidth="1"/>
    <col min="16163" max="16163" width="1.109375" style="207" customWidth="1"/>
    <col min="16164" max="16164" width="22.6640625" style="207" customWidth="1"/>
    <col min="16165" max="16165" width="1.21875" style="207" customWidth="1"/>
    <col min="16166" max="16167" width="11.77734375" style="207" customWidth="1"/>
    <col min="16168" max="16168" width="1.77734375" style="207" customWidth="1"/>
    <col min="16169" max="16169" width="6.88671875" style="207" customWidth="1"/>
    <col min="16170" max="16170" width="4.44140625" style="207" customWidth="1"/>
    <col min="16171" max="16171" width="3.6640625" style="207" customWidth="1"/>
    <col min="16172" max="16172" width="0.77734375" style="207" customWidth="1"/>
    <col min="16173" max="16173" width="3.33203125" style="207" customWidth="1"/>
    <col min="16174" max="16174" width="3.6640625" style="207" customWidth="1"/>
    <col min="16175" max="16175" width="3" style="207" customWidth="1"/>
    <col min="16176" max="16176" width="3.6640625" style="207" customWidth="1"/>
    <col min="16177" max="16177" width="3.109375" style="207" customWidth="1"/>
    <col min="16178" max="16178" width="1.88671875" style="207" customWidth="1"/>
    <col min="16179" max="16180" width="2.21875" style="207" customWidth="1"/>
    <col min="16181" max="16181" width="7.21875" style="207" customWidth="1"/>
    <col min="16182" max="16384" width="8.88671875" style="207"/>
  </cols>
  <sheetData>
    <row r="1" spans="2:76" ht="15.6" customHeight="1">
      <c r="B1" s="206" t="s">
        <v>2573</v>
      </c>
      <c r="BB1" s="206" t="s">
        <v>2573</v>
      </c>
    </row>
    <row r="2" spans="2:76" ht="9.75" customHeight="1">
      <c r="S2" s="209"/>
      <c r="T2" s="209"/>
      <c r="X2" s="209"/>
      <c r="BS2" s="209"/>
      <c r="BT2" s="209"/>
      <c r="BX2" s="209"/>
    </row>
    <row r="3" spans="2:76">
      <c r="Q3" s="210"/>
      <c r="R3" s="798"/>
      <c r="S3" s="799"/>
      <c r="T3" s="152" t="s">
        <v>2213</v>
      </c>
      <c r="U3" s="414"/>
      <c r="V3" s="152" t="s">
        <v>2214</v>
      </c>
      <c r="W3" s="414"/>
      <c r="X3" s="152" t="s">
        <v>2215</v>
      </c>
      <c r="AB3" s="400"/>
      <c r="BQ3" s="210"/>
      <c r="BR3" s="798"/>
      <c r="BS3" s="798"/>
      <c r="BT3" s="152" t="s">
        <v>2213</v>
      </c>
      <c r="BU3" s="414"/>
      <c r="BV3" s="152" t="s">
        <v>2214</v>
      </c>
      <c r="BW3" s="414"/>
      <c r="BX3" s="152" t="s">
        <v>2215</v>
      </c>
    </row>
    <row r="4" spans="2:76" ht="6.6" customHeight="1">
      <c r="Q4" s="210"/>
      <c r="R4" s="210"/>
      <c r="S4" s="212"/>
      <c r="T4" s="211"/>
      <c r="U4" s="212"/>
      <c r="V4" s="211"/>
      <c r="W4" s="212"/>
      <c r="X4" s="211"/>
      <c r="BQ4" s="210"/>
      <c r="BR4" s="210"/>
      <c r="BS4" s="212"/>
      <c r="BT4" s="211"/>
      <c r="BU4" s="212"/>
      <c r="BV4" s="211"/>
      <c r="BW4" s="212"/>
      <c r="BX4" s="211"/>
    </row>
    <row r="5" spans="2:76" ht="16.2" customHeight="1">
      <c r="N5" s="207" t="s">
        <v>2286</v>
      </c>
      <c r="T5" s="348"/>
      <c r="U5" s="348"/>
      <c r="V5" s="348"/>
      <c r="W5" s="348"/>
      <c r="X5" s="348"/>
      <c r="BN5" s="207" t="s">
        <v>2286</v>
      </c>
      <c r="BT5" s="348"/>
      <c r="BU5" s="348"/>
      <c r="BV5" s="348"/>
      <c r="BW5" s="348"/>
      <c r="BX5" s="348"/>
    </row>
    <row r="6" spans="2:76" ht="16.8" customHeight="1">
      <c r="C6" s="207" t="s">
        <v>2216</v>
      </c>
      <c r="N6" s="1295" t="s">
        <v>2234</v>
      </c>
      <c r="O6" s="1300"/>
      <c r="P6" s="1111">
        <f>第1号!$L$9</f>
        <v>0</v>
      </c>
      <c r="Q6" s="1112"/>
      <c r="R6" s="1112"/>
      <c r="S6" s="1112"/>
      <c r="T6" s="1112"/>
      <c r="U6" s="1112"/>
      <c r="V6" s="1112"/>
      <c r="W6" s="1112"/>
      <c r="X6" s="1112"/>
      <c r="BC6" s="207" t="s">
        <v>2216</v>
      </c>
      <c r="BN6" s="1295" t="s">
        <v>2234</v>
      </c>
      <c r="BO6" s="1295"/>
      <c r="BP6" s="1111" t="s">
        <v>2420</v>
      </c>
      <c r="BQ6" s="1111"/>
      <c r="BR6" s="1111"/>
      <c r="BS6" s="1111"/>
      <c r="BT6" s="1111"/>
      <c r="BU6" s="1111"/>
      <c r="BV6" s="1111"/>
      <c r="BW6" s="1111"/>
      <c r="BX6" s="1111"/>
    </row>
    <row r="7" spans="2:76" ht="2.4" customHeight="1">
      <c r="E7" s="206"/>
      <c r="F7" s="206"/>
      <c r="G7" s="206"/>
      <c r="H7" s="206"/>
      <c r="I7" s="206"/>
      <c r="J7" s="206"/>
      <c r="O7" s="206"/>
      <c r="P7" s="155"/>
      <c r="Q7" s="155"/>
      <c r="R7" s="155"/>
      <c r="S7" s="155"/>
      <c r="T7" s="155"/>
      <c r="U7" s="155"/>
      <c r="V7" s="155"/>
      <c r="W7" s="155"/>
      <c r="X7" s="155"/>
      <c r="BE7" s="206"/>
      <c r="BF7" s="206"/>
      <c r="BG7" s="206"/>
      <c r="BH7" s="206"/>
      <c r="BI7" s="206"/>
      <c r="BJ7" s="206"/>
      <c r="BO7" s="206"/>
      <c r="BP7" s="155"/>
      <c r="BQ7" s="155"/>
      <c r="BR7" s="155"/>
      <c r="BS7" s="155"/>
      <c r="BT7" s="155"/>
      <c r="BU7" s="155"/>
      <c r="BV7" s="155"/>
      <c r="BW7" s="155"/>
      <c r="BX7" s="155"/>
    </row>
    <row r="8" spans="2:76" ht="16.8" customHeight="1">
      <c r="C8" s="207" t="s">
        <v>2247</v>
      </c>
      <c r="D8" s="206"/>
      <c r="E8" s="206"/>
      <c r="F8" s="206"/>
      <c r="G8" s="206"/>
      <c r="H8" s="206"/>
      <c r="I8" s="206"/>
      <c r="J8" s="206"/>
      <c r="N8" s="1295" t="s">
        <v>2219</v>
      </c>
      <c r="O8" s="1300"/>
      <c r="P8" s="1111">
        <f>第1号!$J$10</f>
        <v>0</v>
      </c>
      <c r="Q8" s="1112"/>
      <c r="R8" s="1112"/>
      <c r="S8" s="1112"/>
      <c r="T8" s="1112"/>
      <c r="U8" s="1112"/>
      <c r="V8" s="1112"/>
      <c r="W8" s="1112"/>
      <c r="X8" s="1112"/>
      <c r="BC8" s="207" t="s">
        <v>2247</v>
      </c>
      <c r="BD8" s="206"/>
      <c r="BE8" s="206"/>
      <c r="BF8" s="206"/>
      <c r="BG8" s="206"/>
      <c r="BH8" s="206"/>
      <c r="BI8" s="206"/>
      <c r="BJ8" s="206"/>
      <c r="BN8" s="1295" t="s">
        <v>2219</v>
      </c>
      <c r="BO8" s="1295"/>
      <c r="BP8" s="1111" t="s">
        <v>2421</v>
      </c>
      <c r="BQ8" s="1111"/>
      <c r="BR8" s="1111"/>
      <c r="BS8" s="1111"/>
      <c r="BT8" s="1111"/>
      <c r="BU8" s="1111"/>
      <c r="BV8" s="1111"/>
      <c r="BW8" s="1111"/>
      <c r="BX8" s="1111"/>
    </row>
    <row r="9" spans="2:76" ht="2.4" customHeight="1">
      <c r="D9" s="206"/>
      <c r="E9" s="206"/>
      <c r="F9" s="206"/>
      <c r="G9" s="206"/>
      <c r="H9" s="206"/>
      <c r="I9" s="206"/>
      <c r="J9" s="206"/>
      <c r="O9" s="206"/>
      <c r="P9" s="155"/>
      <c r="Q9" s="155"/>
      <c r="R9" s="155"/>
      <c r="S9" s="155"/>
      <c r="T9" s="155"/>
      <c r="U9" s="155"/>
      <c r="V9" s="155"/>
      <c r="W9" s="155"/>
      <c r="X9" s="155"/>
      <c r="BD9" s="206"/>
      <c r="BE9" s="206"/>
      <c r="BF9" s="206"/>
      <c r="BG9" s="206"/>
      <c r="BH9" s="206"/>
      <c r="BI9" s="206"/>
      <c r="BJ9" s="206"/>
      <c r="BO9" s="206"/>
      <c r="BP9" s="155"/>
      <c r="BQ9" s="155"/>
      <c r="BR9" s="155"/>
      <c r="BS9" s="155"/>
      <c r="BT9" s="155"/>
      <c r="BU9" s="155"/>
      <c r="BV9" s="155"/>
      <c r="BW9" s="155"/>
      <c r="BX9" s="155"/>
    </row>
    <row r="10" spans="2:76" ht="21.6" customHeight="1">
      <c r="N10" s="1296" t="s">
        <v>2175</v>
      </c>
      <c r="O10" s="1299"/>
      <c r="P10" s="1111">
        <f>第1号!$J$11</f>
        <v>0</v>
      </c>
      <c r="Q10" s="1112"/>
      <c r="R10" s="1112"/>
      <c r="S10" s="1112"/>
      <c r="T10" s="1111">
        <f>第1号!$M$11</f>
        <v>0</v>
      </c>
      <c r="U10" s="1112"/>
      <c r="V10" s="1112"/>
      <c r="W10" s="1112"/>
      <c r="X10" s="1112"/>
      <c r="AB10" s="214"/>
      <c r="BN10" s="1296" t="s">
        <v>2175</v>
      </c>
      <c r="BO10" s="1296"/>
      <c r="BP10" s="1111" t="s">
        <v>2670</v>
      </c>
      <c r="BQ10" s="1111"/>
      <c r="BR10" s="1111"/>
      <c r="BS10" s="1111"/>
      <c r="BT10" s="1111" t="s">
        <v>2671</v>
      </c>
      <c r="BU10" s="1111"/>
      <c r="BV10" s="1111"/>
      <c r="BW10" s="1111"/>
      <c r="BX10" s="1111"/>
    </row>
    <row r="11" spans="2:76" ht="7.2" customHeight="1">
      <c r="O11" s="206"/>
      <c r="P11" s="213"/>
      <c r="Q11" s="213"/>
      <c r="R11" s="213"/>
      <c r="S11" s="213"/>
      <c r="T11" s="213"/>
      <c r="U11" s="213"/>
      <c r="V11" s="213"/>
      <c r="W11" s="213"/>
      <c r="X11" s="213"/>
      <c r="BO11" s="206"/>
      <c r="BP11" s="213"/>
      <c r="BQ11" s="213"/>
      <c r="BR11" s="213"/>
      <c r="BS11" s="213"/>
      <c r="BT11" s="213"/>
      <c r="BU11" s="213"/>
      <c r="BV11" s="213"/>
      <c r="BW11" s="213"/>
      <c r="BX11" s="213"/>
    </row>
    <row r="12" spans="2:76" ht="16.8" customHeight="1">
      <c r="N12" s="207" t="s">
        <v>2256</v>
      </c>
      <c r="O12" s="349"/>
      <c r="P12" s="206"/>
      <c r="Q12" s="206"/>
      <c r="R12" s="213"/>
      <c r="S12" s="213"/>
      <c r="T12" s="213"/>
      <c r="U12" s="213"/>
      <c r="V12" s="213"/>
      <c r="W12" s="213"/>
      <c r="X12" s="213"/>
      <c r="BN12" s="207" t="s">
        <v>2256</v>
      </c>
      <c r="BO12" s="349"/>
      <c r="BP12" s="206"/>
      <c r="BQ12" s="206"/>
      <c r="BR12" s="213"/>
      <c r="BS12" s="213"/>
      <c r="BT12" s="213"/>
      <c r="BU12" s="213"/>
      <c r="BV12" s="213"/>
      <c r="BW12" s="213"/>
      <c r="BX12" s="213"/>
    </row>
    <row r="13" spans="2:76" ht="2.4" customHeight="1">
      <c r="O13" s="206"/>
      <c r="P13" s="155"/>
      <c r="Q13" s="155"/>
      <c r="R13" s="155"/>
      <c r="S13" s="155"/>
      <c r="T13" s="155"/>
      <c r="U13" s="155"/>
      <c r="V13" s="155"/>
      <c r="W13" s="155"/>
      <c r="X13" s="155"/>
      <c r="BO13" s="206"/>
      <c r="BP13" s="155"/>
      <c r="BQ13" s="155"/>
      <c r="BR13" s="155"/>
      <c r="BS13" s="155"/>
      <c r="BT13" s="155"/>
      <c r="BU13" s="155"/>
      <c r="BV13" s="155"/>
      <c r="BW13" s="155"/>
      <c r="BX13" s="155"/>
    </row>
    <row r="14" spans="2:76" ht="16.8" customHeight="1">
      <c r="N14" s="1295" t="s">
        <v>2219</v>
      </c>
      <c r="O14" s="1295"/>
      <c r="P14" s="1111">
        <f>第1号!$J$16</f>
        <v>0</v>
      </c>
      <c r="Q14" s="1112"/>
      <c r="R14" s="1112"/>
      <c r="S14" s="1112"/>
      <c r="T14" s="1112"/>
      <c r="U14" s="1112"/>
      <c r="V14" s="1112"/>
      <c r="W14" s="1112"/>
      <c r="X14" s="1112"/>
      <c r="AB14" s="214"/>
      <c r="BN14" s="1295" t="s">
        <v>2219</v>
      </c>
      <c r="BO14" s="1295"/>
      <c r="BP14" s="1111" t="s">
        <v>2675</v>
      </c>
      <c r="BQ14" s="1111"/>
      <c r="BR14" s="1111"/>
      <c r="BS14" s="1111"/>
      <c r="BT14" s="1111"/>
      <c r="BU14" s="1111"/>
      <c r="BV14" s="1111"/>
      <c r="BW14" s="1111"/>
      <c r="BX14" s="1111"/>
    </row>
    <row r="15" spans="2:76" ht="2.4" customHeight="1">
      <c r="O15" s="206"/>
      <c r="P15" s="155"/>
      <c r="Q15" s="155"/>
      <c r="R15" s="155"/>
      <c r="S15" s="155"/>
      <c r="T15" s="155"/>
      <c r="U15" s="155"/>
      <c r="V15" s="155"/>
      <c r="W15" s="155"/>
      <c r="X15" s="155"/>
      <c r="BO15" s="206"/>
      <c r="BP15" s="155"/>
      <c r="BQ15" s="155"/>
      <c r="BR15" s="155"/>
      <c r="BS15" s="155"/>
      <c r="BT15" s="155"/>
      <c r="BU15" s="155"/>
      <c r="BV15" s="155"/>
      <c r="BW15" s="155"/>
      <c r="BX15" s="155"/>
    </row>
    <row r="16" spans="2:76" ht="21" customHeight="1">
      <c r="N16" s="1296" t="s">
        <v>2175</v>
      </c>
      <c r="O16" s="1296"/>
      <c r="P16" s="1111">
        <f>第1号!$J$17</f>
        <v>0</v>
      </c>
      <c r="Q16" s="1112"/>
      <c r="R16" s="1112"/>
      <c r="S16" s="1112"/>
      <c r="T16" s="1111">
        <f>第1号!$M$17</f>
        <v>0</v>
      </c>
      <c r="U16" s="1112"/>
      <c r="V16" s="1112"/>
      <c r="W16" s="1112"/>
      <c r="X16" s="1112"/>
      <c r="AB16" s="214"/>
      <c r="BN16" s="1296" t="s">
        <v>2175</v>
      </c>
      <c r="BO16" s="1296"/>
      <c r="BP16" s="1111" t="s">
        <v>2670</v>
      </c>
      <c r="BQ16" s="1111"/>
      <c r="BR16" s="1111"/>
      <c r="BS16" s="1111"/>
      <c r="BT16" s="1111" t="s">
        <v>2676</v>
      </c>
      <c r="BU16" s="1111"/>
      <c r="BV16" s="1111"/>
      <c r="BW16" s="1111"/>
      <c r="BX16" s="1111"/>
    </row>
    <row r="17" spans="3:78" ht="8.4" customHeight="1">
      <c r="O17" s="206"/>
      <c r="P17" s="213"/>
      <c r="Q17" s="213"/>
      <c r="R17" s="213"/>
      <c r="S17" s="213"/>
      <c r="T17" s="213"/>
      <c r="U17" s="213"/>
      <c r="V17" s="213"/>
      <c r="W17" s="213"/>
      <c r="X17" s="213"/>
      <c r="BO17" s="206"/>
      <c r="BP17" s="213"/>
      <c r="BQ17" s="213"/>
      <c r="BR17" s="213"/>
      <c r="BS17" s="213"/>
      <c r="BT17" s="213"/>
      <c r="BU17" s="213"/>
      <c r="BV17" s="213"/>
      <c r="BW17" s="213"/>
      <c r="BX17" s="213"/>
    </row>
    <row r="18" spans="3:78" s="149" customFormat="1" ht="23.4" customHeight="1">
      <c r="D18" s="151"/>
      <c r="N18" s="149" t="s">
        <v>2238</v>
      </c>
      <c r="O18" s="181"/>
      <c r="P18" s="148"/>
      <c r="Q18" s="148"/>
      <c r="R18" s="154"/>
      <c r="S18" s="154"/>
      <c r="T18" s="154"/>
      <c r="U18" s="154"/>
      <c r="V18" s="154"/>
      <c r="W18" s="154"/>
      <c r="X18" s="154"/>
      <c r="Y18" s="150"/>
      <c r="Z18" s="150"/>
      <c r="AA18" s="150"/>
      <c r="AB18" s="169"/>
      <c r="AC18" s="169"/>
      <c r="AD18" s="169"/>
      <c r="AE18" s="169"/>
      <c r="AF18" s="169"/>
      <c r="AG18" s="169"/>
      <c r="BD18" s="151"/>
      <c r="BN18" s="149" t="s">
        <v>2238</v>
      </c>
      <c r="BO18" s="181"/>
      <c r="BP18" s="148"/>
      <c r="BQ18" s="148"/>
      <c r="BR18" s="154"/>
      <c r="BS18" s="154"/>
      <c r="BT18" s="154"/>
      <c r="BU18" s="154"/>
      <c r="BV18" s="154"/>
      <c r="BW18" s="154"/>
      <c r="BX18" s="154"/>
      <c r="BY18" s="150"/>
      <c r="BZ18" s="150"/>
    </row>
    <row r="19" spans="3:78" s="149" customFormat="1" ht="2.4" customHeight="1">
      <c r="O19" s="148"/>
      <c r="P19" s="155"/>
      <c r="Q19" s="155"/>
      <c r="R19" s="155"/>
      <c r="S19" s="155"/>
      <c r="T19" s="155"/>
      <c r="U19" s="155"/>
      <c r="V19" s="155"/>
      <c r="W19" s="155"/>
      <c r="X19" s="155"/>
      <c r="Y19" s="150"/>
      <c r="Z19" s="150"/>
      <c r="AA19" s="150"/>
      <c r="AB19" s="169"/>
      <c r="AC19" s="169"/>
      <c r="AD19" s="169"/>
      <c r="AE19" s="169"/>
      <c r="AF19" s="169"/>
      <c r="AG19" s="169"/>
      <c r="BO19" s="148"/>
      <c r="BP19" s="155"/>
      <c r="BQ19" s="155"/>
      <c r="BR19" s="155"/>
      <c r="BS19" s="155"/>
      <c r="BT19" s="155"/>
      <c r="BU19" s="155"/>
      <c r="BV19" s="155"/>
      <c r="BW19" s="155"/>
      <c r="BX19" s="155"/>
      <c r="BY19" s="150"/>
      <c r="BZ19" s="150"/>
    </row>
    <row r="20" spans="3:78" s="149" customFormat="1" ht="22.8" customHeight="1">
      <c r="N20" s="1110" t="s">
        <v>2219</v>
      </c>
      <c r="O20" s="1110"/>
      <c r="P20" s="1111">
        <f>第1号!$J$22</f>
        <v>0</v>
      </c>
      <c r="Q20" s="1112"/>
      <c r="R20" s="1112"/>
      <c r="S20" s="1112"/>
      <c r="T20" s="1112"/>
      <c r="U20" s="1112"/>
      <c r="V20" s="1112"/>
      <c r="W20" s="1112"/>
      <c r="X20" s="1112"/>
      <c r="Y20" s="150"/>
      <c r="Z20" s="150"/>
      <c r="AA20" s="150"/>
      <c r="AB20" s="169"/>
      <c r="AC20" s="169"/>
      <c r="AD20" s="169"/>
      <c r="AE20" s="169"/>
      <c r="AF20" s="169"/>
      <c r="AG20" s="169"/>
      <c r="AH20" s="156"/>
      <c r="BN20" s="1110" t="s">
        <v>2219</v>
      </c>
      <c r="BO20" s="1110"/>
      <c r="BP20" s="1111" t="s">
        <v>2679</v>
      </c>
      <c r="BQ20" s="1111"/>
      <c r="BR20" s="1111"/>
      <c r="BS20" s="1111"/>
      <c r="BT20" s="1111"/>
      <c r="BU20" s="1111"/>
      <c r="BV20" s="1111"/>
      <c r="BW20" s="1111"/>
      <c r="BX20" s="1111"/>
      <c r="BY20" s="150"/>
      <c r="BZ20" s="150"/>
    </row>
    <row r="21" spans="3:78" s="149" customFormat="1" ht="2.4" customHeight="1">
      <c r="O21" s="148"/>
      <c r="P21" s="155"/>
      <c r="Q21" s="155"/>
      <c r="R21" s="155"/>
      <c r="S21" s="155"/>
      <c r="T21" s="155"/>
      <c r="U21" s="155"/>
      <c r="V21" s="155"/>
      <c r="W21" s="155"/>
      <c r="X21" s="155"/>
      <c r="Y21" s="150"/>
      <c r="Z21" s="150"/>
      <c r="AA21" s="150"/>
      <c r="AB21" s="156"/>
      <c r="AC21" s="169"/>
      <c r="AD21" s="169"/>
      <c r="AE21" s="169"/>
      <c r="AF21" s="169"/>
      <c r="AG21" s="169"/>
      <c r="BO21" s="148"/>
      <c r="BP21" s="155"/>
      <c r="BQ21" s="155"/>
      <c r="BR21" s="155"/>
      <c r="BS21" s="155"/>
      <c r="BT21" s="155"/>
      <c r="BU21" s="155"/>
      <c r="BV21" s="155"/>
      <c r="BW21" s="155"/>
      <c r="BX21" s="155"/>
      <c r="BY21" s="150"/>
      <c r="BZ21" s="150"/>
    </row>
    <row r="22" spans="3:78" s="149" customFormat="1" ht="22.8" customHeight="1">
      <c r="N22" s="1154" t="s">
        <v>2175</v>
      </c>
      <c r="O22" s="1154"/>
      <c r="P22" s="1111">
        <f>第1号!$J$23</f>
        <v>0</v>
      </c>
      <c r="Q22" s="1112"/>
      <c r="R22" s="1112"/>
      <c r="S22" s="1112"/>
      <c r="T22" s="1111">
        <f>第1号!$M$23</f>
        <v>0</v>
      </c>
      <c r="U22" s="1112"/>
      <c r="V22" s="1112"/>
      <c r="W22" s="1112"/>
      <c r="X22" s="1112"/>
      <c r="Y22" s="150"/>
      <c r="Z22" s="150"/>
      <c r="AA22" s="150"/>
      <c r="AB22" s="169"/>
      <c r="AC22" s="169"/>
      <c r="AD22" s="169"/>
      <c r="AE22" s="169"/>
      <c r="AF22" s="169"/>
      <c r="AG22" s="169"/>
      <c r="BN22" s="1154" t="s">
        <v>2175</v>
      </c>
      <c r="BO22" s="1154"/>
      <c r="BP22" s="1111" t="s">
        <v>2670</v>
      </c>
      <c r="BQ22" s="1111"/>
      <c r="BR22" s="1111"/>
      <c r="BS22" s="1111"/>
      <c r="BT22" s="1111" t="s">
        <v>2680</v>
      </c>
      <c r="BU22" s="1111"/>
      <c r="BV22" s="1111"/>
      <c r="BW22" s="1111"/>
      <c r="BX22" s="1111"/>
      <c r="BY22" s="150"/>
      <c r="BZ22" s="150"/>
    </row>
    <row r="23" spans="3:78" s="149" customFormat="1" ht="8.4" customHeight="1">
      <c r="N23" s="205"/>
      <c r="O23" s="205"/>
      <c r="P23" s="154"/>
      <c r="Q23" s="154"/>
      <c r="R23" s="154"/>
      <c r="S23" s="154"/>
      <c r="T23" s="154"/>
      <c r="U23" s="154"/>
      <c r="V23" s="154"/>
      <c r="W23" s="154"/>
      <c r="X23" s="154"/>
      <c r="Y23" s="150"/>
      <c r="Z23" s="150"/>
      <c r="AA23" s="150"/>
      <c r="AB23" s="169"/>
      <c r="AC23" s="169"/>
      <c r="AD23" s="169"/>
      <c r="AE23" s="169"/>
      <c r="AF23" s="169"/>
      <c r="AG23" s="169"/>
      <c r="BN23" s="205"/>
      <c r="BO23" s="205"/>
      <c r="BP23" s="154"/>
      <c r="BQ23" s="154"/>
      <c r="BR23" s="154"/>
      <c r="BS23" s="154"/>
      <c r="BT23" s="154"/>
      <c r="BU23" s="154"/>
      <c r="BV23" s="154"/>
      <c r="BW23" s="154"/>
      <c r="BX23" s="154"/>
      <c r="BY23" s="150"/>
      <c r="BZ23" s="150"/>
    </row>
    <row r="24" spans="3:78" ht="16.8" customHeight="1">
      <c r="N24" s="207" t="s">
        <v>2140</v>
      </c>
      <c r="O24" s="349"/>
      <c r="P24" s="206"/>
      <c r="Q24" s="206"/>
      <c r="R24" s="213"/>
      <c r="S24" s="213"/>
      <c r="T24" s="213"/>
      <c r="U24" s="213"/>
      <c r="V24" s="213"/>
      <c r="W24" s="213"/>
      <c r="X24" s="213"/>
      <c r="BN24" s="207" t="s">
        <v>2140</v>
      </c>
      <c r="BO24" s="349"/>
      <c r="BP24" s="206"/>
      <c r="BQ24" s="206"/>
      <c r="BR24" s="213"/>
      <c r="BS24" s="213"/>
      <c r="BT24" s="213"/>
      <c r="BU24" s="213"/>
      <c r="BV24" s="213"/>
      <c r="BW24" s="213"/>
      <c r="BX24" s="213"/>
    </row>
    <row r="25" spans="3:78" ht="2.4" customHeight="1">
      <c r="O25" s="206"/>
      <c r="P25" s="155"/>
      <c r="Q25" s="155"/>
      <c r="R25" s="155"/>
      <c r="S25" s="155"/>
      <c r="T25" s="155"/>
      <c r="U25" s="155"/>
      <c r="V25" s="155"/>
      <c r="W25" s="155"/>
      <c r="X25" s="155"/>
      <c r="BO25" s="206"/>
      <c r="BP25" s="155"/>
      <c r="BQ25" s="155"/>
      <c r="BR25" s="155"/>
      <c r="BS25" s="155"/>
      <c r="BT25" s="155"/>
      <c r="BU25" s="155"/>
      <c r="BV25" s="155"/>
      <c r="BW25" s="155"/>
      <c r="BX25" s="155"/>
    </row>
    <row r="26" spans="3:78" ht="16.8" customHeight="1">
      <c r="N26" s="1295" t="s">
        <v>2219</v>
      </c>
      <c r="O26" s="1295"/>
      <c r="P26" s="1111">
        <f>第1号!$J$28</f>
        <v>0</v>
      </c>
      <c r="Q26" s="1112"/>
      <c r="R26" s="1112"/>
      <c r="S26" s="1112"/>
      <c r="T26" s="1112"/>
      <c r="U26" s="1112"/>
      <c r="V26" s="1112"/>
      <c r="W26" s="1112"/>
      <c r="X26" s="1112"/>
      <c r="AB26" s="214"/>
      <c r="AF26" s="215" t="s">
        <v>2287</v>
      </c>
      <c r="BN26" s="1295" t="s">
        <v>2219</v>
      </c>
      <c r="BO26" s="1295"/>
      <c r="BP26" s="1111" t="s">
        <v>2683</v>
      </c>
      <c r="BQ26" s="1111"/>
      <c r="BR26" s="1111"/>
      <c r="BS26" s="1111"/>
      <c r="BT26" s="1111"/>
      <c r="BU26" s="1111"/>
      <c r="BV26" s="1111"/>
      <c r="BW26" s="1111"/>
      <c r="BX26" s="1111"/>
    </row>
    <row r="27" spans="3:78" ht="2.4" customHeight="1">
      <c r="O27" s="206"/>
      <c r="P27" s="155"/>
      <c r="Q27" s="155"/>
      <c r="R27" s="155"/>
      <c r="S27" s="155"/>
      <c r="T27" s="155"/>
      <c r="U27" s="155"/>
      <c r="V27" s="155"/>
      <c r="W27" s="155"/>
      <c r="X27" s="155"/>
      <c r="AF27" s="216" t="s">
        <v>2288</v>
      </c>
      <c r="BO27" s="206"/>
      <c r="BP27" s="155"/>
      <c r="BQ27" s="155"/>
      <c r="BR27" s="155"/>
      <c r="BS27" s="155"/>
      <c r="BT27" s="155"/>
      <c r="BU27" s="155"/>
      <c r="BV27" s="155"/>
      <c r="BW27" s="155"/>
      <c r="BX27" s="155"/>
    </row>
    <row r="28" spans="3:78" ht="21" customHeight="1">
      <c r="N28" s="1296" t="s">
        <v>2175</v>
      </c>
      <c r="O28" s="1296"/>
      <c r="P28" s="1111">
        <f>第1号!$J$29</f>
        <v>0</v>
      </c>
      <c r="Q28" s="1112"/>
      <c r="R28" s="1112"/>
      <c r="S28" s="1112"/>
      <c r="T28" s="1111">
        <f>第1号!$M$29</f>
        <v>0</v>
      </c>
      <c r="U28" s="1112"/>
      <c r="V28" s="1112"/>
      <c r="W28" s="1112"/>
      <c r="X28" s="1112"/>
      <c r="AB28" s="214"/>
      <c r="AF28" s="216" t="s">
        <v>2289</v>
      </c>
      <c r="BN28" s="1296" t="s">
        <v>2175</v>
      </c>
      <c r="BO28" s="1296"/>
      <c r="BP28" s="1111" t="s">
        <v>2670</v>
      </c>
      <c r="BQ28" s="1111"/>
      <c r="BR28" s="1111"/>
      <c r="BS28" s="1111"/>
      <c r="BT28" s="1111" t="s">
        <v>2684</v>
      </c>
      <c r="BU28" s="1111"/>
      <c r="BV28" s="1111"/>
      <c r="BW28" s="1111"/>
      <c r="BX28" s="1111"/>
    </row>
    <row r="29" spans="3:78" ht="6" customHeight="1">
      <c r="AF29" s="216" t="s">
        <v>2290</v>
      </c>
    </row>
    <row r="30" spans="3:78" ht="25.8">
      <c r="C30" s="1297" t="s">
        <v>2291</v>
      </c>
      <c r="D30" s="1297"/>
      <c r="E30" s="1297"/>
      <c r="F30" s="1297"/>
      <c r="G30" s="1297"/>
      <c r="H30" s="1297"/>
      <c r="I30" s="1297"/>
      <c r="J30" s="1297"/>
      <c r="K30" s="1297"/>
      <c r="L30" s="1297"/>
      <c r="M30" s="1297"/>
      <c r="N30" s="1297"/>
      <c r="O30" s="1297"/>
      <c r="P30" s="1297"/>
      <c r="Q30" s="1297"/>
      <c r="R30" s="1297"/>
      <c r="S30" s="1297"/>
      <c r="T30" s="1297"/>
      <c r="U30" s="1297"/>
      <c r="V30" s="1297"/>
      <c r="W30" s="1297"/>
      <c r="X30" s="1297"/>
      <c r="AF30" s="215" t="s">
        <v>2292</v>
      </c>
      <c r="BC30" s="1297" t="s">
        <v>2291</v>
      </c>
      <c r="BD30" s="1297"/>
      <c r="BE30" s="1297"/>
      <c r="BF30" s="1297"/>
      <c r="BG30" s="1297"/>
      <c r="BH30" s="1297"/>
      <c r="BI30" s="1297"/>
      <c r="BJ30" s="1297"/>
      <c r="BK30" s="1297"/>
      <c r="BL30" s="1297"/>
      <c r="BM30" s="1297"/>
      <c r="BN30" s="1297"/>
      <c r="BO30" s="1297"/>
      <c r="BP30" s="1297"/>
      <c r="BQ30" s="1297"/>
      <c r="BR30" s="1297"/>
      <c r="BS30" s="1297"/>
      <c r="BT30" s="1297"/>
      <c r="BU30" s="1297"/>
      <c r="BV30" s="1297"/>
      <c r="BW30" s="1297"/>
      <c r="BX30" s="1297"/>
    </row>
    <row r="31" spans="3:78" ht="7.8" customHeight="1">
      <c r="C31" s="350"/>
      <c r="D31" s="350"/>
      <c r="E31" s="350"/>
      <c r="F31" s="350"/>
      <c r="G31" s="350"/>
      <c r="H31" s="350"/>
      <c r="I31" s="350"/>
      <c r="J31" s="350"/>
      <c r="K31" s="350"/>
      <c r="L31" s="350"/>
      <c r="M31" s="350"/>
      <c r="N31" s="350"/>
      <c r="O31" s="350"/>
      <c r="P31" s="350"/>
      <c r="Q31" s="350"/>
      <c r="R31" s="350"/>
      <c r="S31" s="350"/>
      <c r="T31" s="350"/>
      <c r="U31" s="350"/>
      <c r="V31" s="350"/>
      <c r="W31" s="350"/>
      <c r="X31" s="350"/>
      <c r="AF31" s="215" t="s">
        <v>2296</v>
      </c>
      <c r="BC31" s="350"/>
      <c r="BD31" s="350"/>
      <c r="BE31" s="350"/>
      <c r="BF31" s="350"/>
      <c r="BG31" s="350"/>
      <c r="BH31" s="350"/>
      <c r="BI31" s="350"/>
      <c r="BJ31" s="350"/>
      <c r="BK31" s="350"/>
      <c r="BL31" s="350"/>
      <c r="BM31" s="350"/>
      <c r="BN31" s="350"/>
      <c r="BO31" s="350"/>
      <c r="BP31" s="350"/>
      <c r="BQ31" s="350"/>
      <c r="BR31" s="350"/>
      <c r="BS31" s="350"/>
      <c r="BT31" s="350"/>
      <c r="BU31" s="350"/>
      <c r="BV31" s="350"/>
      <c r="BW31" s="350"/>
      <c r="BX31" s="350"/>
    </row>
    <row r="32" spans="3:78" ht="26.4" customHeight="1">
      <c r="D32" s="351" t="s">
        <v>2294</v>
      </c>
      <c r="E32" s="352"/>
      <c r="F32" s="352"/>
      <c r="G32" s="352"/>
      <c r="H32" s="352"/>
      <c r="I32" s="352"/>
      <c r="J32" s="352"/>
      <c r="K32" s="352"/>
      <c r="L32" s="353"/>
      <c r="M32" s="353"/>
      <c r="N32" s="353"/>
      <c r="O32" s="353"/>
      <c r="P32" s="352"/>
      <c r="Q32" s="352"/>
      <c r="R32" s="352"/>
      <c r="S32" s="352"/>
      <c r="T32" s="352"/>
      <c r="U32" s="352"/>
      <c r="V32" s="352"/>
      <c r="W32" s="352"/>
      <c r="X32" s="352"/>
      <c r="AF32" s="215" t="s">
        <v>2297</v>
      </c>
      <c r="BD32" s="351" t="s">
        <v>2294</v>
      </c>
      <c r="BE32" s="352"/>
      <c r="BF32" s="352"/>
      <c r="BG32" s="352"/>
      <c r="BH32" s="352"/>
      <c r="BI32" s="352"/>
      <c r="BJ32" s="352"/>
      <c r="BK32" s="352"/>
      <c r="BL32" s="353"/>
      <c r="BM32" s="353"/>
      <c r="BN32" s="353"/>
      <c r="BO32" s="353"/>
      <c r="BP32" s="352"/>
      <c r="BQ32" s="352"/>
      <c r="BR32" s="352"/>
      <c r="BS32" s="352"/>
      <c r="BT32" s="352"/>
      <c r="BU32" s="352"/>
      <c r="BV32" s="352"/>
      <c r="BW32" s="352"/>
      <c r="BX32" s="352"/>
    </row>
    <row r="33" spans="1:16181" ht="6.6" customHeight="1">
      <c r="D33" s="352"/>
      <c r="E33" s="352"/>
      <c r="F33" s="352"/>
      <c r="G33" s="352"/>
      <c r="H33" s="352"/>
      <c r="I33" s="352"/>
      <c r="J33" s="352"/>
      <c r="K33" s="352"/>
      <c r="L33" s="352"/>
      <c r="M33" s="352"/>
      <c r="N33" s="352"/>
      <c r="O33" s="352"/>
      <c r="P33" s="352"/>
      <c r="Q33" s="352"/>
      <c r="R33" s="352"/>
      <c r="S33" s="352"/>
      <c r="T33" s="352"/>
      <c r="U33" s="352"/>
      <c r="V33" s="352"/>
      <c r="W33" s="352"/>
      <c r="X33" s="352"/>
      <c r="AF33" s="216" t="s">
        <v>2298</v>
      </c>
      <c r="BD33" s="541"/>
      <c r="BE33" s="541"/>
      <c r="BF33" s="541"/>
      <c r="BG33" s="541"/>
      <c r="BH33" s="541"/>
      <c r="BI33" s="541"/>
      <c r="BJ33" s="541"/>
      <c r="BK33" s="541"/>
      <c r="BL33" s="541"/>
      <c r="BM33" s="541"/>
      <c r="BN33" s="541"/>
      <c r="BO33" s="541"/>
      <c r="BP33" s="541"/>
      <c r="BQ33" s="541"/>
      <c r="BR33" s="541"/>
      <c r="BS33" s="541"/>
      <c r="BT33" s="541"/>
      <c r="BU33" s="541"/>
      <c r="BV33" s="541"/>
      <c r="BW33" s="541"/>
      <c r="BX33" s="541"/>
    </row>
    <row r="34" spans="1:16181" ht="18" customHeight="1">
      <c r="D34" s="1131">
        <f>基本情報!$D$82</f>
        <v>0</v>
      </c>
      <c r="E34" s="1112"/>
      <c r="F34" s="217" t="s">
        <v>2213</v>
      </c>
      <c r="G34" s="359">
        <f>基本情報!$E$82</f>
        <v>0</v>
      </c>
      <c r="H34" s="217" t="s">
        <v>2214</v>
      </c>
      <c r="I34" s="359">
        <f>基本情報!$F$82</f>
        <v>0</v>
      </c>
      <c r="J34" s="217" t="s">
        <v>2220</v>
      </c>
      <c r="K34" s="1127">
        <f>基本情報!$C$85</f>
        <v>0</v>
      </c>
      <c r="L34" s="1127"/>
      <c r="M34" s="1298" t="s">
        <v>2221</v>
      </c>
      <c r="N34" s="1298"/>
      <c r="O34" s="1298"/>
      <c r="P34" s="1127">
        <f>基本情報!$E$85</f>
        <v>0</v>
      </c>
      <c r="Q34" s="1127"/>
      <c r="R34" s="1295" t="s">
        <v>2295</v>
      </c>
      <c r="S34" s="1295"/>
      <c r="T34" s="1295"/>
      <c r="U34" s="1295"/>
      <c r="V34" s="1295"/>
      <c r="W34" s="1295"/>
      <c r="X34" s="1295"/>
      <c r="Y34" s="207"/>
      <c r="Z34" s="207"/>
      <c r="AB34" s="214"/>
      <c r="AF34" s="216" t="s">
        <v>2299</v>
      </c>
      <c r="BD34" s="1131" t="s">
        <v>2688</v>
      </c>
      <c r="BE34" s="1131"/>
      <c r="BF34" s="217" t="s">
        <v>2213</v>
      </c>
      <c r="BG34" s="359">
        <v>2</v>
      </c>
      <c r="BH34" s="217" t="s">
        <v>2214</v>
      </c>
      <c r="BI34" s="359">
        <v>2</v>
      </c>
      <c r="BJ34" s="217" t="s">
        <v>2220</v>
      </c>
      <c r="BK34" s="1127">
        <v>2</v>
      </c>
      <c r="BL34" s="1127"/>
      <c r="BM34" s="1298" t="s">
        <v>2221</v>
      </c>
      <c r="BN34" s="1298"/>
      <c r="BO34" s="1298"/>
      <c r="BP34" s="1127">
        <v>777</v>
      </c>
      <c r="BQ34" s="1127"/>
      <c r="BR34" s="1295" t="s">
        <v>2295</v>
      </c>
      <c r="BS34" s="1295"/>
      <c r="BT34" s="1295"/>
      <c r="BU34" s="1295"/>
      <c r="BV34" s="1295"/>
      <c r="BW34" s="1295"/>
      <c r="BX34" s="1295"/>
      <c r="BY34" s="207"/>
      <c r="BZ34" s="207"/>
    </row>
    <row r="35" spans="1:16181" ht="42" customHeight="1">
      <c r="C35" s="1281" t="s">
        <v>2565</v>
      </c>
      <c r="D35" s="1281"/>
      <c r="E35" s="1281"/>
      <c r="F35" s="1281"/>
      <c r="G35" s="1281"/>
      <c r="H35" s="1281"/>
      <c r="I35" s="1281"/>
      <c r="J35" s="1281"/>
      <c r="K35" s="1281"/>
      <c r="L35" s="1281"/>
      <c r="M35" s="1281"/>
      <c r="N35" s="1281"/>
      <c r="O35" s="1281"/>
      <c r="P35" s="1281"/>
      <c r="Q35" s="1281"/>
      <c r="R35" s="1281"/>
      <c r="S35" s="1281"/>
      <c r="T35" s="1281"/>
      <c r="U35" s="1281"/>
      <c r="V35" s="1281"/>
      <c r="W35" s="1281"/>
      <c r="X35" s="1281"/>
      <c r="AF35" s="216" t="s">
        <v>2300</v>
      </c>
      <c r="BC35" s="1281" t="s">
        <v>2565</v>
      </c>
      <c r="BD35" s="1281"/>
      <c r="BE35" s="1281"/>
      <c r="BF35" s="1281"/>
      <c r="BG35" s="1281"/>
      <c r="BH35" s="1281"/>
      <c r="BI35" s="1281"/>
      <c r="BJ35" s="1281"/>
      <c r="BK35" s="1281"/>
      <c r="BL35" s="1281"/>
      <c r="BM35" s="1281"/>
      <c r="BN35" s="1281"/>
      <c r="BO35" s="1281"/>
      <c r="BP35" s="1281"/>
      <c r="BQ35" s="1281"/>
      <c r="BR35" s="1281"/>
      <c r="BS35" s="1281"/>
      <c r="BT35" s="1281"/>
      <c r="BU35" s="1281"/>
      <c r="BV35" s="1281"/>
      <c r="BW35" s="1281"/>
      <c r="BX35" s="1281"/>
    </row>
    <row r="36" spans="1:16181" ht="13.8" customHeight="1">
      <c r="D36" s="1282" t="s">
        <v>2223</v>
      </c>
      <c r="E36" s="1282"/>
      <c r="F36" s="1282"/>
      <c r="G36" s="1282"/>
      <c r="H36" s="1282"/>
      <c r="I36" s="1282"/>
      <c r="J36" s="1282"/>
      <c r="K36" s="1282"/>
      <c r="L36" s="1282"/>
      <c r="M36" s="1282"/>
      <c r="N36" s="1282"/>
      <c r="O36" s="1282"/>
      <c r="P36" s="1282"/>
      <c r="Q36" s="1282"/>
      <c r="R36" s="1282"/>
      <c r="S36" s="1282"/>
      <c r="T36" s="1282"/>
      <c r="U36" s="1282"/>
      <c r="V36" s="1282"/>
      <c r="W36" s="1282"/>
      <c r="X36" s="1282"/>
      <c r="AF36" s="215" t="s">
        <v>2302</v>
      </c>
      <c r="BD36" s="1282" t="s">
        <v>2223</v>
      </c>
      <c r="BE36" s="1282"/>
      <c r="BF36" s="1282"/>
      <c r="BG36" s="1282"/>
      <c r="BH36" s="1282"/>
      <c r="BI36" s="1282"/>
      <c r="BJ36" s="1282"/>
      <c r="BK36" s="1282"/>
      <c r="BL36" s="1282"/>
      <c r="BM36" s="1282"/>
      <c r="BN36" s="1282"/>
      <c r="BO36" s="1282"/>
      <c r="BP36" s="1282"/>
      <c r="BQ36" s="1282"/>
      <c r="BR36" s="1282"/>
      <c r="BS36" s="1282"/>
      <c r="BT36" s="1282"/>
      <c r="BU36" s="1282"/>
      <c r="BV36" s="1282"/>
      <c r="BW36" s="1282"/>
      <c r="BX36" s="1282"/>
    </row>
    <row r="37" spans="1:16181" ht="30" customHeight="1">
      <c r="C37" s="218"/>
      <c r="D37" s="1283" t="s">
        <v>2224</v>
      </c>
      <c r="E37" s="1283"/>
      <c r="F37" s="1283"/>
      <c r="G37" s="1283"/>
      <c r="H37" s="1283"/>
      <c r="I37" s="1283"/>
      <c r="J37" s="1284"/>
      <c r="K37" s="1285">
        <f>第1号!$G$36</f>
        <v>0</v>
      </c>
      <c r="L37" s="1133"/>
      <c r="M37" s="1133"/>
      <c r="N37" s="1133"/>
      <c r="O37" s="1133"/>
      <c r="P37" s="1133"/>
      <c r="Q37" s="1134" t="str">
        <f>第1号!$L$36</f>
        <v/>
      </c>
      <c r="R37" s="1135"/>
      <c r="S37" s="1135"/>
      <c r="T37" s="1135"/>
      <c r="U37" s="1136" t="str">
        <f>第1号!$P$36</f>
        <v/>
      </c>
      <c r="V37" s="1136"/>
      <c r="W37" s="1137"/>
      <c r="X37" s="1138"/>
      <c r="BC37" s="218"/>
      <c r="BD37" s="1283" t="s">
        <v>2224</v>
      </c>
      <c r="BE37" s="1283"/>
      <c r="BF37" s="1283"/>
      <c r="BG37" s="1283"/>
      <c r="BH37" s="1283"/>
      <c r="BI37" s="1283"/>
      <c r="BJ37" s="1284"/>
      <c r="BK37" s="1285" t="s">
        <v>2687</v>
      </c>
      <c r="BL37" s="1301"/>
      <c r="BM37" s="1301"/>
      <c r="BN37" s="1301"/>
      <c r="BO37" s="1301"/>
      <c r="BP37" s="1301"/>
      <c r="BQ37" s="1134" t="s">
        <v>2654</v>
      </c>
      <c r="BR37" s="1134"/>
      <c r="BS37" s="1134"/>
      <c r="BT37" s="1134"/>
      <c r="BU37" s="1136" t="s">
        <v>2655</v>
      </c>
      <c r="BV37" s="1136"/>
      <c r="BW37" s="1136"/>
      <c r="BX37" s="1157"/>
    </row>
    <row r="38" spans="1:16181" ht="2.25" customHeight="1">
      <c r="C38" s="219"/>
      <c r="D38" s="206"/>
      <c r="E38" s="206"/>
      <c r="F38" s="206"/>
      <c r="G38" s="206"/>
      <c r="H38" s="206"/>
      <c r="I38" s="206"/>
      <c r="J38" s="220"/>
      <c r="K38" s="219"/>
      <c r="L38" s="221"/>
      <c r="M38" s="221"/>
      <c r="N38" s="221"/>
      <c r="O38" s="221"/>
      <c r="P38" s="213"/>
      <c r="Q38" s="222"/>
      <c r="R38" s="217"/>
      <c r="S38" s="223"/>
      <c r="T38" s="217"/>
      <c r="U38" s="213"/>
      <c r="V38" s="217"/>
      <c r="W38" s="223"/>
      <c r="X38" s="220"/>
      <c r="BC38" s="219"/>
      <c r="BD38" s="206"/>
      <c r="BE38" s="206"/>
      <c r="BF38" s="206"/>
      <c r="BG38" s="206"/>
      <c r="BH38" s="206"/>
      <c r="BI38" s="206"/>
      <c r="BJ38" s="220"/>
      <c r="BK38" s="219"/>
      <c r="BL38" s="221"/>
      <c r="BM38" s="221"/>
      <c r="BN38" s="221"/>
      <c r="BO38" s="221"/>
      <c r="BP38" s="213"/>
      <c r="BQ38" s="222"/>
      <c r="BR38" s="217"/>
      <c r="BS38" s="223"/>
      <c r="BT38" s="217"/>
      <c r="BU38" s="213"/>
      <c r="BV38" s="217"/>
      <c r="BW38" s="223"/>
      <c r="BX38" s="220"/>
    </row>
    <row r="39" spans="1:16181" ht="27.6" customHeight="1">
      <c r="C39" s="219"/>
      <c r="D39" s="1271" t="s">
        <v>2225</v>
      </c>
      <c r="E39" s="1271"/>
      <c r="F39" s="1271"/>
      <c r="G39" s="1271"/>
      <c r="H39" s="1271"/>
      <c r="I39" s="1271"/>
      <c r="J39" s="1272"/>
      <c r="K39" s="206"/>
      <c r="L39" s="224" t="s">
        <v>2226</v>
      </c>
      <c r="M39" s="1120">
        <f>基本情報!$B$82</f>
        <v>0</v>
      </c>
      <c r="N39" s="1120"/>
      <c r="O39" s="1120"/>
      <c r="P39" s="1120"/>
      <c r="Q39" s="225" t="s">
        <v>2227</v>
      </c>
      <c r="R39" s="225"/>
      <c r="S39" s="225"/>
      <c r="T39" s="225"/>
      <c r="U39" s="225"/>
      <c r="V39" s="225"/>
      <c r="W39" s="225"/>
      <c r="X39" s="354"/>
      <c r="BC39" s="219"/>
      <c r="BD39" s="1273" t="s">
        <v>2225</v>
      </c>
      <c r="BE39" s="1273"/>
      <c r="BF39" s="1273"/>
      <c r="BG39" s="1273"/>
      <c r="BH39" s="1273"/>
      <c r="BI39" s="1273"/>
      <c r="BJ39" s="1274"/>
      <c r="BK39" s="206"/>
      <c r="BL39" s="224" t="s">
        <v>2226</v>
      </c>
      <c r="BM39" s="1120" t="s">
        <v>2692</v>
      </c>
      <c r="BN39" s="1120"/>
      <c r="BO39" s="1120"/>
      <c r="BP39" s="1120"/>
      <c r="BQ39" s="225" t="s">
        <v>2227</v>
      </c>
      <c r="BR39" s="225"/>
      <c r="BS39" s="225"/>
      <c r="BT39" s="225"/>
      <c r="BU39" s="225"/>
      <c r="BV39" s="225"/>
      <c r="BW39" s="225"/>
      <c r="BX39" s="354"/>
    </row>
    <row r="40" spans="1:16181" ht="27.6" customHeight="1">
      <c r="C40" s="226"/>
      <c r="D40" s="1286" t="s">
        <v>2301</v>
      </c>
      <c r="E40" s="1287"/>
      <c r="F40" s="1287"/>
      <c r="G40" s="1287"/>
      <c r="H40" s="1287"/>
      <c r="I40" s="1287"/>
      <c r="J40" s="1288"/>
      <c r="K40" s="226"/>
      <c r="L40" s="1289" t="str">
        <f>基本情報!$E$3</f>
        <v/>
      </c>
      <c r="M40" s="1289"/>
      <c r="N40" s="1289"/>
      <c r="O40" s="1289"/>
      <c r="P40" s="1289"/>
      <c r="Q40" s="1289"/>
      <c r="R40" s="1289"/>
      <c r="S40" s="1289"/>
      <c r="T40" s="1289"/>
      <c r="U40" s="1289"/>
      <c r="V40" s="1289"/>
      <c r="W40" s="1289"/>
      <c r="X40" s="1290"/>
      <c r="AB40" s="227"/>
      <c r="BC40" s="226"/>
      <c r="BD40" s="1286" t="s">
        <v>2301</v>
      </c>
      <c r="BE40" s="1286"/>
      <c r="BF40" s="1286"/>
      <c r="BG40" s="1286"/>
      <c r="BH40" s="1286"/>
      <c r="BI40" s="1286"/>
      <c r="BJ40" s="1302"/>
      <c r="BK40" s="226"/>
      <c r="BL40" s="1289" t="s">
        <v>2654</v>
      </c>
      <c r="BM40" s="1289"/>
      <c r="BN40" s="1289"/>
      <c r="BO40" s="1289"/>
      <c r="BP40" s="1289"/>
      <c r="BQ40" s="1289"/>
      <c r="BR40" s="1289"/>
      <c r="BS40" s="1289"/>
      <c r="BT40" s="1289"/>
      <c r="BU40" s="1289"/>
      <c r="BV40" s="1289"/>
      <c r="BW40" s="1289"/>
      <c r="BX40" s="1290"/>
    </row>
    <row r="41" spans="1:16181" s="235" customFormat="1" ht="18" customHeight="1">
      <c r="A41" s="228"/>
      <c r="B41" s="228"/>
      <c r="C41" s="229"/>
      <c r="D41" s="1263" t="s">
        <v>2303</v>
      </c>
      <c r="E41" s="1263"/>
      <c r="F41" s="1263"/>
      <c r="G41" s="1263"/>
      <c r="H41" s="1263"/>
      <c r="I41" s="1263"/>
      <c r="J41" s="1264"/>
      <c r="K41" s="230"/>
      <c r="L41" s="231" t="s">
        <v>2304</v>
      </c>
      <c r="M41" s="232"/>
      <c r="N41" s="232"/>
      <c r="O41" s="232"/>
      <c r="P41" s="232"/>
      <c r="Q41" s="232"/>
      <c r="R41" s="1291"/>
      <c r="S41" s="1291"/>
      <c r="T41" s="1291"/>
      <c r="U41" s="1291"/>
      <c r="V41" s="1291"/>
      <c r="W41" s="233" t="s">
        <v>2305</v>
      </c>
      <c r="X41" s="234" t="s">
        <v>2306</v>
      </c>
      <c r="AB41" s="227"/>
      <c r="AC41" s="207"/>
      <c r="AE41" s="228"/>
      <c r="AF41" s="215"/>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9"/>
      <c r="BD41" s="1263" t="s">
        <v>2303</v>
      </c>
      <c r="BE41" s="1263"/>
      <c r="BF41" s="1263"/>
      <c r="BG41" s="1263"/>
      <c r="BH41" s="1263"/>
      <c r="BI41" s="1263"/>
      <c r="BJ41" s="1264"/>
      <c r="BK41" s="230"/>
      <c r="BL41" s="231" t="s">
        <v>2304</v>
      </c>
      <c r="BM41" s="232"/>
      <c r="BN41" s="232"/>
      <c r="BO41" s="232"/>
      <c r="BP41" s="232"/>
      <c r="BQ41" s="232"/>
      <c r="BR41" s="1303"/>
      <c r="BS41" s="1303"/>
      <c r="BT41" s="1303"/>
      <c r="BU41" s="1303"/>
      <c r="BV41" s="1303"/>
      <c r="BW41" s="233" t="s">
        <v>2305</v>
      </c>
      <c r="BX41" s="234" t="s">
        <v>2306</v>
      </c>
      <c r="CA41" s="228"/>
      <c r="CB41" s="228"/>
      <c r="CC41" s="228"/>
      <c r="CD41" s="228"/>
      <c r="CE41" s="228"/>
      <c r="CF41" s="228"/>
      <c r="CG41" s="228"/>
      <c r="CH41" s="228"/>
      <c r="CI41" s="228"/>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c r="EB41" s="228"/>
      <c r="EC41" s="228"/>
      <c r="ED41" s="228"/>
      <c r="EE41" s="228"/>
      <c r="EF41" s="228"/>
      <c r="EG41" s="228"/>
      <c r="EH41" s="228"/>
      <c r="EI41" s="228"/>
      <c r="EJ41" s="228"/>
      <c r="EK41" s="228"/>
      <c r="EL41" s="228"/>
      <c r="EM41" s="228"/>
      <c r="EN41" s="228"/>
      <c r="EO41" s="228"/>
      <c r="EP41" s="228"/>
      <c r="EQ41" s="228"/>
      <c r="ER41" s="228"/>
      <c r="ES41" s="228"/>
      <c r="ET41" s="228"/>
      <c r="EU41" s="228"/>
      <c r="EV41" s="228"/>
      <c r="EW41" s="228"/>
      <c r="EX41" s="228"/>
      <c r="EY41" s="228"/>
      <c r="EZ41" s="228"/>
      <c r="FA41" s="228"/>
      <c r="FB41" s="228"/>
      <c r="FC41" s="228"/>
      <c r="FD41" s="228"/>
      <c r="FE41" s="228"/>
      <c r="FF41" s="228"/>
      <c r="FG41" s="228"/>
      <c r="FH41" s="228"/>
      <c r="FI41" s="228"/>
      <c r="FJ41" s="228"/>
      <c r="FK41" s="228"/>
      <c r="FL41" s="228"/>
      <c r="FM41" s="228"/>
      <c r="FN41" s="228"/>
      <c r="FO41" s="228"/>
      <c r="FP41" s="228"/>
      <c r="FQ41" s="228"/>
      <c r="FR41" s="228"/>
      <c r="FS41" s="228"/>
      <c r="FT41" s="228"/>
      <c r="FU41" s="228"/>
      <c r="FV41" s="228"/>
      <c r="FW41" s="228"/>
      <c r="FX41" s="228"/>
      <c r="FY41" s="228"/>
      <c r="FZ41" s="228"/>
      <c r="GA41" s="228"/>
      <c r="GB41" s="228"/>
      <c r="GC41" s="228"/>
      <c r="GD41" s="228"/>
      <c r="GE41" s="228"/>
      <c r="GF41" s="228"/>
      <c r="GG41" s="228"/>
      <c r="GH41" s="228"/>
      <c r="GI41" s="228"/>
      <c r="GJ41" s="228"/>
      <c r="GK41" s="228"/>
      <c r="GL41" s="228"/>
      <c r="GM41" s="228"/>
      <c r="GN41" s="228"/>
      <c r="GO41" s="228"/>
      <c r="GP41" s="228"/>
      <c r="GQ41" s="228"/>
      <c r="GR41" s="228"/>
      <c r="GS41" s="228"/>
      <c r="GT41" s="228"/>
      <c r="GU41" s="228"/>
      <c r="GV41" s="228"/>
      <c r="GW41" s="228"/>
      <c r="GX41" s="228"/>
      <c r="GY41" s="228"/>
      <c r="GZ41" s="228"/>
      <c r="HA41" s="228"/>
      <c r="HB41" s="228"/>
      <c r="HC41" s="228"/>
      <c r="HD41" s="228"/>
      <c r="HE41" s="228"/>
      <c r="HF41" s="228"/>
      <c r="HG41" s="228"/>
      <c r="HH41" s="228"/>
      <c r="HI41" s="228"/>
      <c r="HJ41" s="228"/>
      <c r="HK41" s="228"/>
      <c r="HL41" s="228"/>
      <c r="HM41" s="228"/>
      <c r="HN41" s="228"/>
      <c r="HO41" s="228"/>
      <c r="HP41" s="228"/>
      <c r="HQ41" s="228"/>
      <c r="HR41" s="228"/>
      <c r="HS41" s="228"/>
      <c r="HT41" s="228"/>
      <c r="HU41" s="228"/>
      <c r="HV41" s="228"/>
      <c r="HW41" s="228"/>
      <c r="HX41" s="228"/>
      <c r="HY41" s="228"/>
      <c r="HZ41" s="228"/>
      <c r="IA41" s="228"/>
      <c r="IB41" s="228"/>
      <c r="IC41" s="228"/>
      <c r="ID41" s="228"/>
      <c r="IE41" s="228"/>
      <c r="IF41" s="228"/>
      <c r="IG41" s="228"/>
      <c r="IH41" s="228"/>
      <c r="II41" s="228"/>
      <c r="IJ41" s="228"/>
      <c r="IK41" s="228"/>
      <c r="IL41" s="228"/>
      <c r="IM41" s="228"/>
      <c r="IN41" s="228"/>
      <c r="IO41" s="228"/>
      <c r="IP41" s="228"/>
      <c r="IQ41" s="228"/>
      <c r="IR41" s="228"/>
      <c r="IS41" s="228"/>
      <c r="IT41" s="228"/>
      <c r="IU41" s="228"/>
      <c r="IV41" s="228"/>
      <c r="IW41" s="228"/>
      <c r="IX41" s="228"/>
      <c r="IY41" s="228"/>
      <c r="IZ41" s="228"/>
      <c r="JA41" s="228"/>
      <c r="JB41" s="228"/>
      <c r="JC41" s="228"/>
      <c r="JD41" s="228"/>
      <c r="JE41" s="228"/>
      <c r="JF41" s="228"/>
      <c r="JG41" s="228"/>
      <c r="JH41" s="228"/>
      <c r="JI41" s="228"/>
      <c r="JJ41" s="228"/>
      <c r="JK41" s="228"/>
      <c r="JL41" s="228"/>
      <c r="JM41" s="228"/>
      <c r="JN41" s="228"/>
      <c r="JO41" s="228"/>
      <c r="JP41" s="228"/>
      <c r="JQ41" s="228"/>
      <c r="JR41" s="228"/>
      <c r="JS41" s="228"/>
      <c r="JT41" s="228"/>
      <c r="JU41" s="228"/>
      <c r="JV41" s="228"/>
      <c r="JW41" s="228"/>
      <c r="JX41" s="228"/>
      <c r="JY41" s="228"/>
      <c r="JZ41" s="228"/>
      <c r="KA41" s="228"/>
      <c r="KB41" s="228"/>
      <c r="KC41" s="228"/>
      <c r="KD41" s="228"/>
      <c r="KE41" s="228"/>
      <c r="KF41" s="228"/>
      <c r="KG41" s="228"/>
      <c r="KH41" s="228"/>
      <c r="KI41" s="228"/>
      <c r="KJ41" s="228"/>
      <c r="KK41" s="228"/>
      <c r="KL41" s="228"/>
      <c r="KM41" s="228"/>
      <c r="KN41" s="228"/>
      <c r="KO41" s="228"/>
      <c r="KP41" s="228"/>
      <c r="KQ41" s="228"/>
      <c r="KR41" s="228"/>
      <c r="KS41" s="228"/>
      <c r="KT41" s="228"/>
      <c r="KU41" s="228"/>
      <c r="KV41" s="228"/>
      <c r="KW41" s="228"/>
      <c r="KX41" s="228"/>
      <c r="KY41" s="228"/>
      <c r="KZ41" s="228"/>
      <c r="LA41" s="228"/>
      <c r="LB41" s="228"/>
      <c r="LC41" s="228"/>
      <c r="LD41" s="228"/>
      <c r="LE41" s="228"/>
      <c r="LF41" s="228"/>
      <c r="LG41" s="228"/>
      <c r="LH41" s="228"/>
      <c r="LI41" s="228"/>
      <c r="LJ41" s="228"/>
      <c r="LK41" s="228"/>
      <c r="LL41" s="228"/>
      <c r="LM41" s="228"/>
      <c r="LN41" s="228"/>
      <c r="LO41" s="228"/>
      <c r="LP41" s="228"/>
      <c r="LQ41" s="228"/>
      <c r="LR41" s="228"/>
      <c r="LS41" s="228"/>
      <c r="LT41" s="228"/>
      <c r="LU41" s="228"/>
      <c r="LV41" s="228"/>
      <c r="LW41" s="228"/>
      <c r="LX41" s="228"/>
      <c r="LY41" s="228"/>
      <c r="LZ41" s="228"/>
      <c r="MA41" s="228"/>
      <c r="MB41" s="228"/>
      <c r="MC41" s="228"/>
      <c r="MD41" s="228"/>
      <c r="ME41" s="228"/>
      <c r="MF41" s="228"/>
      <c r="MG41" s="228"/>
      <c r="MH41" s="228"/>
      <c r="MI41" s="228"/>
      <c r="MJ41" s="228"/>
      <c r="MK41" s="228"/>
      <c r="ML41" s="228"/>
      <c r="MM41" s="228"/>
      <c r="MN41" s="228"/>
      <c r="MO41" s="228"/>
      <c r="MP41" s="228"/>
      <c r="MQ41" s="228"/>
      <c r="MR41" s="228"/>
      <c r="MS41" s="228"/>
      <c r="MT41" s="228"/>
      <c r="MU41" s="228"/>
      <c r="MV41" s="228"/>
      <c r="MW41" s="228"/>
      <c r="MX41" s="228"/>
      <c r="MY41" s="228"/>
      <c r="MZ41" s="228"/>
      <c r="NA41" s="228"/>
      <c r="NB41" s="228"/>
      <c r="NC41" s="228"/>
      <c r="ND41" s="228"/>
      <c r="NE41" s="228"/>
      <c r="NF41" s="228"/>
      <c r="NG41" s="228"/>
      <c r="NH41" s="228"/>
      <c r="NI41" s="228"/>
      <c r="NJ41" s="228"/>
      <c r="NK41" s="228"/>
      <c r="NL41" s="228"/>
      <c r="NM41" s="228"/>
      <c r="NN41" s="228"/>
      <c r="NO41" s="228"/>
      <c r="NP41" s="228"/>
      <c r="NQ41" s="228"/>
      <c r="NR41" s="228"/>
      <c r="NS41" s="228"/>
      <c r="NT41" s="228"/>
      <c r="NU41" s="228"/>
      <c r="NV41" s="228"/>
      <c r="NW41" s="228"/>
      <c r="NX41" s="228"/>
      <c r="NY41" s="228"/>
      <c r="NZ41" s="228"/>
      <c r="OA41" s="228"/>
      <c r="OB41" s="228"/>
      <c r="OC41" s="228"/>
      <c r="OD41" s="228"/>
      <c r="OE41" s="228"/>
      <c r="OF41" s="228"/>
      <c r="OG41" s="228"/>
      <c r="OH41" s="228"/>
      <c r="OI41" s="228"/>
      <c r="OJ41" s="228"/>
      <c r="OK41" s="228"/>
      <c r="OL41" s="228"/>
      <c r="OM41" s="228"/>
      <c r="ON41" s="228"/>
      <c r="OO41" s="228"/>
      <c r="OP41" s="228"/>
      <c r="OQ41" s="228"/>
      <c r="OR41" s="228"/>
      <c r="OS41" s="228"/>
      <c r="OT41" s="228"/>
      <c r="OU41" s="228"/>
      <c r="OV41" s="228"/>
      <c r="OW41" s="228"/>
      <c r="OX41" s="228"/>
      <c r="OY41" s="228"/>
      <c r="OZ41" s="228"/>
      <c r="PA41" s="228"/>
      <c r="PB41" s="228"/>
      <c r="PC41" s="228"/>
      <c r="PD41" s="228"/>
      <c r="PE41" s="228"/>
      <c r="PF41" s="228"/>
      <c r="PG41" s="228"/>
      <c r="PH41" s="228"/>
      <c r="PI41" s="228"/>
      <c r="PJ41" s="228"/>
      <c r="PK41" s="228"/>
      <c r="PL41" s="228"/>
      <c r="PM41" s="228"/>
      <c r="PN41" s="228"/>
      <c r="PO41" s="228"/>
      <c r="PP41" s="228"/>
      <c r="PQ41" s="228"/>
      <c r="PR41" s="228"/>
      <c r="PS41" s="228"/>
      <c r="PT41" s="228"/>
      <c r="PU41" s="228"/>
      <c r="PV41" s="228"/>
      <c r="PW41" s="228"/>
      <c r="PX41" s="228"/>
      <c r="PY41" s="228"/>
      <c r="PZ41" s="228"/>
      <c r="QA41" s="228"/>
      <c r="QB41" s="228"/>
      <c r="QC41" s="228"/>
      <c r="QD41" s="228"/>
      <c r="QE41" s="228"/>
      <c r="QF41" s="228"/>
      <c r="QG41" s="228"/>
      <c r="QH41" s="228"/>
      <c r="QI41" s="228"/>
      <c r="QJ41" s="228"/>
      <c r="QK41" s="228"/>
      <c r="QL41" s="228"/>
      <c r="QM41" s="228"/>
      <c r="QN41" s="228"/>
      <c r="QO41" s="228"/>
      <c r="QP41" s="228"/>
      <c r="QQ41" s="228"/>
      <c r="QR41" s="228"/>
      <c r="QS41" s="228"/>
      <c r="QT41" s="228"/>
      <c r="QU41" s="228"/>
      <c r="QV41" s="228"/>
      <c r="QW41" s="228"/>
      <c r="QX41" s="228"/>
      <c r="QY41" s="228"/>
      <c r="QZ41" s="228"/>
      <c r="RA41" s="228"/>
      <c r="RB41" s="228"/>
      <c r="RC41" s="228"/>
      <c r="RD41" s="228"/>
      <c r="RE41" s="228"/>
      <c r="RF41" s="228"/>
      <c r="RG41" s="228"/>
      <c r="RH41" s="228"/>
      <c r="RI41" s="228"/>
      <c r="RJ41" s="228"/>
      <c r="RK41" s="228"/>
      <c r="RL41" s="228"/>
      <c r="RM41" s="228"/>
      <c r="RN41" s="228"/>
      <c r="RO41" s="228"/>
      <c r="RP41" s="228"/>
      <c r="RQ41" s="228"/>
      <c r="RR41" s="228"/>
      <c r="RS41" s="228"/>
      <c r="RT41" s="228"/>
      <c r="RU41" s="228"/>
      <c r="RV41" s="228"/>
      <c r="RW41" s="228"/>
      <c r="RX41" s="228"/>
      <c r="RY41" s="228"/>
      <c r="RZ41" s="228"/>
      <c r="SA41" s="228"/>
      <c r="SB41" s="228"/>
      <c r="SC41" s="228"/>
      <c r="SD41" s="228"/>
      <c r="SE41" s="228"/>
      <c r="SF41" s="228"/>
      <c r="SG41" s="228"/>
      <c r="SH41" s="228"/>
      <c r="SI41" s="228"/>
      <c r="SJ41" s="228"/>
      <c r="SK41" s="228"/>
      <c r="SL41" s="228"/>
      <c r="SM41" s="228"/>
      <c r="SN41" s="228"/>
      <c r="SO41" s="228"/>
      <c r="SP41" s="228"/>
      <c r="SQ41" s="228"/>
      <c r="SR41" s="228"/>
      <c r="SS41" s="228"/>
      <c r="ST41" s="228"/>
      <c r="SU41" s="228"/>
      <c r="SV41" s="228"/>
      <c r="SW41" s="228"/>
      <c r="SX41" s="228"/>
      <c r="SY41" s="228"/>
      <c r="SZ41" s="228"/>
      <c r="TA41" s="228"/>
      <c r="TB41" s="228"/>
      <c r="TC41" s="228"/>
      <c r="TD41" s="228"/>
      <c r="TE41" s="228"/>
      <c r="TF41" s="228"/>
      <c r="TG41" s="228"/>
      <c r="TH41" s="228"/>
      <c r="TI41" s="228"/>
      <c r="TJ41" s="228"/>
      <c r="TK41" s="228"/>
      <c r="TL41" s="228"/>
      <c r="TM41" s="228"/>
      <c r="TN41" s="228"/>
      <c r="TO41" s="228"/>
      <c r="TP41" s="228"/>
      <c r="TQ41" s="228"/>
      <c r="TR41" s="228"/>
      <c r="TS41" s="228"/>
      <c r="TT41" s="228"/>
      <c r="TU41" s="228"/>
      <c r="TV41" s="228"/>
      <c r="TW41" s="228"/>
      <c r="TX41" s="228"/>
      <c r="TY41" s="228"/>
      <c r="TZ41" s="228"/>
      <c r="UA41" s="228"/>
      <c r="UB41" s="228"/>
      <c r="UC41" s="228"/>
      <c r="UD41" s="228"/>
      <c r="UE41" s="228"/>
      <c r="UF41" s="228"/>
      <c r="UG41" s="228"/>
      <c r="UH41" s="228"/>
      <c r="UI41" s="228"/>
      <c r="UJ41" s="228"/>
      <c r="UK41" s="228"/>
      <c r="UL41" s="228"/>
      <c r="UM41" s="228"/>
      <c r="UN41" s="228"/>
      <c r="UO41" s="228"/>
      <c r="UP41" s="228"/>
      <c r="UQ41" s="228"/>
      <c r="UR41" s="228"/>
      <c r="US41" s="228"/>
      <c r="UT41" s="228"/>
      <c r="UU41" s="228"/>
      <c r="UV41" s="228"/>
      <c r="UW41" s="228"/>
      <c r="UX41" s="228"/>
      <c r="UY41" s="228"/>
      <c r="UZ41" s="228"/>
      <c r="VA41" s="228"/>
      <c r="VB41" s="228"/>
      <c r="VC41" s="228"/>
      <c r="VD41" s="228"/>
      <c r="VE41" s="228"/>
      <c r="VF41" s="228"/>
      <c r="VG41" s="228"/>
      <c r="VH41" s="228"/>
      <c r="VI41" s="228"/>
      <c r="VJ41" s="228"/>
      <c r="VK41" s="228"/>
      <c r="VL41" s="228"/>
      <c r="VM41" s="228"/>
      <c r="VN41" s="228"/>
      <c r="VO41" s="228"/>
      <c r="VP41" s="228"/>
      <c r="VQ41" s="228"/>
      <c r="VR41" s="228"/>
      <c r="VS41" s="228"/>
      <c r="VT41" s="228"/>
      <c r="VU41" s="228"/>
      <c r="VV41" s="228"/>
      <c r="VW41" s="228"/>
      <c r="VX41" s="228"/>
      <c r="VY41" s="228"/>
      <c r="VZ41" s="228"/>
      <c r="WA41" s="228"/>
      <c r="WB41" s="228"/>
      <c r="WC41" s="228"/>
      <c r="WD41" s="228"/>
      <c r="WE41" s="228"/>
      <c r="WF41" s="228"/>
      <c r="WG41" s="228"/>
      <c r="WH41" s="228"/>
      <c r="WI41" s="228"/>
      <c r="WJ41" s="228"/>
      <c r="WK41" s="228"/>
      <c r="WL41" s="228"/>
      <c r="WM41" s="228"/>
      <c r="WN41" s="228"/>
      <c r="WO41" s="228"/>
      <c r="WP41" s="228"/>
      <c r="WQ41" s="228"/>
      <c r="WR41" s="228"/>
      <c r="WS41" s="228"/>
      <c r="WT41" s="228"/>
      <c r="WU41" s="228"/>
      <c r="WV41" s="228"/>
      <c r="WW41" s="228"/>
      <c r="WX41" s="228"/>
      <c r="WY41" s="228"/>
      <c r="WZ41" s="228"/>
      <c r="XA41" s="228"/>
      <c r="XB41" s="228"/>
      <c r="XC41" s="228"/>
      <c r="XD41" s="228"/>
      <c r="XE41" s="228"/>
      <c r="XF41" s="228"/>
      <c r="XG41" s="228"/>
      <c r="XH41" s="228"/>
      <c r="XI41" s="228"/>
      <c r="XJ41" s="228"/>
      <c r="XK41" s="228"/>
      <c r="XL41" s="228"/>
      <c r="XM41" s="228"/>
      <c r="XN41" s="228"/>
      <c r="XO41" s="228"/>
      <c r="XP41" s="228"/>
      <c r="XQ41" s="228"/>
      <c r="XR41" s="228"/>
      <c r="XS41" s="228"/>
      <c r="XT41" s="228"/>
      <c r="XU41" s="228"/>
      <c r="XV41" s="228"/>
      <c r="XW41" s="228"/>
      <c r="XX41" s="228"/>
      <c r="XY41" s="228"/>
      <c r="XZ41" s="228"/>
      <c r="YA41" s="228"/>
      <c r="YB41" s="228"/>
      <c r="YC41" s="228"/>
      <c r="YD41" s="228"/>
      <c r="YE41" s="228"/>
      <c r="YF41" s="228"/>
      <c r="YG41" s="228"/>
      <c r="YH41" s="228"/>
      <c r="YI41" s="228"/>
      <c r="YJ41" s="228"/>
      <c r="YK41" s="228"/>
      <c r="YL41" s="228"/>
      <c r="YM41" s="228"/>
      <c r="YN41" s="228"/>
      <c r="YO41" s="228"/>
      <c r="YP41" s="228"/>
      <c r="YQ41" s="228"/>
      <c r="YR41" s="228"/>
      <c r="YS41" s="228"/>
      <c r="YT41" s="228"/>
      <c r="YU41" s="228"/>
      <c r="YV41" s="228"/>
      <c r="YW41" s="228"/>
      <c r="YX41" s="228"/>
      <c r="YY41" s="228"/>
      <c r="YZ41" s="228"/>
      <c r="ZA41" s="228"/>
      <c r="ZB41" s="228"/>
      <c r="ZC41" s="228"/>
      <c r="ZD41" s="228"/>
      <c r="ZE41" s="228"/>
      <c r="ZF41" s="228"/>
      <c r="ZG41" s="228"/>
      <c r="ZH41" s="228"/>
      <c r="ZI41" s="228"/>
      <c r="ZJ41" s="228"/>
      <c r="ZK41" s="228"/>
      <c r="ZL41" s="228"/>
      <c r="ZM41" s="228"/>
      <c r="ZN41" s="228"/>
      <c r="ZO41" s="228"/>
      <c r="ZP41" s="228"/>
      <c r="ZQ41" s="228"/>
      <c r="ZR41" s="228"/>
      <c r="ZS41" s="228"/>
      <c r="ZT41" s="228"/>
      <c r="ZU41" s="228"/>
      <c r="ZV41" s="228"/>
      <c r="ZW41" s="228"/>
      <c r="ZX41" s="228"/>
      <c r="ZY41" s="228"/>
      <c r="ZZ41" s="228"/>
      <c r="AAA41" s="228"/>
      <c r="AAB41" s="228"/>
      <c r="AAC41" s="228"/>
      <c r="AAD41" s="228"/>
      <c r="AAE41" s="228"/>
      <c r="AAF41" s="228"/>
      <c r="AAG41" s="228"/>
      <c r="AAH41" s="228"/>
      <c r="AAI41" s="228"/>
      <c r="AAJ41" s="228"/>
      <c r="AAK41" s="228"/>
      <c r="AAL41" s="228"/>
      <c r="AAM41" s="228"/>
      <c r="AAN41" s="228"/>
      <c r="AAO41" s="228"/>
      <c r="AAP41" s="228"/>
      <c r="AAQ41" s="228"/>
      <c r="AAR41" s="228"/>
      <c r="AAS41" s="228"/>
      <c r="AAT41" s="228"/>
      <c r="AAU41" s="228"/>
      <c r="AAV41" s="228"/>
      <c r="AAW41" s="228"/>
      <c r="AAX41" s="228"/>
      <c r="AAY41" s="228"/>
      <c r="AAZ41" s="228"/>
      <c r="ABA41" s="228"/>
      <c r="ABB41" s="228"/>
      <c r="ABC41" s="228"/>
      <c r="ABD41" s="228"/>
      <c r="ABE41" s="228"/>
      <c r="ABF41" s="228"/>
      <c r="ABG41" s="228"/>
      <c r="ABH41" s="228"/>
      <c r="ABI41" s="228"/>
      <c r="ABJ41" s="228"/>
      <c r="ABK41" s="228"/>
      <c r="ABL41" s="228"/>
      <c r="ABM41" s="228"/>
      <c r="ABN41" s="228"/>
      <c r="ABO41" s="228"/>
      <c r="ABP41" s="228"/>
      <c r="ABQ41" s="228"/>
      <c r="ABR41" s="228"/>
      <c r="ABS41" s="228"/>
      <c r="ABT41" s="228"/>
      <c r="ABU41" s="228"/>
      <c r="ABV41" s="228"/>
      <c r="ABW41" s="228"/>
      <c r="ABX41" s="228"/>
      <c r="ABY41" s="228"/>
      <c r="ABZ41" s="228"/>
      <c r="ACA41" s="228"/>
      <c r="ACB41" s="228"/>
      <c r="ACC41" s="228"/>
      <c r="ACD41" s="228"/>
      <c r="ACE41" s="228"/>
      <c r="ACF41" s="228"/>
      <c r="ACG41" s="228"/>
      <c r="ACH41" s="228"/>
      <c r="ACI41" s="228"/>
      <c r="ACJ41" s="228"/>
      <c r="ACK41" s="228"/>
      <c r="ACL41" s="228"/>
      <c r="ACM41" s="228"/>
      <c r="ACN41" s="228"/>
      <c r="ACO41" s="228"/>
      <c r="ACP41" s="228"/>
      <c r="ACQ41" s="228"/>
      <c r="ACR41" s="228"/>
      <c r="ACS41" s="228"/>
      <c r="ACT41" s="228"/>
      <c r="ACU41" s="228"/>
      <c r="ACV41" s="228"/>
      <c r="ACW41" s="228"/>
      <c r="ACX41" s="228"/>
      <c r="ACY41" s="228"/>
      <c r="ACZ41" s="228"/>
      <c r="ADA41" s="228"/>
      <c r="ADB41" s="228"/>
      <c r="ADC41" s="228"/>
      <c r="ADD41" s="228"/>
      <c r="ADE41" s="228"/>
      <c r="ADF41" s="228"/>
      <c r="ADG41" s="228"/>
      <c r="ADH41" s="228"/>
      <c r="ADI41" s="228"/>
      <c r="ADJ41" s="228"/>
      <c r="ADK41" s="228"/>
      <c r="ADL41" s="228"/>
      <c r="ADM41" s="228"/>
      <c r="ADN41" s="228"/>
      <c r="ADO41" s="228"/>
      <c r="ADP41" s="228"/>
      <c r="ADQ41" s="228"/>
      <c r="ADR41" s="228"/>
      <c r="ADS41" s="228"/>
      <c r="ADT41" s="228"/>
      <c r="ADU41" s="228"/>
      <c r="ADV41" s="228"/>
      <c r="ADW41" s="228"/>
      <c r="ADX41" s="228"/>
      <c r="ADY41" s="228"/>
      <c r="ADZ41" s="228"/>
      <c r="AEA41" s="228"/>
      <c r="AEB41" s="228"/>
      <c r="AEC41" s="228"/>
      <c r="AED41" s="228"/>
      <c r="AEE41" s="228"/>
      <c r="AEF41" s="228"/>
      <c r="AEG41" s="228"/>
      <c r="AEH41" s="228"/>
      <c r="AEI41" s="228"/>
      <c r="AEJ41" s="228"/>
      <c r="AEK41" s="228"/>
      <c r="AEL41" s="228"/>
      <c r="AEM41" s="228"/>
      <c r="AEN41" s="228"/>
      <c r="AEO41" s="228"/>
      <c r="AEP41" s="228"/>
      <c r="AEQ41" s="228"/>
      <c r="AER41" s="228"/>
      <c r="AES41" s="228"/>
      <c r="AET41" s="228"/>
      <c r="AEU41" s="228"/>
      <c r="AEV41" s="228"/>
      <c r="AEW41" s="228"/>
      <c r="AEX41" s="228"/>
      <c r="AEY41" s="228"/>
      <c r="AEZ41" s="228"/>
      <c r="AFA41" s="228"/>
      <c r="AFB41" s="228"/>
      <c r="AFC41" s="228"/>
      <c r="AFD41" s="228"/>
      <c r="AFE41" s="228"/>
      <c r="AFF41" s="228"/>
      <c r="AFG41" s="228"/>
      <c r="AFH41" s="228"/>
      <c r="AFI41" s="228"/>
      <c r="AFJ41" s="228"/>
      <c r="AFK41" s="228"/>
      <c r="AFL41" s="228"/>
      <c r="AFM41" s="228"/>
      <c r="AFN41" s="228"/>
      <c r="AFO41" s="228"/>
      <c r="AFP41" s="228"/>
      <c r="AFQ41" s="228"/>
      <c r="AFR41" s="228"/>
      <c r="AFS41" s="228"/>
      <c r="AFT41" s="228"/>
      <c r="AFU41" s="228"/>
      <c r="AFV41" s="228"/>
      <c r="AFW41" s="228"/>
      <c r="AFX41" s="228"/>
      <c r="AFY41" s="228"/>
      <c r="AFZ41" s="228"/>
      <c r="AGA41" s="228"/>
      <c r="AGB41" s="228"/>
      <c r="AGC41" s="228"/>
      <c r="AGD41" s="228"/>
      <c r="AGE41" s="228"/>
      <c r="AGF41" s="228"/>
      <c r="AGG41" s="228"/>
      <c r="AGH41" s="228"/>
      <c r="AGI41" s="228"/>
      <c r="AGJ41" s="228"/>
      <c r="AGK41" s="228"/>
      <c r="AGL41" s="228"/>
      <c r="AGM41" s="228"/>
      <c r="AGN41" s="228"/>
      <c r="AGO41" s="228"/>
      <c r="AGP41" s="228"/>
      <c r="AGQ41" s="228"/>
      <c r="AGR41" s="228"/>
      <c r="AGS41" s="228"/>
      <c r="AGT41" s="228"/>
      <c r="AGU41" s="228"/>
      <c r="AGV41" s="228"/>
      <c r="AGW41" s="228"/>
      <c r="AGX41" s="228"/>
      <c r="AGY41" s="228"/>
      <c r="AGZ41" s="228"/>
      <c r="AHA41" s="228"/>
      <c r="AHB41" s="228"/>
      <c r="AHC41" s="228"/>
      <c r="AHD41" s="228"/>
      <c r="AHE41" s="228"/>
      <c r="AHF41" s="228"/>
      <c r="AHG41" s="228"/>
      <c r="AHH41" s="228"/>
      <c r="AHI41" s="228"/>
      <c r="AHJ41" s="228"/>
      <c r="AHK41" s="228"/>
      <c r="AHL41" s="228"/>
      <c r="AHM41" s="228"/>
      <c r="AHN41" s="228"/>
      <c r="AHO41" s="228"/>
      <c r="AHP41" s="228"/>
      <c r="AHQ41" s="228"/>
      <c r="AHR41" s="228"/>
      <c r="AHS41" s="228"/>
      <c r="AHT41" s="228"/>
      <c r="AHU41" s="228"/>
      <c r="AHV41" s="228"/>
      <c r="AHW41" s="228"/>
      <c r="AHX41" s="228"/>
      <c r="AHY41" s="228"/>
      <c r="AHZ41" s="228"/>
      <c r="AIA41" s="228"/>
      <c r="AIB41" s="228"/>
      <c r="AIC41" s="228"/>
      <c r="AID41" s="228"/>
      <c r="AIE41" s="228"/>
      <c r="AIF41" s="228"/>
      <c r="AIG41" s="228"/>
      <c r="AIH41" s="228"/>
      <c r="AII41" s="228"/>
      <c r="AIJ41" s="228"/>
      <c r="AIK41" s="228"/>
      <c r="AIL41" s="228"/>
      <c r="AIM41" s="228"/>
      <c r="AIN41" s="228"/>
      <c r="AIO41" s="228"/>
      <c r="AIP41" s="228"/>
      <c r="AIQ41" s="228"/>
      <c r="AIR41" s="228"/>
      <c r="AIS41" s="228"/>
      <c r="AIT41" s="228"/>
      <c r="AIU41" s="228"/>
      <c r="AIV41" s="228"/>
      <c r="AIW41" s="228"/>
      <c r="AIX41" s="228"/>
      <c r="AIY41" s="228"/>
      <c r="AIZ41" s="228"/>
      <c r="AJA41" s="228"/>
      <c r="AJB41" s="228"/>
      <c r="AJC41" s="228"/>
      <c r="AJD41" s="228"/>
      <c r="AJE41" s="228"/>
      <c r="AJF41" s="228"/>
      <c r="AJG41" s="228"/>
      <c r="AJH41" s="228"/>
      <c r="AJI41" s="228"/>
      <c r="AJJ41" s="228"/>
      <c r="AJK41" s="228"/>
      <c r="AJL41" s="228"/>
      <c r="AJM41" s="228"/>
      <c r="AJN41" s="228"/>
      <c r="AJO41" s="228"/>
      <c r="AJP41" s="228"/>
      <c r="AJQ41" s="228"/>
      <c r="AJR41" s="228"/>
      <c r="AJS41" s="228"/>
      <c r="AJT41" s="228"/>
      <c r="AJU41" s="228"/>
      <c r="AJV41" s="228"/>
      <c r="AJW41" s="228"/>
      <c r="AJX41" s="228"/>
      <c r="AJY41" s="228"/>
      <c r="AJZ41" s="228"/>
      <c r="AKA41" s="228"/>
      <c r="AKB41" s="228"/>
      <c r="AKC41" s="228"/>
      <c r="AKD41" s="228"/>
      <c r="AKE41" s="228"/>
      <c r="AKF41" s="228"/>
      <c r="AKG41" s="228"/>
      <c r="AKH41" s="228"/>
      <c r="AKI41" s="228"/>
      <c r="AKJ41" s="228"/>
      <c r="AKK41" s="228"/>
      <c r="AKL41" s="228"/>
      <c r="AKM41" s="228"/>
      <c r="AKN41" s="228"/>
      <c r="AKO41" s="228"/>
      <c r="AKP41" s="228"/>
      <c r="AKQ41" s="228"/>
      <c r="AKR41" s="228"/>
      <c r="AKS41" s="228"/>
      <c r="AKT41" s="228"/>
      <c r="AKU41" s="228"/>
      <c r="AKV41" s="228"/>
      <c r="AKW41" s="228"/>
      <c r="AKX41" s="228"/>
      <c r="AKY41" s="228"/>
      <c r="AKZ41" s="228"/>
      <c r="ALA41" s="228"/>
      <c r="ALB41" s="228"/>
      <c r="ALC41" s="228"/>
      <c r="ALD41" s="228"/>
      <c r="ALE41" s="228"/>
      <c r="ALF41" s="228"/>
      <c r="ALG41" s="228"/>
      <c r="ALH41" s="228"/>
      <c r="ALI41" s="228"/>
      <c r="ALJ41" s="228"/>
      <c r="ALK41" s="228"/>
      <c r="ALL41" s="228"/>
      <c r="ALM41" s="228"/>
      <c r="ALN41" s="228"/>
      <c r="ALO41" s="228"/>
      <c r="ALP41" s="228"/>
      <c r="ALQ41" s="228"/>
      <c r="ALR41" s="228"/>
      <c r="ALS41" s="228"/>
      <c r="ALT41" s="228"/>
      <c r="ALU41" s="228"/>
      <c r="ALV41" s="228"/>
      <c r="ALW41" s="228"/>
      <c r="ALX41" s="228"/>
      <c r="ALY41" s="228"/>
      <c r="ALZ41" s="228"/>
      <c r="AMA41" s="228"/>
      <c r="AMB41" s="228"/>
      <c r="AMC41" s="228"/>
      <c r="AMD41" s="228"/>
      <c r="AME41" s="228"/>
      <c r="AMF41" s="228"/>
      <c r="AMG41" s="228"/>
      <c r="AMH41" s="228"/>
      <c r="AMI41" s="228"/>
      <c r="AMJ41" s="228"/>
      <c r="AMK41" s="228"/>
      <c r="AML41" s="228"/>
      <c r="AMM41" s="228"/>
      <c r="AMN41" s="228"/>
      <c r="AMO41" s="228"/>
      <c r="AMP41" s="228"/>
      <c r="AMQ41" s="228"/>
      <c r="AMR41" s="228"/>
      <c r="AMS41" s="228"/>
      <c r="AMT41" s="228"/>
      <c r="AMU41" s="228"/>
      <c r="AMV41" s="228"/>
      <c r="AMW41" s="228"/>
      <c r="AMX41" s="228"/>
      <c r="AMY41" s="228"/>
      <c r="AMZ41" s="228"/>
      <c r="ANA41" s="228"/>
      <c r="ANB41" s="228"/>
      <c r="ANC41" s="228"/>
      <c r="AND41" s="228"/>
      <c r="ANE41" s="228"/>
      <c r="ANF41" s="228"/>
      <c r="ANG41" s="228"/>
      <c r="ANH41" s="228"/>
      <c r="ANI41" s="228"/>
      <c r="ANJ41" s="228"/>
      <c r="ANK41" s="228"/>
      <c r="ANL41" s="228"/>
      <c r="ANM41" s="228"/>
      <c r="ANN41" s="228"/>
      <c r="ANO41" s="228"/>
      <c r="ANP41" s="228"/>
      <c r="ANQ41" s="228"/>
      <c r="ANR41" s="228"/>
      <c r="ANS41" s="228"/>
      <c r="ANT41" s="228"/>
      <c r="ANU41" s="228"/>
      <c r="ANV41" s="228"/>
      <c r="ANW41" s="228"/>
      <c r="ANX41" s="228"/>
      <c r="ANY41" s="228"/>
      <c r="ANZ41" s="228"/>
      <c r="AOA41" s="228"/>
      <c r="AOB41" s="228"/>
      <c r="AOC41" s="228"/>
      <c r="AOD41" s="228"/>
      <c r="AOE41" s="228"/>
      <c r="AOF41" s="228"/>
      <c r="AOG41" s="228"/>
      <c r="AOH41" s="228"/>
      <c r="AOI41" s="228"/>
      <c r="AOJ41" s="228"/>
      <c r="AOK41" s="228"/>
      <c r="AOL41" s="228"/>
      <c r="AOM41" s="228"/>
      <c r="AON41" s="228"/>
      <c r="AOO41" s="228"/>
      <c r="AOP41" s="228"/>
      <c r="AOQ41" s="228"/>
      <c r="AOR41" s="228"/>
      <c r="AOS41" s="228"/>
      <c r="AOT41" s="228"/>
      <c r="AOU41" s="228"/>
      <c r="AOV41" s="228"/>
      <c r="AOW41" s="228"/>
      <c r="AOX41" s="228"/>
      <c r="AOY41" s="228"/>
      <c r="AOZ41" s="228"/>
      <c r="APA41" s="228"/>
      <c r="APB41" s="228"/>
      <c r="APC41" s="228"/>
      <c r="APD41" s="228"/>
      <c r="APE41" s="228"/>
      <c r="APF41" s="228"/>
      <c r="APG41" s="228"/>
      <c r="APH41" s="228"/>
      <c r="API41" s="228"/>
      <c r="APJ41" s="228"/>
      <c r="APK41" s="228"/>
      <c r="APL41" s="228"/>
      <c r="APM41" s="228"/>
      <c r="APN41" s="228"/>
      <c r="APO41" s="228"/>
      <c r="APP41" s="228"/>
      <c r="APQ41" s="228"/>
      <c r="APR41" s="228"/>
      <c r="APS41" s="228"/>
      <c r="APT41" s="228"/>
      <c r="APU41" s="228"/>
      <c r="APV41" s="228"/>
      <c r="APW41" s="228"/>
      <c r="APX41" s="228"/>
      <c r="APY41" s="228"/>
      <c r="APZ41" s="228"/>
      <c r="AQA41" s="228"/>
      <c r="AQB41" s="228"/>
      <c r="AQC41" s="228"/>
      <c r="AQD41" s="228"/>
      <c r="AQE41" s="228"/>
      <c r="AQF41" s="228"/>
      <c r="AQG41" s="228"/>
      <c r="AQH41" s="228"/>
      <c r="AQI41" s="228"/>
      <c r="AQJ41" s="228"/>
      <c r="AQK41" s="228"/>
      <c r="AQL41" s="228"/>
      <c r="AQM41" s="228"/>
      <c r="AQN41" s="228"/>
      <c r="AQO41" s="228"/>
      <c r="AQP41" s="228"/>
      <c r="AQQ41" s="228"/>
      <c r="AQR41" s="228"/>
      <c r="AQS41" s="228"/>
      <c r="AQT41" s="228"/>
      <c r="AQU41" s="228"/>
      <c r="AQV41" s="228"/>
      <c r="AQW41" s="228"/>
      <c r="AQX41" s="228"/>
      <c r="AQY41" s="228"/>
      <c r="AQZ41" s="228"/>
      <c r="ARA41" s="228"/>
      <c r="ARB41" s="228"/>
      <c r="ARC41" s="228"/>
      <c r="ARD41" s="228"/>
      <c r="ARE41" s="228"/>
      <c r="ARF41" s="228"/>
      <c r="ARG41" s="228"/>
      <c r="ARH41" s="228"/>
      <c r="ARI41" s="228"/>
      <c r="ARJ41" s="228"/>
      <c r="ARK41" s="228"/>
      <c r="ARL41" s="228"/>
      <c r="ARM41" s="228"/>
      <c r="ARN41" s="228"/>
      <c r="ARO41" s="228"/>
      <c r="ARP41" s="228"/>
      <c r="ARQ41" s="228"/>
      <c r="ARR41" s="228"/>
      <c r="ARS41" s="228"/>
      <c r="ART41" s="228"/>
      <c r="ARU41" s="228"/>
      <c r="ARV41" s="228"/>
      <c r="ARW41" s="228"/>
      <c r="ARX41" s="228"/>
      <c r="ARY41" s="228"/>
      <c r="ARZ41" s="228"/>
      <c r="ASA41" s="228"/>
      <c r="ASB41" s="228"/>
      <c r="ASC41" s="228"/>
      <c r="ASD41" s="228"/>
      <c r="ASE41" s="228"/>
      <c r="ASF41" s="228"/>
      <c r="ASG41" s="228"/>
      <c r="ASH41" s="228"/>
      <c r="ASI41" s="228"/>
      <c r="ASJ41" s="228"/>
      <c r="ASK41" s="228"/>
      <c r="ASL41" s="228"/>
      <c r="ASM41" s="228"/>
      <c r="ASN41" s="228"/>
      <c r="ASO41" s="228"/>
      <c r="ASP41" s="228"/>
      <c r="ASQ41" s="228"/>
      <c r="ASR41" s="228"/>
      <c r="ASS41" s="228"/>
      <c r="AST41" s="228"/>
      <c r="ASU41" s="228"/>
      <c r="ASV41" s="228"/>
      <c r="ASW41" s="228"/>
      <c r="ASX41" s="228"/>
      <c r="ASY41" s="228"/>
      <c r="ASZ41" s="228"/>
      <c r="ATA41" s="228"/>
      <c r="ATB41" s="228"/>
      <c r="ATC41" s="228"/>
      <c r="ATD41" s="228"/>
      <c r="ATE41" s="228"/>
      <c r="ATF41" s="228"/>
      <c r="ATG41" s="228"/>
      <c r="ATH41" s="228"/>
      <c r="ATI41" s="228"/>
      <c r="ATJ41" s="228"/>
      <c r="ATK41" s="228"/>
      <c r="ATL41" s="228"/>
      <c r="ATM41" s="228"/>
      <c r="ATN41" s="228"/>
      <c r="ATO41" s="228"/>
      <c r="ATP41" s="228"/>
      <c r="ATQ41" s="228"/>
      <c r="ATR41" s="228"/>
      <c r="ATS41" s="228"/>
      <c r="ATT41" s="228"/>
      <c r="ATU41" s="228"/>
      <c r="ATV41" s="228"/>
      <c r="ATW41" s="228"/>
      <c r="ATX41" s="228"/>
      <c r="ATY41" s="228"/>
      <c r="ATZ41" s="228"/>
      <c r="AUA41" s="228"/>
      <c r="AUB41" s="228"/>
      <c r="AUC41" s="228"/>
      <c r="AUD41" s="228"/>
      <c r="AUE41" s="228"/>
      <c r="AUF41" s="228"/>
      <c r="AUG41" s="228"/>
      <c r="AUH41" s="228"/>
      <c r="AUI41" s="228"/>
      <c r="AUJ41" s="228"/>
      <c r="AUK41" s="228"/>
      <c r="AUL41" s="228"/>
      <c r="AUM41" s="228"/>
      <c r="AUN41" s="228"/>
      <c r="AUO41" s="228"/>
      <c r="AUP41" s="228"/>
      <c r="AUQ41" s="228"/>
      <c r="AUR41" s="228"/>
      <c r="AUS41" s="228"/>
      <c r="AUT41" s="228"/>
      <c r="AUU41" s="228"/>
      <c r="AUV41" s="228"/>
      <c r="AUW41" s="228"/>
      <c r="AUX41" s="228"/>
      <c r="AUY41" s="228"/>
      <c r="AUZ41" s="228"/>
      <c r="AVA41" s="228"/>
      <c r="AVB41" s="228"/>
      <c r="AVC41" s="228"/>
      <c r="AVD41" s="228"/>
      <c r="AVE41" s="228"/>
      <c r="AVF41" s="228"/>
      <c r="AVG41" s="228"/>
      <c r="AVH41" s="228"/>
      <c r="AVI41" s="228"/>
      <c r="AVJ41" s="228"/>
      <c r="AVK41" s="228"/>
      <c r="AVL41" s="228"/>
      <c r="AVM41" s="228"/>
      <c r="AVN41" s="228"/>
      <c r="AVO41" s="228"/>
      <c r="AVP41" s="228"/>
      <c r="AVQ41" s="228"/>
      <c r="AVR41" s="228"/>
      <c r="AVS41" s="228"/>
      <c r="AVT41" s="228"/>
      <c r="AVU41" s="228"/>
      <c r="AVV41" s="228"/>
      <c r="AVW41" s="228"/>
      <c r="AVX41" s="228"/>
      <c r="AVY41" s="228"/>
      <c r="AVZ41" s="228"/>
      <c r="AWA41" s="228"/>
      <c r="AWB41" s="228"/>
      <c r="AWC41" s="228"/>
      <c r="AWD41" s="228"/>
      <c r="AWE41" s="228"/>
      <c r="AWF41" s="228"/>
      <c r="AWG41" s="228"/>
      <c r="AWH41" s="228"/>
      <c r="AWI41" s="228"/>
      <c r="AWJ41" s="228"/>
      <c r="AWK41" s="228"/>
      <c r="AWL41" s="228"/>
      <c r="AWM41" s="228"/>
      <c r="AWN41" s="228"/>
      <c r="AWO41" s="228"/>
      <c r="AWP41" s="228"/>
      <c r="AWQ41" s="228"/>
      <c r="AWR41" s="228"/>
      <c r="AWS41" s="228"/>
      <c r="AWT41" s="228"/>
      <c r="AWU41" s="228"/>
      <c r="AWV41" s="228"/>
      <c r="AWW41" s="228"/>
      <c r="AWX41" s="228"/>
      <c r="AWY41" s="228"/>
      <c r="AWZ41" s="228"/>
      <c r="AXA41" s="228"/>
      <c r="AXB41" s="228"/>
      <c r="AXC41" s="228"/>
      <c r="AXD41" s="228"/>
      <c r="AXE41" s="228"/>
      <c r="AXF41" s="228"/>
      <c r="AXG41" s="228"/>
      <c r="AXH41" s="228"/>
      <c r="AXI41" s="228"/>
      <c r="AXJ41" s="228"/>
      <c r="AXK41" s="228"/>
      <c r="AXL41" s="228"/>
      <c r="AXM41" s="228"/>
      <c r="AXN41" s="228"/>
      <c r="AXO41" s="228"/>
      <c r="AXP41" s="228"/>
      <c r="AXQ41" s="228"/>
      <c r="AXR41" s="228"/>
      <c r="AXS41" s="228"/>
      <c r="AXT41" s="228"/>
      <c r="AXU41" s="228"/>
      <c r="AXV41" s="228"/>
      <c r="AXW41" s="228"/>
      <c r="AXX41" s="228"/>
      <c r="AXY41" s="228"/>
      <c r="AXZ41" s="228"/>
      <c r="AYA41" s="228"/>
      <c r="AYB41" s="228"/>
      <c r="AYC41" s="228"/>
      <c r="AYD41" s="228"/>
      <c r="AYE41" s="228"/>
      <c r="AYF41" s="228"/>
      <c r="AYG41" s="228"/>
      <c r="AYH41" s="228"/>
      <c r="AYI41" s="228"/>
      <c r="AYJ41" s="228"/>
      <c r="AYK41" s="228"/>
      <c r="AYL41" s="228"/>
      <c r="AYM41" s="228"/>
      <c r="AYN41" s="228"/>
      <c r="AYO41" s="228"/>
      <c r="AYP41" s="228"/>
      <c r="AYQ41" s="228"/>
      <c r="AYR41" s="228"/>
      <c r="AYS41" s="228"/>
      <c r="AYT41" s="228"/>
      <c r="AYU41" s="228"/>
      <c r="AYV41" s="228"/>
      <c r="AYW41" s="228"/>
      <c r="AYX41" s="228"/>
      <c r="AYY41" s="228"/>
      <c r="AYZ41" s="228"/>
      <c r="AZA41" s="228"/>
      <c r="AZB41" s="228"/>
      <c r="AZC41" s="228"/>
      <c r="AZD41" s="228"/>
      <c r="AZE41" s="228"/>
      <c r="AZF41" s="228"/>
      <c r="AZG41" s="228"/>
      <c r="AZH41" s="228"/>
      <c r="AZI41" s="228"/>
      <c r="AZJ41" s="228"/>
      <c r="AZK41" s="228"/>
      <c r="AZL41" s="228"/>
      <c r="AZM41" s="228"/>
      <c r="AZN41" s="228"/>
      <c r="AZO41" s="228"/>
      <c r="AZP41" s="228"/>
      <c r="AZQ41" s="228"/>
      <c r="AZR41" s="228"/>
      <c r="AZS41" s="228"/>
      <c r="AZT41" s="228"/>
      <c r="AZU41" s="228"/>
      <c r="AZV41" s="228"/>
      <c r="AZW41" s="228"/>
      <c r="AZX41" s="228"/>
      <c r="AZY41" s="228"/>
      <c r="AZZ41" s="228"/>
      <c r="BAA41" s="228"/>
      <c r="BAB41" s="228"/>
      <c r="BAC41" s="228"/>
      <c r="BAD41" s="228"/>
      <c r="BAE41" s="228"/>
      <c r="BAF41" s="228"/>
      <c r="BAG41" s="228"/>
      <c r="BAH41" s="228"/>
      <c r="BAI41" s="228"/>
      <c r="BAJ41" s="228"/>
      <c r="BAK41" s="228"/>
      <c r="BAL41" s="228"/>
      <c r="BAM41" s="228"/>
      <c r="BAN41" s="228"/>
      <c r="BAO41" s="228"/>
      <c r="BAP41" s="228"/>
      <c r="BAQ41" s="228"/>
      <c r="BAR41" s="228"/>
      <c r="BAS41" s="228"/>
      <c r="BAT41" s="228"/>
      <c r="BAU41" s="228"/>
      <c r="BAV41" s="228"/>
      <c r="BAW41" s="228"/>
      <c r="BAX41" s="228"/>
      <c r="BAY41" s="228"/>
      <c r="BAZ41" s="228"/>
      <c r="BBA41" s="228"/>
      <c r="BBB41" s="228"/>
      <c r="BBC41" s="228"/>
      <c r="BBD41" s="228"/>
      <c r="BBE41" s="228"/>
      <c r="BBF41" s="228"/>
      <c r="BBG41" s="228"/>
      <c r="BBH41" s="228"/>
      <c r="BBI41" s="228"/>
      <c r="BBJ41" s="228"/>
      <c r="BBK41" s="228"/>
      <c r="BBL41" s="228"/>
      <c r="BBM41" s="228"/>
      <c r="BBN41" s="228"/>
      <c r="BBO41" s="228"/>
      <c r="BBP41" s="228"/>
      <c r="BBQ41" s="228"/>
      <c r="BBR41" s="228"/>
      <c r="BBS41" s="228"/>
      <c r="BBT41" s="228"/>
      <c r="BBU41" s="228"/>
      <c r="BBV41" s="228"/>
      <c r="BBW41" s="228"/>
      <c r="BBX41" s="228"/>
      <c r="BBY41" s="228"/>
      <c r="BBZ41" s="228"/>
      <c r="BCA41" s="228"/>
      <c r="BCB41" s="228"/>
      <c r="BCC41" s="228"/>
      <c r="BCD41" s="228"/>
      <c r="BCE41" s="228"/>
      <c r="BCF41" s="228"/>
      <c r="BCG41" s="228"/>
      <c r="BCH41" s="228"/>
      <c r="BCI41" s="228"/>
      <c r="BCJ41" s="228"/>
      <c r="BCK41" s="228"/>
      <c r="BCL41" s="228"/>
      <c r="BCM41" s="228"/>
      <c r="BCN41" s="228"/>
      <c r="BCO41" s="228"/>
      <c r="BCP41" s="228"/>
      <c r="BCQ41" s="228"/>
      <c r="BCR41" s="228"/>
      <c r="BCS41" s="228"/>
      <c r="BCT41" s="228"/>
      <c r="BCU41" s="228"/>
      <c r="BCV41" s="228"/>
      <c r="BCW41" s="228"/>
      <c r="BCX41" s="228"/>
      <c r="BCY41" s="228"/>
      <c r="BCZ41" s="228"/>
      <c r="BDA41" s="228"/>
      <c r="BDB41" s="228"/>
      <c r="BDC41" s="228"/>
      <c r="BDD41" s="228"/>
      <c r="BDE41" s="228"/>
      <c r="BDF41" s="228"/>
      <c r="BDG41" s="228"/>
      <c r="BDH41" s="228"/>
      <c r="BDI41" s="228"/>
      <c r="BDJ41" s="228"/>
      <c r="BDK41" s="228"/>
      <c r="BDL41" s="228"/>
      <c r="BDM41" s="228"/>
      <c r="BDN41" s="228"/>
      <c r="BDO41" s="228"/>
      <c r="BDP41" s="228"/>
      <c r="BDQ41" s="228"/>
      <c r="BDR41" s="228"/>
      <c r="BDS41" s="228"/>
      <c r="BDT41" s="228"/>
      <c r="BDU41" s="228"/>
      <c r="BDV41" s="228"/>
      <c r="BDW41" s="228"/>
      <c r="BDX41" s="228"/>
      <c r="BDY41" s="228"/>
      <c r="BDZ41" s="228"/>
      <c r="BEA41" s="228"/>
      <c r="BEB41" s="228"/>
      <c r="BEC41" s="228"/>
      <c r="BED41" s="228"/>
      <c r="BEE41" s="228"/>
      <c r="BEF41" s="228"/>
      <c r="BEG41" s="228"/>
      <c r="BEH41" s="228"/>
      <c r="BEI41" s="228"/>
      <c r="BEJ41" s="228"/>
      <c r="BEK41" s="228"/>
      <c r="BEL41" s="228"/>
      <c r="BEM41" s="228"/>
      <c r="BEN41" s="228"/>
      <c r="BEO41" s="228"/>
      <c r="BEP41" s="228"/>
      <c r="BEQ41" s="228"/>
      <c r="BER41" s="228"/>
      <c r="BES41" s="228"/>
      <c r="BET41" s="228"/>
      <c r="BEU41" s="228"/>
      <c r="BEV41" s="228"/>
      <c r="BEW41" s="228"/>
      <c r="BEX41" s="228"/>
      <c r="BEY41" s="228"/>
      <c r="BEZ41" s="228"/>
      <c r="BFA41" s="228"/>
      <c r="BFB41" s="228"/>
      <c r="BFC41" s="228"/>
      <c r="BFD41" s="228"/>
      <c r="BFE41" s="228"/>
      <c r="BFF41" s="228"/>
      <c r="BFG41" s="228"/>
      <c r="BFH41" s="228"/>
      <c r="BFI41" s="228"/>
      <c r="BFJ41" s="228"/>
      <c r="BFK41" s="228"/>
      <c r="BFL41" s="228"/>
      <c r="BFM41" s="228"/>
      <c r="BFN41" s="228"/>
      <c r="BFO41" s="228"/>
      <c r="BFP41" s="228"/>
      <c r="BFQ41" s="228"/>
      <c r="BFR41" s="228"/>
      <c r="BFS41" s="228"/>
      <c r="BFT41" s="228"/>
      <c r="BFU41" s="228"/>
      <c r="BFV41" s="228"/>
      <c r="BFW41" s="228"/>
      <c r="BFX41" s="228"/>
      <c r="BFY41" s="228"/>
      <c r="BFZ41" s="228"/>
      <c r="BGA41" s="228"/>
      <c r="BGB41" s="228"/>
      <c r="BGC41" s="228"/>
      <c r="BGD41" s="228"/>
      <c r="BGE41" s="228"/>
      <c r="BGF41" s="228"/>
      <c r="BGG41" s="228"/>
      <c r="BGH41" s="228"/>
      <c r="BGI41" s="228"/>
      <c r="BGJ41" s="228"/>
      <c r="BGK41" s="228"/>
      <c r="BGL41" s="228"/>
      <c r="BGM41" s="228"/>
      <c r="BGN41" s="228"/>
      <c r="BGO41" s="228"/>
      <c r="BGP41" s="228"/>
      <c r="BGQ41" s="228"/>
      <c r="BGR41" s="228"/>
      <c r="BGS41" s="228"/>
      <c r="BGT41" s="228"/>
      <c r="BGU41" s="228"/>
      <c r="BGV41" s="228"/>
      <c r="BGW41" s="228"/>
      <c r="BGX41" s="228"/>
      <c r="BGY41" s="228"/>
      <c r="BGZ41" s="228"/>
      <c r="BHA41" s="228"/>
      <c r="BHB41" s="228"/>
      <c r="BHC41" s="228"/>
      <c r="BHD41" s="228"/>
      <c r="BHE41" s="228"/>
      <c r="BHF41" s="228"/>
      <c r="BHG41" s="228"/>
      <c r="BHH41" s="228"/>
      <c r="BHI41" s="228"/>
      <c r="BHJ41" s="228"/>
      <c r="BHK41" s="228"/>
      <c r="BHL41" s="228"/>
      <c r="BHM41" s="228"/>
      <c r="BHN41" s="228"/>
      <c r="BHO41" s="228"/>
      <c r="BHP41" s="228"/>
      <c r="BHQ41" s="228"/>
      <c r="BHR41" s="228"/>
      <c r="BHS41" s="228"/>
      <c r="BHT41" s="228"/>
      <c r="BHU41" s="228"/>
      <c r="BHV41" s="228"/>
      <c r="BHW41" s="228"/>
      <c r="BHX41" s="228"/>
      <c r="BHY41" s="228"/>
      <c r="BHZ41" s="228"/>
      <c r="BIA41" s="228"/>
      <c r="BIB41" s="228"/>
      <c r="BIC41" s="228"/>
      <c r="BID41" s="228"/>
      <c r="BIE41" s="228"/>
      <c r="BIF41" s="228"/>
      <c r="BIG41" s="228"/>
      <c r="BIH41" s="228"/>
      <c r="BII41" s="228"/>
      <c r="BIJ41" s="228"/>
      <c r="BIK41" s="228"/>
      <c r="BIL41" s="228"/>
      <c r="BIM41" s="228"/>
      <c r="BIN41" s="228"/>
      <c r="BIO41" s="228"/>
      <c r="BIP41" s="228"/>
      <c r="BIQ41" s="228"/>
      <c r="BIR41" s="228"/>
      <c r="BIS41" s="228"/>
      <c r="BIT41" s="228"/>
      <c r="BIU41" s="228"/>
      <c r="BIV41" s="228"/>
      <c r="BIW41" s="228"/>
      <c r="BIX41" s="228"/>
      <c r="BIY41" s="228"/>
      <c r="BIZ41" s="228"/>
      <c r="BJA41" s="228"/>
      <c r="BJB41" s="228"/>
      <c r="BJC41" s="228"/>
      <c r="BJD41" s="228"/>
      <c r="BJE41" s="228"/>
      <c r="BJF41" s="228"/>
      <c r="BJG41" s="228"/>
      <c r="BJH41" s="228"/>
      <c r="BJI41" s="228"/>
      <c r="BJJ41" s="228"/>
      <c r="BJK41" s="228"/>
      <c r="BJL41" s="228"/>
      <c r="BJM41" s="228"/>
      <c r="BJN41" s="228"/>
      <c r="BJO41" s="228"/>
      <c r="BJP41" s="228"/>
      <c r="BJQ41" s="228"/>
      <c r="BJR41" s="228"/>
      <c r="BJS41" s="228"/>
      <c r="BJT41" s="228"/>
      <c r="BJU41" s="228"/>
      <c r="BJV41" s="228"/>
      <c r="BJW41" s="228"/>
      <c r="BJX41" s="228"/>
      <c r="BJY41" s="228"/>
      <c r="BJZ41" s="228"/>
      <c r="BKA41" s="228"/>
      <c r="BKB41" s="228"/>
      <c r="BKC41" s="228"/>
      <c r="BKD41" s="228"/>
      <c r="BKE41" s="228"/>
      <c r="BKF41" s="228"/>
      <c r="BKG41" s="228"/>
      <c r="BKH41" s="228"/>
      <c r="BKI41" s="228"/>
      <c r="BKJ41" s="228"/>
      <c r="BKK41" s="228"/>
      <c r="BKL41" s="228"/>
      <c r="BKM41" s="228"/>
      <c r="BKN41" s="228"/>
      <c r="BKO41" s="228"/>
      <c r="BKP41" s="228"/>
      <c r="BKQ41" s="228"/>
      <c r="BKR41" s="228"/>
      <c r="BKS41" s="228"/>
      <c r="BKT41" s="228"/>
      <c r="BKU41" s="228"/>
      <c r="BKV41" s="228"/>
      <c r="BKW41" s="228"/>
      <c r="BKX41" s="228"/>
      <c r="BKY41" s="228"/>
      <c r="BKZ41" s="228"/>
      <c r="BLA41" s="228"/>
      <c r="BLB41" s="228"/>
      <c r="BLC41" s="228"/>
      <c r="BLD41" s="228"/>
      <c r="BLE41" s="228"/>
      <c r="BLF41" s="228"/>
      <c r="BLG41" s="228"/>
      <c r="BLH41" s="228"/>
      <c r="BLI41" s="228"/>
      <c r="BLJ41" s="228"/>
      <c r="BLK41" s="228"/>
      <c r="BLL41" s="228"/>
      <c r="BLM41" s="228"/>
      <c r="BLN41" s="228"/>
      <c r="BLO41" s="228"/>
      <c r="BLP41" s="228"/>
      <c r="BLQ41" s="228"/>
      <c r="BLR41" s="228"/>
      <c r="BLS41" s="228"/>
      <c r="BLT41" s="228"/>
      <c r="BLU41" s="228"/>
      <c r="BLV41" s="228"/>
      <c r="BLW41" s="228"/>
      <c r="BLX41" s="228"/>
      <c r="BLY41" s="228"/>
      <c r="BLZ41" s="228"/>
      <c r="BMA41" s="228"/>
      <c r="BMB41" s="228"/>
      <c r="BMC41" s="228"/>
      <c r="BMD41" s="228"/>
      <c r="BME41" s="228"/>
      <c r="BMF41" s="228"/>
      <c r="BMG41" s="228"/>
      <c r="BMH41" s="228"/>
      <c r="BMI41" s="228"/>
      <c r="BMJ41" s="228"/>
      <c r="BMK41" s="228"/>
      <c r="BML41" s="228"/>
      <c r="BMM41" s="228"/>
      <c r="BMN41" s="228"/>
      <c r="BMO41" s="228"/>
      <c r="BMP41" s="228"/>
      <c r="BMQ41" s="228"/>
      <c r="BMR41" s="228"/>
      <c r="BMS41" s="228"/>
      <c r="BMT41" s="228"/>
      <c r="BMU41" s="228"/>
      <c r="BMV41" s="228"/>
      <c r="BMW41" s="228"/>
      <c r="BMX41" s="228"/>
      <c r="BMY41" s="228"/>
      <c r="BMZ41" s="228"/>
      <c r="BNA41" s="228"/>
      <c r="BNB41" s="228"/>
      <c r="BNC41" s="228"/>
      <c r="BND41" s="228"/>
      <c r="BNE41" s="228"/>
      <c r="BNF41" s="228"/>
      <c r="BNG41" s="228"/>
      <c r="BNH41" s="228"/>
      <c r="BNI41" s="228"/>
      <c r="BNJ41" s="228"/>
      <c r="BNK41" s="228"/>
      <c r="BNL41" s="228"/>
      <c r="BNM41" s="228"/>
      <c r="BNN41" s="228"/>
      <c r="BNO41" s="228"/>
      <c r="BNP41" s="228"/>
      <c r="BNQ41" s="228"/>
      <c r="BNR41" s="228"/>
      <c r="BNS41" s="228"/>
      <c r="BNT41" s="228"/>
      <c r="BNU41" s="228"/>
      <c r="BNV41" s="228"/>
      <c r="BNW41" s="228"/>
      <c r="BNX41" s="228"/>
      <c r="BNY41" s="228"/>
      <c r="BNZ41" s="228"/>
      <c r="BOA41" s="228"/>
      <c r="BOB41" s="228"/>
      <c r="BOC41" s="228"/>
      <c r="BOD41" s="228"/>
      <c r="BOE41" s="228"/>
      <c r="BOF41" s="228"/>
      <c r="BOG41" s="228"/>
      <c r="BOH41" s="228"/>
      <c r="BOI41" s="228"/>
      <c r="BOJ41" s="228"/>
      <c r="BOK41" s="228"/>
      <c r="BOL41" s="228"/>
      <c r="BOM41" s="228"/>
      <c r="BON41" s="228"/>
      <c r="BOO41" s="228"/>
      <c r="BOP41" s="228"/>
      <c r="BOQ41" s="228"/>
      <c r="BOR41" s="228"/>
      <c r="BOS41" s="228"/>
      <c r="BOT41" s="228"/>
      <c r="BOU41" s="228"/>
      <c r="BOV41" s="228"/>
      <c r="BOW41" s="228"/>
      <c r="BOX41" s="228"/>
      <c r="BOY41" s="228"/>
      <c r="BOZ41" s="228"/>
      <c r="BPA41" s="228"/>
      <c r="BPB41" s="228"/>
      <c r="BPC41" s="228"/>
      <c r="BPD41" s="228"/>
      <c r="BPE41" s="228"/>
      <c r="BPF41" s="228"/>
      <c r="BPG41" s="228"/>
      <c r="BPH41" s="228"/>
      <c r="BPI41" s="228"/>
      <c r="BPJ41" s="228"/>
      <c r="BPK41" s="228"/>
      <c r="BPL41" s="228"/>
      <c r="BPM41" s="228"/>
      <c r="BPN41" s="228"/>
      <c r="BPO41" s="228"/>
      <c r="BPP41" s="228"/>
      <c r="BPQ41" s="228"/>
      <c r="BPR41" s="228"/>
      <c r="BPS41" s="228"/>
      <c r="BPT41" s="228"/>
      <c r="BPU41" s="228"/>
      <c r="BPV41" s="228"/>
      <c r="BPW41" s="228"/>
      <c r="BPX41" s="228"/>
      <c r="BPY41" s="228"/>
      <c r="BPZ41" s="228"/>
      <c r="BQA41" s="228"/>
      <c r="BQB41" s="228"/>
      <c r="BQC41" s="228"/>
      <c r="BQD41" s="228"/>
      <c r="BQE41" s="228"/>
      <c r="BQF41" s="228"/>
      <c r="BQG41" s="228"/>
      <c r="BQH41" s="228"/>
      <c r="BQI41" s="228"/>
      <c r="BQJ41" s="228"/>
      <c r="BQK41" s="228"/>
      <c r="BQL41" s="228"/>
      <c r="BQM41" s="228"/>
      <c r="BQN41" s="228"/>
      <c r="BQO41" s="228"/>
      <c r="BQP41" s="228"/>
      <c r="BQQ41" s="228"/>
      <c r="BQR41" s="228"/>
      <c r="BQS41" s="228"/>
      <c r="BQT41" s="228"/>
      <c r="BQU41" s="228"/>
      <c r="BQV41" s="228"/>
      <c r="BQW41" s="228"/>
      <c r="BQX41" s="228"/>
      <c r="BQY41" s="228"/>
      <c r="BQZ41" s="228"/>
      <c r="BRA41" s="228"/>
      <c r="BRB41" s="228"/>
      <c r="BRC41" s="228"/>
      <c r="BRD41" s="228"/>
      <c r="BRE41" s="228"/>
      <c r="BRF41" s="228"/>
      <c r="BRG41" s="228"/>
      <c r="BRH41" s="228"/>
      <c r="BRI41" s="228"/>
      <c r="BRJ41" s="228"/>
      <c r="BRK41" s="228"/>
      <c r="BRL41" s="228"/>
      <c r="BRM41" s="228"/>
      <c r="BRN41" s="228"/>
      <c r="BRO41" s="228"/>
      <c r="BRP41" s="228"/>
      <c r="BRQ41" s="228"/>
      <c r="BRR41" s="228"/>
      <c r="BRS41" s="228"/>
      <c r="BRT41" s="228"/>
      <c r="BRU41" s="228"/>
      <c r="BRV41" s="228"/>
      <c r="BRW41" s="228"/>
      <c r="BRX41" s="228"/>
      <c r="BRY41" s="228"/>
      <c r="BRZ41" s="228"/>
      <c r="BSA41" s="228"/>
      <c r="BSB41" s="228"/>
      <c r="BSC41" s="228"/>
      <c r="BSD41" s="228"/>
      <c r="BSE41" s="228"/>
      <c r="BSF41" s="228"/>
      <c r="BSG41" s="228"/>
      <c r="BSH41" s="228"/>
      <c r="BSI41" s="228"/>
      <c r="BSJ41" s="228"/>
      <c r="BSK41" s="228"/>
      <c r="BSL41" s="228"/>
      <c r="BSM41" s="228"/>
      <c r="BSN41" s="228"/>
      <c r="BSO41" s="228"/>
      <c r="BSP41" s="228"/>
      <c r="BSQ41" s="228"/>
      <c r="BSR41" s="228"/>
      <c r="BSS41" s="228"/>
      <c r="BST41" s="228"/>
      <c r="BSU41" s="228"/>
      <c r="BSV41" s="228"/>
      <c r="BSW41" s="228"/>
      <c r="BSX41" s="228"/>
      <c r="BSY41" s="228"/>
      <c r="BSZ41" s="228"/>
      <c r="BTA41" s="228"/>
      <c r="BTB41" s="228"/>
      <c r="BTC41" s="228"/>
      <c r="BTD41" s="228"/>
      <c r="BTE41" s="228"/>
      <c r="BTF41" s="228"/>
      <c r="BTG41" s="228"/>
      <c r="BTH41" s="228"/>
      <c r="BTI41" s="228"/>
      <c r="BTJ41" s="228"/>
      <c r="BTK41" s="228"/>
      <c r="BTL41" s="228"/>
      <c r="BTM41" s="228"/>
      <c r="BTN41" s="228"/>
      <c r="BTO41" s="228"/>
      <c r="BTP41" s="228"/>
      <c r="BTQ41" s="228"/>
      <c r="BTR41" s="228"/>
      <c r="BTS41" s="228"/>
      <c r="BTT41" s="228"/>
      <c r="BTU41" s="228"/>
      <c r="BTV41" s="228"/>
      <c r="BTW41" s="228"/>
      <c r="BTX41" s="228"/>
      <c r="BTY41" s="228"/>
      <c r="BTZ41" s="228"/>
      <c r="BUA41" s="228"/>
      <c r="BUB41" s="228"/>
      <c r="BUC41" s="228"/>
      <c r="BUD41" s="228"/>
      <c r="BUE41" s="228"/>
      <c r="BUF41" s="228"/>
      <c r="BUG41" s="228"/>
      <c r="BUH41" s="228"/>
      <c r="BUI41" s="228"/>
      <c r="BUJ41" s="228"/>
      <c r="BUK41" s="228"/>
      <c r="BUL41" s="228"/>
      <c r="BUM41" s="228"/>
      <c r="BUN41" s="228"/>
      <c r="BUO41" s="228"/>
      <c r="BUP41" s="228"/>
      <c r="BUQ41" s="228"/>
      <c r="BUR41" s="228"/>
      <c r="BUS41" s="228"/>
      <c r="BUT41" s="228"/>
      <c r="BUU41" s="228"/>
      <c r="BUV41" s="228"/>
      <c r="BUW41" s="228"/>
      <c r="BUX41" s="228"/>
      <c r="BUY41" s="228"/>
      <c r="BUZ41" s="228"/>
      <c r="BVA41" s="228"/>
      <c r="BVB41" s="228"/>
      <c r="BVC41" s="228"/>
      <c r="BVD41" s="228"/>
      <c r="BVE41" s="228"/>
      <c r="BVF41" s="228"/>
      <c r="BVG41" s="228"/>
      <c r="BVH41" s="228"/>
      <c r="BVI41" s="228"/>
      <c r="BVJ41" s="228"/>
      <c r="BVK41" s="228"/>
      <c r="BVL41" s="228"/>
      <c r="BVM41" s="228"/>
      <c r="BVN41" s="228"/>
      <c r="BVO41" s="228"/>
      <c r="BVP41" s="228"/>
      <c r="BVQ41" s="228"/>
      <c r="BVR41" s="228"/>
      <c r="BVS41" s="228"/>
      <c r="BVT41" s="228"/>
      <c r="BVU41" s="228"/>
      <c r="BVV41" s="228"/>
      <c r="BVW41" s="228"/>
      <c r="BVX41" s="228"/>
      <c r="BVY41" s="228"/>
      <c r="BVZ41" s="228"/>
      <c r="BWA41" s="228"/>
      <c r="BWB41" s="228"/>
      <c r="BWC41" s="228"/>
      <c r="BWD41" s="228"/>
      <c r="BWE41" s="228"/>
      <c r="BWF41" s="228"/>
      <c r="BWG41" s="228"/>
      <c r="BWH41" s="228"/>
      <c r="BWI41" s="228"/>
      <c r="BWJ41" s="228"/>
      <c r="BWK41" s="228"/>
      <c r="BWL41" s="228"/>
      <c r="BWM41" s="228"/>
      <c r="BWN41" s="228"/>
      <c r="BWO41" s="228"/>
      <c r="BWP41" s="228"/>
      <c r="BWQ41" s="228"/>
      <c r="BWR41" s="228"/>
      <c r="BWS41" s="228"/>
      <c r="BWT41" s="228"/>
      <c r="BWU41" s="228"/>
      <c r="BWV41" s="228"/>
      <c r="BWW41" s="228"/>
      <c r="BWX41" s="228"/>
      <c r="BWY41" s="228"/>
      <c r="BWZ41" s="228"/>
      <c r="BXA41" s="228"/>
      <c r="BXB41" s="228"/>
      <c r="BXC41" s="228"/>
      <c r="BXD41" s="228"/>
      <c r="BXE41" s="228"/>
      <c r="BXF41" s="228"/>
      <c r="BXG41" s="228"/>
      <c r="BXH41" s="228"/>
      <c r="BXI41" s="228"/>
      <c r="BXJ41" s="228"/>
      <c r="BXK41" s="228"/>
      <c r="BXL41" s="228"/>
      <c r="BXM41" s="228"/>
      <c r="BXN41" s="228"/>
      <c r="BXO41" s="228"/>
      <c r="BXP41" s="228"/>
      <c r="BXQ41" s="228"/>
      <c r="BXR41" s="228"/>
      <c r="BXS41" s="228"/>
      <c r="BXT41" s="228"/>
      <c r="BXU41" s="228"/>
      <c r="BXV41" s="228"/>
      <c r="BXW41" s="228"/>
      <c r="BXX41" s="228"/>
      <c r="BXY41" s="228"/>
      <c r="BXZ41" s="228"/>
      <c r="BYA41" s="228"/>
      <c r="BYB41" s="228"/>
      <c r="BYC41" s="228"/>
      <c r="BYD41" s="228"/>
      <c r="BYE41" s="228"/>
      <c r="BYF41" s="228"/>
      <c r="BYG41" s="228"/>
      <c r="BYH41" s="228"/>
      <c r="BYI41" s="228"/>
      <c r="BYJ41" s="228"/>
      <c r="BYK41" s="228"/>
      <c r="BYL41" s="228"/>
      <c r="BYM41" s="228"/>
      <c r="BYN41" s="228"/>
      <c r="BYO41" s="228"/>
      <c r="BYP41" s="228"/>
      <c r="BYQ41" s="228"/>
      <c r="BYR41" s="228"/>
      <c r="BYS41" s="228"/>
      <c r="BYT41" s="228"/>
      <c r="BYU41" s="228"/>
      <c r="BYV41" s="228"/>
      <c r="BYW41" s="228"/>
      <c r="BYX41" s="228"/>
      <c r="BYY41" s="228"/>
      <c r="BYZ41" s="228"/>
      <c r="BZA41" s="228"/>
      <c r="BZB41" s="228"/>
      <c r="BZC41" s="228"/>
      <c r="BZD41" s="228"/>
      <c r="BZE41" s="228"/>
      <c r="BZF41" s="228"/>
      <c r="BZG41" s="228"/>
      <c r="BZH41" s="228"/>
      <c r="BZI41" s="228"/>
      <c r="BZJ41" s="228"/>
      <c r="BZK41" s="228"/>
      <c r="BZL41" s="228"/>
      <c r="BZM41" s="228"/>
      <c r="BZN41" s="228"/>
      <c r="BZO41" s="228"/>
      <c r="BZP41" s="228"/>
      <c r="BZQ41" s="228"/>
      <c r="BZR41" s="228"/>
      <c r="BZS41" s="228"/>
      <c r="BZT41" s="228"/>
      <c r="BZU41" s="228"/>
      <c r="BZV41" s="228"/>
      <c r="BZW41" s="228"/>
      <c r="BZX41" s="228"/>
      <c r="BZY41" s="228"/>
      <c r="BZZ41" s="228"/>
      <c r="CAA41" s="228"/>
      <c r="CAB41" s="228"/>
      <c r="CAC41" s="228"/>
      <c r="CAD41" s="228"/>
      <c r="CAE41" s="228"/>
      <c r="CAF41" s="228"/>
      <c r="CAG41" s="228"/>
      <c r="CAH41" s="228"/>
      <c r="CAI41" s="228"/>
      <c r="CAJ41" s="228"/>
      <c r="CAK41" s="228"/>
      <c r="CAL41" s="228"/>
      <c r="CAM41" s="228"/>
      <c r="CAN41" s="228"/>
      <c r="CAO41" s="228"/>
      <c r="CAP41" s="228"/>
      <c r="CAQ41" s="228"/>
      <c r="CAR41" s="228"/>
      <c r="CAS41" s="228"/>
      <c r="CAT41" s="228"/>
      <c r="CAU41" s="228"/>
      <c r="CAV41" s="228"/>
      <c r="CAW41" s="228"/>
      <c r="CAX41" s="228"/>
      <c r="CAY41" s="228"/>
      <c r="CAZ41" s="228"/>
      <c r="CBA41" s="228"/>
      <c r="CBB41" s="228"/>
      <c r="CBC41" s="228"/>
      <c r="CBD41" s="228"/>
      <c r="CBE41" s="228"/>
      <c r="CBF41" s="228"/>
      <c r="CBG41" s="228"/>
      <c r="CBH41" s="228"/>
      <c r="CBI41" s="228"/>
      <c r="CBJ41" s="228"/>
      <c r="CBK41" s="228"/>
      <c r="CBL41" s="228"/>
      <c r="CBM41" s="228"/>
      <c r="CBN41" s="228"/>
      <c r="CBO41" s="228"/>
      <c r="CBP41" s="228"/>
      <c r="CBQ41" s="228"/>
      <c r="CBR41" s="228"/>
      <c r="CBS41" s="228"/>
      <c r="CBT41" s="228"/>
      <c r="CBU41" s="228"/>
      <c r="CBV41" s="228"/>
      <c r="CBW41" s="228"/>
      <c r="CBX41" s="228"/>
      <c r="CBY41" s="228"/>
      <c r="CBZ41" s="228"/>
      <c r="CCA41" s="228"/>
      <c r="CCB41" s="228"/>
      <c r="CCC41" s="228"/>
      <c r="CCD41" s="228"/>
      <c r="CCE41" s="228"/>
      <c r="CCF41" s="228"/>
      <c r="CCG41" s="228"/>
      <c r="CCH41" s="228"/>
      <c r="CCI41" s="228"/>
      <c r="CCJ41" s="228"/>
      <c r="CCK41" s="228"/>
      <c r="CCL41" s="228"/>
      <c r="CCM41" s="228"/>
      <c r="CCN41" s="228"/>
      <c r="CCO41" s="228"/>
      <c r="CCP41" s="228"/>
      <c r="CCQ41" s="228"/>
      <c r="CCR41" s="228"/>
      <c r="CCS41" s="228"/>
      <c r="CCT41" s="228"/>
      <c r="CCU41" s="228"/>
      <c r="CCV41" s="228"/>
      <c r="CCW41" s="228"/>
      <c r="CCX41" s="228"/>
      <c r="CCY41" s="228"/>
      <c r="CCZ41" s="228"/>
      <c r="CDA41" s="228"/>
      <c r="CDB41" s="228"/>
      <c r="CDC41" s="228"/>
      <c r="CDD41" s="228"/>
      <c r="CDE41" s="228"/>
      <c r="CDF41" s="228"/>
      <c r="CDG41" s="228"/>
      <c r="CDH41" s="228"/>
      <c r="CDI41" s="228"/>
      <c r="CDJ41" s="228"/>
      <c r="CDK41" s="228"/>
      <c r="CDL41" s="228"/>
      <c r="CDM41" s="228"/>
      <c r="CDN41" s="228"/>
      <c r="CDO41" s="228"/>
      <c r="CDP41" s="228"/>
      <c r="CDQ41" s="228"/>
      <c r="CDR41" s="228"/>
      <c r="CDS41" s="228"/>
      <c r="CDT41" s="228"/>
      <c r="CDU41" s="228"/>
      <c r="CDV41" s="228"/>
      <c r="CDW41" s="228"/>
      <c r="CDX41" s="228"/>
      <c r="CDY41" s="228"/>
      <c r="CDZ41" s="228"/>
      <c r="CEA41" s="228"/>
      <c r="CEB41" s="228"/>
      <c r="CEC41" s="228"/>
      <c r="CED41" s="228"/>
      <c r="CEE41" s="228"/>
      <c r="CEF41" s="228"/>
      <c r="CEG41" s="228"/>
      <c r="CEH41" s="228"/>
      <c r="CEI41" s="228"/>
      <c r="CEJ41" s="228"/>
      <c r="CEK41" s="228"/>
      <c r="CEL41" s="228"/>
      <c r="CEM41" s="228"/>
      <c r="CEN41" s="228"/>
      <c r="CEO41" s="228"/>
      <c r="CEP41" s="228"/>
      <c r="CEQ41" s="228"/>
      <c r="CER41" s="228"/>
      <c r="CES41" s="228"/>
      <c r="CET41" s="228"/>
      <c r="CEU41" s="228"/>
      <c r="CEV41" s="228"/>
      <c r="CEW41" s="228"/>
      <c r="CEX41" s="228"/>
      <c r="CEY41" s="228"/>
      <c r="CEZ41" s="228"/>
      <c r="CFA41" s="228"/>
      <c r="CFB41" s="228"/>
      <c r="CFC41" s="228"/>
      <c r="CFD41" s="228"/>
      <c r="CFE41" s="228"/>
      <c r="CFF41" s="228"/>
      <c r="CFG41" s="228"/>
      <c r="CFH41" s="228"/>
      <c r="CFI41" s="228"/>
      <c r="CFJ41" s="228"/>
      <c r="CFK41" s="228"/>
      <c r="CFL41" s="228"/>
      <c r="CFM41" s="228"/>
      <c r="CFN41" s="228"/>
      <c r="CFO41" s="228"/>
      <c r="CFP41" s="228"/>
      <c r="CFQ41" s="228"/>
      <c r="CFR41" s="228"/>
      <c r="CFS41" s="228"/>
      <c r="CFT41" s="228"/>
      <c r="CFU41" s="228"/>
      <c r="CFV41" s="228"/>
      <c r="CFW41" s="228"/>
      <c r="CFX41" s="228"/>
      <c r="CFY41" s="228"/>
      <c r="CFZ41" s="228"/>
      <c r="CGA41" s="228"/>
      <c r="CGB41" s="228"/>
      <c r="CGC41" s="228"/>
      <c r="CGD41" s="228"/>
      <c r="CGE41" s="228"/>
      <c r="CGF41" s="228"/>
      <c r="CGG41" s="228"/>
      <c r="CGH41" s="228"/>
      <c r="CGI41" s="228"/>
      <c r="CGJ41" s="228"/>
      <c r="CGK41" s="228"/>
      <c r="CGL41" s="228"/>
      <c r="CGM41" s="228"/>
      <c r="CGN41" s="228"/>
      <c r="CGO41" s="228"/>
      <c r="CGP41" s="228"/>
      <c r="CGQ41" s="228"/>
      <c r="CGR41" s="228"/>
      <c r="CGS41" s="228"/>
      <c r="CGT41" s="228"/>
      <c r="CGU41" s="228"/>
      <c r="CGV41" s="228"/>
      <c r="CGW41" s="228"/>
      <c r="CGX41" s="228"/>
      <c r="CGY41" s="228"/>
      <c r="CGZ41" s="228"/>
      <c r="CHA41" s="228"/>
      <c r="CHB41" s="228"/>
      <c r="CHC41" s="228"/>
      <c r="CHD41" s="228"/>
      <c r="CHE41" s="228"/>
      <c r="CHF41" s="228"/>
      <c r="CHG41" s="228"/>
      <c r="CHH41" s="228"/>
      <c r="CHI41" s="228"/>
      <c r="CHJ41" s="228"/>
      <c r="CHK41" s="228"/>
      <c r="CHL41" s="228"/>
      <c r="CHM41" s="228"/>
      <c r="CHN41" s="228"/>
      <c r="CHO41" s="228"/>
      <c r="CHP41" s="228"/>
      <c r="CHQ41" s="228"/>
      <c r="CHR41" s="228"/>
      <c r="CHS41" s="228"/>
      <c r="CHT41" s="228"/>
      <c r="CHU41" s="228"/>
      <c r="CHV41" s="228"/>
      <c r="CHW41" s="228"/>
      <c r="CHX41" s="228"/>
      <c r="CHY41" s="228"/>
      <c r="CHZ41" s="228"/>
      <c r="CIA41" s="228"/>
      <c r="CIB41" s="228"/>
      <c r="CIC41" s="228"/>
      <c r="CID41" s="228"/>
      <c r="CIE41" s="228"/>
      <c r="CIF41" s="228"/>
      <c r="CIG41" s="228"/>
      <c r="CIH41" s="228"/>
      <c r="CII41" s="228"/>
      <c r="CIJ41" s="228"/>
      <c r="CIK41" s="228"/>
      <c r="CIL41" s="228"/>
      <c r="CIM41" s="228"/>
      <c r="CIN41" s="228"/>
      <c r="CIO41" s="228"/>
      <c r="CIP41" s="228"/>
      <c r="CIQ41" s="228"/>
      <c r="CIR41" s="228"/>
      <c r="CIS41" s="228"/>
      <c r="CIT41" s="228"/>
      <c r="CIU41" s="228"/>
      <c r="CIV41" s="228"/>
      <c r="CIW41" s="228"/>
      <c r="CIX41" s="228"/>
      <c r="CIY41" s="228"/>
      <c r="CIZ41" s="228"/>
      <c r="CJA41" s="228"/>
      <c r="CJB41" s="228"/>
      <c r="CJC41" s="228"/>
      <c r="CJD41" s="228"/>
      <c r="CJE41" s="228"/>
      <c r="CJF41" s="228"/>
      <c r="CJG41" s="228"/>
      <c r="CJH41" s="228"/>
      <c r="CJI41" s="228"/>
      <c r="CJJ41" s="228"/>
      <c r="CJK41" s="228"/>
      <c r="CJL41" s="228"/>
      <c r="CJM41" s="228"/>
      <c r="CJN41" s="228"/>
      <c r="CJO41" s="228"/>
      <c r="CJP41" s="228"/>
      <c r="CJQ41" s="228"/>
      <c r="CJR41" s="228"/>
      <c r="CJS41" s="228"/>
      <c r="CJT41" s="228"/>
      <c r="CJU41" s="228"/>
      <c r="CJV41" s="228"/>
      <c r="CJW41" s="228"/>
      <c r="CJX41" s="228"/>
      <c r="CJY41" s="228"/>
      <c r="CJZ41" s="228"/>
      <c r="CKA41" s="228"/>
      <c r="CKB41" s="228"/>
      <c r="CKC41" s="228"/>
      <c r="CKD41" s="228"/>
      <c r="CKE41" s="228"/>
      <c r="CKF41" s="228"/>
      <c r="CKG41" s="228"/>
      <c r="CKH41" s="228"/>
      <c r="CKI41" s="228"/>
      <c r="CKJ41" s="228"/>
      <c r="CKK41" s="228"/>
      <c r="CKL41" s="228"/>
      <c r="CKM41" s="228"/>
      <c r="CKN41" s="228"/>
      <c r="CKO41" s="228"/>
      <c r="CKP41" s="228"/>
      <c r="CKQ41" s="228"/>
      <c r="CKR41" s="228"/>
      <c r="CKS41" s="228"/>
      <c r="CKT41" s="228"/>
      <c r="CKU41" s="228"/>
      <c r="CKV41" s="228"/>
      <c r="CKW41" s="228"/>
      <c r="CKX41" s="228"/>
      <c r="CKY41" s="228"/>
      <c r="CKZ41" s="228"/>
      <c r="CLA41" s="228"/>
      <c r="CLB41" s="228"/>
      <c r="CLC41" s="228"/>
      <c r="CLD41" s="228"/>
      <c r="CLE41" s="228"/>
      <c r="CLF41" s="228"/>
      <c r="CLG41" s="228"/>
      <c r="CLH41" s="228"/>
      <c r="CLI41" s="228"/>
      <c r="CLJ41" s="228"/>
      <c r="CLK41" s="228"/>
      <c r="CLL41" s="228"/>
      <c r="CLM41" s="228"/>
      <c r="CLN41" s="228"/>
      <c r="CLO41" s="228"/>
      <c r="CLP41" s="228"/>
      <c r="CLQ41" s="228"/>
      <c r="CLR41" s="228"/>
      <c r="CLS41" s="228"/>
      <c r="CLT41" s="228"/>
      <c r="CLU41" s="228"/>
      <c r="CLV41" s="228"/>
      <c r="CLW41" s="228"/>
      <c r="CLX41" s="228"/>
      <c r="CLY41" s="228"/>
      <c r="CLZ41" s="228"/>
      <c r="CMA41" s="228"/>
      <c r="CMB41" s="228"/>
      <c r="CMC41" s="228"/>
      <c r="CMD41" s="228"/>
      <c r="CME41" s="228"/>
      <c r="CMF41" s="228"/>
      <c r="CMG41" s="228"/>
      <c r="CMH41" s="228"/>
      <c r="CMI41" s="228"/>
      <c r="CMJ41" s="228"/>
      <c r="CMK41" s="228"/>
      <c r="CML41" s="228"/>
      <c r="CMM41" s="228"/>
      <c r="CMN41" s="228"/>
      <c r="CMO41" s="228"/>
      <c r="CMP41" s="228"/>
      <c r="CMQ41" s="228"/>
      <c r="CMR41" s="228"/>
      <c r="CMS41" s="228"/>
      <c r="CMT41" s="228"/>
      <c r="CMU41" s="228"/>
      <c r="CMV41" s="228"/>
      <c r="CMW41" s="228"/>
      <c r="CMX41" s="228"/>
      <c r="CMY41" s="228"/>
      <c r="CMZ41" s="228"/>
      <c r="CNA41" s="228"/>
      <c r="CNB41" s="228"/>
      <c r="CNC41" s="228"/>
      <c r="CND41" s="228"/>
      <c r="CNE41" s="228"/>
      <c r="CNF41" s="228"/>
      <c r="CNG41" s="228"/>
      <c r="CNH41" s="228"/>
      <c r="CNI41" s="228"/>
      <c r="CNJ41" s="228"/>
      <c r="CNK41" s="228"/>
      <c r="CNL41" s="228"/>
      <c r="CNM41" s="228"/>
      <c r="CNN41" s="228"/>
      <c r="CNO41" s="228"/>
      <c r="CNP41" s="228"/>
      <c r="CNQ41" s="228"/>
      <c r="CNR41" s="228"/>
      <c r="CNS41" s="228"/>
      <c r="CNT41" s="228"/>
      <c r="CNU41" s="228"/>
      <c r="CNV41" s="228"/>
      <c r="CNW41" s="228"/>
      <c r="CNX41" s="228"/>
      <c r="CNY41" s="228"/>
      <c r="CNZ41" s="228"/>
      <c r="COA41" s="228"/>
      <c r="COB41" s="228"/>
      <c r="COC41" s="228"/>
      <c r="COD41" s="228"/>
      <c r="COE41" s="228"/>
      <c r="COF41" s="228"/>
      <c r="COG41" s="228"/>
      <c r="COH41" s="228"/>
      <c r="COI41" s="228"/>
      <c r="COJ41" s="228"/>
      <c r="COK41" s="228"/>
      <c r="COL41" s="228"/>
      <c r="COM41" s="228"/>
      <c r="CON41" s="228"/>
      <c r="COO41" s="228"/>
      <c r="COP41" s="228"/>
      <c r="COQ41" s="228"/>
      <c r="COR41" s="228"/>
      <c r="COS41" s="228"/>
      <c r="COT41" s="228"/>
      <c r="COU41" s="228"/>
      <c r="COV41" s="228"/>
      <c r="COW41" s="228"/>
      <c r="COX41" s="228"/>
      <c r="COY41" s="228"/>
      <c r="COZ41" s="228"/>
      <c r="CPA41" s="228"/>
      <c r="CPB41" s="228"/>
      <c r="CPC41" s="228"/>
      <c r="CPD41" s="228"/>
      <c r="CPE41" s="228"/>
      <c r="CPF41" s="228"/>
      <c r="CPG41" s="228"/>
      <c r="CPH41" s="228"/>
      <c r="CPI41" s="228"/>
      <c r="CPJ41" s="228"/>
      <c r="CPK41" s="228"/>
      <c r="CPL41" s="228"/>
      <c r="CPM41" s="228"/>
      <c r="CPN41" s="228"/>
      <c r="CPO41" s="228"/>
      <c r="CPP41" s="228"/>
      <c r="CPQ41" s="228"/>
      <c r="CPR41" s="228"/>
      <c r="CPS41" s="228"/>
      <c r="CPT41" s="228"/>
      <c r="CPU41" s="228"/>
      <c r="CPV41" s="228"/>
      <c r="CPW41" s="228"/>
      <c r="CPX41" s="228"/>
      <c r="CPY41" s="228"/>
      <c r="CPZ41" s="228"/>
      <c r="CQA41" s="228"/>
      <c r="CQB41" s="228"/>
      <c r="CQC41" s="228"/>
      <c r="CQD41" s="228"/>
      <c r="CQE41" s="228"/>
      <c r="CQF41" s="228"/>
      <c r="CQG41" s="228"/>
      <c r="CQH41" s="228"/>
      <c r="CQI41" s="228"/>
      <c r="CQJ41" s="228"/>
      <c r="CQK41" s="228"/>
      <c r="CQL41" s="228"/>
      <c r="CQM41" s="228"/>
      <c r="CQN41" s="228"/>
      <c r="CQO41" s="228"/>
      <c r="CQP41" s="228"/>
      <c r="CQQ41" s="228"/>
      <c r="CQR41" s="228"/>
      <c r="CQS41" s="228"/>
      <c r="CQT41" s="228"/>
      <c r="CQU41" s="228"/>
      <c r="CQV41" s="228"/>
      <c r="CQW41" s="228"/>
      <c r="CQX41" s="228"/>
      <c r="CQY41" s="228"/>
      <c r="CQZ41" s="228"/>
      <c r="CRA41" s="228"/>
      <c r="CRB41" s="228"/>
      <c r="CRC41" s="228"/>
      <c r="CRD41" s="228"/>
      <c r="CRE41" s="228"/>
      <c r="CRF41" s="228"/>
      <c r="CRG41" s="228"/>
      <c r="CRH41" s="228"/>
      <c r="CRI41" s="228"/>
      <c r="CRJ41" s="228"/>
      <c r="CRK41" s="228"/>
      <c r="CRL41" s="228"/>
      <c r="CRM41" s="228"/>
      <c r="CRN41" s="228"/>
      <c r="CRO41" s="228"/>
      <c r="CRP41" s="228"/>
      <c r="CRQ41" s="228"/>
      <c r="CRR41" s="228"/>
      <c r="CRS41" s="228"/>
      <c r="CRT41" s="228"/>
      <c r="CRU41" s="228"/>
      <c r="CRV41" s="228"/>
      <c r="CRW41" s="228"/>
      <c r="CRX41" s="228"/>
      <c r="CRY41" s="228"/>
      <c r="CRZ41" s="228"/>
      <c r="CSA41" s="228"/>
      <c r="CSB41" s="228"/>
      <c r="CSC41" s="228"/>
      <c r="CSD41" s="228"/>
      <c r="CSE41" s="228"/>
      <c r="CSF41" s="228"/>
      <c r="CSG41" s="228"/>
      <c r="CSH41" s="228"/>
      <c r="CSI41" s="228"/>
      <c r="CSJ41" s="228"/>
      <c r="CSK41" s="228"/>
      <c r="CSL41" s="228"/>
      <c r="CSM41" s="228"/>
      <c r="CSN41" s="228"/>
      <c r="CSO41" s="228"/>
      <c r="CSP41" s="228"/>
      <c r="CSQ41" s="228"/>
      <c r="CSR41" s="228"/>
      <c r="CSS41" s="228"/>
      <c r="CST41" s="228"/>
      <c r="CSU41" s="228"/>
      <c r="CSV41" s="228"/>
      <c r="CSW41" s="228"/>
      <c r="CSX41" s="228"/>
      <c r="CSY41" s="228"/>
      <c r="CSZ41" s="228"/>
      <c r="CTA41" s="228"/>
      <c r="CTB41" s="228"/>
      <c r="CTC41" s="228"/>
      <c r="CTD41" s="228"/>
      <c r="CTE41" s="228"/>
      <c r="CTF41" s="228"/>
      <c r="CTG41" s="228"/>
      <c r="CTH41" s="228"/>
      <c r="CTI41" s="228"/>
      <c r="CTJ41" s="228"/>
      <c r="CTK41" s="228"/>
      <c r="CTL41" s="228"/>
      <c r="CTM41" s="228"/>
      <c r="CTN41" s="228"/>
      <c r="CTO41" s="228"/>
      <c r="CTP41" s="228"/>
      <c r="CTQ41" s="228"/>
      <c r="CTR41" s="228"/>
      <c r="CTS41" s="228"/>
      <c r="CTT41" s="228"/>
      <c r="CTU41" s="228"/>
      <c r="CTV41" s="228"/>
      <c r="CTW41" s="228"/>
      <c r="CTX41" s="228"/>
      <c r="CTY41" s="228"/>
      <c r="CTZ41" s="228"/>
      <c r="CUA41" s="228"/>
      <c r="CUB41" s="228"/>
      <c r="CUC41" s="228"/>
      <c r="CUD41" s="228"/>
      <c r="CUE41" s="228"/>
      <c r="CUF41" s="228"/>
      <c r="CUG41" s="228"/>
      <c r="CUH41" s="228"/>
      <c r="CUI41" s="228"/>
      <c r="CUJ41" s="228"/>
      <c r="CUK41" s="228"/>
      <c r="CUL41" s="228"/>
      <c r="CUM41" s="228"/>
      <c r="CUN41" s="228"/>
      <c r="CUO41" s="228"/>
      <c r="CUP41" s="228"/>
      <c r="CUQ41" s="228"/>
      <c r="CUR41" s="228"/>
      <c r="CUS41" s="228"/>
      <c r="CUT41" s="228"/>
      <c r="CUU41" s="228"/>
      <c r="CUV41" s="228"/>
      <c r="CUW41" s="228"/>
      <c r="CUX41" s="228"/>
      <c r="CUY41" s="228"/>
      <c r="CUZ41" s="228"/>
      <c r="CVA41" s="228"/>
      <c r="CVB41" s="228"/>
      <c r="CVC41" s="228"/>
      <c r="CVD41" s="228"/>
      <c r="CVE41" s="228"/>
      <c r="CVF41" s="228"/>
      <c r="CVG41" s="228"/>
      <c r="CVH41" s="228"/>
      <c r="CVI41" s="228"/>
      <c r="CVJ41" s="228"/>
      <c r="CVK41" s="228"/>
      <c r="CVL41" s="228"/>
      <c r="CVM41" s="228"/>
      <c r="CVN41" s="228"/>
      <c r="CVO41" s="228"/>
      <c r="CVP41" s="228"/>
      <c r="CVQ41" s="228"/>
      <c r="CVR41" s="228"/>
      <c r="CVS41" s="228"/>
      <c r="CVT41" s="228"/>
      <c r="CVU41" s="228"/>
      <c r="CVV41" s="228"/>
      <c r="CVW41" s="228"/>
      <c r="CVX41" s="228"/>
      <c r="CVY41" s="228"/>
      <c r="CVZ41" s="228"/>
      <c r="CWA41" s="228"/>
      <c r="CWB41" s="228"/>
      <c r="CWC41" s="228"/>
      <c r="CWD41" s="228"/>
      <c r="CWE41" s="228"/>
      <c r="CWF41" s="228"/>
      <c r="CWG41" s="228"/>
      <c r="CWH41" s="228"/>
      <c r="CWI41" s="228"/>
      <c r="CWJ41" s="228"/>
      <c r="CWK41" s="228"/>
      <c r="CWL41" s="228"/>
      <c r="CWM41" s="228"/>
      <c r="CWN41" s="228"/>
      <c r="CWO41" s="228"/>
      <c r="CWP41" s="228"/>
      <c r="CWQ41" s="228"/>
      <c r="CWR41" s="228"/>
      <c r="CWS41" s="228"/>
      <c r="CWT41" s="228"/>
      <c r="CWU41" s="228"/>
      <c r="CWV41" s="228"/>
      <c r="CWW41" s="228"/>
      <c r="CWX41" s="228"/>
      <c r="CWY41" s="228"/>
      <c r="CWZ41" s="228"/>
      <c r="CXA41" s="228"/>
      <c r="CXB41" s="228"/>
      <c r="CXC41" s="228"/>
      <c r="CXD41" s="228"/>
      <c r="CXE41" s="228"/>
      <c r="CXF41" s="228"/>
      <c r="CXG41" s="228"/>
      <c r="CXH41" s="228"/>
      <c r="CXI41" s="228"/>
      <c r="CXJ41" s="228"/>
      <c r="CXK41" s="228"/>
      <c r="CXL41" s="228"/>
      <c r="CXM41" s="228"/>
      <c r="CXN41" s="228"/>
      <c r="CXO41" s="228"/>
      <c r="CXP41" s="228"/>
      <c r="CXQ41" s="228"/>
      <c r="CXR41" s="228"/>
      <c r="CXS41" s="228"/>
      <c r="CXT41" s="228"/>
      <c r="CXU41" s="228"/>
      <c r="CXV41" s="228"/>
      <c r="CXW41" s="228"/>
      <c r="CXX41" s="228"/>
      <c r="CXY41" s="228"/>
      <c r="CXZ41" s="228"/>
      <c r="CYA41" s="228"/>
      <c r="CYB41" s="228"/>
      <c r="CYC41" s="228"/>
      <c r="CYD41" s="228"/>
      <c r="CYE41" s="228"/>
      <c r="CYF41" s="228"/>
      <c r="CYG41" s="228"/>
      <c r="CYH41" s="228"/>
      <c r="CYI41" s="228"/>
      <c r="CYJ41" s="228"/>
      <c r="CYK41" s="228"/>
      <c r="CYL41" s="228"/>
      <c r="CYM41" s="228"/>
      <c r="CYN41" s="228"/>
      <c r="CYO41" s="228"/>
      <c r="CYP41" s="228"/>
      <c r="CYQ41" s="228"/>
      <c r="CYR41" s="228"/>
      <c r="CYS41" s="228"/>
      <c r="CYT41" s="228"/>
      <c r="CYU41" s="228"/>
      <c r="CYV41" s="228"/>
      <c r="CYW41" s="228"/>
      <c r="CYX41" s="228"/>
      <c r="CYY41" s="228"/>
      <c r="CYZ41" s="228"/>
      <c r="CZA41" s="228"/>
      <c r="CZB41" s="228"/>
      <c r="CZC41" s="228"/>
      <c r="CZD41" s="228"/>
      <c r="CZE41" s="228"/>
      <c r="CZF41" s="228"/>
      <c r="CZG41" s="228"/>
      <c r="CZH41" s="228"/>
      <c r="CZI41" s="228"/>
      <c r="CZJ41" s="228"/>
      <c r="CZK41" s="228"/>
      <c r="CZL41" s="228"/>
      <c r="CZM41" s="228"/>
      <c r="CZN41" s="228"/>
      <c r="CZO41" s="228"/>
      <c r="CZP41" s="228"/>
      <c r="CZQ41" s="228"/>
      <c r="CZR41" s="228"/>
      <c r="CZS41" s="228"/>
      <c r="CZT41" s="228"/>
      <c r="CZU41" s="228"/>
      <c r="CZV41" s="228"/>
      <c r="CZW41" s="228"/>
      <c r="CZX41" s="228"/>
      <c r="CZY41" s="228"/>
      <c r="CZZ41" s="228"/>
      <c r="DAA41" s="228"/>
      <c r="DAB41" s="228"/>
      <c r="DAC41" s="228"/>
      <c r="DAD41" s="228"/>
      <c r="DAE41" s="228"/>
      <c r="DAF41" s="228"/>
      <c r="DAG41" s="228"/>
      <c r="DAH41" s="228"/>
      <c r="DAI41" s="228"/>
      <c r="DAJ41" s="228"/>
      <c r="DAK41" s="228"/>
      <c r="DAL41" s="228"/>
      <c r="DAM41" s="228"/>
      <c r="DAN41" s="228"/>
      <c r="DAO41" s="228"/>
      <c r="DAP41" s="228"/>
      <c r="DAQ41" s="228"/>
      <c r="DAR41" s="228"/>
      <c r="DAS41" s="228"/>
      <c r="DAT41" s="228"/>
      <c r="DAU41" s="228"/>
      <c r="DAV41" s="228"/>
      <c r="DAW41" s="228"/>
      <c r="DAX41" s="228"/>
      <c r="DAY41" s="228"/>
      <c r="DAZ41" s="228"/>
      <c r="DBA41" s="228"/>
      <c r="DBB41" s="228"/>
      <c r="DBC41" s="228"/>
      <c r="DBD41" s="228"/>
      <c r="DBE41" s="228"/>
      <c r="DBF41" s="228"/>
      <c r="DBG41" s="228"/>
      <c r="DBH41" s="228"/>
      <c r="DBI41" s="228"/>
      <c r="DBJ41" s="228"/>
      <c r="DBK41" s="228"/>
      <c r="DBL41" s="228"/>
      <c r="DBM41" s="228"/>
      <c r="DBN41" s="228"/>
      <c r="DBO41" s="228"/>
      <c r="DBP41" s="228"/>
      <c r="DBQ41" s="228"/>
      <c r="DBR41" s="228"/>
      <c r="DBS41" s="228"/>
      <c r="DBT41" s="228"/>
      <c r="DBU41" s="228"/>
      <c r="DBV41" s="228"/>
      <c r="DBW41" s="228"/>
      <c r="DBX41" s="228"/>
      <c r="DBY41" s="228"/>
      <c r="DBZ41" s="228"/>
      <c r="DCA41" s="228"/>
      <c r="DCB41" s="228"/>
      <c r="DCC41" s="228"/>
      <c r="DCD41" s="228"/>
      <c r="DCE41" s="228"/>
      <c r="DCF41" s="228"/>
      <c r="DCG41" s="228"/>
      <c r="DCH41" s="228"/>
      <c r="DCI41" s="228"/>
      <c r="DCJ41" s="228"/>
      <c r="DCK41" s="228"/>
      <c r="DCL41" s="228"/>
      <c r="DCM41" s="228"/>
      <c r="DCN41" s="228"/>
      <c r="DCO41" s="228"/>
      <c r="DCP41" s="228"/>
      <c r="DCQ41" s="228"/>
      <c r="DCR41" s="228"/>
      <c r="DCS41" s="228"/>
      <c r="DCT41" s="228"/>
      <c r="DCU41" s="228"/>
      <c r="DCV41" s="228"/>
      <c r="DCW41" s="228"/>
      <c r="DCX41" s="228"/>
      <c r="DCY41" s="228"/>
      <c r="DCZ41" s="228"/>
      <c r="DDA41" s="228"/>
      <c r="DDB41" s="228"/>
      <c r="DDC41" s="228"/>
      <c r="DDD41" s="228"/>
      <c r="DDE41" s="228"/>
      <c r="DDF41" s="228"/>
      <c r="DDG41" s="228"/>
      <c r="DDH41" s="228"/>
      <c r="DDI41" s="228"/>
      <c r="DDJ41" s="228"/>
      <c r="DDK41" s="228"/>
      <c r="DDL41" s="228"/>
      <c r="DDM41" s="228"/>
      <c r="DDN41" s="228"/>
      <c r="DDO41" s="228"/>
      <c r="DDP41" s="228"/>
      <c r="DDQ41" s="228"/>
      <c r="DDR41" s="228"/>
      <c r="DDS41" s="228"/>
      <c r="DDT41" s="228"/>
      <c r="DDU41" s="228"/>
      <c r="DDV41" s="228"/>
      <c r="DDW41" s="228"/>
      <c r="DDX41" s="228"/>
      <c r="DDY41" s="228"/>
      <c r="DDZ41" s="228"/>
      <c r="DEA41" s="228"/>
      <c r="DEB41" s="228"/>
      <c r="DEC41" s="228"/>
      <c r="DED41" s="228"/>
      <c r="DEE41" s="228"/>
      <c r="DEF41" s="228"/>
      <c r="DEG41" s="228"/>
      <c r="DEH41" s="228"/>
      <c r="DEI41" s="228"/>
      <c r="DEJ41" s="228"/>
      <c r="DEK41" s="228"/>
      <c r="DEL41" s="228"/>
      <c r="DEM41" s="228"/>
      <c r="DEN41" s="228"/>
      <c r="DEO41" s="228"/>
      <c r="DEP41" s="228"/>
      <c r="DEQ41" s="228"/>
      <c r="DER41" s="228"/>
      <c r="DES41" s="228"/>
      <c r="DET41" s="228"/>
      <c r="DEU41" s="228"/>
      <c r="DEV41" s="228"/>
      <c r="DEW41" s="228"/>
      <c r="DEX41" s="228"/>
      <c r="DEY41" s="228"/>
      <c r="DEZ41" s="228"/>
      <c r="DFA41" s="228"/>
      <c r="DFB41" s="228"/>
      <c r="DFC41" s="228"/>
      <c r="DFD41" s="228"/>
      <c r="DFE41" s="228"/>
      <c r="DFF41" s="228"/>
      <c r="DFG41" s="228"/>
      <c r="DFH41" s="228"/>
      <c r="DFI41" s="228"/>
      <c r="DFJ41" s="228"/>
      <c r="DFK41" s="228"/>
      <c r="DFL41" s="228"/>
      <c r="DFM41" s="228"/>
      <c r="DFN41" s="228"/>
      <c r="DFO41" s="228"/>
      <c r="DFP41" s="228"/>
      <c r="DFQ41" s="228"/>
      <c r="DFR41" s="228"/>
      <c r="DFS41" s="228"/>
      <c r="DFT41" s="228"/>
      <c r="DFU41" s="228"/>
      <c r="DFV41" s="228"/>
      <c r="DFW41" s="228"/>
      <c r="DFX41" s="228"/>
      <c r="DFY41" s="228"/>
      <c r="DFZ41" s="228"/>
      <c r="DGA41" s="228"/>
      <c r="DGB41" s="228"/>
      <c r="DGC41" s="228"/>
      <c r="DGD41" s="228"/>
      <c r="DGE41" s="228"/>
      <c r="DGF41" s="228"/>
      <c r="DGG41" s="228"/>
      <c r="DGH41" s="228"/>
      <c r="DGI41" s="228"/>
      <c r="DGJ41" s="228"/>
      <c r="DGK41" s="228"/>
      <c r="DGL41" s="228"/>
      <c r="DGM41" s="228"/>
      <c r="DGN41" s="228"/>
      <c r="DGO41" s="228"/>
      <c r="DGP41" s="228"/>
      <c r="DGQ41" s="228"/>
      <c r="DGR41" s="228"/>
      <c r="DGS41" s="228"/>
      <c r="DGT41" s="228"/>
      <c r="DGU41" s="228"/>
      <c r="DGV41" s="228"/>
      <c r="DGW41" s="228"/>
      <c r="DGX41" s="228"/>
      <c r="DGY41" s="228"/>
      <c r="DGZ41" s="228"/>
      <c r="DHA41" s="228"/>
      <c r="DHB41" s="228"/>
      <c r="DHC41" s="228"/>
      <c r="DHD41" s="228"/>
      <c r="DHE41" s="228"/>
      <c r="DHF41" s="228"/>
      <c r="DHG41" s="228"/>
      <c r="DHH41" s="228"/>
      <c r="DHI41" s="228"/>
      <c r="DHJ41" s="228"/>
      <c r="DHK41" s="228"/>
      <c r="DHL41" s="228"/>
      <c r="DHM41" s="228"/>
      <c r="DHN41" s="228"/>
      <c r="DHO41" s="228"/>
      <c r="DHP41" s="228"/>
      <c r="DHQ41" s="228"/>
      <c r="DHR41" s="228"/>
      <c r="DHS41" s="228"/>
      <c r="DHT41" s="228"/>
      <c r="DHU41" s="228"/>
      <c r="DHV41" s="228"/>
      <c r="DHW41" s="228"/>
      <c r="DHX41" s="228"/>
      <c r="DHY41" s="228"/>
      <c r="DHZ41" s="228"/>
      <c r="DIA41" s="228"/>
      <c r="DIB41" s="228"/>
      <c r="DIC41" s="228"/>
      <c r="DID41" s="228"/>
      <c r="DIE41" s="228"/>
      <c r="DIF41" s="228"/>
      <c r="DIG41" s="228"/>
      <c r="DIH41" s="228"/>
      <c r="DII41" s="228"/>
      <c r="DIJ41" s="228"/>
      <c r="DIK41" s="228"/>
      <c r="DIL41" s="228"/>
      <c r="DIM41" s="228"/>
      <c r="DIN41" s="228"/>
      <c r="DIO41" s="228"/>
      <c r="DIP41" s="228"/>
      <c r="DIQ41" s="228"/>
      <c r="DIR41" s="228"/>
      <c r="DIS41" s="228"/>
      <c r="DIT41" s="228"/>
      <c r="DIU41" s="228"/>
      <c r="DIV41" s="228"/>
      <c r="DIW41" s="228"/>
      <c r="DIX41" s="228"/>
      <c r="DIY41" s="228"/>
      <c r="DIZ41" s="228"/>
      <c r="DJA41" s="228"/>
      <c r="DJB41" s="228"/>
      <c r="DJC41" s="228"/>
      <c r="DJD41" s="228"/>
      <c r="DJE41" s="228"/>
      <c r="DJF41" s="228"/>
      <c r="DJG41" s="228"/>
      <c r="DJH41" s="228"/>
      <c r="DJI41" s="228"/>
      <c r="DJJ41" s="228"/>
      <c r="DJK41" s="228"/>
      <c r="DJL41" s="228"/>
      <c r="DJM41" s="228"/>
      <c r="DJN41" s="228"/>
      <c r="DJO41" s="228"/>
      <c r="DJP41" s="228"/>
      <c r="DJQ41" s="228"/>
      <c r="DJR41" s="228"/>
      <c r="DJS41" s="228"/>
      <c r="DJT41" s="228"/>
      <c r="DJU41" s="228"/>
      <c r="DJV41" s="228"/>
      <c r="DJW41" s="228"/>
      <c r="DJX41" s="228"/>
      <c r="DJY41" s="228"/>
      <c r="DJZ41" s="228"/>
      <c r="DKA41" s="228"/>
      <c r="DKB41" s="228"/>
      <c r="DKC41" s="228"/>
      <c r="DKD41" s="228"/>
      <c r="DKE41" s="228"/>
      <c r="DKF41" s="228"/>
      <c r="DKG41" s="228"/>
      <c r="DKH41" s="228"/>
      <c r="DKI41" s="228"/>
      <c r="DKJ41" s="228"/>
      <c r="DKK41" s="228"/>
      <c r="DKL41" s="228"/>
      <c r="DKM41" s="228"/>
      <c r="DKN41" s="228"/>
      <c r="DKO41" s="228"/>
      <c r="DKP41" s="228"/>
      <c r="DKQ41" s="228"/>
      <c r="DKR41" s="228"/>
      <c r="DKS41" s="228"/>
      <c r="DKT41" s="228"/>
      <c r="DKU41" s="228"/>
      <c r="DKV41" s="228"/>
      <c r="DKW41" s="228"/>
      <c r="DKX41" s="228"/>
      <c r="DKY41" s="228"/>
      <c r="DKZ41" s="228"/>
      <c r="DLA41" s="228"/>
      <c r="DLB41" s="228"/>
      <c r="DLC41" s="228"/>
      <c r="DLD41" s="228"/>
      <c r="DLE41" s="228"/>
      <c r="DLF41" s="228"/>
      <c r="DLG41" s="228"/>
      <c r="DLH41" s="228"/>
      <c r="DLI41" s="228"/>
      <c r="DLJ41" s="228"/>
      <c r="DLK41" s="228"/>
      <c r="DLL41" s="228"/>
      <c r="DLM41" s="228"/>
      <c r="DLN41" s="228"/>
      <c r="DLO41" s="228"/>
      <c r="DLP41" s="228"/>
      <c r="DLQ41" s="228"/>
      <c r="DLR41" s="228"/>
      <c r="DLS41" s="228"/>
      <c r="DLT41" s="228"/>
      <c r="DLU41" s="228"/>
      <c r="DLV41" s="228"/>
      <c r="DLW41" s="228"/>
      <c r="DLX41" s="228"/>
      <c r="DLY41" s="228"/>
      <c r="DLZ41" s="228"/>
      <c r="DMA41" s="228"/>
      <c r="DMB41" s="228"/>
      <c r="DMC41" s="228"/>
      <c r="DMD41" s="228"/>
      <c r="DME41" s="228"/>
      <c r="DMF41" s="228"/>
      <c r="DMG41" s="228"/>
      <c r="DMH41" s="228"/>
      <c r="DMI41" s="228"/>
      <c r="DMJ41" s="228"/>
      <c r="DMK41" s="228"/>
      <c r="DML41" s="228"/>
      <c r="DMM41" s="228"/>
      <c r="DMN41" s="228"/>
      <c r="DMO41" s="228"/>
      <c r="DMP41" s="228"/>
      <c r="DMQ41" s="228"/>
      <c r="DMR41" s="228"/>
      <c r="DMS41" s="228"/>
      <c r="DMT41" s="228"/>
      <c r="DMU41" s="228"/>
      <c r="DMV41" s="228"/>
      <c r="DMW41" s="228"/>
      <c r="DMX41" s="228"/>
      <c r="DMY41" s="228"/>
      <c r="DMZ41" s="228"/>
      <c r="DNA41" s="228"/>
      <c r="DNB41" s="228"/>
      <c r="DNC41" s="228"/>
      <c r="DND41" s="228"/>
      <c r="DNE41" s="228"/>
      <c r="DNF41" s="228"/>
      <c r="DNG41" s="228"/>
      <c r="DNH41" s="228"/>
      <c r="DNI41" s="228"/>
      <c r="DNJ41" s="228"/>
      <c r="DNK41" s="228"/>
      <c r="DNL41" s="228"/>
      <c r="DNM41" s="228"/>
      <c r="DNN41" s="228"/>
      <c r="DNO41" s="228"/>
      <c r="DNP41" s="228"/>
      <c r="DNQ41" s="228"/>
      <c r="DNR41" s="228"/>
      <c r="DNS41" s="228"/>
      <c r="DNT41" s="228"/>
      <c r="DNU41" s="228"/>
      <c r="DNV41" s="228"/>
      <c r="DNW41" s="228"/>
      <c r="DNX41" s="228"/>
      <c r="DNY41" s="228"/>
      <c r="DNZ41" s="228"/>
      <c r="DOA41" s="228"/>
      <c r="DOB41" s="228"/>
      <c r="DOC41" s="228"/>
      <c r="DOD41" s="228"/>
      <c r="DOE41" s="228"/>
      <c r="DOF41" s="228"/>
      <c r="DOG41" s="228"/>
      <c r="DOH41" s="228"/>
      <c r="DOI41" s="228"/>
      <c r="DOJ41" s="228"/>
      <c r="DOK41" s="228"/>
      <c r="DOL41" s="228"/>
      <c r="DOM41" s="228"/>
      <c r="DON41" s="228"/>
      <c r="DOO41" s="228"/>
      <c r="DOP41" s="228"/>
      <c r="DOQ41" s="228"/>
      <c r="DOR41" s="228"/>
      <c r="DOS41" s="228"/>
      <c r="DOT41" s="228"/>
      <c r="DOU41" s="228"/>
      <c r="DOV41" s="228"/>
      <c r="DOW41" s="228"/>
      <c r="DOX41" s="228"/>
      <c r="DOY41" s="228"/>
      <c r="DOZ41" s="228"/>
      <c r="DPA41" s="228"/>
      <c r="DPB41" s="228"/>
      <c r="DPC41" s="228"/>
      <c r="DPD41" s="228"/>
      <c r="DPE41" s="228"/>
      <c r="DPF41" s="228"/>
      <c r="DPG41" s="228"/>
      <c r="DPH41" s="228"/>
      <c r="DPI41" s="228"/>
      <c r="DPJ41" s="228"/>
      <c r="DPK41" s="228"/>
      <c r="DPL41" s="228"/>
      <c r="DPM41" s="228"/>
      <c r="DPN41" s="228"/>
      <c r="DPO41" s="228"/>
      <c r="DPP41" s="228"/>
      <c r="DPQ41" s="228"/>
      <c r="DPR41" s="228"/>
      <c r="DPS41" s="228"/>
      <c r="DPT41" s="228"/>
      <c r="DPU41" s="228"/>
      <c r="DPV41" s="228"/>
      <c r="DPW41" s="228"/>
      <c r="DPX41" s="228"/>
      <c r="DPY41" s="228"/>
      <c r="DPZ41" s="228"/>
      <c r="DQA41" s="228"/>
      <c r="DQB41" s="228"/>
      <c r="DQC41" s="228"/>
      <c r="DQD41" s="228"/>
      <c r="DQE41" s="228"/>
      <c r="DQF41" s="228"/>
      <c r="DQG41" s="228"/>
      <c r="DQH41" s="228"/>
      <c r="DQI41" s="228"/>
      <c r="DQJ41" s="228"/>
      <c r="DQK41" s="228"/>
      <c r="DQL41" s="228"/>
      <c r="DQM41" s="228"/>
      <c r="DQN41" s="228"/>
      <c r="DQO41" s="228"/>
      <c r="DQP41" s="228"/>
      <c r="DQQ41" s="228"/>
      <c r="DQR41" s="228"/>
      <c r="DQS41" s="228"/>
      <c r="DQT41" s="228"/>
      <c r="DQU41" s="228"/>
      <c r="DQV41" s="228"/>
      <c r="DQW41" s="228"/>
      <c r="DQX41" s="228"/>
      <c r="DQY41" s="228"/>
      <c r="DQZ41" s="228"/>
      <c r="DRA41" s="228"/>
      <c r="DRB41" s="228"/>
      <c r="DRC41" s="228"/>
      <c r="DRD41" s="228"/>
      <c r="DRE41" s="228"/>
      <c r="DRF41" s="228"/>
      <c r="DRG41" s="228"/>
      <c r="DRH41" s="228"/>
      <c r="DRI41" s="228"/>
      <c r="DRJ41" s="228"/>
      <c r="DRK41" s="228"/>
      <c r="DRL41" s="228"/>
      <c r="DRM41" s="228"/>
      <c r="DRN41" s="228"/>
      <c r="DRO41" s="228"/>
      <c r="DRP41" s="228"/>
      <c r="DRQ41" s="228"/>
      <c r="DRR41" s="228"/>
      <c r="DRS41" s="228"/>
      <c r="DRT41" s="228"/>
      <c r="DRU41" s="228"/>
      <c r="DRV41" s="228"/>
      <c r="DRW41" s="228"/>
      <c r="DRX41" s="228"/>
      <c r="DRY41" s="228"/>
      <c r="DRZ41" s="228"/>
      <c r="DSA41" s="228"/>
      <c r="DSB41" s="228"/>
      <c r="DSC41" s="228"/>
      <c r="DSD41" s="228"/>
      <c r="DSE41" s="228"/>
      <c r="DSF41" s="228"/>
      <c r="DSG41" s="228"/>
      <c r="DSH41" s="228"/>
      <c r="DSI41" s="228"/>
      <c r="DSJ41" s="228"/>
      <c r="DSK41" s="228"/>
      <c r="DSL41" s="228"/>
      <c r="DSM41" s="228"/>
      <c r="DSN41" s="228"/>
      <c r="DSO41" s="228"/>
      <c r="DSP41" s="228"/>
      <c r="DSQ41" s="228"/>
      <c r="DSR41" s="228"/>
      <c r="DSS41" s="228"/>
      <c r="DST41" s="228"/>
      <c r="DSU41" s="228"/>
      <c r="DSV41" s="228"/>
      <c r="DSW41" s="228"/>
      <c r="DSX41" s="228"/>
      <c r="DSY41" s="228"/>
      <c r="DSZ41" s="228"/>
      <c r="DTA41" s="228"/>
      <c r="DTB41" s="228"/>
      <c r="DTC41" s="228"/>
      <c r="DTD41" s="228"/>
      <c r="DTE41" s="228"/>
      <c r="DTF41" s="228"/>
      <c r="DTG41" s="228"/>
      <c r="DTH41" s="228"/>
      <c r="DTI41" s="228"/>
      <c r="DTJ41" s="228"/>
      <c r="DTK41" s="228"/>
      <c r="DTL41" s="228"/>
      <c r="DTM41" s="228"/>
      <c r="DTN41" s="228"/>
      <c r="DTO41" s="228"/>
      <c r="DTP41" s="228"/>
      <c r="DTQ41" s="228"/>
      <c r="DTR41" s="228"/>
      <c r="DTS41" s="228"/>
      <c r="DTT41" s="228"/>
      <c r="DTU41" s="228"/>
      <c r="DTV41" s="228"/>
      <c r="DTW41" s="228"/>
      <c r="DTX41" s="228"/>
      <c r="DTY41" s="228"/>
      <c r="DTZ41" s="228"/>
      <c r="DUA41" s="228"/>
      <c r="DUB41" s="228"/>
      <c r="DUC41" s="228"/>
      <c r="DUD41" s="228"/>
      <c r="DUE41" s="228"/>
      <c r="DUF41" s="228"/>
      <c r="DUG41" s="228"/>
      <c r="DUH41" s="228"/>
      <c r="DUI41" s="228"/>
      <c r="DUJ41" s="228"/>
      <c r="DUK41" s="228"/>
      <c r="DUL41" s="228"/>
      <c r="DUM41" s="228"/>
      <c r="DUN41" s="228"/>
      <c r="DUO41" s="228"/>
      <c r="DUP41" s="228"/>
      <c r="DUQ41" s="228"/>
      <c r="DUR41" s="228"/>
      <c r="DUS41" s="228"/>
      <c r="DUT41" s="228"/>
      <c r="DUU41" s="228"/>
      <c r="DUV41" s="228"/>
      <c r="DUW41" s="228"/>
      <c r="DUX41" s="228"/>
      <c r="DUY41" s="228"/>
      <c r="DUZ41" s="228"/>
      <c r="DVA41" s="228"/>
      <c r="DVB41" s="228"/>
      <c r="DVC41" s="228"/>
      <c r="DVD41" s="228"/>
      <c r="DVE41" s="228"/>
      <c r="DVF41" s="228"/>
      <c r="DVG41" s="228"/>
      <c r="DVH41" s="228"/>
      <c r="DVI41" s="228"/>
      <c r="DVJ41" s="228"/>
      <c r="DVK41" s="228"/>
      <c r="DVL41" s="228"/>
      <c r="DVM41" s="228"/>
      <c r="DVN41" s="228"/>
      <c r="DVO41" s="228"/>
      <c r="DVP41" s="228"/>
      <c r="DVQ41" s="228"/>
      <c r="DVR41" s="228"/>
      <c r="DVS41" s="228"/>
      <c r="DVT41" s="228"/>
      <c r="DVU41" s="228"/>
      <c r="DVV41" s="228"/>
      <c r="DVW41" s="228"/>
      <c r="DVX41" s="228"/>
      <c r="DVY41" s="228"/>
      <c r="DVZ41" s="228"/>
      <c r="DWA41" s="228"/>
      <c r="DWB41" s="228"/>
      <c r="DWC41" s="228"/>
      <c r="DWD41" s="228"/>
      <c r="DWE41" s="228"/>
      <c r="DWF41" s="228"/>
      <c r="DWG41" s="228"/>
      <c r="DWH41" s="228"/>
      <c r="DWI41" s="228"/>
      <c r="DWJ41" s="228"/>
      <c r="DWK41" s="228"/>
      <c r="DWL41" s="228"/>
      <c r="DWM41" s="228"/>
      <c r="DWN41" s="228"/>
      <c r="DWO41" s="228"/>
      <c r="DWP41" s="228"/>
      <c r="DWQ41" s="228"/>
      <c r="DWR41" s="228"/>
      <c r="DWS41" s="228"/>
      <c r="DWT41" s="228"/>
      <c r="DWU41" s="228"/>
      <c r="DWV41" s="228"/>
      <c r="DWW41" s="228"/>
      <c r="DWX41" s="228"/>
      <c r="DWY41" s="228"/>
      <c r="DWZ41" s="228"/>
      <c r="DXA41" s="228"/>
      <c r="DXB41" s="228"/>
      <c r="DXC41" s="228"/>
      <c r="DXD41" s="228"/>
      <c r="DXE41" s="228"/>
      <c r="DXF41" s="228"/>
      <c r="DXG41" s="228"/>
      <c r="DXH41" s="228"/>
      <c r="DXI41" s="228"/>
      <c r="DXJ41" s="228"/>
      <c r="DXK41" s="228"/>
      <c r="DXL41" s="228"/>
      <c r="DXM41" s="228"/>
      <c r="DXN41" s="228"/>
      <c r="DXO41" s="228"/>
      <c r="DXP41" s="228"/>
      <c r="DXQ41" s="228"/>
      <c r="DXR41" s="228"/>
      <c r="DXS41" s="228"/>
      <c r="DXT41" s="228"/>
      <c r="DXU41" s="228"/>
      <c r="DXV41" s="228"/>
      <c r="DXW41" s="228"/>
      <c r="DXX41" s="228"/>
      <c r="DXY41" s="228"/>
      <c r="DXZ41" s="228"/>
      <c r="DYA41" s="228"/>
      <c r="DYB41" s="228"/>
      <c r="DYC41" s="228"/>
      <c r="DYD41" s="228"/>
      <c r="DYE41" s="228"/>
      <c r="DYF41" s="228"/>
      <c r="DYG41" s="228"/>
      <c r="DYH41" s="228"/>
      <c r="DYI41" s="228"/>
      <c r="DYJ41" s="228"/>
      <c r="DYK41" s="228"/>
      <c r="DYL41" s="228"/>
      <c r="DYM41" s="228"/>
      <c r="DYN41" s="228"/>
      <c r="DYO41" s="228"/>
      <c r="DYP41" s="228"/>
      <c r="DYQ41" s="228"/>
      <c r="DYR41" s="228"/>
      <c r="DYS41" s="228"/>
      <c r="DYT41" s="228"/>
      <c r="DYU41" s="228"/>
      <c r="DYV41" s="228"/>
      <c r="DYW41" s="228"/>
      <c r="DYX41" s="228"/>
      <c r="DYY41" s="228"/>
      <c r="DYZ41" s="228"/>
      <c r="DZA41" s="228"/>
      <c r="DZB41" s="228"/>
      <c r="DZC41" s="228"/>
      <c r="DZD41" s="228"/>
      <c r="DZE41" s="228"/>
      <c r="DZF41" s="228"/>
      <c r="DZG41" s="228"/>
      <c r="DZH41" s="228"/>
      <c r="DZI41" s="228"/>
      <c r="DZJ41" s="228"/>
      <c r="DZK41" s="228"/>
      <c r="DZL41" s="228"/>
      <c r="DZM41" s="228"/>
      <c r="DZN41" s="228"/>
      <c r="DZO41" s="228"/>
      <c r="DZP41" s="228"/>
      <c r="DZQ41" s="228"/>
      <c r="DZR41" s="228"/>
      <c r="DZS41" s="228"/>
      <c r="DZT41" s="228"/>
      <c r="DZU41" s="228"/>
      <c r="DZV41" s="228"/>
      <c r="DZW41" s="228"/>
      <c r="DZX41" s="228"/>
      <c r="DZY41" s="228"/>
      <c r="DZZ41" s="228"/>
      <c r="EAA41" s="228"/>
      <c r="EAB41" s="228"/>
      <c r="EAC41" s="228"/>
      <c r="EAD41" s="228"/>
      <c r="EAE41" s="228"/>
      <c r="EAF41" s="228"/>
      <c r="EAG41" s="228"/>
      <c r="EAH41" s="228"/>
      <c r="EAI41" s="228"/>
      <c r="EAJ41" s="228"/>
      <c r="EAK41" s="228"/>
      <c r="EAL41" s="228"/>
      <c r="EAM41" s="228"/>
      <c r="EAN41" s="228"/>
      <c r="EAO41" s="228"/>
      <c r="EAP41" s="228"/>
      <c r="EAQ41" s="228"/>
      <c r="EAR41" s="228"/>
      <c r="EAS41" s="228"/>
      <c r="EAT41" s="228"/>
      <c r="EAU41" s="228"/>
      <c r="EAV41" s="228"/>
      <c r="EAW41" s="228"/>
      <c r="EAX41" s="228"/>
      <c r="EAY41" s="228"/>
      <c r="EAZ41" s="228"/>
      <c r="EBA41" s="228"/>
      <c r="EBB41" s="228"/>
      <c r="EBC41" s="228"/>
      <c r="EBD41" s="228"/>
      <c r="EBE41" s="228"/>
      <c r="EBF41" s="228"/>
      <c r="EBG41" s="228"/>
      <c r="EBH41" s="228"/>
      <c r="EBI41" s="228"/>
      <c r="EBJ41" s="228"/>
      <c r="EBK41" s="228"/>
      <c r="EBL41" s="228"/>
      <c r="EBM41" s="228"/>
      <c r="EBN41" s="228"/>
      <c r="EBO41" s="228"/>
      <c r="EBP41" s="228"/>
      <c r="EBQ41" s="228"/>
      <c r="EBR41" s="228"/>
      <c r="EBS41" s="228"/>
      <c r="EBT41" s="228"/>
      <c r="EBU41" s="228"/>
      <c r="EBV41" s="228"/>
      <c r="EBW41" s="228"/>
      <c r="EBX41" s="228"/>
      <c r="EBY41" s="228"/>
      <c r="EBZ41" s="228"/>
      <c r="ECA41" s="228"/>
      <c r="ECB41" s="228"/>
      <c r="ECC41" s="228"/>
      <c r="ECD41" s="228"/>
      <c r="ECE41" s="228"/>
      <c r="ECF41" s="228"/>
      <c r="ECG41" s="228"/>
      <c r="ECH41" s="228"/>
      <c r="ECI41" s="228"/>
      <c r="ECJ41" s="228"/>
      <c r="ECK41" s="228"/>
      <c r="ECL41" s="228"/>
      <c r="ECM41" s="228"/>
      <c r="ECN41" s="228"/>
      <c r="ECO41" s="228"/>
      <c r="ECP41" s="228"/>
      <c r="ECQ41" s="228"/>
      <c r="ECR41" s="228"/>
      <c r="ECS41" s="228"/>
      <c r="ECT41" s="228"/>
      <c r="ECU41" s="228"/>
      <c r="ECV41" s="228"/>
      <c r="ECW41" s="228"/>
      <c r="ECX41" s="228"/>
      <c r="ECY41" s="228"/>
      <c r="ECZ41" s="228"/>
      <c r="EDA41" s="228"/>
      <c r="EDB41" s="228"/>
      <c r="EDC41" s="228"/>
      <c r="EDD41" s="228"/>
      <c r="EDE41" s="228"/>
      <c r="EDF41" s="228"/>
      <c r="EDG41" s="228"/>
      <c r="EDH41" s="228"/>
      <c r="EDI41" s="228"/>
      <c r="EDJ41" s="228"/>
      <c r="EDK41" s="228"/>
      <c r="EDL41" s="228"/>
      <c r="EDM41" s="228"/>
      <c r="EDN41" s="228"/>
      <c r="EDO41" s="228"/>
      <c r="EDP41" s="228"/>
      <c r="EDQ41" s="228"/>
      <c r="EDR41" s="228"/>
      <c r="EDS41" s="228"/>
      <c r="EDT41" s="228"/>
      <c r="EDU41" s="228"/>
      <c r="EDV41" s="228"/>
      <c r="EDW41" s="228"/>
      <c r="EDX41" s="228"/>
      <c r="EDY41" s="228"/>
      <c r="EDZ41" s="228"/>
      <c r="EEA41" s="228"/>
      <c r="EEB41" s="228"/>
      <c r="EEC41" s="228"/>
      <c r="EED41" s="228"/>
      <c r="EEE41" s="228"/>
      <c r="EEF41" s="228"/>
      <c r="EEG41" s="228"/>
      <c r="EEH41" s="228"/>
      <c r="EEI41" s="228"/>
      <c r="EEJ41" s="228"/>
      <c r="EEK41" s="228"/>
      <c r="EEL41" s="228"/>
      <c r="EEM41" s="228"/>
      <c r="EEN41" s="228"/>
      <c r="EEO41" s="228"/>
      <c r="EEP41" s="228"/>
      <c r="EEQ41" s="228"/>
      <c r="EER41" s="228"/>
      <c r="EES41" s="228"/>
      <c r="EET41" s="228"/>
      <c r="EEU41" s="228"/>
      <c r="EEV41" s="228"/>
      <c r="EEW41" s="228"/>
      <c r="EEX41" s="228"/>
      <c r="EEY41" s="228"/>
      <c r="EEZ41" s="228"/>
      <c r="EFA41" s="228"/>
      <c r="EFB41" s="228"/>
      <c r="EFC41" s="228"/>
      <c r="EFD41" s="228"/>
      <c r="EFE41" s="228"/>
      <c r="EFF41" s="228"/>
      <c r="EFG41" s="228"/>
      <c r="EFH41" s="228"/>
      <c r="EFI41" s="228"/>
      <c r="EFJ41" s="228"/>
      <c r="EFK41" s="228"/>
      <c r="EFL41" s="228"/>
      <c r="EFM41" s="228"/>
      <c r="EFN41" s="228"/>
      <c r="EFO41" s="228"/>
      <c r="EFP41" s="228"/>
      <c r="EFQ41" s="228"/>
      <c r="EFR41" s="228"/>
      <c r="EFS41" s="228"/>
      <c r="EFT41" s="228"/>
      <c r="EFU41" s="228"/>
      <c r="EFV41" s="228"/>
      <c r="EFW41" s="228"/>
      <c r="EFX41" s="228"/>
      <c r="EFY41" s="228"/>
      <c r="EFZ41" s="228"/>
      <c r="EGA41" s="228"/>
      <c r="EGB41" s="228"/>
      <c r="EGC41" s="228"/>
      <c r="EGD41" s="228"/>
      <c r="EGE41" s="228"/>
      <c r="EGF41" s="228"/>
      <c r="EGG41" s="228"/>
      <c r="EGH41" s="228"/>
      <c r="EGI41" s="228"/>
      <c r="EGJ41" s="228"/>
      <c r="EGK41" s="228"/>
      <c r="EGL41" s="228"/>
      <c r="EGM41" s="228"/>
      <c r="EGN41" s="228"/>
      <c r="EGO41" s="228"/>
      <c r="EGP41" s="228"/>
      <c r="EGQ41" s="228"/>
      <c r="EGR41" s="228"/>
      <c r="EGS41" s="228"/>
      <c r="EGT41" s="228"/>
      <c r="EGU41" s="228"/>
      <c r="EGV41" s="228"/>
      <c r="EGW41" s="228"/>
      <c r="EGX41" s="228"/>
      <c r="EGY41" s="228"/>
      <c r="EGZ41" s="228"/>
      <c r="EHA41" s="228"/>
      <c r="EHB41" s="228"/>
      <c r="EHC41" s="228"/>
      <c r="EHD41" s="228"/>
      <c r="EHE41" s="228"/>
      <c r="EHF41" s="228"/>
      <c r="EHG41" s="228"/>
      <c r="EHH41" s="228"/>
      <c r="EHI41" s="228"/>
      <c r="EHJ41" s="228"/>
      <c r="EHK41" s="228"/>
      <c r="EHL41" s="228"/>
      <c r="EHM41" s="228"/>
      <c r="EHN41" s="228"/>
      <c r="EHO41" s="228"/>
      <c r="EHP41" s="228"/>
      <c r="EHQ41" s="228"/>
      <c r="EHR41" s="228"/>
      <c r="EHS41" s="228"/>
      <c r="EHT41" s="228"/>
      <c r="EHU41" s="228"/>
      <c r="EHV41" s="228"/>
      <c r="EHW41" s="228"/>
      <c r="EHX41" s="228"/>
      <c r="EHY41" s="228"/>
      <c r="EHZ41" s="228"/>
      <c r="EIA41" s="228"/>
      <c r="EIB41" s="228"/>
      <c r="EIC41" s="228"/>
      <c r="EID41" s="228"/>
      <c r="EIE41" s="228"/>
      <c r="EIF41" s="228"/>
      <c r="EIG41" s="228"/>
      <c r="EIH41" s="228"/>
      <c r="EII41" s="228"/>
      <c r="EIJ41" s="228"/>
      <c r="EIK41" s="228"/>
      <c r="EIL41" s="228"/>
      <c r="EIM41" s="228"/>
      <c r="EIN41" s="228"/>
      <c r="EIO41" s="228"/>
      <c r="EIP41" s="228"/>
      <c r="EIQ41" s="228"/>
      <c r="EIR41" s="228"/>
      <c r="EIS41" s="228"/>
      <c r="EIT41" s="228"/>
      <c r="EIU41" s="228"/>
      <c r="EIV41" s="228"/>
      <c r="EIW41" s="228"/>
      <c r="EIX41" s="228"/>
      <c r="EIY41" s="228"/>
      <c r="EIZ41" s="228"/>
      <c r="EJA41" s="228"/>
      <c r="EJB41" s="228"/>
      <c r="EJC41" s="228"/>
      <c r="EJD41" s="228"/>
      <c r="EJE41" s="228"/>
      <c r="EJF41" s="228"/>
      <c r="EJG41" s="228"/>
      <c r="EJH41" s="228"/>
      <c r="EJI41" s="228"/>
      <c r="EJJ41" s="228"/>
      <c r="EJK41" s="228"/>
      <c r="EJL41" s="228"/>
      <c r="EJM41" s="228"/>
      <c r="EJN41" s="228"/>
      <c r="EJO41" s="228"/>
      <c r="EJP41" s="228"/>
      <c r="EJQ41" s="228"/>
      <c r="EJR41" s="228"/>
      <c r="EJS41" s="228"/>
      <c r="EJT41" s="228"/>
      <c r="EJU41" s="228"/>
      <c r="EJV41" s="228"/>
      <c r="EJW41" s="228"/>
      <c r="EJX41" s="228"/>
      <c r="EJY41" s="228"/>
      <c r="EJZ41" s="228"/>
      <c r="EKA41" s="228"/>
      <c r="EKB41" s="228"/>
      <c r="EKC41" s="228"/>
      <c r="EKD41" s="228"/>
      <c r="EKE41" s="228"/>
      <c r="EKF41" s="228"/>
      <c r="EKG41" s="228"/>
      <c r="EKH41" s="228"/>
      <c r="EKI41" s="228"/>
      <c r="EKJ41" s="228"/>
      <c r="EKK41" s="228"/>
      <c r="EKL41" s="228"/>
      <c r="EKM41" s="228"/>
      <c r="EKN41" s="228"/>
      <c r="EKO41" s="228"/>
      <c r="EKP41" s="228"/>
      <c r="EKQ41" s="228"/>
      <c r="EKR41" s="228"/>
      <c r="EKS41" s="228"/>
      <c r="EKT41" s="228"/>
      <c r="EKU41" s="228"/>
      <c r="EKV41" s="228"/>
      <c r="EKW41" s="228"/>
      <c r="EKX41" s="228"/>
      <c r="EKY41" s="228"/>
      <c r="EKZ41" s="228"/>
      <c r="ELA41" s="228"/>
      <c r="ELB41" s="228"/>
      <c r="ELC41" s="228"/>
      <c r="ELD41" s="228"/>
      <c r="ELE41" s="228"/>
      <c r="ELF41" s="228"/>
      <c r="ELG41" s="228"/>
      <c r="ELH41" s="228"/>
      <c r="ELI41" s="228"/>
      <c r="ELJ41" s="228"/>
      <c r="ELK41" s="228"/>
      <c r="ELL41" s="228"/>
      <c r="ELM41" s="228"/>
      <c r="ELN41" s="228"/>
      <c r="ELO41" s="228"/>
      <c r="ELP41" s="228"/>
      <c r="ELQ41" s="228"/>
      <c r="ELR41" s="228"/>
      <c r="ELS41" s="228"/>
      <c r="ELT41" s="228"/>
      <c r="ELU41" s="228"/>
      <c r="ELV41" s="228"/>
      <c r="ELW41" s="228"/>
      <c r="ELX41" s="228"/>
      <c r="ELY41" s="228"/>
      <c r="ELZ41" s="228"/>
      <c r="EMA41" s="228"/>
      <c r="EMB41" s="228"/>
      <c r="EMC41" s="228"/>
      <c r="EMD41" s="228"/>
      <c r="EME41" s="228"/>
      <c r="EMF41" s="228"/>
      <c r="EMG41" s="228"/>
      <c r="EMH41" s="228"/>
      <c r="EMI41" s="228"/>
      <c r="EMJ41" s="228"/>
      <c r="EMK41" s="228"/>
      <c r="EML41" s="228"/>
      <c r="EMM41" s="228"/>
      <c r="EMN41" s="228"/>
      <c r="EMO41" s="228"/>
      <c r="EMP41" s="228"/>
      <c r="EMQ41" s="228"/>
      <c r="EMR41" s="228"/>
      <c r="EMS41" s="228"/>
      <c r="EMT41" s="228"/>
      <c r="EMU41" s="228"/>
      <c r="EMV41" s="228"/>
      <c r="EMW41" s="228"/>
      <c r="EMX41" s="228"/>
      <c r="EMY41" s="228"/>
      <c r="EMZ41" s="228"/>
      <c r="ENA41" s="228"/>
      <c r="ENB41" s="228"/>
      <c r="ENC41" s="228"/>
      <c r="END41" s="228"/>
      <c r="ENE41" s="228"/>
      <c r="ENF41" s="228"/>
      <c r="ENG41" s="228"/>
      <c r="ENH41" s="228"/>
      <c r="ENI41" s="228"/>
      <c r="ENJ41" s="228"/>
      <c r="ENK41" s="228"/>
      <c r="ENL41" s="228"/>
      <c r="ENM41" s="228"/>
      <c r="ENN41" s="228"/>
      <c r="ENO41" s="228"/>
      <c r="ENP41" s="228"/>
      <c r="ENQ41" s="228"/>
      <c r="ENR41" s="228"/>
      <c r="ENS41" s="228"/>
      <c r="ENT41" s="228"/>
      <c r="ENU41" s="228"/>
      <c r="ENV41" s="228"/>
      <c r="ENW41" s="228"/>
      <c r="ENX41" s="228"/>
      <c r="ENY41" s="228"/>
      <c r="ENZ41" s="228"/>
      <c r="EOA41" s="228"/>
      <c r="EOB41" s="228"/>
      <c r="EOC41" s="228"/>
      <c r="EOD41" s="228"/>
      <c r="EOE41" s="228"/>
      <c r="EOF41" s="228"/>
      <c r="EOG41" s="228"/>
      <c r="EOH41" s="228"/>
      <c r="EOI41" s="228"/>
      <c r="EOJ41" s="228"/>
      <c r="EOK41" s="228"/>
      <c r="EOL41" s="228"/>
      <c r="EOM41" s="228"/>
      <c r="EON41" s="228"/>
      <c r="EOO41" s="228"/>
      <c r="EOP41" s="228"/>
      <c r="EOQ41" s="228"/>
      <c r="EOR41" s="228"/>
      <c r="EOS41" s="228"/>
      <c r="EOT41" s="228"/>
      <c r="EOU41" s="228"/>
      <c r="EOV41" s="228"/>
      <c r="EOW41" s="228"/>
      <c r="EOX41" s="228"/>
      <c r="EOY41" s="228"/>
      <c r="EOZ41" s="228"/>
      <c r="EPA41" s="228"/>
      <c r="EPB41" s="228"/>
      <c r="EPC41" s="228"/>
      <c r="EPD41" s="228"/>
      <c r="EPE41" s="228"/>
      <c r="EPF41" s="228"/>
      <c r="EPG41" s="228"/>
      <c r="EPH41" s="228"/>
      <c r="EPI41" s="228"/>
      <c r="EPJ41" s="228"/>
      <c r="EPK41" s="228"/>
      <c r="EPL41" s="228"/>
      <c r="EPM41" s="228"/>
      <c r="EPN41" s="228"/>
      <c r="EPO41" s="228"/>
      <c r="EPP41" s="228"/>
      <c r="EPQ41" s="228"/>
      <c r="EPR41" s="228"/>
      <c r="EPS41" s="228"/>
      <c r="EPT41" s="228"/>
      <c r="EPU41" s="228"/>
      <c r="EPV41" s="228"/>
      <c r="EPW41" s="228"/>
      <c r="EPX41" s="228"/>
      <c r="EPY41" s="228"/>
      <c r="EPZ41" s="228"/>
      <c r="EQA41" s="228"/>
      <c r="EQB41" s="228"/>
      <c r="EQC41" s="228"/>
      <c r="EQD41" s="228"/>
      <c r="EQE41" s="228"/>
      <c r="EQF41" s="228"/>
      <c r="EQG41" s="228"/>
      <c r="EQH41" s="228"/>
      <c r="EQI41" s="228"/>
      <c r="EQJ41" s="228"/>
      <c r="EQK41" s="228"/>
      <c r="EQL41" s="228"/>
      <c r="EQM41" s="228"/>
      <c r="EQN41" s="228"/>
      <c r="EQO41" s="228"/>
      <c r="EQP41" s="228"/>
      <c r="EQQ41" s="228"/>
      <c r="EQR41" s="228"/>
      <c r="EQS41" s="228"/>
      <c r="EQT41" s="228"/>
      <c r="EQU41" s="228"/>
      <c r="EQV41" s="228"/>
      <c r="EQW41" s="228"/>
      <c r="EQX41" s="228"/>
      <c r="EQY41" s="228"/>
      <c r="EQZ41" s="228"/>
      <c r="ERA41" s="228"/>
      <c r="ERB41" s="228"/>
      <c r="ERC41" s="228"/>
      <c r="ERD41" s="228"/>
      <c r="ERE41" s="228"/>
      <c r="ERF41" s="228"/>
      <c r="ERG41" s="228"/>
      <c r="ERH41" s="228"/>
      <c r="ERI41" s="228"/>
      <c r="ERJ41" s="228"/>
      <c r="ERK41" s="228"/>
      <c r="ERL41" s="228"/>
      <c r="ERM41" s="228"/>
      <c r="ERN41" s="228"/>
      <c r="ERO41" s="228"/>
      <c r="ERP41" s="228"/>
      <c r="ERQ41" s="228"/>
      <c r="ERR41" s="228"/>
      <c r="ERS41" s="228"/>
      <c r="ERT41" s="228"/>
      <c r="ERU41" s="228"/>
      <c r="ERV41" s="228"/>
      <c r="ERW41" s="228"/>
      <c r="ERX41" s="228"/>
      <c r="ERY41" s="228"/>
      <c r="ERZ41" s="228"/>
      <c r="ESA41" s="228"/>
      <c r="ESB41" s="228"/>
      <c r="ESC41" s="228"/>
      <c r="ESD41" s="228"/>
      <c r="ESE41" s="228"/>
      <c r="ESF41" s="228"/>
      <c r="ESG41" s="228"/>
      <c r="ESH41" s="228"/>
      <c r="ESI41" s="228"/>
      <c r="ESJ41" s="228"/>
      <c r="ESK41" s="228"/>
      <c r="ESL41" s="228"/>
      <c r="ESM41" s="228"/>
      <c r="ESN41" s="228"/>
      <c r="ESO41" s="228"/>
      <c r="ESP41" s="228"/>
      <c r="ESQ41" s="228"/>
      <c r="ESR41" s="228"/>
      <c r="ESS41" s="228"/>
      <c r="EST41" s="228"/>
      <c r="ESU41" s="228"/>
      <c r="ESV41" s="228"/>
      <c r="ESW41" s="228"/>
      <c r="ESX41" s="228"/>
      <c r="ESY41" s="228"/>
      <c r="ESZ41" s="228"/>
      <c r="ETA41" s="228"/>
      <c r="ETB41" s="228"/>
      <c r="ETC41" s="228"/>
      <c r="ETD41" s="228"/>
      <c r="ETE41" s="228"/>
      <c r="ETF41" s="228"/>
      <c r="ETG41" s="228"/>
      <c r="ETH41" s="228"/>
      <c r="ETI41" s="228"/>
      <c r="ETJ41" s="228"/>
      <c r="ETK41" s="228"/>
      <c r="ETL41" s="228"/>
      <c r="ETM41" s="228"/>
      <c r="ETN41" s="228"/>
      <c r="ETO41" s="228"/>
      <c r="ETP41" s="228"/>
      <c r="ETQ41" s="228"/>
      <c r="ETR41" s="228"/>
      <c r="ETS41" s="228"/>
      <c r="ETT41" s="228"/>
      <c r="ETU41" s="228"/>
      <c r="ETV41" s="228"/>
      <c r="ETW41" s="228"/>
      <c r="ETX41" s="228"/>
      <c r="ETY41" s="228"/>
      <c r="ETZ41" s="228"/>
      <c r="EUA41" s="228"/>
      <c r="EUB41" s="228"/>
      <c r="EUC41" s="228"/>
      <c r="EUD41" s="228"/>
      <c r="EUE41" s="228"/>
      <c r="EUF41" s="228"/>
      <c r="EUG41" s="228"/>
      <c r="EUH41" s="228"/>
      <c r="EUI41" s="228"/>
      <c r="EUJ41" s="228"/>
      <c r="EUK41" s="228"/>
      <c r="EUL41" s="228"/>
      <c r="EUM41" s="228"/>
      <c r="EUN41" s="228"/>
      <c r="EUO41" s="228"/>
      <c r="EUP41" s="228"/>
      <c r="EUQ41" s="228"/>
      <c r="EUR41" s="228"/>
      <c r="EUS41" s="228"/>
      <c r="EUT41" s="228"/>
      <c r="EUU41" s="228"/>
      <c r="EUV41" s="228"/>
      <c r="EUW41" s="228"/>
      <c r="EUX41" s="228"/>
      <c r="EUY41" s="228"/>
      <c r="EUZ41" s="228"/>
      <c r="EVA41" s="228"/>
      <c r="EVB41" s="228"/>
      <c r="EVC41" s="228"/>
      <c r="EVD41" s="228"/>
      <c r="EVE41" s="228"/>
      <c r="EVF41" s="228"/>
      <c r="EVG41" s="228"/>
      <c r="EVH41" s="228"/>
      <c r="EVI41" s="228"/>
      <c r="EVJ41" s="228"/>
      <c r="EVK41" s="228"/>
      <c r="EVL41" s="228"/>
      <c r="EVM41" s="228"/>
      <c r="EVN41" s="228"/>
      <c r="EVO41" s="228"/>
      <c r="EVP41" s="228"/>
      <c r="EVQ41" s="228"/>
      <c r="EVR41" s="228"/>
      <c r="EVS41" s="228"/>
      <c r="EVT41" s="228"/>
      <c r="EVU41" s="228"/>
      <c r="EVV41" s="228"/>
      <c r="EVW41" s="228"/>
      <c r="EVX41" s="228"/>
      <c r="EVY41" s="228"/>
      <c r="EVZ41" s="228"/>
      <c r="EWA41" s="228"/>
      <c r="EWB41" s="228"/>
      <c r="EWC41" s="228"/>
      <c r="EWD41" s="228"/>
      <c r="EWE41" s="228"/>
      <c r="EWF41" s="228"/>
      <c r="EWG41" s="228"/>
      <c r="EWH41" s="228"/>
      <c r="EWI41" s="228"/>
      <c r="EWJ41" s="228"/>
      <c r="EWK41" s="228"/>
      <c r="EWL41" s="228"/>
      <c r="EWM41" s="228"/>
      <c r="EWN41" s="228"/>
      <c r="EWO41" s="228"/>
      <c r="EWP41" s="228"/>
      <c r="EWQ41" s="228"/>
      <c r="EWR41" s="228"/>
      <c r="EWS41" s="228"/>
      <c r="EWT41" s="228"/>
      <c r="EWU41" s="228"/>
      <c r="EWV41" s="228"/>
      <c r="EWW41" s="228"/>
      <c r="EWX41" s="228"/>
      <c r="EWY41" s="228"/>
      <c r="EWZ41" s="228"/>
      <c r="EXA41" s="228"/>
      <c r="EXB41" s="228"/>
      <c r="EXC41" s="228"/>
      <c r="EXD41" s="228"/>
      <c r="EXE41" s="228"/>
      <c r="EXF41" s="228"/>
      <c r="EXG41" s="228"/>
      <c r="EXH41" s="228"/>
      <c r="EXI41" s="228"/>
      <c r="EXJ41" s="228"/>
      <c r="EXK41" s="228"/>
      <c r="EXL41" s="228"/>
      <c r="EXM41" s="228"/>
      <c r="EXN41" s="228"/>
      <c r="EXO41" s="228"/>
      <c r="EXP41" s="228"/>
      <c r="EXQ41" s="228"/>
      <c r="EXR41" s="228"/>
      <c r="EXS41" s="228"/>
      <c r="EXT41" s="228"/>
      <c r="EXU41" s="228"/>
      <c r="EXV41" s="228"/>
      <c r="EXW41" s="228"/>
      <c r="EXX41" s="228"/>
      <c r="EXY41" s="228"/>
      <c r="EXZ41" s="228"/>
      <c r="EYA41" s="228"/>
      <c r="EYB41" s="228"/>
      <c r="EYC41" s="228"/>
      <c r="EYD41" s="228"/>
      <c r="EYE41" s="228"/>
      <c r="EYF41" s="228"/>
      <c r="EYG41" s="228"/>
      <c r="EYH41" s="228"/>
      <c r="EYI41" s="228"/>
      <c r="EYJ41" s="228"/>
      <c r="EYK41" s="228"/>
      <c r="EYL41" s="228"/>
      <c r="EYM41" s="228"/>
      <c r="EYN41" s="228"/>
      <c r="EYO41" s="228"/>
      <c r="EYP41" s="228"/>
      <c r="EYQ41" s="228"/>
      <c r="EYR41" s="228"/>
      <c r="EYS41" s="228"/>
      <c r="EYT41" s="228"/>
      <c r="EYU41" s="228"/>
      <c r="EYV41" s="228"/>
      <c r="EYW41" s="228"/>
      <c r="EYX41" s="228"/>
      <c r="EYY41" s="228"/>
      <c r="EYZ41" s="228"/>
      <c r="EZA41" s="228"/>
      <c r="EZB41" s="228"/>
      <c r="EZC41" s="228"/>
      <c r="EZD41" s="228"/>
      <c r="EZE41" s="228"/>
      <c r="EZF41" s="228"/>
      <c r="EZG41" s="228"/>
      <c r="EZH41" s="228"/>
      <c r="EZI41" s="228"/>
      <c r="EZJ41" s="228"/>
      <c r="EZK41" s="228"/>
      <c r="EZL41" s="228"/>
      <c r="EZM41" s="228"/>
      <c r="EZN41" s="228"/>
      <c r="EZO41" s="228"/>
      <c r="EZP41" s="228"/>
      <c r="EZQ41" s="228"/>
      <c r="EZR41" s="228"/>
      <c r="EZS41" s="228"/>
      <c r="EZT41" s="228"/>
      <c r="EZU41" s="228"/>
      <c r="EZV41" s="228"/>
      <c r="EZW41" s="228"/>
      <c r="EZX41" s="228"/>
      <c r="EZY41" s="228"/>
      <c r="EZZ41" s="228"/>
      <c r="FAA41" s="228"/>
      <c r="FAB41" s="228"/>
      <c r="FAC41" s="228"/>
      <c r="FAD41" s="228"/>
      <c r="FAE41" s="228"/>
      <c r="FAF41" s="228"/>
      <c r="FAG41" s="228"/>
      <c r="FAH41" s="228"/>
      <c r="FAI41" s="228"/>
      <c r="FAJ41" s="228"/>
      <c r="FAK41" s="228"/>
      <c r="FAL41" s="228"/>
      <c r="FAM41" s="228"/>
      <c r="FAN41" s="228"/>
      <c r="FAO41" s="228"/>
      <c r="FAP41" s="228"/>
      <c r="FAQ41" s="228"/>
      <c r="FAR41" s="228"/>
      <c r="FAS41" s="228"/>
      <c r="FAT41" s="228"/>
      <c r="FAU41" s="228"/>
      <c r="FAV41" s="228"/>
      <c r="FAW41" s="228"/>
      <c r="FAX41" s="228"/>
      <c r="FAY41" s="228"/>
      <c r="FAZ41" s="228"/>
      <c r="FBA41" s="228"/>
      <c r="FBB41" s="228"/>
      <c r="FBC41" s="228"/>
      <c r="FBD41" s="228"/>
      <c r="FBE41" s="228"/>
      <c r="FBF41" s="228"/>
      <c r="FBG41" s="228"/>
      <c r="FBH41" s="228"/>
      <c r="FBI41" s="228"/>
      <c r="FBJ41" s="228"/>
      <c r="FBK41" s="228"/>
      <c r="FBL41" s="228"/>
      <c r="FBM41" s="228"/>
      <c r="FBN41" s="228"/>
      <c r="FBO41" s="228"/>
      <c r="FBP41" s="228"/>
      <c r="FBQ41" s="228"/>
      <c r="FBR41" s="228"/>
      <c r="FBS41" s="228"/>
      <c r="FBT41" s="228"/>
      <c r="FBU41" s="228"/>
      <c r="FBV41" s="228"/>
      <c r="FBW41" s="228"/>
      <c r="FBX41" s="228"/>
      <c r="FBY41" s="228"/>
      <c r="FBZ41" s="228"/>
      <c r="FCA41" s="228"/>
      <c r="FCB41" s="228"/>
      <c r="FCC41" s="228"/>
      <c r="FCD41" s="228"/>
      <c r="FCE41" s="228"/>
      <c r="FCF41" s="228"/>
      <c r="FCG41" s="228"/>
      <c r="FCH41" s="228"/>
      <c r="FCI41" s="228"/>
      <c r="FCJ41" s="228"/>
      <c r="FCK41" s="228"/>
      <c r="FCL41" s="228"/>
      <c r="FCM41" s="228"/>
      <c r="FCN41" s="228"/>
      <c r="FCO41" s="228"/>
      <c r="FCP41" s="228"/>
      <c r="FCQ41" s="228"/>
      <c r="FCR41" s="228"/>
      <c r="FCS41" s="228"/>
      <c r="FCT41" s="228"/>
      <c r="FCU41" s="228"/>
      <c r="FCV41" s="228"/>
      <c r="FCW41" s="228"/>
      <c r="FCX41" s="228"/>
      <c r="FCY41" s="228"/>
      <c r="FCZ41" s="228"/>
      <c r="FDA41" s="228"/>
      <c r="FDB41" s="228"/>
      <c r="FDC41" s="228"/>
      <c r="FDD41" s="228"/>
      <c r="FDE41" s="228"/>
      <c r="FDF41" s="228"/>
      <c r="FDG41" s="228"/>
      <c r="FDH41" s="228"/>
      <c r="FDI41" s="228"/>
      <c r="FDJ41" s="228"/>
      <c r="FDK41" s="228"/>
      <c r="FDL41" s="228"/>
      <c r="FDM41" s="228"/>
      <c r="FDN41" s="228"/>
      <c r="FDO41" s="228"/>
      <c r="FDP41" s="228"/>
      <c r="FDQ41" s="228"/>
      <c r="FDR41" s="228"/>
      <c r="FDS41" s="228"/>
      <c r="FDT41" s="228"/>
      <c r="FDU41" s="228"/>
      <c r="FDV41" s="228"/>
      <c r="FDW41" s="228"/>
      <c r="FDX41" s="228"/>
      <c r="FDY41" s="228"/>
      <c r="FDZ41" s="228"/>
      <c r="FEA41" s="228"/>
      <c r="FEB41" s="228"/>
      <c r="FEC41" s="228"/>
      <c r="FED41" s="228"/>
      <c r="FEE41" s="228"/>
      <c r="FEF41" s="228"/>
      <c r="FEG41" s="228"/>
      <c r="FEH41" s="228"/>
      <c r="FEI41" s="228"/>
      <c r="FEJ41" s="228"/>
      <c r="FEK41" s="228"/>
      <c r="FEL41" s="228"/>
      <c r="FEM41" s="228"/>
      <c r="FEN41" s="228"/>
      <c r="FEO41" s="228"/>
      <c r="FEP41" s="228"/>
      <c r="FEQ41" s="228"/>
      <c r="FER41" s="228"/>
      <c r="FES41" s="228"/>
      <c r="FET41" s="228"/>
      <c r="FEU41" s="228"/>
      <c r="FEV41" s="228"/>
      <c r="FEW41" s="228"/>
      <c r="FEX41" s="228"/>
      <c r="FEY41" s="228"/>
      <c r="FEZ41" s="228"/>
      <c r="FFA41" s="228"/>
      <c r="FFB41" s="228"/>
      <c r="FFC41" s="228"/>
      <c r="FFD41" s="228"/>
      <c r="FFE41" s="228"/>
      <c r="FFF41" s="228"/>
      <c r="FFG41" s="228"/>
      <c r="FFH41" s="228"/>
      <c r="FFI41" s="228"/>
      <c r="FFJ41" s="228"/>
      <c r="FFK41" s="228"/>
      <c r="FFL41" s="228"/>
      <c r="FFM41" s="228"/>
      <c r="FFN41" s="228"/>
      <c r="FFO41" s="228"/>
      <c r="FFP41" s="228"/>
      <c r="FFQ41" s="228"/>
      <c r="FFR41" s="228"/>
      <c r="FFS41" s="228"/>
      <c r="FFT41" s="228"/>
      <c r="FFU41" s="228"/>
      <c r="FFV41" s="228"/>
      <c r="FFW41" s="228"/>
      <c r="FFX41" s="228"/>
      <c r="FFY41" s="228"/>
      <c r="FFZ41" s="228"/>
      <c r="FGA41" s="228"/>
      <c r="FGB41" s="228"/>
      <c r="FGC41" s="228"/>
      <c r="FGD41" s="228"/>
      <c r="FGE41" s="228"/>
      <c r="FGF41" s="228"/>
      <c r="FGG41" s="228"/>
      <c r="FGH41" s="228"/>
      <c r="FGI41" s="228"/>
      <c r="FGJ41" s="228"/>
      <c r="FGK41" s="228"/>
      <c r="FGL41" s="228"/>
      <c r="FGM41" s="228"/>
      <c r="FGN41" s="228"/>
      <c r="FGO41" s="228"/>
      <c r="FGP41" s="228"/>
      <c r="FGQ41" s="228"/>
      <c r="FGR41" s="228"/>
      <c r="FGS41" s="228"/>
      <c r="FGT41" s="228"/>
      <c r="FGU41" s="228"/>
      <c r="FGV41" s="228"/>
      <c r="FGW41" s="228"/>
      <c r="FGX41" s="228"/>
      <c r="FGY41" s="228"/>
      <c r="FGZ41" s="228"/>
      <c r="FHA41" s="228"/>
      <c r="FHB41" s="228"/>
      <c r="FHC41" s="228"/>
      <c r="FHD41" s="228"/>
      <c r="FHE41" s="228"/>
      <c r="FHF41" s="228"/>
      <c r="FHG41" s="228"/>
      <c r="FHH41" s="228"/>
      <c r="FHI41" s="228"/>
      <c r="FHJ41" s="228"/>
      <c r="FHK41" s="228"/>
      <c r="FHL41" s="228"/>
      <c r="FHM41" s="228"/>
      <c r="FHN41" s="228"/>
      <c r="FHO41" s="228"/>
      <c r="FHP41" s="228"/>
      <c r="FHQ41" s="228"/>
      <c r="FHR41" s="228"/>
      <c r="FHS41" s="228"/>
      <c r="FHT41" s="228"/>
      <c r="FHU41" s="228"/>
      <c r="FHV41" s="228"/>
      <c r="FHW41" s="228"/>
      <c r="FHX41" s="228"/>
      <c r="FHY41" s="228"/>
      <c r="FHZ41" s="228"/>
      <c r="FIA41" s="228"/>
      <c r="FIB41" s="228"/>
      <c r="FIC41" s="228"/>
      <c r="FID41" s="228"/>
      <c r="FIE41" s="228"/>
      <c r="FIF41" s="228"/>
      <c r="FIG41" s="228"/>
      <c r="FIH41" s="228"/>
      <c r="FII41" s="228"/>
      <c r="FIJ41" s="228"/>
      <c r="FIK41" s="228"/>
      <c r="FIL41" s="228"/>
      <c r="FIM41" s="228"/>
      <c r="FIN41" s="228"/>
      <c r="FIO41" s="228"/>
      <c r="FIP41" s="228"/>
      <c r="FIQ41" s="228"/>
      <c r="FIR41" s="228"/>
      <c r="FIS41" s="228"/>
      <c r="FIT41" s="228"/>
      <c r="FIU41" s="228"/>
      <c r="FIV41" s="228"/>
      <c r="FIW41" s="228"/>
      <c r="FIX41" s="228"/>
      <c r="FIY41" s="228"/>
      <c r="FIZ41" s="228"/>
      <c r="FJA41" s="228"/>
      <c r="FJB41" s="228"/>
      <c r="FJC41" s="228"/>
      <c r="FJD41" s="228"/>
      <c r="FJE41" s="228"/>
      <c r="FJF41" s="228"/>
      <c r="FJG41" s="228"/>
      <c r="FJH41" s="228"/>
      <c r="FJI41" s="228"/>
      <c r="FJJ41" s="228"/>
      <c r="FJK41" s="228"/>
      <c r="FJL41" s="228"/>
      <c r="FJM41" s="228"/>
      <c r="FJN41" s="228"/>
      <c r="FJO41" s="228"/>
      <c r="FJP41" s="228"/>
      <c r="FJQ41" s="228"/>
      <c r="FJR41" s="228"/>
      <c r="FJS41" s="228"/>
      <c r="FJT41" s="228"/>
      <c r="FJU41" s="228"/>
      <c r="FJV41" s="228"/>
      <c r="FJW41" s="228"/>
      <c r="FJX41" s="228"/>
      <c r="FJY41" s="228"/>
      <c r="FJZ41" s="228"/>
      <c r="FKA41" s="228"/>
      <c r="FKB41" s="228"/>
      <c r="FKC41" s="228"/>
      <c r="FKD41" s="228"/>
      <c r="FKE41" s="228"/>
      <c r="FKF41" s="228"/>
      <c r="FKG41" s="228"/>
      <c r="FKH41" s="228"/>
      <c r="FKI41" s="228"/>
      <c r="FKJ41" s="228"/>
      <c r="FKK41" s="228"/>
      <c r="FKL41" s="228"/>
      <c r="FKM41" s="228"/>
      <c r="FKN41" s="228"/>
      <c r="FKO41" s="228"/>
      <c r="FKP41" s="228"/>
      <c r="FKQ41" s="228"/>
      <c r="FKR41" s="228"/>
      <c r="FKS41" s="228"/>
      <c r="FKT41" s="228"/>
      <c r="FKU41" s="228"/>
      <c r="FKV41" s="228"/>
      <c r="FKW41" s="228"/>
      <c r="FKX41" s="228"/>
      <c r="FKY41" s="228"/>
      <c r="FKZ41" s="228"/>
      <c r="FLA41" s="228"/>
      <c r="FLB41" s="228"/>
      <c r="FLC41" s="228"/>
      <c r="FLD41" s="228"/>
      <c r="FLE41" s="228"/>
      <c r="FLF41" s="228"/>
      <c r="FLG41" s="228"/>
      <c r="FLH41" s="228"/>
      <c r="FLI41" s="228"/>
      <c r="FLJ41" s="228"/>
      <c r="FLK41" s="228"/>
      <c r="FLL41" s="228"/>
      <c r="FLM41" s="228"/>
      <c r="FLN41" s="228"/>
      <c r="FLO41" s="228"/>
      <c r="FLP41" s="228"/>
      <c r="FLQ41" s="228"/>
      <c r="FLR41" s="228"/>
      <c r="FLS41" s="228"/>
      <c r="FLT41" s="228"/>
      <c r="FLU41" s="228"/>
      <c r="FLV41" s="228"/>
      <c r="FLW41" s="228"/>
      <c r="FLX41" s="228"/>
      <c r="FLY41" s="228"/>
      <c r="FLZ41" s="228"/>
      <c r="FMA41" s="228"/>
      <c r="FMB41" s="228"/>
      <c r="FMC41" s="228"/>
      <c r="FMD41" s="228"/>
      <c r="FME41" s="228"/>
      <c r="FMF41" s="228"/>
      <c r="FMG41" s="228"/>
      <c r="FMH41" s="228"/>
      <c r="FMI41" s="228"/>
      <c r="FMJ41" s="228"/>
      <c r="FMK41" s="228"/>
      <c r="FML41" s="228"/>
      <c r="FMM41" s="228"/>
      <c r="FMN41" s="228"/>
      <c r="FMO41" s="228"/>
      <c r="FMP41" s="228"/>
      <c r="FMQ41" s="228"/>
      <c r="FMR41" s="228"/>
      <c r="FMS41" s="228"/>
      <c r="FMT41" s="228"/>
      <c r="FMU41" s="228"/>
      <c r="FMV41" s="228"/>
      <c r="FMW41" s="228"/>
      <c r="FMX41" s="228"/>
      <c r="FMY41" s="228"/>
      <c r="FMZ41" s="228"/>
      <c r="FNA41" s="228"/>
      <c r="FNB41" s="228"/>
      <c r="FNC41" s="228"/>
      <c r="FND41" s="228"/>
      <c r="FNE41" s="228"/>
      <c r="FNF41" s="228"/>
      <c r="FNG41" s="228"/>
      <c r="FNH41" s="228"/>
      <c r="FNI41" s="228"/>
      <c r="FNJ41" s="228"/>
      <c r="FNK41" s="228"/>
      <c r="FNL41" s="228"/>
      <c r="FNM41" s="228"/>
      <c r="FNN41" s="228"/>
      <c r="FNO41" s="228"/>
      <c r="FNP41" s="228"/>
      <c r="FNQ41" s="228"/>
      <c r="FNR41" s="228"/>
      <c r="FNS41" s="228"/>
      <c r="FNT41" s="228"/>
      <c r="FNU41" s="228"/>
      <c r="FNV41" s="228"/>
      <c r="FNW41" s="228"/>
      <c r="FNX41" s="228"/>
      <c r="FNY41" s="228"/>
      <c r="FNZ41" s="228"/>
      <c r="FOA41" s="228"/>
      <c r="FOB41" s="228"/>
      <c r="FOC41" s="228"/>
      <c r="FOD41" s="228"/>
      <c r="FOE41" s="228"/>
      <c r="FOF41" s="228"/>
      <c r="FOG41" s="228"/>
      <c r="FOH41" s="228"/>
      <c r="FOI41" s="228"/>
      <c r="FOJ41" s="228"/>
      <c r="FOK41" s="228"/>
      <c r="FOL41" s="228"/>
      <c r="FOM41" s="228"/>
      <c r="FON41" s="228"/>
      <c r="FOO41" s="228"/>
      <c r="FOP41" s="228"/>
      <c r="FOQ41" s="228"/>
      <c r="FOR41" s="228"/>
      <c r="FOS41" s="228"/>
      <c r="FOT41" s="228"/>
      <c r="FOU41" s="228"/>
      <c r="FOV41" s="228"/>
      <c r="FOW41" s="228"/>
      <c r="FOX41" s="228"/>
      <c r="FOY41" s="228"/>
      <c r="FOZ41" s="228"/>
      <c r="FPA41" s="228"/>
      <c r="FPB41" s="228"/>
      <c r="FPC41" s="228"/>
      <c r="FPD41" s="228"/>
      <c r="FPE41" s="228"/>
      <c r="FPF41" s="228"/>
      <c r="FPG41" s="228"/>
      <c r="FPH41" s="228"/>
      <c r="FPI41" s="228"/>
      <c r="FPJ41" s="228"/>
      <c r="FPK41" s="228"/>
      <c r="FPL41" s="228"/>
      <c r="FPM41" s="228"/>
      <c r="FPN41" s="228"/>
      <c r="FPO41" s="228"/>
      <c r="FPP41" s="228"/>
      <c r="FPQ41" s="228"/>
      <c r="FPR41" s="228"/>
      <c r="FPS41" s="228"/>
      <c r="FPT41" s="228"/>
      <c r="FPU41" s="228"/>
      <c r="FPV41" s="228"/>
      <c r="FPW41" s="228"/>
      <c r="FPX41" s="228"/>
      <c r="FPY41" s="228"/>
      <c r="FPZ41" s="228"/>
      <c r="FQA41" s="228"/>
      <c r="FQB41" s="228"/>
      <c r="FQC41" s="228"/>
      <c r="FQD41" s="228"/>
      <c r="FQE41" s="228"/>
      <c r="FQF41" s="228"/>
      <c r="FQG41" s="228"/>
      <c r="FQH41" s="228"/>
      <c r="FQI41" s="228"/>
      <c r="FQJ41" s="228"/>
      <c r="FQK41" s="228"/>
      <c r="FQL41" s="228"/>
      <c r="FQM41" s="228"/>
      <c r="FQN41" s="228"/>
      <c r="FQO41" s="228"/>
      <c r="FQP41" s="228"/>
      <c r="FQQ41" s="228"/>
      <c r="FQR41" s="228"/>
      <c r="FQS41" s="228"/>
      <c r="FQT41" s="228"/>
      <c r="FQU41" s="228"/>
      <c r="FQV41" s="228"/>
      <c r="FQW41" s="228"/>
      <c r="FQX41" s="228"/>
      <c r="FQY41" s="228"/>
      <c r="FQZ41" s="228"/>
      <c r="FRA41" s="228"/>
      <c r="FRB41" s="228"/>
      <c r="FRC41" s="228"/>
      <c r="FRD41" s="228"/>
      <c r="FRE41" s="228"/>
      <c r="FRF41" s="228"/>
      <c r="FRG41" s="228"/>
      <c r="FRH41" s="228"/>
      <c r="FRI41" s="228"/>
      <c r="FRJ41" s="228"/>
      <c r="FRK41" s="228"/>
      <c r="FRL41" s="228"/>
      <c r="FRM41" s="228"/>
      <c r="FRN41" s="228"/>
      <c r="FRO41" s="228"/>
      <c r="FRP41" s="228"/>
      <c r="FRQ41" s="228"/>
      <c r="FRR41" s="228"/>
      <c r="FRS41" s="228"/>
      <c r="FRT41" s="228"/>
      <c r="FRU41" s="228"/>
      <c r="FRV41" s="228"/>
      <c r="FRW41" s="228"/>
      <c r="FRX41" s="228"/>
      <c r="FRY41" s="228"/>
      <c r="FRZ41" s="228"/>
      <c r="FSA41" s="228"/>
      <c r="FSB41" s="228"/>
      <c r="FSC41" s="228"/>
      <c r="FSD41" s="228"/>
      <c r="FSE41" s="228"/>
      <c r="FSF41" s="228"/>
      <c r="FSG41" s="228"/>
      <c r="FSH41" s="228"/>
      <c r="FSI41" s="228"/>
      <c r="FSJ41" s="228"/>
      <c r="FSK41" s="228"/>
      <c r="FSL41" s="228"/>
      <c r="FSM41" s="228"/>
      <c r="FSN41" s="228"/>
      <c r="FSO41" s="228"/>
      <c r="FSP41" s="228"/>
      <c r="FSQ41" s="228"/>
      <c r="FSR41" s="228"/>
      <c r="FSS41" s="228"/>
      <c r="FST41" s="228"/>
      <c r="FSU41" s="228"/>
      <c r="FSV41" s="228"/>
      <c r="FSW41" s="228"/>
      <c r="FSX41" s="228"/>
      <c r="FSY41" s="228"/>
      <c r="FSZ41" s="228"/>
      <c r="FTA41" s="228"/>
      <c r="FTB41" s="228"/>
      <c r="FTC41" s="228"/>
      <c r="FTD41" s="228"/>
      <c r="FTE41" s="228"/>
      <c r="FTF41" s="228"/>
      <c r="FTG41" s="228"/>
      <c r="FTH41" s="228"/>
      <c r="FTI41" s="228"/>
      <c r="FTJ41" s="228"/>
      <c r="FTK41" s="228"/>
      <c r="FTL41" s="228"/>
      <c r="FTM41" s="228"/>
      <c r="FTN41" s="228"/>
      <c r="FTO41" s="228"/>
      <c r="FTP41" s="228"/>
      <c r="FTQ41" s="228"/>
      <c r="FTR41" s="228"/>
      <c r="FTS41" s="228"/>
      <c r="FTT41" s="228"/>
      <c r="FTU41" s="228"/>
      <c r="FTV41" s="228"/>
      <c r="FTW41" s="228"/>
      <c r="FTX41" s="228"/>
      <c r="FTY41" s="228"/>
      <c r="FTZ41" s="228"/>
      <c r="FUA41" s="228"/>
      <c r="FUB41" s="228"/>
      <c r="FUC41" s="228"/>
      <c r="FUD41" s="228"/>
      <c r="FUE41" s="228"/>
      <c r="FUF41" s="228"/>
      <c r="FUG41" s="228"/>
      <c r="FUH41" s="228"/>
      <c r="FUI41" s="228"/>
      <c r="FUJ41" s="228"/>
      <c r="FUK41" s="228"/>
      <c r="FUL41" s="228"/>
      <c r="FUM41" s="228"/>
      <c r="FUN41" s="228"/>
      <c r="FUO41" s="228"/>
      <c r="FUP41" s="228"/>
      <c r="FUQ41" s="228"/>
      <c r="FUR41" s="228"/>
      <c r="FUS41" s="228"/>
      <c r="FUT41" s="228"/>
      <c r="FUU41" s="228"/>
      <c r="FUV41" s="228"/>
      <c r="FUW41" s="228"/>
      <c r="FUX41" s="228"/>
      <c r="FUY41" s="228"/>
      <c r="FUZ41" s="228"/>
      <c r="FVA41" s="228"/>
      <c r="FVB41" s="228"/>
      <c r="FVC41" s="228"/>
      <c r="FVD41" s="228"/>
      <c r="FVE41" s="228"/>
      <c r="FVF41" s="228"/>
      <c r="FVG41" s="228"/>
      <c r="FVH41" s="228"/>
      <c r="FVI41" s="228"/>
      <c r="FVJ41" s="228"/>
      <c r="FVK41" s="228"/>
      <c r="FVL41" s="228"/>
      <c r="FVM41" s="228"/>
      <c r="FVN41" s="228"/>
      <c r="FVO41" s="228"/>
      <c r="FVP41" s="228"/>
      <c r="FVQ41" s="228"/>
      <c r="FVR41" s="228"/>
      <c r="FVS41" s="228"/>
      <c r="FVT41" s="228"/>
      <c r="FVU41" s="228"/>
      <c r="FVV41" s="228"/>
      <c r="FVW41" s="228"/>
      <c r="FVX41" s="228"/>
      <c r="FVY41" s="228"/>
      <c r="FVZ41" s="228"/>
      <c r="FWA41" s="228"/>
      <c r="FWB41" s="228"/>
      <c r="FWC41" s="228"/>
      <c r="FWD41" s="228"/>
      <c r="FWE41" s="228"/>
      <c r="FWF41" s="228"/>
      <c r="FWG41" s="228"/>
      <c r="FWH41" s="228"/>
      <c r="FWI41" s="228"/>
      <c r="FWJ41" s="228"/>
      <c r="FWK41" s="228"/>
      <c r="FWL41" s="228"/>
      <c r="FWM41" s="228"/>
      <c r="FWN41" s="228"/>
      <c r="FWO41" s="228"/>
      <c r="FWP41" s="228"/>
      <c r="FWQ41" s="228"/>
      <c r="FWR41" s="228"/>
      <c r="FWS41" s="228"/>
      <c r="FWT41" s="228"/>
      <c r="FWU41" s="228"/>
      <c r="FWV41" s="228"/>
      <c r="FWW41" s="228"/>
      <c r="FWX41" s="228"/>
      <c r="FWY41" s="228"/>
      <c r="FWZ41" s="228"/>
      <c r="FXA41" s="228"/>
      <c r="FXB41" s="228"/>
      <c r="FXC41" s="228"/>
      <c r="FXD41" s="228"/>
      <c r="FXE41" s="228"/>
      <c r="FXF41" s="228"/>
      <c r="FXG41" s="228"/>
      <c r="FXH41" s="228"/>
      <c r="FXI41" s="228"/>
      <c r="FXJ41" s="228"/>
      <c r="FXK41" s="228"/>
      <c r="FXL41" s="228"/>
      <c r="FXM41" s="228"/>
      <c r="FXN41" s="228"/>
      <c r="FXO41" s="228"/>
      <c r="FXP41" s="228"/>
      <c r="FXQ41" s="228"/>
      <c r="FXR41" s="228"/>
      <c r="FXS41" s="228"/>
      <c r="FXT41" s="228"/>
      <c r="FXU41" s="228"/>
      <c r="FXV41" s="228"/>
      <c r="FXW41" s="228"/>
      <c r="FXX41" s="228"/>
      <c r="FXY41" s="228"/>
      <c r="FXZ41" s="228"/>
      <c r="FYA41" s="228"/>
      <c r="FYB41" s="228"/>
      <c r="FYC41" s="228"/>
      <c r="FYD41" s="228"/>
      <c r="FYE41" s="228"/>
      <c r="FYF41" s="228"/>
      <c r="FYG41" s="228"/>
      <c r="FYH41" s="228"/>
      <c r="FYI41" s="228"/>
      <c r="FYJ41" s="228"/>
      <c r="FYK41" s="228"/>
      <c r="FYL41" s="228"/>
      <c r="FYM41" s="228"/>
      <c r="FYN41" s="228"/>
      <c r="FYO41" s="228"/>
      <c r="FYP41" s="228"/>
      <c r="FYQ41" s="228"/>
      <c r="FYR41" s="228"/>
      <c r="FYS41" s="228"/>
      <c r="FYT41" s="228"/>
      <c r="FYU41" s="228"/>
      <c r="FYV41" s="228"/>
      <c r="FYW41" s="228"/>
      <c r="FYX41" s="228"/>
      <c r="FYY41" s="228"/>
      <c r="FYZ41" s="228"/>
      <c r="FZA41" s="228"/>
      <c r="FZB41" s="228"/>
      <c r="FZC41" s="228"/>
      <c r="FZD41" s="228"/>
      <c r="FZE41" s="228"/>
      <c r="FZF41" s="228"/>
      <c r="FZG41" s="228"/>
      <c r="FZH41" s="228"/>
      <c r="FZI41" s="228"/>
      <c r="FZJ41" s="228"/>
      <c r="FZK41" s="228"/>
      <c r="FZL41" s="228"/>
      <c r="FZM41" s="228"/>
      <c r="FZN41" s="228"/>
      <c r="FZO41" s="228"/>
      <c r="FZP41" s="228"/>
      <c r="FZQ41" s="228"/>
      <c r="FZR41" s="228"/>
      <c r="FZS41" s="228"/>
      <c r="FZT41" s="228"/>
      <c r="FZU41" s="228"/>
      <c r="FZV41" s="228"/>
      <c r="FZW41" s="228"/>
      <c r="FZX41" s="228"/>
      <c r="FZY41" s="228"/>
      <c r="FZZ41" s="228"/>
      <c r="GAA41" s="228"/>
      <c r="GAB41" s="228"/>
      <c r="GAC41" s="228"/>
      <c r="GAD41" s="228"/>
      <c r="GAE41" s="228"/>
      <c r="GAF41" s="228"/>
      <c r="GAG41" s="228"/>
      <c r="GAH41" s="228"/>
      <c r="GAI41" s="228"/>
      <c r="GAJ41" s="228"/>
      <c r="GAK41" s="228"/>
      <c r="GAL41" s="228"/>
      <c r="GAM41" s="228"/>
      <c r="GAN41" s="228"/>
      <c r="GAO41" s="228"/>
      <c r="GAP41" s="228"/>
      <c r="GAQ41" s="228"/>
      <c r="GAR41" s="228"/>
      <c r="GAS41" s="228"/>
      <c r="GAT41" s="228"/>
      <c r="GAU41" s="228"/>
      <c r="GAV41" s="228"/>
      <c r="GAW41" s="228"/>
      <c r="GAX41" s="228"/>
      <c r="GAY41" s="228"/>
      <c r="GAZ41" s="228"/>
      <c r="GBA41" s="228"/>
      <c r="GBB41" s="228"/>
      <c r="GBC41" s="228"/>
      <c r="GBD41" s="228"/>
      <c r="GBE41" s="228"/>
      <c r="GBF41" s="228"/>
      <c r="GBG41" s="228"/>
      <c r="GBH41" s="228"/>
      <c r="GBI41" s="228"/>
      <c r="GBJ41" s="228"/>
      <c r="GBK41" s="228"/>
      <c r="GBL41" s="228"/>
      <c r="GBM41" s="228"/>
      <c r="GBN41" s="228"/>
      <c r="GBO41" s="228"/>
      <c r="GBP41" s="228"/>
      <c r="GBQ41" s="228"/>
      <c r="GBR41" s="228"/>
      <c r="GBS41" s="228"/>
      <c r="GBT41" s="228"/>
      <c r="GBU41" s="228"/>
      <c r="GBV41" s="228"/>
      <c r="GBW41" s="228"/>
      <c r="GBX41" s="228"/>
      <c r="GBY41" s="228"/>
      <c r="GBZ41" s="228"/>
      <c r="GCA41" s="228"/>
      <c r="GCB41" s="228"/>
      <c r="GCC41" s="228"/>
      <c r="GCD41" s="228"/>
      <c r="GCE41" s="228"/>
      <c r="GCF41" s="228"/>
      <c r="GCG41" s="228"/>
      <c r="GCH41" s="228"/>
      <c r="GCI41" s="228"/>
      <c r="GCJ41" s="228"/>
      <c r="GCK41" s="228"/>
      <c r="GCL41" s="228"/>
      <c r="GCM41" s="228"/>
      <c r="GCN41" s="228"/>
      <c r="GCO41" s="228"/>
      <c r="GCP41" s="228"/>
      <c r="GCQ41" s="228"/>
      <c r="GCR41" s="228"/>
      <c r="GCS41" s="228"/>
      <c r="GCT41" s="228"/>
      <c r="GCU41" s="228"/>
      <c r="GCV41" s="228"/>
      <c r="GCW41" s="228"/>
      <c r="GCX41" s="228"/>
      <c r="GCY41" s="228"/>
      <c r="GCZ41" s="228"/>
      <c r="GDA41" s="228"/>
      <c r="GDB41" s="228"/>
      <c r="GDC41" s="228"/>
      <c r="GDD41" s="228"/>
      <c r="GDE41" s="228"/>
      <c r="GDF41" s="228"/>
      <c r="GDG41" s="228"/>
      <c r="GDH41" s="228"/>
      <c r="GDI41" s="228"/>
      <c r="GDJ41" s="228"/>
      <c r="GDK41" s="228"/>
      <c r="GDL41" s="228"/>
      <c r="GDM41" s="228"/>
      <c r="GDN41" s="228"/>
      <c r="GDO41" s="228"/>
      <c r="GDP41" s="228"/>
      <c r="GDQ41" s="228"/>
      <c r="GDR41" s="228"/>
      <c r="GDS41" s="228"/>
      <c r="GDT41" s="228"/>
      <c r="GDU41" s="228"/>
      <c r="GDV41" s="228"/>
      <c r="GDW41" s="228"/>
      <c r="GDX41" s="228"/>
      <c r="GDY41" s="228"/>
      <c r="GDZ41" s="228"/>
      <c r="GEA41" s="228"/>
      <c r="GEB41" s="228"/>
      <c r="GEC41" s="228"/>
      <c r="GED41" s="228"/>
      <c r="GEE41" s="228"/>
      <c r="GEF41" s="228"/>
      <c r="GEG41" s="228"/>
      <c r="GEH41" s="228"/>
      <c r="GEI41" s="228"/>
      <c r="GEJ41" s="228"/>
      <c r="GEK41" s="228"/>
      <c r="GEL41" s="228"/>
      <c r="GEM41" s="228"/>
      <c r="GEN41" s="228"/>
      <c r="GEO41" s="228"/>
      <c r="GEP41" s="228"/>
      <c r="GEQ41" s="228"/>
      <c r="GER41" s="228"/>
      <c r="GES41" s="228"/>
      <c r="GET41" s="228"/>
      <c r="GEU41" s="228"/>
      <c r="GEV41" s="228"/>
      <c r="GEW41" s="228"/>
      <c r="GEX41" s="228"/>
      <c r="GEY41" s="228"/>
      <c r="GEZ41" s="228"/>
      <c r="GFA41" s="228"/>
      <c r="GFB41" s="228"/>
      <c r="GFC41" s="228"/>
      <c r="GFD41" s="228"/>
      <c r="GFE41" s="228"/>
      <c r="GFF41" s="228"/>
      <c r="GFG41" s="228"/>
      <c r="GFH41" s="228"/>
      <c r="GFI41" s="228"/>
      <c r="GFJ41" s="228"/>
      <c r="GFK41" s="228"/>
      <c r="GFL41" s="228"/>
      <c r="GFM41" s="228"/>
      <c r="GFN41" s="228"/>
      <c r="GFO41" s="228"/>
      <c r="GFP41" s="228"/>
      <c r="GFQ41" s="228"/>
      <c r="GFR41" s="228"/>
      <c r="GFS41" s="228"/>
      <c r="GFT41" s="228"/>
      <c r="GFU41" s="228"/>
      <c r="GFV41" s="228"/>
      <c r="GFW41" s="228"/>
      <c r="GFX41" s="228"/>
      <c r="GFY41" s="228"/>
      <c r="GFZ41" s="228"/>
      <c r="GGA41" s="228"/>
      <c r="GGB41" s="228"/>
      <c r="GGC41" s="228"/>
      <c r="GGD41" s="228"/>
      <c r="GGE41" s="228"/>
      <c r="GGF41" s="228"/>
      <c r="GGG41" s="228"/>
      <c r="GGH41" s="228"/>
      <c r="GGI41" s="228"/>
      <c r="GGJ41" s="228"/>
      <c r="GGK41" s="228"/>
      <c r="GGL41" s="228"/>
      <c r="GGM41" s="228"/>
      <c r="GGN41" s="228"/>
      <c r="GGO41" s="228"/>
      <c r="GGP41" s="228"/>
      <c r="GGQ41" s="228"/>
      <c r="GGR41" s="228"/>
      <c r="GGS41" s="228"/>
      <c r="GGT41" s="228"/>
      <c r="GGU41" s="228"/>
      <c r="GGV41" s="228"/>
      <c r="GGW41" s="228"/>
      <c r="GGX41" s="228"/>
      <c r="GGY41" s="228"/>
      <c r="GGZ41" s="228"/>
      <c r="GHA41" s="228"/>
      <c r="GHB41" s="228"/>
      <c r="GHC41" s="228"/>
      <c r="GHD41" s="228"/>
      <c r="GHE41" s="228"/>
      <c r="GHF41" s="228"/>
      <c r="GHG41" s="228"/>
      <c r="GHH41" s="228"/>
      <c r="GHI41" s="228"/>
      <c r="GHJ41" s="228"/>
      <c r="GHK41" s="228"/>
      <c r="GHL41" s="228"/>
      <c r="GHM41" s="228"/>
      <c r="GHN41" s="228"/>
      <c r="GHO41" s="228"/>
      <c r="GHP41" s="228"/>
      <c r="GHQ41" s="228"/>
      <c r="GHR41" s="228"/>
      <c r="GHS41" s="228"/>
      <c r="GHT41" s="228"/>
      <c r="GHU41" s="228"/>
      <c r="GHV41" s="228"/>
      <c r="GHW41" s="228"/>
      <c r="GHX41" s="228"/>
      <c r="GHY41" s="228"/>
      <c r="GHZ41" s="228"/>
      <c r="GIA41" s="228"/>
      <c r="GIB41" s="228"/>
      <c r="GIC41" s="228"/>
      <c r="GID41" s="228"/>
      <c r="GIE41" s="228"/>
      <c r="GIF41" s="228"/>
      <c r="GIG41" s="228"/>
      <c r="GIH41" s="228"/>
      <c r="GII41" s="228"/>
      <c r="GIJ41" s="228"/>
      <c r="GIK41" s="228"/>
      <c r="GIL41" s="228"/>
      <c r="GIM41" s="228"/>
      <c r="GIN41" s="228"/>
      <c r="GIO41" s="228"/>
      <c r="GIP41" s="228"/>
      <c r="GIQ41" s="228"/>
      <c r="GIR41" s="228"/>
      <c r="GIS41" s="228"/>
      <c r="GIT41" s="228"/>
      <c r="GIU41" s="228"/>
      <c r="GIV41" s="228"/>
      <c r="GIW41" s="228"/>
      <c r="GIX41" s="228"/>
      <c r="GIY41" s="228"/>
      <c r="GIZ41" s="228"/>
      <c r="GJA41" s="228"/>
      <c r="GJB41" s="228"/>
      <c r="GJC41" s="228"/>
      <c r="GJD41" s="228"/>
      <c r="GJE41" s="228"/>
      <c r="GJF41" s="228"/>
      <c r="GJG41" s="228"/>
      <c r="GJH41" s="228"/>
      <c r="GJI41" s="228"/>
      <c r="GJJ41" s="228"/>
      <c r="GJK41" s="228"/>
      <c r="GJL41" s="228"/>
      <c r="GJM41" s="228"/>
      <c r="GJN41" s="228"/>
      <c r="GJO41" s="228"/>
      <c r="GJP41" s="228"/>
      <c r="GJQ41" s="228"/>
      <c r="GJR41" s="228"/>
      <c r="GJS41" s="228"/>
      <c r="GJT41" s="228"/>
      <c r="GJU41" s="228"/>
      <c r="GJV41" s="228"/>
      <c r="GJW41" s="228"/>
      <c r="GJX41" s="228"/>
      <c r="GJY41" s="228"/>
      <c r="GJZ41" s="228"/>
      <c r="GKA41" s="228"/>
      <c r="GKB41" s="228"/>
      <c r="GKC41" s="228"/>
      <c r="GKD41" s="228"/>
      <c r="GKE41" s="228"/>
      <c r="GKF41" s="228"/>
      <c r="GKG41" s="228"/>
      <c r="GKH41" s="228"/>
      <c r="GKI41" s="228"/>
      <c r="GKJ41" s="228"/>
      <c r="GKK41" s="228"/>
      <c r="GKL41" s="228"/>
      <c r="GKM41" s="228"/>
      <c r="GKN41" s="228"/>
      <c r="GKO41" s="228"/>
      <c r="GKP41" s="228"/>
      <c r="GKQ41" s="228"/>
      <c r="GKR41" s="228"/>
      <c r="GKS41" s="228"/>
      <c r="GKT41" s="228"/>
      <c r="GKU41" s="228"/>
      <c r="GKV41" s="228"/>
      <c r="GKW41" s="228"/>
      <c r="GKX41" s="228"/>
      <c r="GKY41" s="228"/>
      <c r="GKZ41" s="228"/>
      <c r="GLA41" s="228"/>
      <c r="GLB41" s="228"/>
      <c r="GLC41" s="228"/>
      <c r="GLD41" s="228"/>
      <c r="GLE41" s="228"/>
      <c r="GLF41" s="228"/>
      <c r="GLG41" s="228"/>
      <c r="GLH41" s="228"/>
      <c r="GLI41" s="228"/>
      <c r="GLJ41" s="228"/>
      <c r="GLK41" s="228"/>
      <c r="GLL41" s="228"/>
      <c r="GLM41" s="228"/>
      <c r="GLN41" s="228"/>
      <c r="GLO41" s="228"/>
      <c r="GLP41" s="228"/>
      <c r="GLQ41" s="228"/>
      <c r="GLR41" s="228"/>
      <c r="GLS41" s="228"/>
      <c r="GLT41" s="228"/>
      <c r="GLU41" s="228"/>
      <c r="GLV41" s="228"/>
      <c r="GLW41" s="228"/>
      <c r="GLX41" s="228"/>
      <c r="GLY41" s="228"/>
      <c r="GLZ41" s="228"/>
      <c r="GMA41" s="228"/>
      <c r="GMB41" s="228"/>
      <c r="GMC41" s="228"/>
      <c r="GMD41" s="228"/>
      <c r="GME41" s="228"/>
      <c r="GMF41" s="228"/>
      <c r="GMG41" s="228"/>
      <c r="GMH41" s="228"/>
      <c r="GMI41" s="228"/>
      <c r="GMJ41" s="228"/>
      <c r="GMK41" s="228"/>
      <c r="GML41" s="228"/>
      <c r="GMM41" s="228"/>
      <c r="GMN41" s="228"/>
      <c r="GMO41" s="228"/>
      <c r="GMP41" s="228"/>
      <c r="GMQ41" s="228"/>
      <c r="GMR41" s="228"/>
      <c r="GMS41" s="228"/>
      <c r="GMT41" s="228"/>
      <c r="GMU41" s="228"/>
      <c r="GMV41" s="228"/>
      <c r="GMW41" s="228"/>
      <c r="GMX41" s="228"/>
      <c r="GMY41" s="228"/>
      <c r="GMZ41" s="228"/>
      <c r="GNA41" s="228"/>
      <c r="GNB41" s="228"/>
      <c r="GNC41" s="228"/>
      <c r="GND41" s="228"/>
      <c r="GNE41" s="228"/>
      <c r="GNF41" s="228"/>
      <c r="GNG41" s="228"/>
      <c r="GNH41" s="228"/>
      <c r="GNI41" s="228"/>
      <c r="GNJ41" s="228"/>
      <c r="GNK41" s="228"/>
      <c r="GNL41" s="228"/>
      <c r="GNM41" s="228"/>
      <c r="GNN41" s="228"/>
      <c r="GNO41" s="228"/>
      <c r="GNP41" s="228"/>
      <c r="GNQ41" s="228"/>
      <c r="GNR41" s="228"/>
      <c r="GNS41" s="228"/>
      <c r="GNT41" s="228"/>
      <c r="GNU41" s="228"/>
      <c r="GNV41" s="228"/>
      <c r="GNW41" s="228"/>
      <c r="GNX41" s="228"/>
      <c r="GNY41" s="228"/>
      <c r="GNZ41" s="228"/>
      <c r="GOA41" s="228"/>
      <c r="GOB41" s="228"/>
      <c r="GOC41" s="228"/>
      <c r="GOD41" s="228"/>
      <c r="GOE41" s="228"/>
      <c r="GOF41" s="228"/>
      <c r="GOG41" s="228"/>
      <c r="GOH41" s="228"/>
      <c r="GOI41" s="228"/>
      <c r="GOJ41" s="228"/>
      <c r="GOK41" s="228"/>
      <c r="GOL41" s="228"/>
      <c r="GOM41" s="228"/>
      <c r="GON41" s="228"/>
      <c r="GOO41" s="228"/>
      <c r="GOP41" s="228"/>
      <c r="GOQ41" s="228"/>
      <c r="GOR41" s="228"/>
      <c r="GOS41" s="228"/>
      <c r="GOT41" s="228"/>
      <c r="GOU41" s="228"/>
      <c r="GOV41" s="228"/>
      <c r="GOW41" s="228"/>
      <c r="GOX41" s="228"/>
      <c r="GOY41" s="228"/>
      <c r="GOZ41" s="228"/>
      <c r="GPA41" s="228"/>
      <c r="GPB41" s="228"/>
      <c r="GPC41" s="228"/>
      <c r="GPD41" s="228"/>
      <c r="GPE41" s="228"/>
      <c r="GPF41" s="228"/>
      <c r="GPG41" s="228"/>
      <c r="GPH41" s="228"/>
      <c r="GPI41" s="228"/>
      <c r="GPJ41" s="228"/>
      <c r="GPK41" s="228"/>
      <c r="GPL41" s="228"/>
      <c r="GPM41" s="228"/>
      <c r="GPN41" s="228"/>
      <c r="GPO41" s="228"/>
      <c r="GPP41" s="228"/>
      <c r="GPQ41" s="228"/>
      <c r="GPR41" s="228"/>
      <c r="GPS41" s="228"/>
      <c r="GPT41" s="228"/>
      <c r="GPU41" s="228"/>
      <c r="GPV41" s="228"/>
      <c r="GPW41" s="228"/>
      <c r="GPX41" s="228"/>
      <c r="GPY41" s="228"/>
      <c r="GPZ41" s="228"/>
      <c r="GQA41" s="228"/>
      <c r="GQB41" s="228"/>
      <c r="GQC41" s="228"/>
      <c r="GQD41" s="228"/>
      <c r="GQE41" s="228"/>
      <c r="GQF41" s="228"/>
      <c r="GQG41" s="228"/>
      <c r="GQH41" s="228"/>
      <c r="GQI41" s="228"/>
      <c r="GQJ41" s="228"/>
      <c r="GQK41" s="228"/>
      <c r="GQL41" s="228"/>
      <c r="GQM41" s="228"/>
      <c r="GQN41" s="228"/>
      <c r="GQO41" s="228"/>
      <c r="GQP41" s="228"/>
      <c r="GQQ41" s="228"/>
      <c r="GQR41" s="228"/>
      <c r="GQS41" s="228"/>
      <c r="GQT41" s="228"/>
      <c r="GQU41" s="228"/>
      <c r="GQV41" s="228"/>
      <c r="GQW41" s="228"/>
      <c r="GQX41" s="228"/>
      <c r="GQY41" s="228"/>
      <c r="GQZ41" s="228"/>
      <c r="GRA41" s="228"/>
      <c r="GRB41" s="228"/>
      <c r="GRC41" s="228"/>
      <c r="GRD41" s="228"/>
      <c r="GRE41" s="228"/>
      <c r="GRF41" s="228"/>
      <c r="GRG41" s="228"/>
      <c r="GRH41" s="228"/>
      <c r="GRI41" s="228"/>
      <c r="GRJ41" s="228"/>
      <c r="GRK41" s="228"/>
      <c r="GRL41" s="228"/>
      <c r="GRM41" s="228"/>
      <c r="GRN41" s="228"/>
      <c r="GRO41" s="228"/>
      <c r="GRP41" s="228"/>
      <c r="GRQ41" s="228"/>
      <c r="GRR41" s="228"/>
      <c r="GRS41" s="228"/>
      <c r="GRT41" s="228"/>
      <c r="GRU41" s="228"/>
      <c r="GRV41" s="228"/>
      <c r="GRW41" s="228"/>
      <c r="GRX41" s="228"/>
      <c r="GRY41" s="228"/>
      <c r="GRZ41" s="228"/>
      <c r="GSA41" s="228"/>
      <c r="GSB41" s="228"/>
      <c r="GSC41" s="228"/>
      <c r="GSD41" s="228"/>
      <c r="GSE41" s="228"/>
      <c r="GSF41" s="228"/>
      <c r="GSG41" s="228"/>
      <c r="GSH41" s="228"/>
      <c r="GSI41" s="228"/>
      <c r="GSJ41" s="228"/>
      <c r="GSK41" s="228"/>
      <c r="GSL41" s="228"/>
      <c r="GSM41" s="228"/>
      <c r="GSN41" s="228"/>
      <c r="GSO41" s="228"/>
      <c r="GSP41" s="228"/>
      <c r="GSQ41" s="228"/>
      <c r="GSR41" s="228"/>
      <c r="GSS41" s="228"/>
      <c r="GST41" s="228"/>
      <c r="GSU41" s="228"/>
      <c r="GSV41" s="228"/>
      <c r="GSW41" s="228"/>
      <c r="GSX41" s="228"/>
      <c r="GSY41" s="228"/>
      <c r="GSZ41" s="228"/>
      <c r="GTA41" s="228"/>
      <c r="GTB41" s="228"/>
      <c r="GTC41" s="228"/>
      <c r="GTD41" s="228"/>
      <c r="GTE41" s="228"/>
      <c r="GTF41" s="228"/>
      <c r="GTG41" s="228"/>
      <c r="GTH41" s="228"/>
      <c r="GTI41" s="228"/>
      <c r="GTJ41" s="228"/>
      <c r="GTK41" s="228"/>
      <c r="GTL41" s="228"/>
      <c r="GTM41" s="228"/>
      <c r="GTN41" s="228"/>
      <c r="GTO41" s="228"/>
      <c r="GTP41" s="228"/>
      <c r="GTQ41" s="228"/>
      <c r="GTR41" s="228"/>
      <c r="GTS41" s="228"/>
      <c r="GTT41" s="228"/>
      <c r="GTU41" s="228"/>
      <c r="GTV41" s="228"/>
      <c r="GTW41" s="228"/>
      <c r="GTX41" s="228"/>
      <c r="GTY41" s="228"/>
      <c r="GTZ41" s="228"/>
      <c r="GUA41" s="228"/>
      <c r="GUB41" s="228"/>
      <c r="GUC41" s="228"/>
      <c r="GUD41" s="228"/>
      <c r="GUE41" s="228"/>
      <c r="GUF41" s="228"/>
      <c r="GUG41" s="228"/>
      <c r="GUH41" s="228"/>
      <c r="GUI41" s="228"/>
      <c r="GUJ41" s="228"/>
      <c r="GUK41" s="228"/>
      <c r="GUL41" s="228"/>
      <c r="GUM41" s="228"/>
      <c r="GUN41" s="228"/>
      <c r="GUO41" s="228"/>
      <c r="GUP41" s="228"/>
      <c r="GUQ41" s="228"/>
      <c r="GUR41" s="228"/>
      <c r="GUS41" s="228"/>
      <c r="GUT41" s="228"/>
      <c r="GUU41" s="228"/>
      <c r="GUV41" s="228"/>
      <c r="GUW41" s="228"/>
      <c r="GUX41" s="228"/>
      <c r="GUY41" s="228"/>
      <c r="GUZ41" s="228"/>
      <c r="GVA41" s="228"/>
      <c r="GVB41" s="228"/>
      <c r="GVC41" s="228"/>
      <c r="GVD41" s="228"/>
      <c r="GVE41" s="228"/>
      <c r="GVF41" s="228"/>
      <c r="GVG41" s="228"/>
      <c r="GVH41" s="228"/>
      <c r="GVI41" s="228"/>
      <c r="GVJ41" s="228"/>
      <c r="GVK41" s="228"/>
      <c r="GVL41" s="228"/>
      <c r="GVM41" s="228"/>
      <c r="GVN41" s="228"/>
      <c r="GVO41" s="228"/>
      <c r="GVP41" s="228"/>
      <c r="GVQ41" s="228"/>
      <c r="GVR41" s="228"/>
      <c r="GVS41" s="228"/>
      <c r="GVT41" s="228"/>
      <c r="GVU41" s="228"/>
      <c r="GVV41" s="228"/>
      <c r="GVW41" s="228"/>
      <c r="GVX41" s="228"/>
      <c r="GVY41" s="228"/>
      <c r="GVZ41" s="228"/>
      <c r="GWA41" s="228"/>
      <c r="GWB41" s="228"/>
      <c r="GWC41" s="228"/>
      <c r="GWD41" s="228"/>
      <c r="GWE41" s="228"/>
      <c r="GWF41" s="228"/>
      <c r="GWG41" s="228"/>
      <c r="GWH41" s="228"/>
      <c r="GWI41" s="228"/>
      <c r="GWJ41" s="228"/>
      <c r="GWK41" s="228"/>
      <c r="GWL41" s="228"/>
      <c r="GWM41" s="228"/>
      <c r="GWN41" s="228"/>
      <c r="GWO41" s="228"/>
      <c r="GWP41" s="228"/>
      <c r="GWQ41" s="228"/>
      <c r="GWR41" s="228"/>
      <c r="GWS41" s="228"/>
      <c r="GWT41" s="228"/>
      <c r="GWU41" s="228"/>
      <c r="GWV41" s="228"/>
      <c r="GWW41" s="228"/>
      <c r="GWX41" s="228"/>
      <c r="GWY41" s="228"/>
      <c r="GWZ41" s="228"/>
      <c r="GXA41" s="228"/>
      <c r="GXB41" s="228"/>
      <c r="GXC41" s="228"/>
      <c r="GXD41" s="228"/>
      <c r="GXE41" s="228"/>
      <c r="GXF41" s="228"/>
      <c r="GXG41" s="228"/>
      <c r="GXH41" s="228"/>
      <c r="GXI41" s="228"/>
      <c r="GXJ41" s="228"/>
      <c r="GXK41" s="228"/>
      <c r="GXL41" s="228"/>
      <c r="GXM41" s="228"/>
      <c r="GXN41" s="228"/>
      <c r="GXO41" s="228"/>
      <c r="GXP41" s="228"/>
      <c r="GXQ41" s="228"/>
      <c r="GXR41" s="228"/>
      <c r="GXS41" s="228"/>
      <c r="GXT41" s="228"/>
      <c r="GXU41" s="228"/>
      <c r="GXV41" s="228"/>
      <c r="GXW41" s="228"/>
      <c r="GXX41" s="228"/>
      <c r="GXY41" s="228"/>
      <c r="GXZ41" s="228"/>
      <c r="GYA41" s="228"/>
      <c r="GYB41" s="228"/>
      <c r="GYC41" s="228"/>
      <c r="GYD41" s="228"/>
      <c r="GYE41" s="228"/>
      <c r="GYF41" s="228"/>
      <c r="GYG41" s="228"/>
      <c r="GYH41" s="228"/>
      <c r="GYI41" s="228"/>
      <c r="GYJ41" s="228"/>
      <c r="GYK41" s="228"/>
      <c r="GYL41" s="228"/>
      <c r="GYM41" s="228"/>
      <c r="GYN41" s="228"/>
      <c r="GYO41" s="228"/>
      <c r="GYP41" s="228"/>
      <c r="GYQ41" s="228"/>
      <c r="GYR41" s="228"/>
      <c r="GYS41" s="228"/>
      <c r="GYT41" s="228"/>
      <c r="GYU41" s="228"/>
      <c r="GYV41" s="228"/>
      <c r="GYW41" s="228"/>
      <c r="GYX41" s="228"/>
      <c r="GYY41" s="228"/>
      <c r="GYZ41" s="228"/>
      <c r="GZA41" s="228"/>
      <c r="GZB41" s="228"/>
      <c r="GZC41" s="228"/>
      <c r="GZD41" s="228"/>
      <c r="GZE41" s="228"/>
      <c r="GZF41" s="228"/>
      <c r="GZG41" s="228"/>
      <c r="GZH41" s="228"/>
      <c r="GZI41" s="228"/>
      <c r="GZJ41" s="228"/>
      <c r="GZK41" s="228"/>
      <c r="GZL41" s="228"/>
      <c r="GZM41" s="228"/>
      <c r="GZN41" s="228"/>
      <c r="GZO41" s="228"/>
      <c r="GZP41" s="228"/>
      <c r="GZQ41" s="228"/>
      <c r="GZR41" s="228"/>
      <c r="GZS41" s="228"/>
      <c r="GZT41" s="228"/>
      <c r="GZU41" s="228"/>
      <c r="GZV41" s="228"/>
      <c r="GZW41" s="228"/>
      <c r="GZX41" s="228"/>
      <c r="GZY41" s="228"/>
      <c r="GZZ41" s="228"/>
      <c r="HAA41" s="228"/>
      <c r="HAB41" s="228"/>
      <c r="HAC41" s="228"/>
      <c r="HAD41" s="228"/>
      <c r="HAE41" s="228"/>
      <c r="HAF41" s="228"/>
      <c r="HAG41" s="228"/>
      <c r="HAH41" s="228"/>
      <c r="HAI41" s="228"/>
      <c r="HAJ41" s="228"/>
      <c r="HAK41" s="228"/>
      <c r="HAL41" s="228"/>
      <c r="HAM41" s="228"/>
      <c r="HAN41" s="228"/>
      <c r="HAO41" s="228"/>
      <c r="HAP41" s="228"/>
      <c r="HAQ41" s="228"/>
      <c r="HAR41" s="228"/>
      <c r="HAS41" s="228"/>
      <c r="HAT41" s="228"/>
      <c r="HAU41" s="228"/>
      <c r="HAV41" s="228"/>
      <c r="HAW41" s="228"/>
      <c r="HAX41" s="228"/>
      <c r="HAY41" s="228"/>
      <c r="HAZ41" s="228"/>
      <c r="HBA41" s="228"/>
      <c r="HBB41" s="228"/>
      <c r="HBC41" s="228"/>
      <c r="HBD41" s="228"/>
      <c r="HBE41" s="228"/>
      <c r="HBF41" s="228"/>
      <c r="HBG41" s="228"/>
      <c r="HBH41" s="228"/>
      <c r="HBI41" s="228"/>
      <c r="HBJ41" s="228"/>
      <c r="HBK41" s="228"/>
      <c r="HBL41" s="228"/>
      <c r="HBM41" s="228"/>
      <c r="HBN41" s="228"/>
      <c r="HBO41" s="228"/>
      <c r="HBP41" s="228"/>
      <c r="HBQ41" s="228"/>
      <c r="HBR41" s="228"/>
      <c r="HBS41" s="228"/>
      <c r="HBT41" s="228"/>
      <c r="HBU41" s="228"/>
      <c r="HBV41" s="228"/>
      <c r="HBW41" s="228"/>
      <c r="HBX41" s="228"/>
      <c r="HBY41" s="228"/>
      <c r="HBZ41" s="228"/>
      <c r="HCA41" s="228"/>
      <c r="HCB41" s="228"/>
      <c r="HCC41" s="228"/>
      <c r="HCD41" s="228"/>
      <c r="HCE41" s="228"/>
      <c r="HCF41" s="228"/>
      <c r="HCG41" s="228"/>
      <c r="HCH41" s="228"/>
      <c r="HCI41" s="228"/>
      <c r="HCJ41" s="228"/>
      <c r="HCK41" s="228"/>
      <c r="HCL41" s="228"/>
      <c r="HCM41" s="228"/>
      <c r="HCN41" s="228"/>
      <c r="HCO41" s="228"/>
      <c r="HCP41" s="228"/>
      <c r="HCQ41" s="228"/>
      <c r="HCR41" s="228"/>
      <c r="HCS41" s="228"/>
      <c r="HCT41" s="228"/>
      <c r="HCU41" s="228"/>
      <c r="HCV41" s="228"/>
      <c r="HCW41" s="228"/>
      <c r="HCX41" s="228"/>
      <c r="HCY41" s="228"/>
      <c r="HCZ41" s="228"/>
      <c r="HDA41" s="228"/>
      <c r="HDB41" s="228"/>
      <c r="HDC41" s="228"/>
      <c r="HDD41" s="228"/>
      <c r="HDE41" s="228"/>
      <c r="HDF41" s="228"/>
      <c r="HDG41" s="228"/>
      <c r="HDH41" s="228"/>
      <c r="HDI41" s="228"/>
      <c r="HDJ41" s="228"/>
      <c r="HDK41" s="228"/>
      <c r="HDL41" s="228"/>
      <c r="HDM41" s="228"/>
      <c r="HDN41" s="228"/>
      <c r="HDO41" s="228"/>
      <c r="HDP41" s="228"/>
      <c r="HDQ41" s="228"/>
      <c r="HDR41" s="228"/>
      <c r="HDS41" s="228"/>
      <c r="HDT41" s="228"/>
      <c r="HDU41" s="228"/>
      <c r="HDV41" s="228"/>
      <c r="HDW41" s="228"/>
      <c r="HDX41" s="228"/>
      <c r="HDY41" s="228"/>
      <c r="HDZ41" s="228"/>
      <c r="HEA41" s="228"/>
      <c r="HEB41" s="228"/>
      <c r="HEC41" s="228"/>
      <c r="HED41" s="228"/>
      <c r="HEE41" s="228"/>
      <c r="HEF41" s="228"/>
      <c r="HEG41" s="228"/>
      <c r="HEH41" s="228"/>
      <c r="HEI41" s="228"/>
      <c r="HEJ41" s="228"/>
      <c r="HEK41" s="228"/>
      <c r="HEL41" s="228"/>
      <c r="HEM41" s="228"/>
      <c r="HEN41" s="228"/>
      <c r="HEO41" s="228"/>
      <c r="HEP41" s="228"/>
      <c r="HEQ41" s="228"/>
      <c r="HER41" s="228"/>
      <c r="HES41" s="228"/>
      <c r="HET41" s="228"/>
      <c r="HEU41" s="228"/>
      <c r="HEV41" s="228"/>
      <c r="HEW41" s="228"/>
      <c r="HEX41" s="228"/>
      <c r="HEY41" s="228"/>
      <c r="HEZ41" s="228"/>
      <c r="HFA41" s="228"/>
      <c r="HFB41" s="228"/>
      <c r="HFC41" s="228"/>
      <c r="HFD41" s="228"/>
      <c r="HFE41" s="228"/>
      <c r="HFF41" s="228"/>
      <c r="HFG41" s="228"/>
      <c r="HFH41" s="228"/>
      <c r="HFI41" s="228"/>
      <c r="HFJ41" s="228"/>
      <c r="HFK41" s="228"/>
      <c r="HFL41" s="228"/>
      <c r="HFM41" s="228"/>
      <c r="HFN41" s="228"/>
      <c r="HFO41" s="228"/>
      <c r="HFP41" s="228"/>
      <c r="HFQ41" s="228"/>
      <c r="HFR41" s="228"/>
      <c r="HFS41" s="228"/>
      <c r="HFT41" s="228"/>
      <c r="HFU41" s="228"/>
      <c r="HFV41" s="228"/>
      <c r="HFW41" s="228"/>
      <c r="HFX41" s="228"/>
      <c r="HFY41" s="228"/>
      <c r="HFZ41" s="228"/>
      <c r="HGA41" s="228"/>
      <c r="HGB41" s="228"/>
      <c r="HGC41" s="228"/>
      <c r="HGD41" s="228"/>
      <c r="HGE41" s="228"/>
      <c r="HGF41" s="228"/>
      <c r="HGG41" s="228"/>
      <c r="HGH41" s="228"/>
      <c r="HGI41" s="228"/>
      <c r="HGJ41" s="228"/>
      <c r="HGK41" s="228"/>
      <c r="HGL41" s="228"/>
      <c r="HGM41" s="228"/>
      <c r="HGN41" s="228"/>
      <c r="HGO41" s="228"/>
      <c r="HGP41" s="228"/>
      <c r="HGQ41" s="228"/>
      <c r="HGR41" s="228"/>
      <c r="HGS41" s="228"/>
      <c r="HGT41" s="228"/>
      <c r="HGU41" s="228"/>
      <c r="HGV41" s="228"/>
      <c r="HGW41" s="228"/>
      <c r="HGX41" s="228"/>
      <c r="HGY41" s="228"/>
      <c r="HGZ41" s="228"/>
      <c r="HHA41" s="228"/>
      <c r="HHB41" s="228"/>
      <c r="HHC41" s="228"/>
      <c r="HHD41" s="228"/>
      <c r="HHE41" s="228"/>
      <c r="HHF41" s="228"/>
      <c r="HHG41" s="228"/>
      <c r="HHH41" s="228"/>
      <c r="HHI41" s="228"/>
      <c r="HHJ41" s="228"/>
      <c r="HHK41" s="228"/>
      <c r="HHL41" s="228"/>
      <c r="HHM41" s="228"/>
      <c r="HHN41" s="228"/>
      <c r="HHO41" s="228"/>
      <c r="HHP41" s="228"/>
      <c r="HHQ41" s="228"/>
      <c r="HHR41" s="228"/>
      <c r="HHS41" s="228"/>
      <c r="HHT41" s="228"/>
      <c r="HHU41" s="228"/>
      <c r="HHV41" s="228"/>
      <c r="HHW41" s="228"/>
      <c r="HHX41" s="228"/>
      <c r="HHY41" s="228"/>
      <c r="HHZ41" s="228"/>
      <c r="HIA41" s="228"/>
      <c r="HIB41" s="228"/>
      <c r="HIC41" s="228"/>
      <c r="HID41" s="228"/>
      <c r="HIE41" s="228"/>
      <c r="HIF41" s="228"/>
      <c r="HIG41" s="228"/>
      <c r="HIH41" s="228"/>
      <c r="HII41" s="228"/>
      <c r="HIJ41" s="228"/>
      <c r="HIK41" s="228"/>
      <c r="HIL41" s="228"/>
      <c r="HIM41" s="228"/>
      <c r="HIN41" s="228"/>
      <c r="HIO41" s="228"/>
      <c r="HIP41" s="228"/>
      <c r="HIQ41" s="228"/>
      <c r="HIR41" s="228"/>
      <c r="HIS41" s="228"/>
      <c r="HIT41" s="228"/>
      <c r="HIU41" s="228"/>
      <c r="HIV41" s="228"/>
      <c r="HIW41" s="228"/>
      <c r="HIX41" s="228"/>
      <c r="HIY41" s="228"/>
      <c r="HIZ41" s="228"/>
      <c r="HJA41" s="228"/>
      <c r="HJB41" s="228"/>
      <c r="HJC41" s="228"/>
      <c r="HJD41" s="228"/>
      <c r="HJE41" s="228"/>
      <c r="HJF41" s="228"/>
      <c r="HJG41" s="228"/>
      <c r="HJH41" s="228"/>
      <c r="HJI41" s="228"/>
      <c r="HJJ41" s="228"/>
      <c r="HJK41" s="228"/>
      <c r="HJL41" s="228"/>
      <c r="HJM41" s="228"/>
      <c r="HJN41" s="228"/>
      <c r="HJO41" s="228"/>
      <c r="HJP41" s="228"/>
      <c r="HJQ41" s="228"/>
      <c r="HJR41" s="228"/>
      <c r="HJS41" s="228"/>
      <c r="HJT41" s="228"/>
      <c r="HJU41" s="228"/>
      <c r="HJV41" s="228"/>
      <c r="HJW41" s="228"/>
      <c r="HJX41" s="228"/>
      <c r="HJY41" s="228"/>
      <c r="HJZ41" s="228"/>
      <c r="HKA41" s="228"/>
      <c r="HKB41" s="228"/>
      <c r="HKC41" s="228"/>
      <c r="HKD41" s="228"/>
      <c r="HKE41" s="228"/>
      <c r="HKF41" s="228"/>
      <c r="HKG41" s="228"/>
      <c r="HKH41" s="228"/>
      <c r="HKI41" s="228"/>
      <c r="HKJ41" s="228"/>
      <c r="HKK41" s="228"/>
      <c r="HKL41" s="228"/>
      <c r="HKM41" s="228"/>
      <c r="HKN41" s="228"/>
      <c r="HKO41" s="228"/>
      <c r="HKP41" s="228"/>
      <c r="HKQ41" s="228"/>
      <c r="HKR41" s="228"/>
      <c r="HKS41" s="228"/>
      <c r="HKT41" s="228"/>
      <c r="HKU41" s="228"/>
      <c r="HKV41" s="228"/>
      <c r="HKW41" s="228"/>
      <c r="HKX41" s="228"/>
      <c r="HKY41" s="228"/>
      <c r="HKZ41" s="228"/>
      <c r="HLA41" s="228"/>
      <c r="HLB41" s="228"/>
      <c r="HLC41" s="228"/>
      <c r="HLD41" s="228"/>
      <c r="HLE41" s="228"/>
      <c r="HLF41" s="228"/>
      <c r="HLG41" s="228"/>
      <c r="HLH41" s="228"/>
      <c r="HLI41" s="228"/>
      <c r="HLJ41" s="228"/>
      <c r="HLK41" s="228"/>
      <c r="HLL41" s="228"/>
      <c r="HLM41" s="228"/>
      <c r="HLN41" s="228"/>
      <c r="HLO41" s="228"/>
      <c r="HLP41" s="228"/>
      <c r="HLQ41" s="228"/>
      <c r="HLR41" s="228"/>
      <c r="HLS41" s="228"/>
      <c r="HLT41" s="228"/>
      <c r="HLU41" s="228"/>
      <c r="HLV41" s="228"/>
      <c r="HLW41" s="228"/>
      <c r="HLX41" s="228"/>
      <c r="HLY41" s="228"/>
      <c r="HLZ41" s="228"/>
      <c r="HMA41" s="228"/>
      <c r="HMB41" s="228"/>
      <c r="HMC41" s="228"/>
      <c r="HMD41" s="228"/>
      <c r="HME41" s="228"/>
      <c r="HMF41" s="228"/>
      <c r="HMG41" s="228"/>
      <c r="HMH41" s="228"/>
      <c r="HMI41" s="228"/>
      <c r="HMJ41" s="228"/>
      <c r="HMK41" s="228"/>
      <c r="HML41" s="228"/>
      <c r="HMM41" s="228"/>
      <c r="HMN41" s="228"/>
      <c r="HMO41" s="228"/>
      <c r="HMP41" s="228"/>
      <c r="HMQ41" s="228"/>
      <c r="HMR41" s="228"/>
      <c r="HMS41" s="228"/>
      <c r="HMT41" s="228"/>
      <c r="HMU41" s="228"/>
      <c r="HMV41" s="228"/>
      <c r="HMW41" s="228"/>
      <c r="HMX41" s="228"/>
      <c r="HMY41" s="228"/>
      <c r="HMZ41" s="228"/>
      <c r="HNA41" s="228"/>
      <c r="HNB41" s="228"/>
      <c r="HNC41" s="228"/>
      <c r="HND41" s="228"/>
      <c r="HNE41" s="228"/>
      <c r="HNF41" s="228"/>
      <c r="HNG41" s="228"/>
      <c r="HNH41" s="228"/>
      <c r="HNI41" s="228"/>
      <c r="HNJ41" s="228"/>
      <c r="HNK41" s="228"/>
      <c r="HNL41" s="228"/>
      <c r="HNM41" s="228"/>
      <c r="HNN41" s="228"/>
      <c r="HNO41" s="228"/>
      <c r="HNP41" s="228"/>
      <c r="HNQ41" s="228"/>
      <c r="HNR41" s="228"/>
      <c r="HNS41" s="228"/>
      <c r="HNT41" s="228"/>
      <c r="HNU41" s="228"/>
      <c r="HNV41" s="228"/>
      <c r="HNW41" s="228"/>
      <c r="HNX41" s="228"/>
      <c r="HNY41" s="228"/>
      <c r="HNZ41" s="228"/>
      <c r="HOA41" s="228"/>
      <c r="HOB41" s="228"/>
      <c r="HOC41" s="228"/>
      <c r="HOD41" s="228"/>
      <c r="HOE41" s="228"/>
      <c r="HOF41" s="228"/>
      <c r="HOG41" s="228"/>
      <c r="HOH41" s="228"/>
      <c r="HOI41" s="228"/>
      <c r="HOJ41" s="228"/>
      <c r="HOK41" s="228"/>
      <c r="HOL41" s="228"/>
      <c r="HOM41" s="228"/>
      <c r="HON41" s="228"/>
      <c r="HOO41" s="228"/>
      <c r="HOP41" s="228"/>
      <c r="HOQ41" s="228"/>
      <c r="HOR41" s="228"/>
      <c r="HOS41" s="228"/>
      <c r="HOT41" s="228"/>
      <c r="HOU41" s="228"/>
      <c r="HOV41" s="228"/>
      <c r="HOW41" s="228"/>
      <c r="HOX41" s="228"/>
      <c r="HOY41" s="228"/>
      <c r="HOZ41" s="228"/>
      <c r="HPA41" s="228"/>
      <c r="HPB41" s="228"/>
      <c r="HPC41" s="228"/>
      <c r="HPD41" s="228"/>
      <c r="HPE41" s="228"/>
      <c r="HPF41" s="228"/>
      <c r="HPG41" s="228"/>
      <c r="HPH41" s="228"/>
      <c r="HPI41" s="228"/>
      <c r="HPJ41" s="228"/>
      <c r="HPK41" s="228"/>
      <c r="HPL41" s="228"/>
      <c r="HPM41" s="228"/>
      <c r="HPN41" s="228"/>
      <c r="HPO41" s="228"/>
      <c r="HPP41" s="228"/>
      <c r="HPQ41" s="228"/>
      <c r="HPR41" s="228"/>
      <c r="HPS41" s="228"/>
      <c r="HPT41" s="228"/>
      <c r="HPU41" s="228"/>
      <c r="HPV41" s="228"/>
      <c r="HPW41" s="228"/>
      <c r="HPX41" s="228"/>
      <c r="HPY41" s="228"/>
      <c r="HPZ41" s="228"/>
      <c r="HQA41" s="228"/>
      <c r="HQB41" s="228"/>
      <c r="HQC41" s="228"/>
      <c r="HQD41" s="228"/>
      <c r="HQE41" s="228"/>
      <c r="HQF41" s="228"/>
      <c r="HQG41" s="228"/>
      <c r="HQH41" s="228"/>
      <c r="HQI41" s="228"/>
      <c r="HQJ41" s="228"/>
      <c r="HQK41" s="228"/>
      <c r="HQL41" s="228"/>
      <c r="HQM41" s="228"/>
      <c r="HQN41" s="228"/>
      <c r="HQO41" s="228"/>
      <c r="HQP41" s="228"/>
      <c r="HQQ41" s="228"/>
      <c r="HQR41" s="228"/>
      <c r="HQS41" s="228"/>
      <c r="HQT41" s="228"/>
      <c r="HQU41" s="228"/>
      <c r="HQV41" s="228"/>
      <c r="HQW41" s="228"/>
      <c r="HQX41" s="228"/>
      <c r="HQY41" s="228"/>
      <c r="HQZ41" s="228"/>
      <c r="HRA41" s="228"/>
      <c r="HRB41" s="228"/>
      <c r="HRC41" s="228"/>
      <c r="HRD41" s="228"/>
      <c r="HRE41" s="228"/>
      <c r="HRF41" s="228"/>
      <c r="HRG41" s="228"/>
      <c r="HRH41" s="228"/>
      <c r="HRI41" s="228"/>
      <c r="HRJ41" s="228"/>
      <c r="HRK41" s="228"/>
      <c r="HRL41" s="228"/>
      <c r="HRM41" s="228"/>
      <c r="HRN41" s="228"/>
      <c r="HRO41" s="228"/>
      <c r="HRP41" s="228"/>
      <c r="HRQ41" s="228"/>
      <c r="HRR41" s="228"/>
      <c r="HRS41" s="228"/>
      <c r="HRT41" s="228"/>
      <c r="HRU41" s="228"/>
      <c r="HRV41" s="228"/>
      <c r="HRW41" s="228"/>
      <c r="HRX41" s="228"/>
      <c r="HRY41" s="228"/>
      <c r="HRZ41" s="228"/>
      <c r="HSA41" s="228"/>
      <c r="HSB41" s="228"/>
      <c r="HSC41" s="228"/>
      <c r="HSD41" s="228"/>
      <c r="HSE41" s="228"/>
      <c r="HSF41" s="228"/>
      <c r="HSG41" s="228"/>
      <c r="HSH41" s="228"/>
      <c r="HSI41" s="228"/>
      <c r="HSJ41" s="228"/>
      <c r="HSK41" s="228"/>
      <c r="HSL41" s="228"/>
      <c r="HSM41" s="228"/>
      <c r="HSN41" s="228"/>
      <c r="HSO41" s="228"/>
      <c r="HSP41" s="228"/>
      <c r="HSQ41" s="228"/>
      <c r="HSR41" s="228"/>
      <c r="HSS41" s="228"/>
      <c r="HST41" s="228"/>
      <c r="HSU41" s="228"/>
      <c r="HSV41" s="228"/>
      <c r="HSW41" s="228"/>
      <c r="HSX41" s="228"/>
      <c r="HSY41" s="228"/>
      <c r="HSZ41" s="228"/>
      <c r="HTA41" s="228"/>
      <c r="HTB41" s="228"/>
      <c r="HTC41" s="228"/>
      <c r="HTD41" s="228"/>
      <c r="HTE41" s="228"/>
      <c r="HTF41" s="228"/>
      <c r="HTG41" s="228"/>
      <c r="HTH41" s="228"/>
      <c r="HTI41" s="228"/>
      <c r="HTJ41" s="228"/>
      <c r="HTK41" s="228"/>
      <c r="HTL41" s="228"/>
      <c r="HTM41" s="228"/>
      <c r="HTN41" s="228"/>
      <c r="HTO41" s="228"/>
      <c r="HTP41" s="228"/>
      <c r="HTQ41" s="228"/>
      <c r="HTR41" s="228"/>
      <c r="HTS41" s="228"/>
      <c r="HTT41" s="228"/>
      <c r="HTU41" s="228"/>
      <c r="HTV41" s="228"/>
      <c r="HTW41" s="228"/>
      <c r="HTX41" s="228"/>
      <c r="HTY41" s="228"/>
      <c r="HTZ41" s="228"/>
      <c r="HUA41" s="228"/>
      <c r="HUB41" s="228"/>
      <c r="HUC41" s="228"/>
      <c r="HUD41" s="228"/>
      <c r="HUE41" s="228"/>
      <c r="HUF41" s="228"/>
      <c r="HUG41" s="228"/>
      <c r="HUH41" s="228"/>
      <c r="HUI41" s="228"/>
      <c r="HUJ41" s="228"/>
      <c r="HUK41" s="228"/>
      <c r="HUL41" s="228"/>
      <c r="HUM41" s="228"/>
      <c r="HUN41" s="228"/>
      <c r="HUO41" s="228"/>
      <c r="HUP41" s="228"/>
      <c r="HUQ41" s="228"/>
      <c r="HUR41" s="228"/>
      <c r="HUS41" s="228"/>
      <c r="HUT41" s="228"/>
      <c r="HUU41" s="228"/>
      <c r="HUV41" s="228"/>
      <c r="HUW41" s="228"/>
      <c r="HUX41" s="228"/>
      <c r="HUY41" s="228"/>
      <c r="HUZ41" s="228"/>
      <c r="HVA41" s="228"/>
      <c r="HVB41" s="228"/>
      <c r="HVC41" s="228"/>
      <c r="HVD41" s="228"/>
      <c r="HVE41" s="228"/>
      <c r="HVF41" s="228"/>
      <c r="HVG41" s="228"/>
      <c r="HVH41" s="228"/>
      <c r="HVI41" s="228"/>
      <c r="HVJ41" s="228"/>
      <c r="HVK41" s="228"/>
      <c r="HVL41" s="228"/>
      <c r="HVM41" s="228"/>
      <c r="HVN41" s="228"/>
      <c r="HVO41" s="228"/>
      <c r="HVP41" s="228"/>
      <c r="HVQ41" s="228"/>
      <c r="HVR41" s="228"/>
      <c r="HVS41" s="228"/>
      <c r="HVT41" s="228"/>
      <c r="HVU41" s="228"/>
      <c r="HVV41" s="228"/>
      <c r="HVW41" s="228"/>
      <c r="HVX41" s="228"/>
      <c r="HVY41" s="228"/>
      <c r="HVZ41" s="228"/>
      <c r="HWA41" s="228"/>
      <c r="HWB41" s="228"/>
      <c r="HWC41" s="228"/>
      <c r="HWD41" s="228"/>
      <c r="HWE41" s="228"/>
      <c r="HWF41" s="228"/>
      <c r="HWG41" s="228"/>
      <c r="HWH41" s="228"/>
      <c r="HWI41" s="228"/>
      <c r="HWJ41" s="228"/>
      <c r="HWK41" s="228"/>
      <c r="HWL41" s="228"/>
      <c r="HWM41" s="228"/>
      <c r="HWN41" s="228"/>
      <c r="HWO41" s="228"/>
      <c r="HWP41" s="228"/>
      <c r="HWQ41" s="228"/>
      <c r="HWR41" s="228"/>
      <c r="HWS41" s="228"/>
      <c r="HWT41" s="228"/>
      <c r="HWU41" s="228"/>
      <c r="HWV41" s="228"/>
      <c r="HWW41" s="228"/>
      <c r="HWX41" s="228"/>
      <c r="HWY41" s="228"/>
      <c r="HWZ41" s="228"/>
      <c r="HXA41" s="228"/>
      <c r="HXB41" s="228"/>
      <c r="HXC41" s="228"/>
      <c r="HXD41" s="228"/>
      <c r="HXE41" s="228"/>
      <c r="HXF41" s="228"/>
      <c r="HXG41" s="228"/>
      <c r="HXH41" s="228"/>
      <c r="HXI41" s="228"/>
      <c r="HXJ41" s="228"/>
      <c r="HXK41" s="228"/>
      <c r="HXL41" s="228"/>
      <c r="HXM41" s="228"/>
      <c r="HXN41" s="228"/>
      <c r="HXO41" s="228"/>
      <c r="HXP41" s="228"/>
      <c r="HXQ41" s="228"/>
      <c r="HXR41" s="228"/>
      <c r="HXS41" s="228"/>
      <c r="HXT41" s="228"/>
      <c r="HXU41" s="228"/>
      <c r="HXV41" s="228"/>
      <c r="HXW41" s="228"/>
      <c r="HXX41" s="228"/>
      <c r="HXY41" s="228"/>
      <c r="HXZ41" s="228"/>
      <c r="HYA41" s="228"/>
      <c r="HYB41" s="228"/>
      <c r="HYC41" s="228"/>
      <c r="HYD41" s="228"/>
      <c r="HYE41" s="228"/>
      <c r="HYF41" s="228"/>
      <c r="HYG41" s="228"/>
      <c r="HYH41" s="228"/>
      <c r="HYI41" s="228"/>
      <c r="HYJ41" s="228"/>
      <c r="HYK41" s="228"/>
      <c r="HYL41" s="228"/>
      <c r="HYM41" s="228"/>
      <c r="HYN41" s="228"/>
      <c r="HYO41" s="228"/>
      <c r="HYP41" s="228"/>
      <c r="HYQ41" s="228"/>
      <c r="HYR41" s="228"/>
      <c r="HYS41" s="228"/>
      <c r="HYT41" s="228"/>
      <c r="HYU41" s="228"/>
      <c r="HYV41" s="228"/>
      <c r="HYW41" s="228"/>
      <c r="HYX41" s="228"/>
      <c r="HYY41" s="228"/>
      <c r="HYZ41" s="228"/>
      <c r="HZA41" s="228"/>
      <c r="HZB41" s="228"/>
      <c r="HZC41" s="228"/>
      <c r="HZD41" s="228"/>
      <c r="HZE41" s="228"/>
      <c r="HZF41" s="228"/>
      <c r="HZG41" s="228"/>
      <c r="HZH41" s="228"/>
      <c r="HZI41" s="228"/>
      <c r="HZJ41" s="228"/>
      <c r="HZK41" s="228"/>
      <c r="HZL41" s="228"/>
      <c r="HZM41" s="228"/>
      <c r="HZN41" s="228"/>
      <c r="HZO41" s="228"/>
      <c r="HZP41" s="228"/>
      <c r="HZQ41" s="228"/>
      <c r="HZR41" s="228"/>
      <c r="HZS41" s="228"/>
      <c r="HZT41" s="228"/>
      <c r="HZU41" s="228"/>
      <c r="HZV41" s="228"/>
      <c r="HZW41" s="228"/>
      <c r="HZX41" s="228"/>
      <c r="HZY41" s="228"/>
      <c r="HZZ41" s="228"/>
      <c r="IAA41" s="228"/>
      <c r="IAB41" s="228"/>
      <c r="IAC41" s="228"/>
      <c r="IAD41" s="228"/>
      <c r="IAE41" s="228"/>
      <c r="IAF41" s="228"/>
      <c r="IAG41" s="228"/>
      <c r="IAH41" s="228"/>
      <c r="IAI41" s="228"/>
      <c r="IAJ41" s="228"/>
      <c r="IAK41" s="228"/>
      <c r="IAL41" s="228"/>
      <c r="IAM41" s="228"/>
      <c r="IAN41" s="228"/>
      <c r="IAO41" s="228"/>
      <c r="IAP41" s="228"/>
      <c r="IAQ41" s="228"/>
      <c r="IAR41" s="228"/>
      <c r="IAS41" s="228"/>
      <c r="IAT41" s="228"/>
      <c r="IAU41" s="228"/>
      <c r="IAV41" s="228"/>
      <c r="IAW41" s="228"/>
      <c r="IAX41" s="228"/>
      <c r="IAY41" s="228"/>
      <c r="IAZ41" s="228"/>
      <c r="IBA41" s="228"/>
      <c r="IBB41" s="228"/>
      <c r="IBC41" s="228"/>
      <c r="IBD41" s="228"/>
      <c r="IBE41" s="228"/>
      <c r="IBF41" s="228"/>
      <c r="IBG41" s="228"/>
      <c r="IBH41" s="228"/>
      <c r="IBI41" s="228"/>
      <c r="IBJ41" s="228"/>
      <c r="IBK41" s="228"/>
      <c r="IBL41" s="228"/>
      <c r="IBM41" s="228"/>
      <c r="IBN41" s="228"/>
      <c r="IBO41" s="228"/>
      <c r="IBP41" s="228"/>
      <c r="IBQ41" s="228"/>
      <c r="IBR41" s="228"/>
      <c r="IBS41" s="228"/>
      <c r="IBT41" s="228"/>
      <c r="IBU41" s="228"/>
      <c r="IBV41" s="228"/>
      <c r="IBW41" s="228"/>
      <c r="IBX41" s="228"/>
      <c r="IBY41" s="228"/>
      <c r="IBZ41" s="228"/>
      <c r="ICA41" s="228"/>
      <c r="ICB41" s="228"/>
      <c r="ICC41" s="228"/>
      <c r="ICD41" s="228"/>
      <c r="ICE41" s="228"/>
      <c r="ICF41" s="228"/>
      <c r="ICG41" s="228"/>
      <c r="ICH41" s="228"/>
      <c r="ICI41" s="228"/>
      <c r="ICJ41" s="228"/>
      <c r="ICK41" s="228"/>
      <c r="ICL41" s="228"/>
      <c r="ICM41" s="228"/>
      <c r="ICN41" s="228"/>
      <c r="ICO41" s="228"/>
      <c r="ICP41" s="228"/>
      <c r="ICQ41" s="228"/>
      <c r="ICR41" s="228"/>
      <c r="ICS41" s="228"/>
      <c r="ICT41" s="228"/>
      <c r="ICU41" s="228"/>
      <c r="ICV41" s="228"/>
      <c r="ICW41" s="228"/>
      <c r="ICX41" s="228"/>
      <c r="ICY41" s="228"/>
      <c r="ICZ41" s="228"/>
      <c r="IDA41" s="228"/>
      <c r="IDB41" s="228"/>
      <c r="IDC41" s="228"/>
      <c r="IDD41" s="228"/>
      <c r="IDE41" s="228"/>
      <c r="IDF41" s="228"/>
      <c r="IDG41" s="228"/>
      <c r="IDH41" s="228"/>
      <c r="IDI41" s="228"/>
      <c r="IDJ41" s="228"/>
      <c r="IDK41" s="228"/>
      <c r="IDL41" s="228"/>
      <c r="IDM41" s="228"/>
      <c r="IDN41" s="228"/>
      <c r="IDO41" s="228"/>
      <c r="IDP41" s="228"/>
      <c r="IDQ41" s="228"/>
      <c r="IDR41" s="228"/>
      <c r="IDS41" s="228"/>
      <c r="IDT41" s="228"/>
      <c r="IDU41" s="228"/>
      <c r="IDV41" s="228"/>
      <c r="IDW41" s="228"/>
      <c r="IDX41" s="228"/>
      <c r="IDY41" s="228"/>
      <c r="IDZ41" s="228"/>
      <c r="IEA41" s="228"/>
      <c r="IEB41" s="228"/>
      <c r="IEC41" s="228"/>
      <c r="IED41" s="228"/>
      <c r="IEE41" s="228"/>
      <c r="IEF41" s="228"/>
      <c r="IEG41" s="228"/>
      <c r="IEH41" s="228"/>
      <c r="IEI41" s="228"/>
      <c r="IEJ41" s="228"/>
      <c r="IEK41" s="228"/>
      <c r="IEL41" s="228"/>
      <c r="IEM41" s="228"/>
      <c r="IEN41" s="228"/>
      <c r="IEO41" s="228"/>
      <c r="IEP41" s="228"/>
      <c r="IEQ41" s="228"/>
      <c r="IER41" s="228"/>
      <c r="IES41" s="228"/>
      <c r="IET41" s="228"/>
      <c r="IEU41" s="228"/>
      <c r="IEV41" s="228"/>
      <c r="IEW41" s="228"/>
      <c r="IEX41" s="228"/>
      <c r="IEY41" s="228"/>
      <c r="IEZ41" s="228"/>
      <c r="IFA41" s="228"/>
      <c r="IFB41" s="228"/>
      <c r="IFC41" s="228"/>
      <c r="IFD41" s="228"/>
      <c r="IFE41" s="228"/>
      <c r="IFF41" s="228"/>
      <c r="IFG41" s="228"/>
      <c r="IFH41" s="228"/>
      <c r="IFI41" s="228"/>
      <c r="IFJ41" s="228"/>
      <c r="IFK41" s="228"/>
      <c r="IFL41" s="228"/>
      <c r="IFM41" s="228"/>
      <c r="IFN41" s="228"/>
      <c r="IFO41" s="228"/>
      <c r="IFP41" s="228"/>
      <c r="IFQ41" s="228"/>
      <c r="IFR41" s="228"/>
      <c r="IFS41" s="228"/>
      <c r="IFT41" s="228"/>
      <c r="IFU41" s="228"/>
      <c r="IFV41" s="228"/>
      <c r="IFW41" s="228"/>
      <c r="IFX41" s="228"/>
      <c r="IFY41" s="228"/>
      <c r="IFZ41" s="228"/>
      <c r="IGA41" s="228"/>
      <c r="IGB41" s="228"/>
      <c r="IGC41" s="228"/>
      <c r="IGD41" s="228"/>
      <c r="IGE41" s="228"/>
      <c r="IGF41" s="228"/>
      <c r="IGG41" s="228"/>
      <c r="IGH41" s="228"/>
      <c r="IGI41" s="228"/>
      <c r="IGJ41" s="228"/>
      <c r="IGK41" s="228"/>
      <c r="IGL41" s="228"/>
      <c r="IGM41" s="228"/>
      <c r="IGN41" s="228"/>
      <c r="IGO41" s="228"/>
      <c r="IGP41" s="228"/>
      <c r="IGQ41" s="228"/>
      <c r="IGR41" s="228"/>
      <c r="IGS41" s="228"/>
      <c r="IGT41" s="228"/>
      <c r="IGU41" s="228"/>
      <c r="IGV41" s="228"/>
      <c r="IGW41" s="228"/>
      <c r="IGX41" s="228"/>
      <c r="IGY41" s="228"/>
      <c r="IGZ41" s="228"/>
      <c r="IHA41" s="228"/>
      <c r="IHB41" s="228"/>
      <c r="IHC41" s="228"/>
      <c r="IHD41" s="228"/>
      <c r="IHE41" s="228"/>
      <c r="IHF41" s="228"/>
      <c r="IHG41" s="228"/>
      <c r="IHH41" s="228"/>
      <c r="IHI41" s="228"/>
      <c r="IHJ41" s="228"/>
      <c r="IHK41" s="228"/>
      <c r="IHL41" s="228"/>
      <c r="IHM41" s="228"/>
      <c r="IHN41" s="228"/>
      <c r="IHO41" s="228"/>
      <c r="IHP41" s="228"/>
      <c r="IHQ41" s="228"/>
      <c r="IHR41" s="228"/>
      <c r="IHS41" s="228"/>
      <c r="IHT41" s="228"/>
      <c r="IHU41" s="228"/>
      <c r="IHV41" s="228"/>
      <c r="IHW41" s="228"/>
      <c r="IHX41" s="228"/>
      <c r="IHY41" s="228"/>
      <c r="IHZ41" s="228"/>
      <c r="IIA41" s="228"/>
      <c r="IIB41" s="228"/>
      <c r="IIC41" s="228"/>
      <c r="IID41" s="228"/>
      <c r="IIE41" s="228"/>
      <c r="IIF41" s="228"/>
      <c r="IIG41" s="228"/>
      <c r="IIH41" s="228"/>
      <c r="III41" s="228"/>
      <c r="IIJ41" s="228"/>
      <c r="IIK41" s="228"/>
      <c r="IIL41" s="228"/>
      <c r="IIM41" s="228"/>
      <c r="IIN41" s="228"/>
      <c r="IIO41" s="228"/>
      <c r="IIP41" s="228"/>
      <c r="IIQ41" s="228"/>
      <c r="IIR41" s="228"/>
      <c r="IIS41" s="228"/>
      <c r="IIT41" s="228"/>
      <c r="IIU41" s="228"/>
      <c r="IIV41" s="228"/>
      <c r="IIW41" s="228"/>
      <c r="IIX41" s="228"/>
      <c r="IIY41" s="228"/>
      <c r="IIZ41" s="228"/>
      <c r="IJA41" s="228"/>
      <c r="IJB41" s="228"/>
      <c r="IJC41" s="228"/>
      <c r="IJD41" s="228"/>
      <c r="IJE41" s="228"/>
      <c r="IJF41" s="228"/>
      <c r="IJG41" s="228"/>
      <c r="IJH41" s="228"/>
      <c r="IJI41" s="228"/>
      <c r="IJJ41" s="228"/>
      <c r="IJK41" s="228"/>
      <c r="IJL41" s="228"/>
      <c r="IJM41" s="228"/>
      <c r="IJN41" s="228"/>
      <c r="IJO41" s="228"/>
      <c r="IJP41" s="228"/>
      <c r="IJQ41" s="228"/>
      <c r="IJR41" s="228"/>
      <c r="IJS41" s="228"/>
      <c r="IJT41" s="228"/>
      <c r="IJU41" s="228"/>
      <c r="IJV41" s="228"/>
      <c r="IJW41" s="228"/>
      <c r="IJX41" s="228"/>
      <c r="IJY41" s="228"/>
      <c r="IJZ41" s="228"/>
      <c r="IKA41" s="228"/>
      <c r="IKB41" s="228"/>
      <c r="IKC41" s="228"/>
      <c r="IKD41" s="228"/>
      <c r="IKE41" s="228"/>
      <c r="IKF41" s="228"/>
      <c r="IKG41" s="228"/>
      <c r="IKH41" s="228"/>
      <c r="IKI41" s="228"/>
      <c r="IKJ41" s="228"/>
      <c r="IKK41" s="228"/>
      <c r="IKL41" s="228"/>
      <c r="IKM41" s="228"/>
      <c r="IKN41" s="228"/>
      <c r="IKO41" s="228"/>
      <c r="IKP41" s="228"/>
      <c r="IKQ41" s="228"/>
      <c r="IKR41" s="228"/>
      <c r="IKS41" s="228"/>
      <c r="IKT41" s="228"/>
      <c r="IKU41" s="228"/>
      <c r="IKV41" s="228"/>
      <c r="IKW41" s="228"/>
      <c r="IKX41" s="228"/>
      <c r="IKY41" s="228"/>
      <c r="IKZ41" s="228"/>
      <c r="ILA41" s="228"/>
      <c r="ILB41" s="228"/>
      <c r="ILC41" s="228"/>
      <c r="ILD41" s="228"/>
      <c r="ILE41" s="228"/>
      <c r="ILF41" s="228"/>
      <c r="ILG41" s="228"/>
      <c r="ILH41" s="228"/>
      <c r="ILI41" s="228"/>
      <c r="ILJ41" s="228"/>
      <c r="ILK41" s="228"/>
      <c r="ILL41" s="228"/>
      <c r="ILM41" s="228"/>
      <c r="ILN41" s="228"/>
      <c r="ILO41" s="228"/>
      <c r="ILP41" s="228"/>
      <c r="ILQ41" s="228"/>
      <c r="ILR41" s="228"/>
      <c r="ILS41" s="228"/>
      <c r="ILT41" s="228"/>
      <c r="ILU41" s="228"/>
      <c r="ILV41" s="228"/>
      <c r="ILW41" s="228"/>
      <c r="ILX41" s="228"/>
      <c r="ILY41" s="228"/>
      <c r="ILZ41" s="228"/>
      <c r="IMA41" s="228"/>
      <c r="IMB41" s="228"/>
      <c r="IMC41" s="228"/>
      <c r="IMD41" s="228"/>
      <c r="IME41" s="228"/>
      <c r="IMF41" s="228"/>
      <c r="IMG41" s="228"/>
      <c r="IMH41" s="228"/>
      <c r="IMI41" s="228"/>
      <c r="IMJ41" s="228"/>
      <c r="IMK41" s="228"/>
      <c r="IML41" s="228"/>
      <c r="IMM41" s="228"/>
      <c r="IMN41" s="228"/>
      <c r="IMO41" s="228"/>
      <c r="IMP41" s="228"/>
      <c r="IMQ41" s="228"/>
      <c r="IMR41" s="228"/>
      <c r="IMS41" s="228"/>
      <c r="IMT41" s="228"/>
      <c r="IMU41" s="228"/>
      <c r="IMV41" s="228"/>
      <c r="IMW41" s="228"/>
      <c r="IMX41" s="228"/>
      <c r="IMY41" s="228"/>
      <c r="IMZ41" s="228"/>
      <c r="INA41" s="228"/>
      <c r="INB41" s="228"/>
      <c r="INC41" s="228"/>
      <c r="IND41" s="228"/>
      <c r="INE41" s="228"/>
      <c r="INF41" s="228"/>
      <c r="ING41" s="228"/>
      <c r="INH41" s="228"/>
      <c r="INI41" s="228"/>
      <c r="INJ41" s="228"/>
      <c r="INK41" s="228"/>
      <c r="INL41" s="228"/>
      <c r="INM41" s="228"/>
      <c r="INN41" s="228"/>
      <c r="INO41" s="228"/>
      <c r="INP41" s="228"/>
      <c r="INQ41" s="228"/>
      <c r="INR41" s="228"/>
      <c r="INS41" s="228"/>
      <c r="INT41" s="228"/>
      <c r="INU41" s="228"/>
      <c r="INV41" s="228"/>
      <c r="INW41" s="228"/>
      <c r="INX41" s="228"/>
      <c r="INY41" s="228"/>
      <c r="INZ41" s="228"/>
      <c r="IOA41" s="228"/>
      <c r="IOB41" s="228"/>
      <c r="IOC41" s="228"/>
      <c r="IOD41" s="228"/>
      <c r="IOE41" s="228"/>
      <c r="IOF41" s="228"/>
      <c r="IOG41" s="228"/>
      <c r="IOH41" s="228"/>
      <c r="IOI41" s="228"/>
      <c r="IOJ41" s="228"/>
      <c r="IOK41" s="228"/>
      <c r="IOL41" s="228"/>
      <c r="IOM41" s="228"/>
      <c r="ION41" s="228"/>
      <c r="IOO41" s="228"/>
      <c r="IOP41" s="228"/>
      <c r="IOQ41" s="228"/>
      <c r="IOR41" s="228"/>
      <c r="IOS41" s="228"/>
      <c r="IOT41" s="228"/>
      <c r="IOU41" s="228"/>
      <c r="IOV41" s="228"/>
      <c r="IOW41" s="228"/>
      <c r="IOX41" s="228"/>
      <c r="IOY41" s="228"/>
      <c r="IOZ41" s="228"/>
      <c r="IPA41" s="228"/>
      <c r="IPB41" s="228"/>
      <c r="IPC41" s="228"/>
      <c r="IPD41" s="228"/>
      <c r="IPE41" s="228"/>
      <c r="IPF41" s="228"/>
      <c r="IPG41" s="228"/>
      <c r="IPH41" s="228"/>
      <c r="IPI41" s="228"/>
      <c r="IPJ41" s="228"/>
      <c r="IPK41" s="228"/>
      <c r="IPL41" s="228"/>
      <c r="IPM41" s="228"/>
      <c r="IPN41" s="228"/>
      <c r="IPO41" s="228"/>
      <c r="IPP41" s="228"/>
      <c r="IPQ41" s="228"/>
      <c r="IPR41" s="228"/>
      <c r="IPS41" s="228"/>
      <c r="IPT41" s="228"/>
      <c r="IPU41" s="228"/>
      <c r="IPV41" s="228"/>
      <c r="IPW41" s="228"/>
      <c r="IPX41" s="228"/>
      <c r="IPY41" s="228"/>
      <c r="IPZ41" s="228"/>
      <c r="IQA41" s="228"/>
      <c r="IQB41" s="228"/>
      <c r="IQC41" s="228"/>
      <c r="IQD41" s="228"/>
      <c r="IQE41" s="228"/>
      <c r="IQF41" s="228"/>
      <c r="IQG41" s="228"/>
      <c r="IQH41" s="228"/>
      <c r="IQI41" s="228"/>
      <c r="IQJ41" s="228"/>
      <c r="IQK41" s="228"/>
      <c r="IQL41" s="228"/>
      <c r="IQM41" s="228"/>
      <c r="IQN41" s="228"/>
      <c r="IQO41" s="228"/>
      <c r="IQP41" s="228"/>
      <c r="IQQ41" s="228"/>
      <c r="IQR41" s="228"/>
      <c r="IQS41" s="228"/>
      <c r="IQT41" s="228"/>
      <c r="IQU41" s="228"/>
      <c r="IQV41" s="228"/>
      <c r="IQW41" s="228"/>
      <c r="IQX41" s="228"/>
      <c r="IQY41" s="228"/>
      <c r="IQZ41" s="228"/>
      <c r="IRA41" s="228"/>
      <c r="IRB41" s="228"/>
      <c r="IRC41" s="228"/>
      <c r="IRD41" s="228"/>
      <c r="IRE41" s="228"/>
      <c r="IRF41" s="228"/>
      <c r="IRG41" s="228"/>
      <c r="IRH41" s="228"/>
      <c r="IRI41" s="228"/>
      <c r="IRJ41" s="228"/>
      <c r="IRK41" s="228"/>
      <c r="IRL41" s="228"/>
      <c r="IRM41" s="228"/>
      <c r="IRN41" s="228"/>
      <c r="IRO41" s="228"/>
      <c r="IRP41" s="228"/>
      <c r="IRQ41" s="228"/>
      <c r="IRR41" s="228"/>
      <c r="IRS41" s="228"/>
      <c r="IRT41" s="228"/>
      <c r="IRU41" s="228"/>
      <c r="IRV41" s="228"/>
      <c r="IRW41" s="228"/>
      <c r="IRX41" s="228"/>
      <c r="IRY41" s="228"/>
      <c r="IRZ41" s="228"/>
      <c r="ISA41" s="228"/>
      <c r="ISB41" s="228"/>
      <c r="ISC41" s="228"/>
      <c r="ISD41" s="228"/>
      <c r="ISE41" s="228"/>
      <c r="ISF41" s="228"/>
      <c r="ISG41" s="228"/>
      <c r="ISH41" s="228"/>
      <c r="ISI41" s="228"/>
      <c r="ISJ41" s="228"/>
      <c r="ISK41" s="228"/>
      <c r="ISL41" s="228"/>
      <c r="ISM41" s="228"/>
      <c r="ISN41" s="228"/>
      <c r="ISO41" s="228"/>
      <c r="ISP41" s="228"/>
      <c r="ISQ41" s="228"/>
      <c r="ISR41" s="228"/>
      <c r="ISS41" s="228"/>
      <c r="IST41" s="228"/>
      <c r="ISU41" s="228"/>
      <c r="ISV41" s="228"/>
      <c r="ISW41" s="228"/>
      <c r="ISX41" s="228"/>
      <c r="ISY41" s="228"/>
      <c r="ISZ41" s="228"/>
      <c r="ITA41" s="228"/>
      <c r="ITB41" s="228"/>
      <c r="ITC41" s="228"/>
      <c r="ITD41" s="228"/>
      <c r="ITE41" s="228"/>
      <c r="ITF41" s="228"/>
      <c r="ITG41" s="228"/>
      <c r="ITH41" s="228"/>
      <c r="ITI41" s="228"/>
      <c r="ITJ41" s="228"/>
      <c r="ITK41" s="228"/>
      <c r="ITL41" s="228"/>
      <c r="ITM41" s="228"/>
      <c r="ITN41" s="228"/>
      <c r="ITO41" s="228"/>
      <c r="ITP41" s="228"/>
      <c r="ITQ41" s="228"/>
      <c r="ITR41" s="228"/>
      <c r="ITS41" s="228"/>
      <c r="ITT41" s="228"/>
      <c r="ITU41" s="228"/>
      <c r="ITV41" s="228"/>
      <c r="ITW41" s="228"/>
      <c r="ITX41" s="228"/>
      <c r="ITY41" s="228"/>
      <c r="ITZ41" s="228"/>
      <c r="IUA41" s="228"/>
      <c r="IUB41" s="228"/>
      <c r="IUC41" s="228"/>
      <c r="IUD41" s="228"/>
      <c r="IUE41" s="228"/>
      <c r="IUF41" s="228"/>
      <c r="IUG41" s="228"/>
      <c r="IUH41" s="228"/>
      <c r="IUI41" s="228"/>
      <c r="IUJ41" s="228"/>
      <c r="IUK41" s="228"/>
      <c r="IUL41" s="228"/>
      <c r="IUM41" s="228"/>
      <c r="IUN41" s="228"/>
      <c r="IUO41" s="228"/>
      <c r="IUP41" s="228"/>
      <c r="IUQ41" s="228"/>
      <c r="IUR41" s="228"/>
      <c r="IUS41" s="228"/>
      <c r="IUT41" s="228"/>
      <c r="IUU41" s="228"/>
      <c r="IUV41" s="228"/>
      <c r="IUW41" s="228"/>
      <c r="IUX41" s="228"/>
      <c r="IUY41" s="228"/>
      <c r="IUZ41" s="228"/>
      <c r="IVA41" s="228"/>
      <c r="IVB41" s="228"/>
      <c r="IVC41" s="228"/>
      <c r="IVD41" s="228"/>
      <c r="IVE41" s="228"/>
      <c r="IVF41" s="228"/>
      <c r="IVG41" s="228"/>
      <c r="IVH41" s="228"/>
      <c r="IVI41" s="228"/>
      <c r="IVJ41" s="228"/>
      <c r="IVK41" s="228"/>
      <c r="IVL41" s="228"/>
      <c r="IVM41" s="228"/>
      <c r="IVN41" s="228"/>
      <c r="IVO41" s="228"/>
      <c r="IVP41" s="228"/>
      <c r="IVQ41" s="228"/>
      <c r="IVR41" s="228"/>
      <c r="IVS41" s="228"/>
      <c r="IVT41" s="228"/>
      <c r="IVU41" s="228"/>
      <c r="IVV41" s="228"/>
      <c r="IVW41" s="228"/>
      <c r="IVX41" s="228"/>
      <c r="IVY41" s="228"/>
      <c r="IVZ41" s="228"/>
      <c r="IWA41" s="228"/>
      <c r="IWB41" s="228"/>
      <c r="IWC41" s="228"/>
      <c r="IWD41" s="228"/>
      <c r="IWE41" s="228"/>
      <c r="IWF41" s="228"/>
      <c r="IWG41" s="228"/>
      <c r="IWH41" s="228"/>
      <c r="IWI41" s="228"/>
      <c r="IWJ41" s="228"/>
      <c r="IWK41" s="228"/>
      <c r="IWL41" s="228"/>
      <c r="IWM41" s="228"/>
      <c r="IWN41" s="228"/>
      <c r="IWO41" s="228"/>
      <c r="IWP41" s="228"/>
      <c r="IWQ41" s="228"/>
      <c r="IWR41" s="228"/>
      <c r="IWS41" s="228"/>
      <c r="IWT41" s="228"/>
      <c r="IWU41" s="228"/>
      <c r="IWV41" s="228"/>
      <c r="IWW41" s="228"/>
      <c r="IWX41" s="228"/>
      <c r="IWY41" s="228"/>
      <c r="IWZ41" s="228"/>
      <c r="IXA41" s="228"/>
      <c r="IXB41" s="228"/>
      <c r="IXC41" s="228"/>
      <c r="IXD41" s="228"/>
      <c r="IXE41" s="228"/>
      <c r="IXF41" s="228"/>
      <c r="IXG41" s="228"/>
      <c r="IXH41" s="228"/>
      <c r="IXI41" s="228"/>
      <c r="IXJ41" s="228"/>
      <c r="IXK41" s="228"/>
      <c r="IXL41" s="228"/>
      <c r="IXM41" s="228"/>
      <c r="IXN41" s="228"/>
      <c r="IXO41" s="228"/>
      <c r="IXP41" s="228"/>
      <c r="IXQ41" s="228"/>
      <c r="IXR41" s="228"/>
      <c r="IXS41" s="228"/>
      <c r="IXT41" s="228"/>
      <c r="IXU41" s="228"/>
      <c r="IXV41" s="228"/>
      <c r="IXW41" s="228"/>
      <c r="IXX41" s="228"/>
      <c r="IXY41" s="228"/>
      <c r="IXZ41" s="228"/>
      <c r="IYA41" s="228"/>
      <c r="IYB41" s="228"/>
      <c r="IYC41" s="228"/>
      <c r="IYD41" s="228"/>
      <c r="IYE41" s="228"/>
      <c r="IYF41" s="228"/>
      <c r="IYG41" s="228"/>
      <c r="IYH41" s="228"/>
      <c r="IYI41" s="228"/>
      <c r="IYJ41" s="228"/>
      <c r="IYK41" s="228"/>
      <c r="IYL41" s="228"/>
      <c r="IYM41" s="228"/>
      <c r="IYN41" s="228"/>
      <c r="IYO41" s="228"/>
      <c r="IYP41" s="228"/>
      <c r="IYQ41" s="228"/>
      <c r="IYR41" s="228"/>
      <c r="IYS41" s="228"/>
      <c r="IYT41" s="228"/>
      <c r="IYU41" s="228"/>
      <c r="IYV41" s="228"/>
      <c r="IYW41" s="228"/>
      <c r="IYX41" s="228"/>
      <c r="IYY41" s="228"/>
      <c r="IYZ41" s="228"/>
      <c r="IZA41" s="228"/>
      <c r="IZB41" s="228"/>
      <c r="IZC41" s="228"/>
      <c r="IZD41" s="228"/>
      <c r="IZE41" s="228"/>
      <c r="IZF41" s="228"/>
      <c r="IZG41" s="228"/>
      <c r="IZH41" s="228"/>
      <c r="IZI41" s="228"/>
      <c r="IZJ41" s="228"/>
      <c r="IZK41" s="228"/>
      <c r="IZL41" s="228"/>
      <c r="IZM41" s="228"/>
      <c r="IZN41" s="228"/>
      <c r="IZO41" s="228"/>
      <c r="IZP41" s="228"/>
      <c r="IZQ41" s="228"/>
      <c r="IZR41" s="228"/>
      <c r="IZS41" s="228"/>
      <c r="IZT41" s="228"/>
      <c r="IZU41" s="228"/>
      <c r="IZV41" s="228"/>
      <c r="IZW41" s="228"/>
      <c r="IZX41" s="228"/>
      <c r="IZY41" s="228"/>
      <c r="IZZ41" s="228"/>
      <c r="JAA41" s="228"/>
      <c r="JAB41" s="228"/>
      <c r="JAC41" s="228"/>
      <c r="JAD41" s="228"/>
      <c r="JAE41" s="228"/>
      <c r="JAF41" s="228"/>
      <c r="JAG41" s="228"/>
      <c r="JAH41" s="228"/>
      <c r="JAI41" s="228"/>
      <c r="JAJ41" s="228"/>
      <c r="JAK41" s="228"/>
      <c r="JAL41" s="228"/>
      <c r="JAM41" s="228"/>
      <c r="JAN41" s="228"/>
      <c r="JAO41" s="228"/>
      <c r="JAP41" s="228"/>
      <c r="JAQ41" s="228"/>
      <c r="JAR41" s="228"/>
      <c r="JAS41" s="228"/>
      <c r="JAT41" s="228"/>
      <c r="JAU41" s="228"/>
      <c r="JAV41" s="228"/>
      <c r="JAW41" s="228"/>
      <c r="JAX41" s="228"/>
      <c r="JAY41" s="228"/>
      <c r="JAZ41" s="228"/>
      <c r="JBA41" s="228"/>
      <c r="JBB41" s="228"/>
      <c r="JBC41" s="228"/>
      <c r="JBD41" s="228"/>
      <c r="JBE41" s="228"/>
      <c r="JBF41" s="228"/>
      <c r="JBG41" s="228"/>
      <c r="JBH41" s="228"/>
      <c r="JBI41" s="228"/>
      <c r="JBJ41" s="228"/>
      <c r="JBK41" s="228"/>
      <c r="JBL41" s="228"/>
      <c r="JBM41" s="228"/>
      <c r="JBN41" s="228"/>
      <c r="JBO41" s="228"/>
      <c r="JBP41" s="228"/>
      <c r="JBQ41" s="228"/>
      <c r="JBR41" s="228"/>
      <c r="JBS41" s="228"/>
      <c r="JBT41" s="228"/>
      <c r="JBU41" s="228"/>
      <c r="JBV41" s="228"/>
      <c r="JBW41" s="228"/>
      <c r="JBX41" s="228"/>
      <c r="JBY41" s="228"/>
      <c r="JBZ41" s="228"/>
      <c r="JCA41" s="228"/>
      <c r="JCB41" s="228"/>
      <c r="JCC41" s="228"/>
      <c r="JCD41" s="228"/>
      <c r="JCE41" s="228"/>
      <c r="JCF41" s="228"/>
      <c r="JCG41" s="228"/>
      <c r="JCH41" s="228"/>
      <c r="JCI41" s="228"/>
      <c r="JCJ41" s="228"/>
      <c r="JCK41" s="228"/>
      <c r="JCL41" s="228"/>
      <c r="JCM41" s="228"/>
      <c r="JCN41" s="228"/>
      <c r="JCO41" s="228"/>
      <c r="JCP41" s="228"/>
      <c r="JCQ41" s="228"/>
      <c r="JCR41" s="228"/>
      <c r="JCS41" s="228"/>
      <c r="JCT41" s="228"/>
      <c r="JCU41" s="228"/>
      <c r="JCV41" s="228"/>
      <c r="JCW41" s="228"/>
      <c r="JCX41" s="228"/>
      <c r="JCY41" s="228"/>
      <c r="JCZ41" s="228"/>
      <c r="JDA41" s="228"/>
      <c r="JDB41" s="228"/>
      <c r="JDC41" s="228"/>
      <c r="JDD41" s="228"/>
      <c r="JDE41" s="228"/>
      <c r="JDF41" s="228"/>
      <c r="JDG41" s="228"/>
      <c r="JDH41" s="228"/>
      <c r="JDI41" s="228"/>
      <c r="JDJ41" s="228"/>
      <c r="JDK41" s="228"/>
      <c r="JDL41" s="228"/>
      <c r="JDM41" s="228"/>
      <c r="JDN41" s="228"/>
      <c r="JDO41" s="228"/>
      <c r="JDP41" s="228"/>
      <c r="JDQ41" s="228"/>
      <c r="JDR41" s="228"/>
      <c r="JDS41" s="228"/>
      <c r="JDT41" s="228"/>
      <c r="JDU41" s="228"/>
      <c r="JDV41" s="228"/>
      <c r="JDW41" s="228"/>
      <c r="JDX41" s="228"/>
      <c r="JDY41" s="228"/>
      <c r="JDZ41" s="228"/>
      <c r="JEA41" s="228"/>
      <c r="JEB41" s="228"/>
      <c r="JEC41" s="228"/>
      <c r="JED41" s="228"/>
      <c r="JEE41" s="228"/>
      <c r="JEF41" s="228"/>
      <c r="JEG41" s="228"/>
      <c r="JEH41" s="228"/>
      <c r="JEI41" s="228"/>
      <c r="JEJ41" s="228"/>
      <c r="JEK41" s="228"/>
      <c r="JEL41" s="228"/>
      <c r="JEM41" s="228"/>
      <c r="JEN41" s="228"/>
      <c r="JEO41" s="228"/>
      <c r="JEP41" s="228"/>
      <c r="JEQ41" s="228"/>
      <c r="JER41" s="228"/>
      <c r="JES41" s="228"/>
      <c r="JET41" s="228"/>
      <c r="JEU41" s="228"/>
      <c r="JEV41" s="228"/>
      <c r="JEW41" s="228"/>
      <c r="JEX41" s="228"/>
      <c r="JEY41" s="228"/>
      <c r="JEZ41" s="228"/>
      <c r="JFA41" s="228"/>
      <c r="JFB41" s="228"/>
      <c r="JFC41" s="228"/>
      <c r="JFD41" s="228"/>
      <c r="JFE41" s="228"/>
      <c r="JFF41" s="228"/>
      <c r="JFG41" s="228"/>
      <c r="JFH41" s="228"/>
      <c r="JFI41" s="228"/>
      <c r="JFJ41" s="228"/>
      <c r="JFK41" s="228"/>
      <c r="JFL41" s="228"/>
      <c r="JFM41" s="228"/>
      <c r="JFN41" s="228"/>
      <c r="JFO41" s="228"/>
      <c r="JFP41" s="228"/>
      <c r="JFQ41" s="228"/>
      <c r="JFR41" s="228"/>
      <c r="JFS41" s="228"/>
      <c r="JFT41" s="228"/>
      <c r="JFU41" s="228"/>
      <c r="JFV41" s="228"/>
      <c r="JFW41" s="228"/>
      <c r="JFX41" s="228"/>
      <c r="JFY41" s="228"/>
      <c r="JFZ41" s="228"/>
      <c r="JGA41" s="228"/>
      <c r="JGB41" s="228"/>
      <c r="JGC41" s="228"/>
      <c r="JGD41" s="228"/>
      <c r="JGE41" s="228"/>
      <c r="JGF41" s="228"/>
      <c r="JGG41" s="228"/>
      <c r="JGH41" s="228"/>
      <c r="JGI41" s="228"/>
      <c r="JGJ41" s="228"/>
      <c r="JGK41" s="228"/>
      <c r="JGL41" s="228"/>
      <c r="JGM41" s="228"/>
      <c r="JGN41" s="228"/>
      <c r="JGO41" s="228"/>
      <c r="JGP41" s="228"/>
      <c r="JGQ41" s="228"/>
      <c r="JGR41" s="228"/>
      <c r="JGS41" s="228"/>
      <c r="JGT41" s="228"/>
      <c r="JGU41" s="228"/>
      <c r="JGV41" s="228"/>
      <c r="JGW41" s="228"/>
      <c r="JGX41" s="228"/>
      <c r="JGY41" s="228"/>
      <c r="JGZ41" s="228"/>
      <c r="JHA41" s="228"/>
      <c r="JHB41" s="228"/>
      <c r="JHC41" s="228"/>
      <c r="JHD41" s="228"/>
      <c r="JHE41" s="228"/>
      <c r="JHF41" s="228"/>
      <c r="JHG41" s="228"/>
      <c r="JHH41" s="228"/>
      <c r="JHI41" s="228"/>
      <c r="JHJ41" s="228"/>
      <c r="JHK41" s="228"/>
      <c r="JHL41" s="228"/>
      <c r="JHM41" s="228"/>
      <c r="JHN41" s="228"/>
      <c r="JHO41" s="228"/>
      <c r="JHP41" s="228"/>
      <c r="JHQ41" s="228"/>
      <c r="JHR41" s="228"/>
      <c r="JHS41" s="228"/>
      <c r="JHT41" s="228"/>
      <c r="JHU41" s="228"/>
      <c r="JHV41" s="228"/>
      <c r="JHW41" s="228"/>
      <c r="JHX41" s="228"/>
      <c r="JHY41" s="228"/>
      <c r="JHZ41" s="228"/>
      <c r="JIA41" s="228"/>
      <c r="JIB41" s="228"/>
      <c r="JIC41" s="228"/>
      <c r="JID41" s="228"/>
      <c r="JIE41" s="228"/>
      <c r="JIF41" s="228"/>
      <c r="JIG41" s="228"/>
      <c r="JIH41" s="228"/>
      <c r="JII41" s="228"/>
      <c r="JIJ41" s="228"/>
      <c r="JIK41" s="228"/>
      <c r="JIL41" s="228"/>
      <c r="JIM41" s="228"/>
      <c r="JIN41" s="228"/>
      <c r="JIO41" s="228"/>
      <c r="JIP41" s="228"/>
      <c r="JIQ41" s="228"/>
      <c r="JIR41" s="228"/>
      <c r="JIS41" s="228"/>
      <c r="JIT41" s="228"/>
      <c r="JIU41" s="228"/>
      <c r="JIV41" s="228"/>
      <c r="JIW41" s="228"/>
      <c r="JIX41" s="228"/>
      <c r="JIY41" s="228"/>
      <c r="JIZ41" s="228"/>
      <c r="JJA41" s="228"/>
      <c r="JJB41" s="228"/>
      <c r="JJC41" s="228"/>
      <c r="JJD41" s="228"/>
      <c r="JJE41" s="228"/>
      <c r="JJF41" s="228"/>
      <c r="JJG41" s="228"/>
      <c r="JJH41" s="228"/>
      <c r="JJI41" s="228"/>
      <c r="JJJ41" s="228"/>
      <c r="JJK41" s="228"/>
      <c r="JJL41" s="228"/>
      <c r="JJM41" s="228"/>
      <c r="JJN41" s="228"/>
      <c r="JJO41" s="228"/>
      <c r="JJP41" s="228"/>
      <c r="JJQ41" s="228"/>
      <c r="JJR41" s="228"/>
      <c r="JJS41" s="228"/>
      <c r="JJT41" s="228"/>
      <c r="JJU41" s="228"/>
      <c r="JJV41" s="228"/>
      <c r="JJW41" s="228"/>
      <c r="JJX41" s="228"/>
      <c r="JJY41" s="228"/>
      <c r="JJZ41" s="228"/>
      <c r="JKA41" s="228"/>
      <c r="JKB41" s="228"/>
      <c r="JKC41" s="228"/>
      <c r="JKD41" s="228"/>
      <c r="JKE41" s="228"/>
      <c r="JKF41" s="228"/>
      <c r="JKG41" s="228"/>
      <c r="JKH41" s="228"/>
      <c r="JKI41" s="228"/>
      <c r="JKJ41" s="228"/>
      <c r="JKK41" s="228"/>
      <c r="JKL41" s="228"/>
      <c r="JKM41" s="228"/>
      <c r="JKN41" s="228"/>
      <c r="JKO41" s="228"/>
      <c r="JKP41" s="228"/>
      <c r="JKQ41" s="228"/>
      <c r="JKR41" s="228"/>
      <c r="JKS41" s="228"/>
      <c r="JKT41" s="228"/>
      <c r="JKU41" s="228"/>
      <c r="JKV41" s="228"/>
      <c r="JKW41" s="228"/>
      <c r="JKX41" s="228"/>
      <c r="JKY41" s="228"/>
      <c r="JKZ41" s="228"/>
      <c r="JLA41" s="228"/>
      <c r="JLB41" s="228"/>
      <c r="JLC41" s="228"/>
      <c r="JLD41" s="228"/>
      <c r="JLE41" s="228"/>
      <c r="JLF41" s="228"/>
      <c r="JLG41" s="228"/>
      <c r="JLH41" s="228"/>
      <c r="JLI41" s="228"/>
      <c r="JLJ41" s="228"/>
      <c r="JLK41" s="228"/>
      <c r="JLL41" s="228"/>
      <c r="JLM41" s="228"/>
      <c r="JLN41" s="228"/>
      <c r="JLO41" s="228"/>
      <c r="JLP41" s="228"/>
      <c r="JLQ41" s="228"/>
      <c r="JLR41" s="228"/>
      <c r="JLS41" s="228"/>
      <c r="JLT41" s="228"/>
      <c r="JLU41" s="228"/>
      <c r="JLV41" s="228"/>
      <c r="JLW41" s="228"/>
      <c r="JLX41" s="228"/>
      <c r="JLY41" s="228"/>
      <c r="JLZ41" s="228"/>
      <c r="JMA41" s="228"/>
      <c r="JMB41" s="228"/>
      <c r="JMC41" s="228"/>
      <c r="JMD41" s="228"/>
      <c r="JME41" s="228"/>
      <c r="JMF41" s="228"/>
      <c r="JMG41" s="228"/>
      <c r="JMH41" s="228"/>
      <c r="JMI41" s="228"/>
      <c r="JMJ41" s="228"/>
      <c r="JMK41" s="228"/>
      <c r="JML41" s="228"/>
      <c r="JMM41" s="228"/>
      <c r="JMN41" s="228"/>
      <c r="JMO41" s="228"/>
      <c r="JMP41" s="228"/>
      <c r="JMQ41" s="228"/>
      <c r="JMR41" s="228"/>
      <c r="JMS41" s="228"/>
      <c r="JMT41" s="228"/>
      <c r="JMU41" s="228"/>
      <c r="JMV41" s="228"/>
      <c r="JMW41" s="228"/>
      <c r="JMX41" s="228"/>
      <c r="JMY41" s="228"/>
      <c r="JMZ41" s="228"/>
      <c r="JNA41" s="228"/>
      <c r="JNB41" s="228"/>
      <c r="JNC41" s="228"/>
      <c r="JND41" s="228"/>
      <c r="JNE41" s="228"/>
      <c r="JNF41" s="228"/>
      <c r="JNG41" s="228"/>
      <c r="JNH41" s="228"/>
      <c r="JNI41" s="228"/>
      <c r="JNJ41" s="228"/>
      <c r="JNK41" s="228"/>
      <c r="JNL41" s="228"/>
      <c r="JNM41" s="228"/>
      <c r="JNN41" s="228"/>
      <c r="JNO41" s="228"/>
      <c r="JNP41" s="228"/>
      <c r="JNQ41" s="228"/>
      <c r="JNR41" s="228"/>
      <c r="JNS41" s="228"/>
      <c r="JNT41" s="228"/>
      <c r="JNU41" s="228"/>
      <c r="JNV41" s="228"/>
      <c r="JNW41" s="228"/>
      <c r="JNX41" s="228"/>
      <c r="JNY41" s="228"/>
      <c r="JNZ41" s="228"/>
      <c r="JOA41" s="228"/>
      <c r="JOB41" s="228"/>
      <c r="JOC41" s="228"/>
      <c r="JOD41" s="228"/>
      <c r="JOE41" s="228"/>
      <c r="JOF41" s="228"/>
      <c r="JOG41" s="228"/>
      <c r="JOH41" s="228"/>
      <c r="JOI41" s="228"/>
      <c r="JOJ41" s="228"/>
      <c r="JOK41" s="228"/>
      <c r="JOL41" s="228"/>
      <c r="JOM41" s="228"/>
      <c r="JON41" s="228"/>
      <c r="JOO41" s="228"/>
      <c r="JOP41" s="228"/>
      <c r="JOQ41" s="228"/>
      <c r="JOR41" s="228"/>
      <c r="JOS41" s="228"/>
      <c r="JOT41" s="228"/>
      <c r="JOU41" s="228"/>
      <c r="JOV41" s="228"/>
      <c r="JOW41" s="228"/>
      <c r="JOX41" s="228"/>
      <c r="JOY41" s="228"/>
      <c r="JOZ41" s="228"/>
      <c r="JPA41" s="228"/>
      <c r="JPB41" s="228"/>
      <c r="JPC41" s="228"/>
      <c r="JPD41" s="228"/>
      <c r="JPE41" s="228"/>
      <c r="JPF41" s="228"/>
      <c r="JPG41" s="228"/>
      <c r="JPH41" s="228"/>
      <c r="JPI41" s="228"/>
      <c r="JPJ41" s="228"/>
      <c r="JPK41" s="228"/>
      <c r="JPL41" s="228"/>
      <c r="JPM41" s="228"/>
      <c r="JPN41" s="228"/>
      <c r="JPO41" s="228"/>
      <c r="JPP41" s="228"/>
      <c r="JPQ41" s="228"/>
      <c r="JPR41" s="228"/>
      <c r="JPS41" s="228"/>
      <c r="JPT41" s="228"/>
      <c r="JPU41" s="228"/>
      <c r="JPV41" s="228"/>
      <c r="JPW41" s="228"/>
      <c r="JPX41" s="228"/>
      <c r="JPY41" s="228"/>
      <c r="JPZ41" s="228"/>
      <c r="JQA41" s="228"/>
      <c r="JQB41" s="228"/>
      <c r="JQC41" s="228"/>
      <c r="JQD41" s="228"/>
      <c r="JQE41" s="228"/>
      <c r="JQF41" s="228"/>
      <c r="JQG41" s="228"/>
      <c r="JQH41" s="228"/>
      <c r="JQI41" s="228"/>
      <c r="JQJ41" s="228"/>
      <c r="JQK41" s="228"/>
      <c r="JQL41" s="228"/>
      <c r="JQM41" s="228"/>
      <c r="JQN41" s="228"/>
      <c r="JQO41" s="228"/>
      <c r="JQP41" s="228"/>
      <c r="JQQ41" s="228"/>
      <c r="JQR41" s="228"/>
      <c r="JQS41" s="228"/>
      <c r="JQT41" s="228"/>
      <c r="JQU41" s="228"/>
      <c r="JQV41" s="228"/>
      <c r="JQW41" s="228"/>
      <c r="JQX41" s="228"/>
      <c r="JQY41" s="228"/>
      <c r="JQZ41" s="228"/>
      <c r="JRA41" s="228"/>
      <c r="JRB41" s="228"/>
      <c r="JRC41" s="228"/>
      <c r="JRD41" s="228"/>
      <c r="JRE41" s="228"/>
      <c r="JRF41" s="228"/>
      <c r="JRG41" s="228"/>
      <c r="JRH41" s="228"/>
      <c r="JRI41" s="228"/>
      <c r="JRJ41" s="228"/>
      <c r="JRK41" s="228"/>
      <c r="JRL41" s="228"/>
      <c r="JRM41" s="228"/>
      <c r="JRN41" s="228"/>
      <c r="JRO41" s="228"/>
      <c r="JRP41" s="228"/>
      <c r="JRQ41" s="228"/>
      <c r="JRR41" s="228"/>
      <c r="JRS41" s="228"/>
      <c r="JRT41" s="228"/>
      <c r="JRU41" s="228"/>
      <c r="JRV41" s="228"/>
      <c r="JRW41" s="228"/>
      <c r="JRX41" s="228"/>
      <c r="JRY41" s="228"/>
      <c r="JRZ41" s="228"/>
      <c r="JSA41" s="228"/>
      <c r="JSB41" s="228"/>
      <c r="JSC41" s="228"/>
      <c r="JSD41" s="228"/>
      <c r="JSE41" s="228"/>
      <c r="JSF41" s="228"/>
      <c r="JSG41" s="228"/>
      <c r="JSH41" s="228"/>
      <c r="JSI41" s="228"/>
      <c r="JSJ41" s="228"/>
      <c r="JSK41" s="228"/>
      <c r="JSL41" s="228"/>
      <c r="JSM41" s="228"/>
      <c r="JSN41" s="228"/>
      <c r="JSO41" s="228"/>
      <c r="JSP41" s="228"/>
      <c r="JSQ41" s="228"/>
      <c r="JSR41" s="228"/>
      <c r="JSS41" s="228"/>
      <c r="JST41" s="228"/>
      <c r="JSU41" s="228"/>
      <c r="JSV41" s="228"/>
      <c r="JSW41" s="228"/>
      <c r="JSX41" s="228"/>
      <c r="JSY41" s="228"/>
      <c r="JSZ41" s="228"/>
      <c r="JTA41" s="228"/>
      <c r="JTB41" s="228"/>
      <c r="JTC41" s="228"/>
      <c r="JTD41" s="228"/>
      <c r="JTE41" s="228"/>
      <c r="JTF41" s="228"/>
      <c r="JTG41" s="228"/>
      <c r="JTH41" s="228"/>
      <c r="JTI41" s="228"/>
      <c r="JTJ41" s="228"/>
      <c r="JTK41" s="228"/>
      <c r="JTL41" s="228"/>
      <c r="JTM41" s="228"/>
      <c r="JTN41" s="228"/>
      <c r="JTO41" s="228"/>
      <c r="JTP41" s="228"/>
      <c r="JTQ41" s="228"/>
      <c r="JTR41" s="228"/>
      <c r="JTS41" s="228"/>
      <c r="JTT41" s="228"/>
      <c r="JTU41" s="228"/>
      <c r="JTV41" s="228"/>
      <c r="JTW41" s="228"/>
      <c r="JTX41" s="228"/>
      <c r="JTY41" s="228"/>
      <c r="JTZ41" s="228"/>
      <c r="JUA41" s="228"/>
      <c r="JUB41" s="228"/>
      <c r="JUC41" s="228"/>
      <c r="JUD41" s="228"/>
      <c r="JUE41" s="228"/>
      <c r="JUF41" s="228"/>
      <c r="JUG41" s="228"/>
      <c r="JUH41" s="228"/>
      <c r="JUI41" s="228"/>
      <c r="JUJ41" s="228"/>
      <c r="JUK41" s="228"/>
      <c r="JUL41" s="228"/>
      <c r="JUM41" s="228"/>
      <c r="JUN41" s="228"/>
      <c r="JUO41" s="228"/>
      <c r="JUP41" s="228"/>
      <c r="JUQ41" s="228"/>
      <c r="JUR41" s="228"/>
      <c r="JUS41" s="228"/>
      <c r="JUT41" s="228"/>
      <c r="JUU41" s="228"/>
      <c r="JUV41" s="228"/>
      <c r="JUW41" s="228"/>
      <c r="JUX41" s="228"/>
      <c r="JUY41" s="228"/>
      <c r="JUZ41" s="228"/>
      <c r="JVA41" s="228"/>
      <c r="JVB41" s="228"/>
      <c r="JVC41" s="228"/>
      <c r="JVD41" s="228"/>
      <c r="JVE41" s="228"/>
      <c r="JVF41" s="228"/>
      <c r="JVG41" s="228"/>
      <c r="JVH41" s="228"/>
      <c r="JVI41" s="228"/>
      <c r="JVJ41" s="228"/>
      <c r="JVK41" s="228"/>
      <c r="JVL41" s="228"/>
      <c r="JVM41" s="228"/>
      <c r="JVN41" s="228"/>
      <c r="JVO41" s="228"/>
      <c r="JVP41" s="228"/>
      <c r="JVQ41" s="228"/>
      <c r="JVR41" s="228"/>
      <c r="JVS41" s="228"/>
      <c r="JVT41" s="228"/>
      <c r="JVU41" s="228"/>
      <c r="JVV41" s="228"/>
      <c r="JVW41" s="228"/>
      <c r="JVX41" s="228"/>
      <c r="JVY41" s="228"/>
      <c r="JVZ41" s="228"/>
      <c r="JWA41" s="228"/>
      <c r="JWB41" s="228"/>
      <c r="JWC41" s="228"/>
      <c r="JWD41" s="228"/>
      <c r="JWE41" s="228"/>
      <c r="JWF41" s="228"/>
      <c r="JWG41" s="228"/>
      <c r="JWH41" s="228"/>
      <c r="JWI41" s="228"/>
      <c r="JWJ41" s="228"/>
      <c r="JWK41" s="228"/>
      <c r="JWL41" s="228"/>
      <c r="JWM41" s="228"/>
      <c r="JWN41" s="228"/>
      <c r="JWO41" s="228"/>
      <c r="JWP41" s="228"/>
      <c r="JWQ41" s="228"/>
      <c r="JWR41" s="228"/>
      <c r="JWS41" s="228"/>
      <c r="JWT41" s="228"/>
      <c r="JWU41" s="228"/>
      <c r="JWV41" s="228"/>
      <c r="JWW41" s="228"/>
      <c r="JWX41" s="228"/>
      <c r="JWY41" s="228"/>
      <c r="JWZ41" s="228"/>
      <c r="JXA41" s="228"/>
      <c r="JXB41" s="228"/>
      <c r="JXC41" s="228"/>
      <c r="JXD41" s="228"/>
      <c r="JXE41" s="228"/>
      <c r="JXF41" s="228"/>
      <c r="JXG41" s="228"/>
      <c r="JXH41" s="228"/>
      <c r="JXI41" s="228"/>
      <c r="JXJ41" s="228"/>
      <c r="JXK41" s="228"/>
      <c r="JXL41" s="228"/>
      <c r="JXM41" s="228"/>
      <c r="JXN41" s="228"/>
      <c r="JXO41" s="228"/>
      <c r="JXP41" s="228"/>
      <c r="JXQ41" s="228"/>
      <c r="JXR41" s="228"/>
      <c r="JXS41" s="228"/>
      <c r="JXT41" s="228"/>
      <c r="JXU41" s="228"/>
      <c r="JXV41" s="228"/>
      <c r="JXW41" s="228"/>
      <c r="JXX41" s="228"/>
      <c r="JXY41" s="228"/>
      <c r="JXZ41" s="228"/>
      <c r="JYA41" s="228"/>
      <c r="JYB41" s="228"/>
      <c r="JYC41" s="228"/>
      <c r="JYD41" s="228"/>
      <c r="JYE41" s="228"/>
      <c r="JYF41" s="228"/>
      <c r="JYG41" s="228"/>
      <c r="JYH41" s="228"/>
      <c r="JYI41" s="228"/>
      <c r="JYJ41" s="228"/>
      <c r="JYK41" s="228"/>
      <c r="JYL41" s="228"/>
      <c r="JYM41" s="228"/>
      <c r="JYN41" s="228"/>
      <c r="JYO41" s="228"/>
      <c r="JYP41" s="228"/>
      <c r="JYQ41" s="228"/>
      <c r="JYR41" s="228"/>
      <c r="JYS41" s="228"/>
      <c r="JYT41" s="228"/>
      <c r="JYU41" s="228"/>
      <c r="JYV41" s="228"/>
      <c r="JYW41" s="228"/>
      <c r="JYX41" s="228"/>
      <c r="JYY41" s="228"/>
      <c r="JYZ41" s="228"/>
      <c r="JZA41" s="228"/>
      <c r="JZB41" s="228"/>
      <c r="JZC41" s="228"/>
      <c r="JZD41" s="228"/>
      <c r="JZE41" s="228"/>
      <c r="JZF41" s="228"/>
      <c r="JZG41" s="228"/>
      <c r="JZH41" s="228"/>
      <c r="JZI41" s="228"/>
      <c r="JZJ41" s="228"/>
      <c r="JZK41" s="228"/>
      <c r="JZL41" s="228"/>
      <c r="JZM41" s="228"/>
      <c r="JZN41" s="228"/>
      <c r="JZO41" s="228"/>
      <c r="JZP41" s="228"/>
      <c r="JZQ41" s="228"/>
      <c r="JZR41" s="228"/>
      <c r="JZS41" s="228"/>
      <c r="JZT41" s="228"/>
      <c r="JZU41" s="228"/>
      <c r="JZV41" s="228"/>
      <c r="JZW41" s="228"/>
      <c r="JZX41" s="228"/>
      <c r="JZY41" s="228"/>
      <c r="JZZ41" s="228"/>
      <c r="KAA41" s="228"/>
      <c r="KAB41" s="228"/>
      <c r="KAC41" s="228"/>
      <c r="KAD41" s="228"/>
      <c r="KAE41" s="228"/>
      <c r="KAF41" s="228"/>
      <c r="KAG41" s="228"/>
      <c r="KAH41" s="228"/>
      <c r="KAI41" s="228"/>
      <c r="KAJ41" s="228"/>
      <c r="KAK41" s="228"/>
      <c r="KAL41" s="228"/>
      <c r="KAM41" s="228"/>
      <c r="KAN41" s="228"/>
      <c r="KAO41" s="228"/>
      <c r="KAP41" s="228"/>
      <c r="KAQ41" s="228"/>
      <c r="KAR41" s="228"/>
      <c r="KAS41" s="228"/>
      <c r="KAT41" s="228"/>
      <c r="KAU41" s="228"/>
      <c r="KAV41" s="228"/>
      <c r="KAW41" s="228"/>
      <c r="KAX41" s="228"/>
      <c r="KAY41" s="228"/>
      <c r="KAZ41" s="228"/>
      <c r="KBA41" s="228"/>
      <c r="KBB41" s="228"/>
      <c r="KBC41" s="228"/>
      <c r="KBD41" s="228"/>
      <c r="KBE41" s="228"/>
      <c r="KBF41" s="228"/>
      <c r="KBG41" s="228"/>
      <c r="KBH41" s="228"/>
      <c r="KBI41" s="228"/>
      <c r="KBJ41" s="228"/>
      <c r="KBK41" s="228"/>
      <c r="KBL41" s="228"/>
      <c r="KBM41" s="228"/>
      <c r="KBN41" s="228"/>
      <c r="KBO41" s="228"/>
      <c r="KBP41" s="228"/>
      <c r="KBQ41" s="228"/>
      <c r="KBR41" s="228"/>
      <c r="KBS41" s="228"/>
      <c r="KBT41" s="228"/>
      <c r="KBU41" s="228"/>
      <c r="KBV41" s="228"/>
      <c r="KBW41" s="228"/>
      <c r="KBX41" s="228"/>
      <c r="KBY41" s="228"/>
      <c r="KBZ41" s="228"/>
      <c r="KCA41" s="228"/>
      <c r="KCB41" s="228"/>
      <c r="KCC41" s="228"/>
      <c r="KCD41" s="228"/>
      <c r="KCE41" s="228"/>
      <c r="KCF41" s="228"/>
      <c r="KCG41" s="228"/>
      <c r="KCH41" s="228"/>
      <c r="KCI41" s="228"/>
      <c r="KCJ41" s="228"/>
      <c r="KCK41" s="228"/>
      <c r="KCL41" s="228"/>
      <c r="KCM41" s="228"/>
      <c r="KCN41" s="228"/>
      <c r="KCO41" s="228"/>
      <c r="KCP41" s="228"/>
      <c r="KCQ41" s="228"/>
      <c r="KCR41" s="228"/>
      <c r="KCS41" s="228"/>
      <c r="KCT41" s="228"/>
      <c r="KCU41" s="228"/>
      <c r="KCV41" s="228"/>
      <c r="KCW41" s="228"/>
      <c r="KCX41" s="228"/>
      <c r="KCY41" s="228"/>
      <c r="KCZ41" s="228"/>
      <c r="KDA41" s="228"/>
      <c r="KDB41" s="228"/>
      <c r="KDC41" s="228"/>
      <c r="KDD41" s="228"/>
      <c r="KDE41" s="228"/>
      <c r="KDF41" s="228"/>
      <c r="KDG41" s="228"/>
      <c r="KDH41" s="228"/>
      <c r="KDI41" s="228"/>
      <c r="KDJ41" s="228"/>
      <c r="KDK41" s="228"/>
      <c r="KDL41" s="228"/>
      <c r="KDM41" s="228"/>
      <c r="KDN41" s="228"/>
      <c r="KDO41" s="228"/>
      <c r="KDP41" s="228"/>
      <c r="KDQ41" s="228"/>
      <c r="KDR41" s="228"/>
      <c r="KDS41" s="228"/>
      <c r="KDT41" s="228"/>
      <c r="KDU41" s="228"/>
      <c r="KDV41" s="228"/>
      <c r="KDW41" s="228"/>
      <c r="KDX41" s="228"/>
      <c r="KDY41" s="228"/>
      <c r="KDZ41" s="228"/>
      <c r="KEA41" s="228"/>
      <c r="KEB41" s="228"/>
      <c r="KEC41" s="228"/>
      <c r="KED41" s="228"/>
      <c r="KEE41" s="228"/>
      <c r="KEF41" s="228"/>
      <c r="KEG41" s="228"/>
      <c r="KEH41" s="228"/>
      <c r="KEI41" s="228"/>
      <c r="KEJ41" s="228"/>
      <c r="KEK41" s="228"/>
      <c r="KEL41" s="228"/>
      <c r="KEM41" s="228"/>
      <c r="KEN41" s="228"/>
      <c r="KEO41" s="228"/>
      <c r="KEP41" s="228"/>
      <c r="KEQ41" s="228"/>
      <c r="KER41" s="228"/>
      <c r="KES41" s="228"/>
      <c r="KET41" s="228"/>
      <c r="KEU41" s="228"/>
      <c r="KEV41" s="228"/>
      <c r="KEW41" s="228"/>
      <c r="KEX41" s="228"/>
      <c r="KEY41" s="228"/>
      <c r="KEZ41" s="228"/>
      <c r="KFA41" s="228"/>
      <c r="KFB41" s="228"/>
      <c r="KFC41" s="228"/>
      <c r="KFD41" s="228"/>
      <c r="KFE41" s="228"/>
      <c r="KFF41" s="228"/>
      <c r="KFG41" s="228"/>
      <c r="KFH41" s="228"/>
      <c r="KFI41" s="228"/>
      <c r="KFJ41" s="228"/>
      <c r="KFK41" s="228"/>
      <c r="KFL41" s="228"/>
      <c r="KFM41" s="228"/>
      <c r="KFN41" s="228"/>
      <c r="KFO41" s="228"/>
      <c r="KFP41" s="228"/>
      <c r="KFQ41" s="228"/>
      <c r="KFR41" s="228"/>
      <c r="KFS41" s="228"/>
      <c r="KFT41" s="228"/>
      <c r="KFU41" s="228"/>
      <c r="KFV41" s="228"/>
      <c r="KFW41" s="228"/>
      <c r="KFX41" s="228"/>
      <c r="KFY41" s="228"/>
      <c r="KFZ41" s="228"/>
      <c r="KGA41" s="228"/>
      <c r="KGB41" s="228"/>
      <c r="KGC41" s="228"/>
      <c r="KGD41" s="228"/>
      <c r="KGE41" s="228"/>
      <c r="KGF41" s="228"/>
      <c r="KGG41" s="228"/>
      <c r="KGH41" s="228"/>
      <c r="KGI41" s="228"/>
      <c r="KGJ41" s="228"/>
      <c r="KGK41" s="228"/>
      <c r="KGL41" s="228"/>
      <c r="KGM41" s="228"/>
      <c r="KGN41" s="228"/>
      <c r="KGO41" s="228"/>
      <c r="KGP41" s="228"/>
      <c r="KGQ41" s="228"/>
      <c r="KGR41" s="228"/>
      <c r="KGS41" s="228"/>
      <c r="KGT41" s="228"/>
      <c r="KGU41" s="228"/>
      <c r="KGV41" s="228"/>
      <c r="KGW41" s="228"/>
      <c r="KGX41" s="228"/>
      <c r="KGY41" s="228"/>
      <c r="KGZ41" s="228"/>
      <c r="KHA41" s="228"/>
      <c r="KHB41" s="228"/>
      <c r="KHC41" s="228"/>
      <c r="KHD41" s="228"/>
      <c r="KHE41" s="228"/>
      <c r="KHF41" s="228"/>
      <c r="KHG41" s="228"/>
      <c r="KHH41" s="228"/>
      <c r="KHI41" s="228"/>
      <c r="KHJ41" s="228"/>
      <c r="KHK41" s="228"/>
      <c r="KHL41" s="228"/>
      <c r="KHM41" s="228"/>
      <c r="KHN41" s="228"/>
      <c r="KHO41" s="228"/>
      <c r="KHP41" s="228"/>
      <c r="KHQ41" s="228"/>
      <c r="KHR41" s="228"/>
      <c r="KHS41" s="228"/>
      <c r="KHT41" s="228"/>
      <c r="KHU41" s="228"/>
      <c r="KHV41" s="228"/>
      <c r="KHW41" s="228"/>
      <c r="KHX41" s="228"/>
      <c r="KHY41" s="228"/>
      <c r="KHZ41" s="228"/>
      <c r="KIA41" s="228"/>
      <c r="KIB41" s="228"/>
      <c r="KIC41" s="228"/>
      <c r="KID41" s="228"/>
      <c r="KIE41" s="228"/>
      <c r="KIF41" s="228"/>
      <c r="KIG41" s="228"/>
      <c r="KIH41" s="228"/>
      <c r="KII41" s="228"/>
      <c r="KIJ41" s="228"/>
      <c r="KIK41" s="228"/>
      <c r="KIL41" s="228"/>
      <c r="KIM41" s="228"/>
      <c r="KIN41" s="228"/>
      <c r="KIO41" s="228"/>
      <c r="KIP41" s="228"/>
      <c r="KIQ41" s="228"/>
      <c r="KIR41" s="228"/>
      <c r="KIS41" s="228"/>
      <c r="KIT41" s="228"/>
      <c r="KIU41" s="228"/>
      <c r="KIV41" s="228"/>
      <c r="KIW41" s="228"/>
      <c r="KIX41" s="228"/>
      <c r="KIY41" s="228"/>
      <c r="KIZ41" s="228"/>
      <c r="KJA41" s="228"/>
      <c r="KJB41" s="228"/>
      <c r="KJC41" s="228"/>
      <c r="KJD41" s="228"/>
      <c r="KJE41" s="228"/>
      <c r="KJF41" s="228"/>
      <c r="KJG41" s="228"/>
      <c r="KJH41" s="228"/>
      <c r="KJI41" s="228"/>
      <c r="KJJ41" s="228"/>
      <c r="KJK41" s="228"/>
      <c r="KJL41" s="228"/>
      <c r="KJM41" s="228"/>
      <c r="KJN41" s="228"/>
      <c r="KJO41" s="228"/>
      <c r="KJP41" s="228"/>
      <c r="KJQ41" s="228"/>
      <c r="KJR41" s="228"/>
      <c r="KJS41" s="228"/>
      <c r="KJT41" s="228"/>
      <c r="KJU41" s="228"/>
      <c r="KJV41" s="228"/>
      <c r="KJW41" s="228"/>
      <c r="KJX41" s="228"/>
      <c r="KJY41" s="228"/>
      <c r="KJZ41" s="228"/>
      <c r="KKA41" s="228"/>
      <c r="KKB41" s="228"/>
      <c r="KKC41" s="228"/>
      <c r="KKD41" s="228"/>
      <c r="KKE41" s="228"/>
      <c r="KKF41" s="228"/>
      <c r="KKG41" s="228"/>
      <c r="KKH41" s="228"/>
      <c r="KKI41" s="228"/>
      <c r="KKJ41" s="228"/>
      <c r="KKK41" s="228"/>
      <c r="KKL41" s="228"/>
      <c r="KKM41" s="228"/>
      <c r="KKN41" s="228"/>
      <c r="KKO41" s="228"/>
      <c r="KKP41" s="228"/>
      <c r="KKQ41" s="228"/>
      <c r="KKR41" s="228"/>
      <c r="KKS41" s="228"/>
      <c r="KKT41" s="228"/>
      <c r="KKU41" s="228"/>
      <c r="KKV41" s="228"/>
      <c r="KKW41" s="228"/>
      <c r="KKX41" s="228"/>
      <c r="KKY41" s="228"/>
      <c r="KKZ41" s="228"/>
      <c r="KLA41" s="228"/>
      <c r="KLB41" s="228"/>
      <c r="KLC41" s="228"/>
      <c r="KLD41" s="228"/>
      <c r="KLE41" s="228"/>
      <c r="KLF41" s="228"/>
      <c r="KLG41" s="228"/>
      <c r="KLH41" s="228"/>
      <c r="KLI41" s="228"/>
      <c r="KLJ41" s="228"/>
      <c r="KLK41" s="228"/>
      <c r="KLL41" s="228"/>
      <c r="KLM41" s="228"/>
      <c r="KLN41" s="228"/>
      <c r="KLO41" s="228"/>
      <c r="KLP41" s="228"/>
      <c r="KLQ41" s="228"/>
      <c r="KLR41" s="228"/>
      <c r="KLS41" s="228"/>
      <c r="KLT41" s="228"/>
      <c r="KLU41" s="228"/>
      <c r="KLV41" s="228"/>
      <c r="KLW41" s="228"/>
      <c r="KLX41" s="228"/>
      <c r="KLY41" s="228"/>
      <c r="KLZ41" s="228"/>
      <c r="KMA41" s="228"/>
      <c r="KMB41" s="228"/>
      <c r="KMC41" s="228"/>
      <c r="KMD41" s="228"/>
      <c r="KME41" s="228"/>
      <c r="KMF41" s="228"/>
      <c r="KMG41" s="228"/>
      <c r="KMH41" s="228"/>
      <c r="KMI41" s="228"/>
      <c r="KMJ41" s="228"/>
      <c r="KMK41" s="228"/>
      <c r="KML41" s="228"/>
      <c r="KMM41" s="228"/>
      <c r="KMN41" s="228"/>
      <c r="KMO41" s="228"/>
      <c r="KMP41" s="228"/>
      <c r="KMQ41" s="228"/>
      <c r="KMR41" s="228"/>
      <c r="KMS41" s="228"/>
      <c r="KMT41" s="228"/>
      <c r="KMU41" s="228"/>
      <c r="KMV41" s="228"/>
      <c r="KMW41" s="228"/>
      <c r="KMX41" s="228"/>
      <c r="KMY41" s="228"/>
      <c r="KMZ41" s="228"/>
      <c r="KNA41" s="228"/>
      <c r="KNB41" s="228"/>
      <c r="KNC41" s="228"/>
      <c r="KND41" s="228"/>
      <c r="KNE41" s="228"/>
      <c r="KNF41" s="228"/>
      <c r="KNG41" s="228"/>
      <c r="KNH41" s="228"/>
      <c r="KNI41" s="228"/>
      <c r="KNJ41" s="228"/>
      <c r="KNK41" s="228"/>
      <c r="KNL41" s="228"/>
      <c r="KNM41" s="228"/>
      <c r="KNN41" s="228"/>
      <c r="KNO41" s="228"/>
      <c r="KNP41" s="228"/>
      <c r="KNQ41" s="228"/>
      <c r="KNR41" s="228"/>
      <c r="KNS41" s="228"/>
      <c r="KNT41" s="228"/>
      <c r="KNU41" s="228"/>
      <c r="KNV41" s="228"/>
      <c r="KNW41" s="228"/>
      <c r="KNX41" s="228"/>
      <c r="KNY41" s="228"/>
      <c r="KNZ41" s="228"/>
      <c r="KOA41" s="228"/>
      <c r="KOB41" s="228"/>
      <c r="KOC41" s="228"/>
      <c r="KOD41" s="228"/>
      <c r="KOE41" s="228"/>
      <c r="KOF41" s="228"/>
      <c r="KOG41" s="228"/>
      <c r="KOH41" s="228"/>
      <c r="KOI41" s="228"/>
      <c r="KOJ41" s="228"/>
      <c r="KOK41" s="228"/>
      <c r="KOL41" s="228"/>
      <c r="KOM41" s="228"/>
      <c r="KON41" s="228"/>
      <c r="KOO41" s="228"/>
      <c r="KOP41" s="228"/>
      <c r="KOQ41" s="228"/>
      <c r="KOR41" s="228"/>
      <c r="KOS41" s="228"/>
      <c r="KOT41" s="228"/>
      <c r="KOU41" s="228"/>
      <c r="KOV41" s="228"/>
      <c r="KOW41" s="228"/>
      <c r="KOX41" s="228"/>
      <c r="KOY41" s="228"/>
      <c r="KOZ41" s="228"/>
      <c r="KPA41" s="228"/>
      <c r="KPB41" s="228"/>
      <c r="KPC41" s="228"/>
      <c r="KPD41" s="228"/>
      <c r="KPE41" s="228"/>
      <c r="KPF41" s="228"/>
      <c r="KPG41" s="228"/>
      <c r="KPH41" s="228"/>
      <c r="KPI41" s="228"/>
      <c r="KPJ41" s="228"/>
      <c r="KPK41" s="228"/>
      <c r="KPL41" s="228"/>
      <c r="KPM41" s="228"/>
      <c r="KPN41" s="228"/>
      <c r="KPO41" s="228"/>
      <c r="KPP41" s="228"/>
      <c r="KPQ41" s="228"/>
      <c r="KPR41" s="228"/>
      <c r="KPS41" s="228"/>
      <c r="KPT41" s="228"/>
      <c r="KPU41" s="228"/>
      <c r="KPV41" s="228"/>
      <c r="KPW41" s="228"/>
      <c r="KPX41" s="228"/>
      <c r="KPY41" s="228"/>
      <c r="KPZ41" s="228"/>
      <c r="KQA41" s="228"/>
      <c r="KQB41" s="228"/>
      <c r="KQC41" s="228"/>
      <c r="KQD41" s="228"/>
      <c r="KQE41" s="228"/>
      <c r="KQF41" s="228"/>
      <c r="KQG41" s="228"/>
      <c r="KQH41" s="228"/>
      <c r="KQI41" s="228"/>
      <c r="KQJ41" s="228"/>
      <c r="KQK41" s="228"/>
      <c r="KQL41" s="228"/>
      <c r="KQM41" s="228"/>
      <c r="KQN41" s="228"/>
      <c r="KQO41" s="228"/>
      <c r="KQP41" s="228"/>
      <c r="KQQ41" s="228"/>
      <c r="KQR41" s="228"/>
      <c r="KQS41" s="228"/>
      <c r="KQT41" s="228"/>
      <c r="KQU41" s="228"/>
      <c r="KQV41" s="228"/>
      <c r="KQW41" s="228"/>
      <c r="KQX41" s="228"/>
      <c r="KQY41" s="228"/>
      <c r="KQZ41" s="228"/>
      <c r="KRA41" s="228"/>
      <c r="KRB41" s="228"/>
      <c r="KRC41" s="228"/>
      <c r="KRD41" s="228"/>
      <c r="KRE41" s="228"/>
      <c r="KRF41" s="228"/>
      <c r="KRG41" s="228"/>
      <c r="KRH41" s="228"/>
      <c r="KRI41" s="228"/>
      <c r="KRJ41" s="228"/>
      <c r="KRK41" s="228"/>
      <c r="KRL41" s="228"/>
      <c r="KRM41" s="228"/>
      <c r="KRN41" s="228"/>
      <c r="KRO41" s="228"/>
      <c r="KRP41" s="228"/>
      <c r="KRQ41" s="228"/>
      <c r="KRR41" s="228"/>
      <c r="KRS41" s="228"/>
      <c r="KRT41" s="228"/>
      <c r="KRU41" s="228"/>
      <c r="KRV41" s="228"/>
      <c r="KRW41" s="228"/>
      <c r="KRX41" s="228"/>
      <c r="KRY41" s="228"/>
      <c r="KRZ41" s="228"/>
      <c r="KSA41" s="228"/>
      <c r="KSB41" s="228"/>
      <c r="KSC41" s="228"/>
      <c r="KSD41" s="228"/>
      <c r="KSE41" s="228"/>
      <c r="KSF41" s="228"/>
      <c r="KSG41" s="228"/>
      <c r="KSH41" s="228"/>
      <c r="KSI41" s="228"/>
      <c r="KSJ41" s="228"/>
      <c r="KSK41" s="228"/>
      <c r="KSL41" s="228"/>
      <c r="KSM41" s="228"/>
      <c r="KSN41" s="228"/>
      <c r="KSO41" s="228"/>
      <c r="KSP41" s="228"/>
      <c r="KSQ41" s="228"/>
      <c r="KSR41" s="228"/>
      <c r="KSS41" s="228"/>
      <c r="KST41" s="228"/>
      <c r="KSU41" s="228"/>
      <c r="KSV41" s="228"/>
      <c r="KSW41" s="228"/>
      <c r="KSX41" s="228"/>
      <c r="KSY41" s="228"/>
      <c r="KSZ41" s="228"/>
      <c r="KTA41" s="228"/>
      <c r="KTB41" s="228"/>
      <c r="KTC41" s="228"/>
      <c r="KTD41" s="228"/>
      <c r="KTE41" s="228"/>
      <c r="KTF41" s="228"/>
      <c r="KTG41" s="228"/>
      <c r="KTH41" s="228"/>
      <c r="KTI41" s="228"/>
      <c r="KTJ41" s="228"/>
      <c r="KTK41" s="228"/>
      <c r="KTL41" s="228"/>
      <c r="KTM41" s="228"/>
      <c r="KTN41" s="228"/>
      <c r="KTO41" s="228"/>
      <c r="KTP41" s="228"/>
      <c r="KTQ41" s="228"/>
      <c r="KTR41" s="228"/>
      <c r="KTS41" s="228"/>
      <c r="KTT41" s="228"/>
      <c r="KTU41" s="228"/>
      <c r="KTV41" s="228"/>
      <c r="KTW41" s="228"/>
      <c r="KTX41" s="228"/>
      <c r="KTY41" s="228"/>
      <c r="KTZ41" s="228"/>
      <c r="KUA41" s="228"/>
      <c r="KUB41" s="228"/>
      <c r="KUC41" s="228"/>
      <c r="KUD41" s="228"/>
      <c r="KUE41" s="228"/>
      <c r="KUF41" s="228"/>
      <c r="KUG41" s="228"/>
      <c r="KUH41" s="228"/>
      <c r="KUI41" s="228"/>
      <c r="KUJ41" s="228"/>
      <c r="KUK41" s="228"/>
      <c r="KUL41" s="228"/>
      <c r="KUM41" s="228"/>
      <c r="KUN41" s="228"/>
      <c r="KUO41" s="228"/>
      <c r="KUP41" s="228"/>
      <c r="KUQ41" s="228"/>
      <c r="KUR41" s="228"/>
      <c r="KUS41" s="228"/>
      <c r="KUT41" s="228"/>
      <c r="KUU41" s="228"/>
      <c r="KUV41" s="228"/>
      <c r="KUW41" s="228"/>
      <c r="KUX41" s="228"/>
      <c r="KUY41" s="228"/>
      <c r="KUZ41" s="228"/>
      <c r="KVA41" s="228"/>
      <c r="KVB41" s="228"/>
      <c r="KVC41" s="228"/>
      <c r="KVD41" s="228"/>
      <c r="KVE41" s="228"/>
      <c r="KVF41" s="228"/>
      <c r="KVG41" s="228"/>
      <c r="KVH41" s="228"/>
      <c r="KVI41" s="228"/>
      <c r="KVJ41" s="228"/>
      <c r="KVK41" s="228"/>
      <c r="KVL41" s="228"/>
      <c r="KVM41" s="228"/>
      <c r="KVN41" s="228"/>
      <c r="KVO41" s="228"/>
      <c r="KVP41" s="228"/>
      <c r="KVQ41" s="228"/>
      <c r="KVR41" s="228"/>
      <c r="KVS41" s="228"/>
      <c r="KVT41" s="228"/>
      <c r="KVU41" s="228"/>
      <c r="KVV41" s="228"/>
      <c r="KVW41" s="228"/>
      <c r="KVX41" s="228"/>
      <c r="KVY41" s="228"/>
      <c r="KVZ41" s="228"/>
      <c r="KWA41" s="228"/>
      <c r="KWB41" s="228"/>
      <c r="KWC41" s="228"/>
      <c r="KWD41" s="228"/>
      <c r="KWE41" s="228"/>
      <c r="KWF41" s="228"/>
      <c r="KWG41" s="228"/>
      <c r="KWH41" s="228"/>
      <c r="KWI41" s="228"/>
      <c r="KWJ41" s="228"/>
      <c r="KWK41" s="228"/>
      <c r="KWL41" s="228"/>
      <c r="KWM41" s="228"/>
      <c r="KWN41" s="228"/>
      <c r="KWO41" s="228"/>
      <c r="KWP41" s="228"/>
      <c r="KWQ41" s="228"/>
      <c r="KWR41" s="228"/>
      <c r="KWS41" s="228"/>
      <c r="KWT41" s="228"/>
      <c r="KWU41" s="228"/>
      <c r="KWV41" s="228"/>
      <c r="KWW41" s="228"/>
      <c r="KWX41" s="228"/>
      <c r="KWY41" s="228"/>
      <c r="KWZ41" s="228"/>
      <c r="KXA41" s="228"/>
      <c r="KXB41" s="228"/>
      <c r="KXC41" s="228"/>
      <c r="KXD41" s="228"/>
      <c r="KXE41" s="228"/>
      <c r="KXF41" s="228"/>
      <c r="KXG41" s="228"/>
      <c r="KXH41" s="228"/>
      <c r="KXI41" s="228"/>
      <c r="KXJ41" s="228"/>
      <c r="KXK41" s="228"/>
      <c r="KXL41" s="228"/>
      <c r="KXM41" s="228"/>
      <c r="KXN41" s="228"/>
      <c r="KXO41" s="228"/>
      <c r="KXP41" s="228"/>
      <c r="KXQ41" s="228"/>
      <c r="KXR41" s="228"/>
      <c r="KXS41" s="228"/>
      <c r="KXT41" s="228"/>
      <c r="KXU41" s="228"/>
      <c r="KXV41" s="228"/>
      <c r="KXW41" s="228"/>
      <c r="KXX41" s="228"/>
      <c r="KXY41" s="228"/>
      <c r="KXZ41" s="228"/>
      <c r="KYA41" s="228"/>
      <c r="KYB41" s="228"/>
      <c r="KYC41" s="228"/>
      <c r="KYD41" s="228"/>
      <c r="KYE41" s="228"/>
      <c r="KYF41" s="228"/>
      <c r="KYG41" s="228"/>
      <c r="KYH41" s="228"/>
      <c r="KYI41" s="228"/>
      <c r="KYJ41" s="228"/>
      <c r="KYK41" s="228"/>
      <c r="KYL41" s="228"/>
      <c r="KYM41" s="228"/>
      <c r="KYN41" s="228"/>
      <c r="KYO41" s="228"/>
      <c r="KYP41" s="228"/>
      <c r="KYQ41" s="228"/>
      <c r="KYR41" s="228"/>
      <c r="KYS41" s="228"/>
      <c r="KYT41" s="228"/>
      <c r="KYU41" s="228"/>
      <c r="KYV41" s="228"/>
      <c r="KYW41" s="228"/>
      <c r="KYX41" s="228"/>
      <c r="KYY41" s="228"/>
      <c r="KYZ41" s="228"/>
      <c r="KZA41" s="228"/>
      <c r="KZB41" s="228"/>
      <c r="KZC41" s="228"/>
      <c r="KZD41" s="228"/>
      <c r="KZE41" s="228"/>
      <c r="KZF41" s="228"/>
      <c r="KZG41" s="228"/>
      <c r="KZH41" s="228"/>
      <c r="KZI41" s="228"/>
      <c r="KZJ41" s="228"/>
      <c r="KZK41" s="228"/>
      <c r="KZL41" s="228"/>
      <c r="KZM41" s="228"/>
      <c r="KZN41" s="228"/>
      <c r="KZO41" s="228"/>
      <c r="KZP41" s="228"/>
      <c r="KZQ41" s="228"/>
      <c r="KZR41" s="228"/>
      <c r="KZS41" s="228"/>
      <c r="KZT41" s="228"/>
      <c r="KZU41" s="228"/>
      <c r="KZV41" s="228"/>
      <c r="KZW41" s="228"/>
      <c r="KZX41" s="228"/>
      <c r="KZY41" s="228"/>
      <c r="KZZ41" s="228"/>
      <c r="LAA41" s="228"/>
      <c r="LAB41" s="228"/>
      <c r="LAC41" s="228"/>
      <c r="LAD41" s="228"/>
      <c r="LAE41" s="228"/>
      <c r="LAF41" s="228"/>
      <c r="LAG41" s="228"/>
      <c r="LAH41" s="228"/>
      <c r="LAI41" s="228"/>
      <c r="LAJ41" s="228"/>
      <c r="LAK41" s="228"/>
      <c r="LAL41" s="228"/>
      <c r="LAM41" s="228"/>
      <c r="LAN41" s="228"/>
      <c r="LAO41" s="228"/>
      <c r="LAP41" s="228"/>
      <c r="LAQ41" s="228"/>
      <c r="LAR41" s="228"/>
      <c r="LAS41" s="228"/>
      <c r="LAT41" s="228"/>
      <c r="LAU41" s="228"/>
      <c r="LAV41" s="228"/>
      <c r="LAW41" s="228"/>
      <c r="LAX41" s="228"/>
      <c r="LAY41" s="228"/>
      <c r="LAZ41" s="228"/>
      <c r="LBA41" s="228"/>
      <c r="LBB41" s="228"/>
      <c r="LBC41" s="228"/>
      <c r="LBD41" s="228"/>
      <c r="LBE41" s="228"/>
      <c r="LBF41" s="228"/>
      <c r="LBG41" s="228"/>
      <c r="LBH41" s="228"/>
      <c r="LBI41" s="228"/>
      <c r="LBJ41" s="228"/>
      <c r="LBK41" s="228"/>
      <c r="LBL41" s="228"/>
      <c r="LBM41" s="228"/>
      <c r="LBN41" s="228"/>
      <c r="LBO41" s="228"/>
      <c r="LBP41" s="228"/>
      <c r="LBQ41" s="228"/>
      <c r="LBR41" s="228"/>
      <c r="LBS41" s="228"/>
      <c r="LBT41" s="228"/>
      <c r="LBU41" s="228"/>
      <c r="LBV41" s="228"/>
      <c r="LBW41" s="228"/>
      <c r="LBX41" s="228"/>
      <c r="LBY41" s="228"/>
      <c r="LBZ41" s="228"/>
      <c r="LCA41" s="228"/>
      <c r="LCB41" s="228"/>
      <c r="LCC41" s="228"/>
      <c r="LCD41" s="228"/>
      <c r="LCE41" s="228"/>
      <c r="LCF41" s="228"/>
      <c r="LCG41" s="228"/>
      <c r="LCH41" s="228"/>
      <c r="LCI41" s="228"/>
      <c r="LCJ41" s="228"/>
      <c r="LCK41" s="228"/>
      <c r="LCL41" s="228"/>
      <c r="LCM41" s="228"/>
      <c r="LCN41" s="228"/>
      <c r="LCO41" s="228"/>
      <c r="LCP41" s="228"/>
      <c r="LCQ41" s="228"/>
      <c r="LCR41" s="228"/>
      <c r="LCS41" s="228"/>
      <c r="LCT41" s="228"/>
      <c r="LCU41" s="228"/>
      <c r="LCV41" s="228"/>
      <c r="LCW41" s="228"/>
      <c r="LCX41" s="228"/>
      <c r="LCY41" s="228"/>
      <c r="LCZ41" s="228"/>
      <c r="LDA41" s="228"/>
      <c r="LDB41" s="228"/>
      <c r="LDC41" s="228"/>
      <c r="LDD41" s="228"/>
      <c r="LDE41" s="228"/>
      <c r="LDF41" s="228"/>
      <c r="LDG41" s="228"/>
      <c r="LDH41" s="228"/>
      <c r="LDI41" s="228"/>
      <c r="LDJ41" s="228"/>
      <c r="LDK41" s="228"/>
      <c r="LDL41" s="228"/>
      <c r="LDM41" s="228"/>
      <c r="LDN41" s="228"/>
      <c r="LDO41" s="228"/>
      <c r="LDP41" s="228"/>
      <c r="LDQ41" s="228"/>
      <c r="LDR41" s="228"/>
      <c r="LDS41" s="228"/>
      <c r="LDT41" s="228"/>
      <c r="LDU41" s="228"/>
      <c r="LDV41" s="228"/>
      <c r="LDW41" s="228"/>
      <c r="LDX41" s="228"/>
      <c r="LDY41" s="228"/>
      <c r="LDZ41" s="228"/>
      <c r="LEA41" s="228"/>
      <c r="LEB41" s="228"/>
      <c r="LEC41" s="228"/>
      <c r="LED41" s="228"/>
      <c r="LEE41" s="228"/>
      <c r="LEF41" s="228"/>
      <c r="LEG41" s="228"/>
      <c r="LEH41" s="228"/>
      <c r="LEI41" s="228"/>
      <c r="LEJ41" s="228"/>
      <c r="LEK41" s="228"/>
      <c r="LEL41" s="228"/>
      <c r="LEM41" s="228"/>
      <c r="LEN41" s="228"/>
      <c r="LEO41" s="228"/>
      <c r="LEP41" s="228"/>
      <c r="LEQ41" s="228"/>
      <c r="LER41" s="228"/>
      <c r="LES41" s="228"/>
      <c r="LET41" s="228"/>
      <c r="LEU41" s="228"/>
      <c r="LEV41" s="228"/>
      <c r="LEW41" s="228"/>
      <c r="LEX41" s="228"/>
      <c r="LEY41" s="228"/>
      <c r="LEZ41" s="228"/>
      <c r="LFA41" s="228"/>
      <c r="LFB41" s="228"/>
      <c r="LFC41" s="228"/>
      <c r="LFD41" s="228"/>
      <c r="LFE41" s="228"/>
      <c r="LFF41" s="228"/>
      <c r="LFG41" s="228"/>
      <c r="LFH41" s="228"/>
      <c r="LFI41" s="228"/>
      <c r="LFJ41" s="228"/>
      <c r="LFK41" s="228"/>
      <c r="LFL41" s="228"/>
      <c r="LFM41" s="228"/>
      <c r="LFN41" s="228"/>
      <c r="LFO41" s="228"/>
      <c r="LFP41" s="228"/>
      <c r="LFQ41" s="228"/>
      <c r="LFR41" s="228"/>
      <c r="LFS41" s="228"/>
      <c r="LFT41" s="228"/>
      <c r="LFU41" s="228"/>
      <c r="LFV41" s="228"/>
      <c r="LFW41" s="228"/>
      <c r="LFX41" s="228"/>
      <c r="LFY41" s="228"/>
      <c r="LFZ41" s="228"/>
      <c r="LGA41" s="228"/>
      <c r="LGB41" s="228"/>
      <c r="LGC41" s="228"/>
      <c r="LGD41" s="228"/>
      <c r="LGE41" s="228"/>
      <c r="LGF41" s="228"/>
      <c r="LGG41" s="228"/>
      <c r="LGH41" s="228"/>
      <c r="LGI41" s="228"/>
      <c r="LGJ41" s="228"/>
      <c r="LGK41" s="228"/>
      <c r="LGL41" s="228"/>
      <c r="LGM41" s="228"/>
      <c r="LGN41" s="228"/>
      <c r="LGO41" s="228"/>
      <c r="LGP41" s="228"/>
      <c r="LGQ41" s="228"/>
      <c r="LGR41" s="228"/>
      <c r="LGS41" s="228"/>
      <c r="LGT41" s="228"/>
      <c r="LGU41" s="228"/>
      <c r="LGV41" s="228"/>
      <c r="LGW41" s="228"/>
      <c r="LGX41" s="228"/>
      <c r="LGY41" s="228"/>
      <c r="LGZ41" s="228"/>
      <c r="LHA41" s="228"/>
      <c r="LHB41" s="228"/>
      <c r="LHC41" s="228"/>
      <c r="LHD41" s="228"/>
      <c r="LHE41" s="228"/>
      <c r="LHF41" s="228"/>
      <c r="LHG41" s="228"/>
      <c r="LHH41" s="228"/>
      <c r="LHI41" s="228"/>
      <c r="LHJ41" s="228"/>
      <c r="LHK41" s="228"/>
      <c r="LHL41" s="228"/>
      <c r="LHM41" s="228"/>
      <c r="LHN41" s="228"/>
      <c r="LHO41" s="228"/>
      <c r="LHP41" s="228"/>
      <c r="LHQ41" s="228"/>
      <c r="LHR41" s="228"/>
      <c r="LHS41" s="228"/>
      <c r="LHT41" s="228"/>
      <c r="LHU41" s="228"/>
      <c r="LHV41" s="228"/>
      <c r="LHW41" s="228"/>
      <c r="LHX41" s="228"/>
      <c r="LHY41" s="228"/>
      <c r="LHZ41" s="228"/>
      <c r="LIA41" s="228"/>
      <c r="LIB41" s="228"/>
      <c r="LIC41" s="228"/>
      <c r="LID41" s="228"/>
      <c r="LIE41" s="228"/>
      <c r="LIF41" s="228"/>
      <c r="LIG41" s="228"/>
      <c r="LIH41" s="228"/>
      <c r="LII41" s="228"/>
      <c r="LIJ41" s="228"/>
      <c r="LIK41" s="228"/>
      <c r="LIL41" s="228"/>
      <c r="LIM41" s="228"/>
      <c r="LIN41" s="228"/>
      <c r="LIO41" s="228"/>
      <c r="LIP41" s="228"/>
      <c r="LIQ41" s="228"/>
      <c r="LIR41" s="228"/>
      <c r="LIS41" s="228"/>
      <c r="LIT41" s="228"/>
      <c r="LIU41" s="228"/>
      <c r="LIV41" s="228"/>
      <c r="LIW41" s="228"/>
      <c r="LIX41" s="228"/>
      <c r="LIY41" s="228"/>
      <c r="LIZ41" s="228"/>
      <c r="LJA41" s="228"/>
      <c r="LJB41" s="228"/>
      <c r="LJC41" s="228"/>
      <c r="LJD41" s="228"/>
      <c r="LJE41" s="228"/>
      <c r="LJF41" s="228"/>
      <c r="LJG41" s="228"/>
      <c r="LJH41" s="228"/>
      <c r="LJI41" s="228"/>
      <c r="LJJ41" s="228"/>
      <c r="LJK41" s="228"/>
      <c r="LJL41" s="228"/>
      <c r="LJM41" s="228"/>
      <c r="LJN41" s="228"/>
      <c r="LJO41" s="228"/>
      <c r="LJP41" s="228"/>
      <c r="LJQ41" s="228"/>
      <c r="LJR41" s="228"/>
      <c r="LJS41" s="228"/>
      <c r="LJT41" s="228"/>
      <c r="LJU41" s="228"/>
      <c r="LJV41" s="228"/>
      <c r="LJW41" s="228"/>
      <c r="LJX41" s="228"/>
      <c r="LJY41" s="228"/>
      <c r="LJZ41" s="228"/>
      <c r="LKA41" s="228"/>
      <c r="LKB41" s="228"/>
      <c r="LKC41" s="228"/>
      <c r="LKD41" s="228"/>
      <c r="LKE41" s="228"/>
      <c r="LKF41" s="228"/>
      <c r="LKG41" s="228"/>
      <c r="LKH41" s="228"/>
      <c r="LKI41" s="228"/>
      <c r="LKJ41" s="228"/>
      <c r="LKK41" s="228"/>
      <c r="LKL41" s="228"/>
      <c r="LKM41" s="228"/>
      <c r="LKN41" s="228"/>
      <c r="LKO41" s="228"/>
      <c r="LKP41" s="228"/>
      <c r="LKQ41" s="228"/>
      <c r="LKR41" s="228"/>
      <c r="LKS41" s="228"/>
      <c r="LKT41" s="228"/>
      <c r="LKU41" s="228"/>
      <c r="LKV41" s="228"/>
      <c r="LKW41" s="228"/>
      <c r="LKX41" s="228"/>
      <c r="LKY41" s="228"/>
      <c r="LKZ41" s="228"/>
      <c r="LLA41" s="228"/>
      <c r="LLB41" s="228"/>
      <c r="LLC41" s="228"/>
      <c r="LLD41" s="228"/>
      <c r="LLE41" s="228"/>
      <c r="LLF41" s="228"/>
      <c r="LLG41" s="228"/>
      <c r="LLH41" s="228"/>
      <c r="LLI41" s="228"/>
      <c r="LLJ41" s="228"/>
      <c r="LLK41" s="228"/>
      <c r="LLL41" s="228"/>
      <c r="LLM41" s="228"/>
      <c r="LLN41" s="228"/>
      <c r="LLO41" s="228"/>
      <c r="LLP41" s="228"/>
      <c r="LLQ41" s="228"/>
      <c r="LLR41" s="228"/>
      <c r="LLS41" s="228"/>
      <c r="LLT41" s="228"/>
      <c r="LLU41" s="228"/>
      <c r="LLV41" s="228"/>
      <c r="LLW41" s="228"/>
      <c r="LLX41" s="228"/>
      <c r="LLY41" s="228"/>
      <c r="LLZ41" s="228"/>
      <c r="LMA41" s="228"/>
      <c r="LMB41" s="228"/>
      <c r="LMC41" s="228"/>
      <c r="LMD41" s="228"/>
      <c r="LME41" s="228"/>
      <c r="LMF41" s="228"/>
      <c r="LMG41" s="228"/>
      <c r="LMH41" s="228"/>
      <c r="LMI41" s="228"/>
      <c r="LMJ41" s="228"/>
      <c r="LMK41" s="228"/>
      <c r="LML41" s="228"/>
      <c r="LMM41" s="228"/>
      <c r="LMN41" s="228"/>
      <c r="LMO41" s="228"/>
      <c r="LMP41" s="228"/>
      <c r="LMQ41" s="228"/>
      <c r="LMR41" s="228"/>
      <c r="LMS41" s="228"/>
      <c r="LMT41" s="228"/>
      <c r="LMU41" s="228"/>
      <c r="LMV41" s="228"/>
      <c r="LMW41" s="228"/>
      <c r="LMX41" s="228"/>
      <c r="LMY41" s="228"/>
      <c r="LMZ41" s="228"/>
      <c r="LNA41" s="228"/>
      <c r="LNB41" s="228"/>
      <c r="LNC41" s="228"/>
      <c r="LND41" s="228"/>
      <c r="LNE41" s="228"/>
      <c r="LNF41" s="228"/>
      <c r="LNG41" s="228"/>
      <c r="LNH41" s="228"/>
      <c r="LNI41" s="228"/>
      <c r="LNJ41" s="228"/>
      <c r="LNK41" s="228"/>
      <c r="LNL41" s="228"/>
      <c r="LNM41" s="228"/>
      <c r="LNN41" s="228"/>
      <c r="LNO41" s="228"/>
      <c r="LNP41" s="228"/>
      <c r="LNQ41" s="228"/>
      <c r="LNR41" s="228"/>
      <c r="LNS41" s="228"/>
      <c r="LNT41" s="228"/>
      <c r="LNU41" s="228"/>
      <c r="LNV41" s="228"/>
      <c r="LNW41" s="228"/>
      <c r="LNX41" s="228"/>
      <c r="LNY41" s="228"/>
      <c r="LNZ41" s="228"/>
      <c r="LOA41" s="228"/>
      <c r="LOB41" s="228"/>
      <c r="LOC41" s="228"/>
      <c r="LOD41" s="228"/>
      <c r="LOE41" s="228"/>
      <c r="LOF41" s="228"/>
      <c r="LOG41" s="228"/>
      <c r="LOH41" s="228"/>
      <c r="LOI41" s="228"/>
      <c r="LOJ41" s="228"/>
      <c r="LOK41" s="228"/>
      <c r="LOL41" s="228"/>
      <c r="LOM41" s="228"/>
      <c r="LON41" s="228"/>
      <c r="LOO41" s="228"/>
      <c r="LOP41" s="228"/>
      <c r="LOQ41" s="228"/>
      <c r="LOR41" s="228"/>
      <c r="LOS41" s="228"/>
      <c r="LOT41" s="228"/>
      <c r="LOU41" s="228"/>
      <c r="LOV41" s="228"/>
      <c r="LOW41" s="228"/>
      <c r="LOX41" s="228"/>
      <c r="LOY41" s="228"/>
      <c r="LOZ41" s="228"/>
      <c r="LPA41" s="228"/>
      <c r="LPB41" s="228"/>
      <c r="LPC41" s="228"/>
      <c r="LPD41" s="228"/>
      <c r="LPE41" s="228"/>
      <c r="LPF41" s="228"/>
      <c r="LPG41" s="228"/>
      <c r="LPH41" s="228"/>
      <c r="LPI41" s="228"/>
      <c r="LPJ41" s="228"/>
      <c r="LPK41" s="228"/>
      <c r="LPL41" s="228"/>
      <c r="LPM41" s="228"/>
      <c r="LPN41" s="228"/>
      <c r="LPO41" s="228"/>
      <c r="LPP41" s="228"/>
      <c r="LPQ41" s="228"/>
      <c r="LPR41" s="228"/>
      <c r="LPS41" s="228"/>
      <c r="LPT41" s="228"/>
      <c r="LPU41" s="228"/>
      <c r="LPV41" s="228"/>
      <c r="LPW41" s="228"/>
      <c r="LPX41" s="228"/>
      <c r="LPY41" s="228"/>
      <c r="LPZ41" s="228"/>
      <c r="LQA41" s="228"/>
      <c r="LQB41" s="228"/>
      <c r="LQC41" s="228"/>
      <c r="LQD41" s="228"/>
      <c r="LQE41" s="228"/>
      <c r="LQF41" s="228"/>
      <c r="LQG41" s="228"/>
      <c r="LQH41" s="228"/>
      <c r="LQI41" s="228"/>
      <c r="LQJ41" s="228"/>
      <c r="LQK41" s="228"/>
      <c r="LQL41" s="228"/>
      <c r="LQM41" s="228"/>
      <c r="LQN41" s="228"/>
      <c r="LQO41" s="228"/>
      <c r="LQP41" s="228"/>
      <c r="LQQ41" s="228"/>
      <c r="LQR41" s="228"/>
      <c r="LQS41" s="228"/>
      <c r="LQT41" s="228"/>
      <c r="LQU41" s="228"/>
      <c r="LQV41" s="228"/>
      <c r="LQW41" s="228"/>
      <c r="LQX41" s="228"/>
      <c r="LQY41" s="228"/>
      <c r="LQZ41" s="228"/>
      <c r="LRA41" s="228"/>
      <c r="LRB41" s="228"/>
      <c r="LRC41" s="228"/>
      <c r="LRD41" s="228"/>
      <c r="LRE41" s="228"/>
      <c r="LRF41" s="228"/>
      <c r="LRG41" s="228"/>
      <c r="LRH41" s="228"/>
      <c r="LRI41" s="228"/>
      <c r="LRJ41" s="228"/>
      <c r="LRK41" s="228"/>
      <c r="LRL41" s="228"/>
      <c r="LRM41" s="228"/>
      <c r="LRN41" s="228"/>
      <c r="LRO41" s="228"/>
      <c r="LRP41" s="228"/>
      <c r="LRQ41" s="228"/>
      <c r="LRR41" s="228"/>
      <c r="LRS41" s="228"/>
      <c r="LRT41" s="228"/>
      <c r="LRU41" s="228"/>
      <c r="LRV41" s="228"/>
      <c r="LRW41" s="228"/>
      <c r="LRX41" s="228"/>
      <c r="LRY41" s="228"/>
      <c r="LRZ41" s="228"/>
      <c r="LSA41" s="228"/>
      <c r="LSB41" s="228"/>
      <c r="LSC41" s="228"/>
      <c r="LSD41" s="228"/>
      <c r="LSE41" s="228"/>
      <c r="LSF41" s="228"/>
      <c r="LSG41" s="228"/>
      <c r="LSH41" s="228"/>
      <c r="LSI41" s="228"/>
      <c r="LSJ41" s="228"/>
      <c r="LSK41" s="228"/>
      <c r="LSL41" s="228"/>
      <c r="LSM41" s="228"/>
      <c r="LSN41" s="228"/>
      <c r="LSO41" s="228"/>
      <c r="LSP41" s="228"/>
      <c r="LSQ41" s="228"/>
      <c r="LSR41" s="228"/>
      <c r="LSS41" s="228"/>
      <c r="LST41" s="228"/>
      <c r="LSU41" s="228"/>
      <c r="LSV41" s="228"/>
      <c r="LSW41" s="228"/>
      <c r="LSX41" s="228"/>
      <c r="LSY41" s="228"/>
      <c r="LSZ41" s="228"/>
      <c r="LTA41" s="228"/>
      <c r="LTB41" s="228"/>
      <c r="LTC41" s="228"/>
      <c r="LTD41" s="228"/>
      <c r="LTE41" s="228"/>
      <c r="LTF41" s="228"/>
      <c r="LTG41" s="228"/>
      <c r="LTH41" s="228"/>
      <c r="LTI41" s="228"/>
      <c r="LTJ41" s="228"/>
      <c r="LTK41" s="228"/>
      <c r="LTL41" s="228"/>
      <c r="LTM41" s="228"/>
      <c r="LTN41" s="228"/>
      <c r="LTO41" s="228"/>
      <c r="LTP41" s="228"/>
      <c r="LTQ41" s="228"/>
      <c r="LTR41" s="228"/>
      <c r="LTS41" s="228"/>
      <c r="LTT41" s="228"/>
      <c r="LTU41" s="228"/>
      <c r="LTV41" s="228"/>
      <c r="LTW41" s="228"/>
      <c r="LTX41" s="228"/>
      <c r="LTY41" s="228"/>
      <c r="LTZ41" s="228"/>
      <c r="LUA41" s="228"/>
      <c r="LUB41" s="228"/>
      <c r="LUC41" s="228"/>
      <c r="LUD41" s="228"/>
      <c r="LUE41" s="228"/>
      <c r="LUF41" s="228"/>
      <c r="LUG41" s="228"/>
      <c r="LUH41" s="228"/>
      <c r="LUI41" s="228"/>
      <c r="LUJ41" s="228"/>
      <c r="LUK41" s="228"/>
      <c r="LUL41" s="228"/>
      <c r="LUM41" s="228"/>
      <c r="LUN41" s="228"/>
      <c r="LUO41" s="228"/>
      <c r="LUP41" s="228"/>
      <c r="LUQ41" s="228"/>
      <c r="LUR41" s="228"/>
      <c r="LUS41" s="228"/>
      <c r="LUT41" s="228"/>
      <c r="LUU41" s="228"/>
      <c r="LUV41" s="228"/>
      <c r="LUW41" s="228"/>
      <c r="LUX41" s="228"/>
      <c r="LUY41" s="228"/>
      <c r="LUZ41" s="228"/>
      <c r="LVA41" s="228"/>
      <c r="LVB41" s="228"/>
      <c r="LVC41" s="228"/>
      <c r="LVD41" s="228"/>
      <c r="LVE41" s="228"/>
      <c r="LVF41" s="228"/>
      <c r="LVG41" s="228"/>
      <c r="LVH41" s="228"/>
      <c r="LVI41" s="228"/>
      <c r="LVJ41" s="228"/>
      <c r="LVK41" s="228"/>
      <c r="LVL41" s="228"/>
      <c r="LVM41" s="228"/>
      <c r="LVN41" s="228"/>
      <c r="LVO41" s="228"/>
      <c r="LVP41" s="228"/>
      <c r="LVQ41" s="228"/>
      <c r="LVR41" s="228"/>
      <c r="LVS41" s="228"/>
      <c r="LVT41" s="228"/>
      <c r="LVU41" s="228"/>
      <c r="LVV41" s="228"/>
      <c r="LVW41" s="228"/>
      <c r="LVX41" s="228"/>
      <c r="LVY41" s="228"/>
      <c r="LVZ41" s="228"/>
      <c r="LWA41" s="228"/>
      <c r="LWB41" s="228"/>
      <c r="LWC41" s="228"/>
      <c r="LWD41" s="228"/>
      <c r="LWE41" s="228"/>
      <c r="LWF41" s="228"/>
      <c r="LWG41" s="228"/>
      <c r="LWH41" s="228"/>
      <c r="LWI41" s="228"/>
      <c r="LWJ41" s="228"/>
      <c r="LWK41" s="228"/>
      <c r="LWL41" s="228"/>
      <c r="LWM41" s="228"/>
      <c r="LWN41" s="228"/>
      <c r="LWO41" s="228"/>
      <c r="LWP41" s="228"/>
      <c r="LWQ41" s="228"/>
      <c r="LWR41" s="228"/>
      <c r="LWS41" s="228"/>
      <c r="LWT41" s="228"/>
      <c r="LWU41" s="228"/>
      <c r="LWV41" s="228"/>
      <c r="LWW41" s="228"/>
      <c r="LWX41" s="228"/>
      <c r="LWY41" s="228"/>
      <c r="LWZ41" s="228"/>
      <c r="LXA41" s="228"/>
      <c r="LXB41" s="228"/>
      <c r="LXC41" s="228"/>
      <c r="LXD41" s="228"/>
      <c r="LXE41" s="228"/>
      <c r="LXF41" s="228"/>
      <c r="LXG41" s="228"/>
      <c r="LXH41" s="228"/>
      <c r="LXI41" s="228"/>
      <c r="LXJ41" s="228"/>
      <c r="LXK41" s="228"/>
      <c r="LXL41" s="228"/>
      <c r="LXM41" s="228"/>
      <c r="LXN41" s="228"/>
      <c r="LXO41" s="228"/>
      <c r="LXP41" s="228"/>
      <c r="LXQ41" s="228"/>
      <c r="LXR41" s="228"/>
      <c r="LXS41" s="228"/>
      <c r="LXT41" s="228"/>
      <c r="LXU41" s="228"/>
      <c r="LXV41" s="228"/>
      <c r="LXW41" s="228"/>
      <c r="LXX41" s="228"/>
      <c r="LXY41" s="228"/>
      <c r="LXZ41" s="228"/>
      <c r="LYA41" s="228"/>
      <c r="LYB41" s="228"/>
      <c r="LYC41" s="228"/>
      <c r="LYD41" s="228"/>
      <c r="LYE41" s="228"/>
      <c r="LYF41" s="228"/>
      <c r="LYG41" s="228"/>
      <c r="LYH41" s="228"/>
      <c r="LYI41" s="228"/>
      <c r="LYJ41" s="228"/>
      <c r="LYK41" s="228"/>
      <c r="LYL41" s="228"/>
      <c r="LYM41" s="228"/>
      <c r="LYN41" s="228"/>
      <c r="LYO41" s="228"/>
      <c r="LYP41" s="228"/>
      <c r="LYQ41" s="228"/>
      <c r="LYR41" s="228"/>
      <c r="LYS41" s="228"/>
      <c r="LYT41" s="228"/>
      <c r="LYU41" s="228"/>
      <c r="LYV41" s="228"/>
      <c r="LYW41" s="228"/>
      <c r="LYX41" s="228"/>
      <c r="LYY41" s="228"/>
      <c r="LYZ41" s="228"/>
      <c r="LZA41" s="228"/>
      <c r="LZB41" s="228"/>
      <c r="LZC41" s="228"/>
      <c r="LZD41" s="228"/>
      <c r="LZE41" s="228"/>
      <c r="LZF41" s="228"/>
      <c r="LZG41" s="228"/>
      <c r="LZH41" s="228"/>
      <c r="LZI41" s="228"/>
      <c r="LZJ41" s="228"/>
      <c r="LZK41" s="228"/>
      <c r="LZL41" s="228"/>
      <c r="LZM41" s="228"/>
      <c r="LZN41" s="228"/>
      <c r="LZO41" s="228"/>
      <c r="LZP41" s="228"/>
      <c r="LZQ41" s="228"/>
      <c r="LZR41" s="228"/>
      <c r="LZS41" s="228"/>
      <c r="LZT41" s="228"/>
      <c r="LZU41" s="228"/>
      <c r="LZV41" s="228"/>
      <c r="LZW41" s="228"/>
      <c r="LZX41" s="228"/>
      <c r="LZY41" s="228"/>
      <c r="LZZ41" s="228"/>
      <c r="MAA41" s="228"/>
      <c r="MAB41" s="228"/>
      <c r="MAC41" s="228"/>
      <c r="MAD41" s="228"/>
      <c r="MAE41" s="228"/>
      <c r="MAF41" s="228"/>
      <c r="MAG41" s="228"/>
      <c r="MAH41" s="228"/>
      <c r="MAI41" s="228"/>
      <c r="MAJ41" s="228"/>
      <c r="MAK41" s="228"/>
      <c r="MAL41" s="228"/>
      <c r="MAM41" s="228"/>
      <c r="MAN41" s="228"/>
      <c r="MAO41" s="228"/>
      <c r="MAP41" s="228"/>
      <c r="MAQ41" s="228"/>
      <c r="MAR41" s="228"/>
      <c r="MAS41" s="228"/>
      <c r="MAT41" s="228"/>
      <c r="MAU41" s="228"/>
      <c r="MAV41" s="228"/>
      <c r="MAW41" s="228"/>
      <c r="MAX41" s="228"/>
      <c r="MAY41" s="228"/>
      <c r="MAZ41" s="228"/>
      <c r="MBA41" s="228"/>
      <c r="MBB41" s="228"/>
      <c r="MBC41" s="228"/>
      <c r="MBD41" s="228"/>
      <c r="MBE41" s="228"/>
      <c r="MBF41" s="228"/>
      <c r="MBG41" s="228"/>
      <c r="MBH41" s="228"/>
      <c r="MBI41" s="228"/>
      <c r="MBJ41" s="228"/>
      <c r="MBK41" s="228"/>
      <c r="MBL41" s="228"/>
      <c r="MBM41" s="228"/>
      <c r="MBN41" s="228"/>
      <c r="MBO41" s="228"/>
      <c r="MBP41" s="228"/>
      <c r="MBQ41" s="228"/>
      <c r="MBR41" s="228"/>
      <c r="MBS41" s="228"/>
      <c r="MBT41" s="228"/>
      <c r="MBU41" s="228"/>
      <c r="MBV41" s="228"/>
      <c r="MBW41" s="228"/>
      <c r="MBX41" s="228"/>
      <c r="MBY41" s="228"/>
      <c r="MBZ41" s="228"/>
      <c r="MCA41" s="228"/>
      <c r="MCB41" s="228"/>
      <c r="MCC41" s="228"/>
      <c r="MCD41" s="228"/>
      <c r="MCE41" s="228"/>
      <c r="MCF41" s="228"/>
      <c r="MCG41" s="228"/>
      <c r="MCH41" s="228"/>
      <c r="MCI41" s="228"/>
      <c r="MCJ41" s="228"/>
      <c r="MCK41" s="228"/>
      <c r="MCL41" s="228"/>
      <c r="MCM41" s="228"/>
      <c r="MCN41" s="228"/>
      <c r="MCO41" s="228"/>
      <c r="MCP41" s="228"/>
      <c r="MCQ41" s="228"/>
      <c r="MCR41" s="228"/>
      <c r="MCS41" s="228"/>
      <c r="MCT41" s="228"/>
      <c r="MCU41" s="228"/>
      <c r="MCV41" s="228"/>
      <c r="MCW41" s="228"/>
      <c r="MCX41" s="228"/>
      <c r="MCY41" s="228"/>
      <c r="MCZ41" s="228"/>
      <c r="MDA41" s="228"/>
      <c r="MDB41" s="228"/>
      <c r="MDC41" s="228"/>
      <c r="MDD41" s="228"/>
      <c r="MDE41" s="228"/>
      <c r="MDF41" s="228"/>
      <c r="MDG41" s="228"/>
      <c r="MDH41" s="228"/>
      <c r="MDI41" s="228"/>
      <c r="MDJ41" s="228"/>
      <c r="MDK41" s="228"/>
      <c r="MDL41" s="228"/>
      <c r="MDM41" s="228"/>
      <c r="MDN41" s="228"/>
      <c r="MDO41" s="228"/>
      <c r="MDP41" s="228"/>
      <c r="MDQ41" s="228"/>
      <c r="MDR41" s="228"/>
      <c r="MDS41" s="228"/>
      <c r="MDT41" s="228"/>
      <c r="MDU41" s="228"/>
      <c r="MDV41" s="228"/>
      <c r="MDW41" s="228"/>
      <c r="MDX41" s="228"/>
      <c r="MDY41" s="228"/>
      <c r="MDZ41" s="228"/>
      <c r="MEA41" s="228"/>
      <c r="MEB41" s="228"/>
      <c r="MEC41" s="228"/>
      <c r="MED41" s="228"/>
      <c r="MEE41" s="228"/>
      <c r="MEF41" s="228"/>
      <c r="MEG41" s="228"/>
      <c r="MEH41" s="228"/>
      <c r="MEI41" s="228"/>
      <c r="MEJ41" s="228"/>
      <c r="MEK41" s="228"/>
      <c r="MEL41" s="228"/>
      <c r="MEM41" s="228"/>
      <c r="MEN41" s="228"/>
      <c r="MEO41" s="228"/>
      <c r="MEP41" s="228"/>
      <c r="MEQ41" s="228"/>
      <c r="MER41" s="228"/>
      <c r="MES41" s="228"/>
      <c r="MET41" s="228"/>
      <c r="MEU41" s="228"/>
      <c r="MEV41" s="228"/>
      <c r="MEW41" s="228"/>
      <c r="MEX41" s="228"/>
      <c r="MEY41" s="228"/>
      <c r="MEZ41" s="228"/>
      <c r="MFA41" s="228"/>
      <c r="MFB41" s="228"/>
      <c r="MFC41" s="228"/>
      <c r="MFD41" s="228"/>
      <c r="MFE41" s="228"/>
      <c r="MFF41" s="228"/>
      <c r="MFG41" s="228"/>
      <c r="MFH41" s="228"/>
      <c r="MFI41" s="228"/>
      <c r="MFJ41" s="228"/>
      <c r="MFK41" s="228"/>
      <c r="MFL41" s="228"/>
      <c r="MFM41" s="228"/>
      <c r="MFN41" s="228"/>
      <c r="MFO41" s="228"/>
      <c r="MFP41" s="228"/>
      <c r="MFQ41" s="228"/>
      <c r="MFR41" s="228"/>
      <c r="MFS41" s="228"/>
      <c r="MFT41" s="228"/>
      <c r="MFU41" s="228"/>
      <c r="MFV41" s="228"/>
      <c r="MFW41" s="228"/>
      <c r="MFX41" s="228"/>
      <c r="MFY41" s="228"/>
      <c r="MFZ41" s="228"/>
      <c r="MGA41" s="228"/>
      <c r="MGB41" s="228"/>
      <c r="MGC41" s="228"/>
      <c r="MGD41" s="228"/>
      <c r="MGE41" s="228"/>
      <c r="MGF41" s="228"/>
      <c r="MGG41" s="228"/>
      <c r="MGH41" s="228"/>
      <c r="MGI41" s="228"/>
      <c r="MGJ41" s="228"/>
      <c r="MGK41" s="228"/>
      <c r="MGL41" s="228"/>
      <c r="MGM41" s="228"/>
      <c r="MGN41" s="228"/>
      <c r="MGO41" s="228"/>
      <c r="MGP41" s="228"/>
      <c r="MGQ41" s="228"/>
      <c r="MGR41" s="228"/>
      <c r="MGS41" s="228"/>
      <c r="MGT41" s="228"/>
      <c r="MGU41" s="228"/>
      <c r="MGV41" s="228"/>
      <c r="MGW41" s="228"/>
      <c r="MGX41" s="228"/>
      <c r="MGY41" s="228"/>
      <c r="MGZ41" s="228"/>
      <c r="MHA41" s="228"/>
      <c r="MHB41" s="228"/>
      <c r="MHC41" s="228"/>
      <c r="MHD41" s="228"/>
      <c r="MHE41" s="228"/>
      <c r="MHF41" s="228"/>
      <c r="MHG41" s="228"/>
      <c r="MHH41" s="228"/>
      <c r="MHI41" s="228"/>
      <c r="MHJ41" s="228"/>
      <c r="MHK41" s="228"/>
      <c r="MHL41" s="228"/>
      <c r="MHM41" s="228"/>
      <c r="MHN41" s="228"/>
      <c r="MHO41" s="228"/>
      <c r="MHP41" s="228"/>
      <c r="MHQ41" s="228"/>
      <c r="MHR41" s="228"/>
      <c r="MHS41" s="228"/>
      <c r="MHT41" s="228"/>
      <c r="MHU41" s="228"/>
      <c r="MHV41" s="228"/>
      <c r="MHW41" s="228"/>
      <c r="MHX41" s="228"/>
      <c r="MHY41" s="228"/>
      <c r="MHZ41" s="228"/>
      <c r="MIA41" s="228"/>
      <c r="MIB41" s="228"/>
      <c r="MIC41" s="228"/>
      <c r="MID41" s="228"/>
      <c r="MIE41" s="228"/>
      <c r="MIF41" s="228"/>
      <c r="MIG41" s="228"/>
      <c r="MIH41" s="228"/>
      <c r="MII41" s="228"/>
      <c r="MIJ41" s="228"/>
      <c r="MIK41" s="228"/>
      <c r="MIL41" s="228"/>
      <c r="MIM41" s="228"/>
      <c r="MIN41" s="228"/>
      <c r="MIO41" s="228"/>
      <c r="MIP41" s="228"/>
      <c r="MIQ41" s="228"/>
      <c r="MIR41" s="228"/>
      <c r="MIS41" s="228"/>
      <c r="MIT41" s="228"/>
      <c r="MIU41" s="228"/>
      <c r="MIV41" s="228"/>
      <c r="MIW41" s="228"/>
      <c r="MIX41" s="228"/>
      <c r="MIY41" s="228"/>
      <c r="MIZ41" s="228"/>
      <c r="MJA41" s="228"/>
      <c r="MJB41" s="228"/>
      <c r="MJC41" s="228"/>
      <c r="MJD41" s="228"/>
      <c r="MJE41" s="228"/>
      <c r="MJF41" s="228"/>
      <c r="MJG41" s="228"/>
      <c r="MJH41" s="228"/>
      <c r="MJI41" s="228"/>
      <c r="MJJ41" s="228"/>
      <c r="MJK41" s="228"/>
      <c r="MJL41" s="228"/>
      <c r="MJM41" s="228"/>
      <c r="MJN41" s="228"/>
      <c r="MJO41" s="228"/>
      <c r="MJP41" s="228"/>
      <c r="MJQ41" s="228"/>
      <c r="MJR41" s="228"/>
      <c r="MJS41" s="228"/>
      <c r="MJT41" s="228"/>
      <c r="MJU41" s="228"/>
      <c r="MJV41" s="228"/>
      <c r="MJW41" s="228"/>
      <c r="MJX41" s="228"/>
      <c r="MJY41" s="228"/>
      <c r="MJZ41" s="228"/>
      <c r="MKA41" s="228"/>
      <c r="MKB41" s="228"/>
      <c r="MKC41" s="228"/>
      <c r="MKD41" s="228"/>
      <c r="MKE41" s="228"/>
      <c r="MKF41" s="228"/>
      <c r="MKG41" s="228"/>
      <c r="MKH41" s="228"/>
      <c r="MKI41" s="228"/>
      <c r="MKJ41" s="228"/>
      <c r="MKK41" s="228"/>
      <c r="MKL41" s="228"/>
      <c r="MKM41" s="228"/>
      <c r="MKN41" s="228"/>
      <c r="MKO41" s="228"/>
      <c r="MKP41" s="228"/>
      <c r="MKQ41" s="228"/>
      <c r="MKR41" s="228"/>
      <c r="MKS41" s="228"/>
      <c r="MKT41" s="228"/>
      <c r="MKU41" s="228"/>
      <c r="MKV41" s="228"/>
      <c r="MKW41" s="228"/>
      <c r="MKX41" s="228"/>
      <c r="MKY41" s="228"/>
      <c r="MKZ41" s="228"/>
      <c r="MLA41" s="228"/>
      <c r="MLB41" s="228"/>
      <c r="MLC41" s="228"/>
      <c r="MLD41" s="228"/>
      <c r="MLE41" s="228"/>
      <c r="MLF41" s="228"/>
      <c r="MLG41" s="228"/>
      <c r="MLH41" s="228"/>
      <c r="MLI41" s="228"/>
      <c r="MLJ41" s="228"/>
      <c r="MLK41" s="228"/>
      <c r="MLL41" s="228"/>
      <c r="MLM41" s="228"/>
      <c r="MLN41" s="228"/>
      <c r="MLO41" s="228"/>
      <c r="MLP41" s="228"/>
      <c r="MLQ41" s="228"/>
      <c r="MLR41" s="228"/>
      <c r="MLS41" s="228"/>
      <c r="MLT41" s="228"/>
      <c r="MLU41" s="228"/>
      <c r="MLV41" s="228"/>
      <c r="MLW41" s="228"/>
      <c r="MLX41" s="228"/>
      <c r="MLY41" s="228"/>
      <c r="MLZ41" s="228"/>
      <c r="MMA41" s="228"/>
      <c r="MMB41" s="228"/>
      <c r="MMC41" s="228"/>
      <c r="MMD41" s="228"/>
      <c r="MME41" s="228"/>
      <c r="MMF41" s="228"/>
      <c r="MMG41" s="228"/>
      <c r="MMH41" s="228"/>
      <c r="MMI41" s="228"/>
      <c r="MMJ41" s="228"/>
      <c r="MMK41" s="228"/>
      <c r="MML41" s="228"/>
      <c r="MMM41" s="228"/>
      <c r="MMN41" s="228"/>
      <c r="MMO41" s="228"/>
      <c r="MMP41" s="228"/>
      <c r="MMQ41" s="228"/>
      <c r="MMR41" s="228"/>
      <c r="MMS41" s="228"/>
      <c r="MMT41" s="228"/>
      <c r="MMU41" s="228"/>
      <c r="MMV41" s="228"/>
      <c r="MMW41" s="228"/>
      <c r="MMX41" s="228"/>
      <c r="MMY41" s="228"/>
      <c r="MMZ41" s="228"/>
      <c r="MNA41" s="228"/>
      <c r="MNB41" s="228"/>
      <c r="MNC41" s="228"/>
      <c r="MND41" s="228"/>
      <c r="MNE41" s="228"/>
      <c r="MNF41" s="228"/>
      <c r="MNG41" s="228"/>
      <c r="MNH41" s="228"/>
      <c r="MNI41" s="228"/>
      <c r="MNJ41" s="228"/>
      <c r="MNK41" s="228"/>
      <c r="MNL41" s="228"/>
      <c r="MNM41" s="228"/>
      <c r="MNN41" s="228"/>
      <c r="MNO41" s="228"/>
      <c r="MNP41" s="228"/>
      <c r="MNQ41" s="228"/>
      <c r="MNR41" s="228"/>
      <c r="MNS41" s="228"/>
      <c r="MNT41" s="228"/>
      <c r="MNU41" s="228"/>
      <c r="MNV41" s="228"/>
      <c r="MNW41" s="228"/>
      <c r="MNX41" s="228"/>
      <c r="MNY41" s="228"/>
      <c r="MNZ41" s="228"/>
      <c r="MOA41" s="228"/>
      <c r="MOB41" s="228"/>
      <c r="MOC41" s="228"/>
      <c r="MOD41" s="228"/>
      <c r="MOE41" s="228"/>
      <c r="MOF41" s="228"/>
      <c r="MOG41" s="228"/>
      <c r="MOH41" s="228"/>
      <c r="MOI41" s="228"/>
      <c r="MOJ41" s="228"/>
      <c r="MOK41" s="228"/>
      <c r="MOL41" s="228"/>
      <c r="MOM41" s="228"/>
      <c r="MON41" s="228"/>
      <c r="MOO41" s="228"/>
      <c r="MOP41" s="228"/>
      <c r="MOQ41" s="228"/>
      <c r="MOR41" s="228"/>
      <c r="MOS41" s="228"/>
      <c r="MOT41" s="228"/>
      <c r="MOU41" s="228"/>
      <c r="MOV41" s="228"/>
      <c r="MOW41" s="228"/>
      <c r="MOX41" s="228"/>
      <c r="MOY41" s="228"/>
      <c r="MOZ41" s="228"/>
      <c r="MPA41" s="228"/>
      <c r="MPB41" s="228"/>
      <c r="MPC41" s="228"/>
      <c r="MPD41" s="228"/>
      <c r="MPE41" s="228"/>
      <c r="MPF41" s="228"/>
      <c r="MPG41" s="228"/>
      <c r="MPH41" s="228"/>
      <c r="MPI41" s="228"/>
      <c r="MPJ41" s="228"/>
      <c r="MPK41" s="228"/>
      <c r="MPL41" s="228"/>
      <c r="MPM41" s="228"/>
      <c r="MPN41" s="228"/>
      <c r="MPO41" s="228"/>
      <c r="MPP41" s="228"/>
      <c r="MPQ41" s="228"/>
      <c r="MPR41" s="228"/>
      <c r="MPS41" s="228"/>
      <c r="MPT41" s="228"/>
      <c r="MPU41" s="228"/>
      <c r="MPV41" s="228"/>
      <c r="MPW41" s="228"/>
      <c r="MPX41" s="228"/>
      <c r="MPY41" s="228"/>
      <c r="MPZ41" s="228"/>
      <c r="MQA41" s="228"/>
      <c r="MQB41" s="228"/>
      <c r="MQC41" s="228"/>
      <c r="MQD41" s="228"/>
      <c r="MQE41" s="228"/>
      <c r="MQF41" s="228"/>
      <c r="MQG41" s="228"/>
      <c r="MQH41" s="228"/>
      <c r="MQI41" s="228"/>
      <c r="MQJ41" s="228"/>
      <c r="MQK41" s="228"/>
      <c r="MQL41" s="228"/>
      <c r="MQM41" s="228"/>
      <c r="MQN41" s="228"/>
      <c r="MQO41" s="228"/>
      <c r="MQP41" s="228"/>
      <c r="MQQ41" s="228"/>
      <c r="MQR41" s="228"/>
      <c r="MQS41" s="228"/>
      <c r="MQT41" s="228"/>
      <c r="MQU41" s="228"/>
      <c r="MQV41" s="228"/>
      <c r="MQW41" s="228"/>
      <c r="MQX41" s="228"/>
      <c r="MQY41" s="228"/>
      <c r="MQZ41" s="228"/>
      <c r="MRA41" s="228"/>
      <c r="MRB41" s="228"/>
      <c r="MRC41" s="228"/>
      <c r="MRD41" s="228"/>
      <c r="MRE41" s="228"/>
      <c r="MRF41" s="228"/>
      <c r="MRG41" s="228"/>
      <c r="MRH41" s="228"/>
      <c r="MRI41" s="228"/>
      <c r="MRJ41" s="228"/>
      <c r="MRK41" s="228"/>
      <c r="MRL41" s="228"/>
      <c r="MRM41" s="228"/>
      <c r="MRN41" s="228"/>
      <c r="MRO41" s="228"/>
      <c r="MRP41" s="228"/>
      <c r="MRQ41" s="228"/>
      <c r="MRR41" s="228"/>
      <c r="MRS41" s="228"/>
      <c r="MRT41" s="228"/>
      <c r="MRU41" s="228"/>
      <c r="MRV41" s="228"/>
      <c r="MRW41" s="228"/>
      <c r="MRX41" s="228"/>
      <c r="MRY41" s="228"/>
      <c r="MRZ41" s="228"/>
      <c r="MSA41" s="228"/>
      <c r="MSB41" s="228"/>
      <c r="MSC41" s="228"/>
      <c r="MSD41" s="228"/>
      <c r="MSE41" s="228"/>
      <c r="MSF41" s="228"/>
      <c r="MSG41" s="228"/>
      <c r="MSH41" s="228"/>
      <c r="MSI41" s="228"/>
      <c r="MSJ41" s="228"/>
      <c r="MSK41" s="228"/>
      <c r="MSL41" s="228"/>
      <c r="MSM41" s="228"/>
      <c r="MSN41" s="228"/>
      <c r="MSO41" s="228"/>
      <c r="MSP41" s="228"/>
      <c r="MSQ41" s="228"/>
      <c r="MSR41" s="228"/>
      <c r="MSS41" s="228"/>
      <c r="MST41" s="228"/>
      <c r="MSU41" s="228"/>
      <c r="MSV41" s="228"/>
      <c r="MSW41" s="228"/>
      <c r="MSX41" s="228"/>
      <c r="MSY41" s="228"/>
      <c r="MSZ41" s="228"/>
      <c r="MTA41" s="228"/>
      <c r="MTB41" s="228"/>
      <c r="MTC41" s="228"/>
      <c r="MTD41" s="228"/>
      <c r="MTE41" s="228"/>
      <c r="MTF41" s="228"/>
      <c r="MTG41" s="228"/>
      <c r="MTH41" s="228"/>
      <c r="MTI41" s="228"/>
      <c r="MTJ41" s="228"/>
      <c r="MTK41" s="228"/>
      <c r="MTL41" s="228"/>
      <c r="MTM41" s="228"/>
      <c r="MTN41" s="228"/>
      <c r="MTO41" s="228"/>
      <c r="MTP41" s="228"/>
      <c r="MTQ41" s="228"/>
      <c r="MTR41" s="228"/>
      <c r="MTS41" s="228"/>
      <c r="MTT41" s="228"/>
      <c r="MTU41" s="228"/>
      <c r="MTV41" s="228"/>
      <c r="MTW41" s="228"/>
      <c r="MTX41" s="228"/>
      <c r="MTY41" s="228"/>
      <c r="MTZ41" s="228"/>
      <c r="MUA41" s="228"/>
      <c r="MUB41" s="228"/>
      <c r="MUC41" s="228"/>
      <c r="MUD41" s="228"/>
      <c r="MUE41" s="228"/>
      <c r="MUF41" s="228"/>
      <c r="MUG41" s="228"/>
      <c r="MUH41" s="228"/>
      <c r="MUI41" s="228"/>
      <c r="MUJ41" s="228"/>
      <c r="MUK41" s="228"/>
      <c r="MUL41" s="228"/>
      <c r="MUM41" s="228"/>
      <c r="MUN41" s="228"/>
      <c r="MUO41" s="228"/>
      <c r="MUP41" s="228"/>
      <c r="MUQ41" s="228"/>
      <c r="MUR41" s="228"/>
      <c r="MUS41" s="228"/>
      <c r="MUT41" s="228"/>
      <c r="MUU41" s="228"/>
      <c r="MUV41" s="228"/>
      <c r="MUW41" s="228"/>
      <c r="MUX41" s="228"/>
      <c r="MUY41" s="228"/>
      <c r="MUZ41" s="228"/>
      <c r="MVA41" s="228"/>
      <c r="MVB41" s="228"/>
      <c r="MVC41" s="228"/>
      <c r="MVD41" s="228"/>
      <c r="MVE41" s="228"/>
      <c r="MVF41" s="228"/>
      <c r="MVG41" s="228"/>
      <c r="MVH41" s="228"/>
      <c r="MVI41" s="228"/>
      <c r="MVJ41" s="228"/>
      <c r="MVK41" s="228"/>
      <c r="MVL41" s="228"/>
      <c r="MVM41" s="228"/>
      <c r="MVN41" s="228"/>
      <c r="MVO41" s="228"/>
      <c r="MVP41" s="228"/>
      <c r="MVQ41" s="228"/>
      <c r="MVR41" s="228"/>
      <c r="MVS41" s="228"/>
      <c r="MVT41" s="228"/>
      <c r="MVU41" s="228"/>
      <c r="MVV41" s="228"/>
      <c r="MVW41" s="228"/>
      <c r="MVX41" s="228"/>
      <c r="MVY41" s="228"/>
      <c r="MVZ41" s="228"/>
      <c r="MWA41" s="228"/>
      <c r="MWB41" s="228"/>
      <c r="MWC41" s="228"/>
      <c r="MWD41" s="228"/>
      <c r="MWE41" s="228"/>
      <c r="MWF41" s="228"/>
      <c r="MWG41" s="228"/>
      <c r="MWH41" s="228"/>
      <c r="MWI41" s="228"/>
      <c r="MWJ41" s="228"/>
      <c r="MWK41" s="228"/>
      <c r="MWL41" s="228"/>
      <c r="MWM41" s="228"/>
      <c r="MWN41" s="228"/>
      <c r="MWO41" s="228"/>
      <c r="MWP41" s="228"/>
      <c r="MWQ41" s="228"/>
      <c r="MWR41" s="228"/>
      <c r="MWS41" s="228"/>
      <c r="MWT41" s="228"/>
      <c r="MWU41" s="228"/>
      <c r="MWV41" s="228"/>
      <c r="MWW41" s="228"/>
      <c r="MWX41" s="228"/>
      <c r="MWY41" s="228"/>
      <c r="MWZ41" s="228"/>
      <c r="MXA41" s="228"/>
      <c r="MXB41" s="228"/>
      <c r="MXC41" s="228"/>
      <c r="MXD41" s="228"/>
      <c r="MXE41" s="228"/>
      <c r="MXF41" s="228"/>
      <c r="MXG41" s="228"/>
      <c r="MXH41" s="228"/>
      <c r="MXI41" s="228"/>
      <c r="MXJ41" s="228"/>
      <c r="MXK41" s="228"/>
      <c r="MXL41" s="228"/>
      <c r="MXM41" s="228"/>
      <c r="MXN41" s="228"/>
      <c r="MXO41" s="228"/>
      <c r="MXP41" s="228"/>
      <c r="MXQ41" s="228"/>
      <c r="MXR41" s="228"/>
      <c r="MXS41" s="228"/>
      <c r="MXT41" s="228"/>
      <c r="MXU41" s="228"/>
      <c r="MXV41" s="228"/>
      <c r="MXW41" s="228"/>
      <c r="MXX41" s="228"/>
      <c r="MXY41" s="228"/>
      <c r="MXZ41" s="228"/>
      <c r="MYA41" s="228"/>
      <c r="MYB41" s="228"/>
      <c r="MYC41" s="228"/>
      <c r="MYD41" s="228"/>
      <c r="MYE41" s="228"/>
      <c r="MYF41" s="228"/>
      <c r="MYG41" s="228"/>
      <c r="MYH41" s="228"/>
      <c r="MYI41" s="228"/>
      <c r="MYJ41" s="228"/>
      <c r="MYK41" s="228"/>
      <c r="MYL41" s="228"/>
      <c r="MYM41" s="228"/>
      <c r="MYN41" s="228"/>
      <c r="MYO41" s="228"/>
      <c r="MYP41" s="228"/>
      <c r="MYQ41" s="228"/>
      <c r="MYR41" s="228"/>
      <c r="MYS41" s="228"/>
      <c r="MYT41" s="228"/>
      <c r="MYU41" s="228"/>
      <c r="MYV41" s="228"/>
      <c r="MYW41" s="228"/>
      <c r="MYX41" s="228"/>
      <c r="MYY41" s="228"/>
      <c r="MYZ41" s="228"/>
      <c r="MZA41" s="228"/>
      <c r="MZB41" s="228"/>
      <c r="MZC41" s="228"/>
      <c r="MZD41" s="228"/>
      <c r="MZE41" s="228"/>
      <c r="MZF41" s="228"/>
      <c r="MZG41" s="228"/>
      <c r="MZH41" s="228"/>
      <c r="MZI41" s="228"/>
      <c r="MZJ41" s="228"/>
      <c r="MZK41" s="228"/>
      <c r="MZL41" s="228"/>
      <c r="MZM41" s="228"/>
      <c r="MZN41" s="228"/>
      <c r="MZO41" s="228"/>
      <c r="MZP41" s="228"/>
      <c r="MZQ41" s="228"/>
      <c r="MZR41" s="228"/>
      <c r="MZS41" s="228"/>
      <c r="MZT41" s="228"/>
      <c r="MZU41" s="228"/>
      <c r="MZV41" s="228"/>
      <c r="MZW41" s="228"/>
      <c r="MZX41" s="228"/>
      <c r="MZY41" s="228"/>
      <c r="MZZ41" s="228"/>
      <c r="NAA41" s="228"/>
      <c r="NAB41" s="228"/>
      <c r="NAC41" s="228"/>
      <c r="NAD41" s="228"/>
      <c r="NAE41" s="228"/>
      <c r="NAF41" s="228"/>
      <c r="NAG41" s="228"/>
      <c r="NAH41" s="228"/>
      <c r="NAI41" s="228"/>
      <c r="NAJ41" s="228"/>
      <c r="NAK41" s="228"/>
      <c r="NAL41" s="228"/>
      <c r="NAM41" s="228"/>
      <c r="NAN41" s="228"/>
      <c r="NAO41" s="228"/>
      <c r="NAP41" s="228"/>
      <c r="NAQ41" s="228"/>
      <c r="NAR41" s="228"/>
      <c r="NAS41" s="228"/>
      <c r="NAT41" s="228"/>
      <c r="NAU41" s="228"/>
      <c r="NAV41" s="228"/>
      <c r="NAW41" s="228"/>
      <c r="NAX41" s="228"/>
      <c r="NAY41" s="228"/>
      <c r="NAZ41" s="228"/>
      <c r="NBA41" s="228"/>
      <c r="NBB41" s="228"/>
      <c r="NBC41" s="228"/>
      <c r="NBD41" s="228"/>
      <c r="NBE41" s="228"/>
      <c r="NBF41" s="228"/>
      <c r="NBG41" s="228"/>
      <c r="NBH41" s="228"/>
      <c r="NBI41" s="228"/>
      <c r="NBJ41" s="228"/>
      <c r="NBK41" s="228"/>
      <c r="NBL41" s="228"/>
      <c r="NBM41" s="228"/>
      <c r="NBN41" s="228"/>
      <c r="NBO41" s="228"/>
      <c r="NBP41" s="228"/>
      <c r="NBQ41" s="228"/>
      <c r="NBR41" s="228"/>
      <c r="NBS41" s="228"/>
      <c r="NBT41" s="228"/>
      <c r="NBU41" s="228"/>
      <c r="NBV41" s="228"/>
      <c r="NBW41" s="228"/>
      <c r="NBX41" s="228"/>
      <c r="NBY41" s="228"/>
      <c r="NBZ41" s="228"/>
      <c r="NCA41" s="228"/>
      <c r="NCB41" s="228"/>
      <c r="NCC41" s="228"/>
      <c r="NCD41" s="228"/>
      <c r="NCE41" s="228"/>
      <c r="NCF41" s="228"/>
      <c r="NCG41" s="228"/>
      <c r="NCH41" s="228"/>
      <c r="NCI41" s="228"/>
      <c r="NCJ41" s="228"/>
      <c r="NCK41" s="228"/>
      <c r="NCL41" s="228"/>
      <c r="NCM41" s="228"/>
      <c r="NCN41" s="228"/>
      <c r="NCO41" s="228"/>
      <c r="NCP41" s="228"/>
      <c r="NCQ41" s="228"/>
      <c r="NCR41" s="228"/>
      <c r="NCS41" s="228"/>
      <c r="NCT41" s="228"/>
      <c r="NCU41" s="228"/>
      <c r="NCV41" s="228"/>
      <c r="NCW41" s="228"/>
      <c r="NCX41" s="228"/>
      <c r="NCY41" s="228"/>
      <c r="NCZ41" s="228"/>
      <c r="NDA41" s="228"/>
      <c r="NDB41" s="228"/>
      <c r="NDC41" s="228"/>
      <c r="NDD41" s="228"/>
      <c r="NDE41" s="228"/>
      <c r="NDF41" s="228"/>
      <c r="NDG41" s="228"/>
      <c r="NDH41" s="228"/>
      <c r="NDI41" s="228"/>
      <c r="NDJ41" s="228"/>
      <c r="NDK41" s="228"/>
      <c r="NDL41" s="228"/>
      <c r="NDM41" s="228"/>
      <c r="NDN41" s="228"/>
      <c r="NDO41" s="228"/>
      <c r="NDP41" s="228"/>
      <c r="NDQ41" s="228"/>
      <c r="NDR41" s="228"/>
      <c r="NDS41" s="228"/>
      <c r="NDT41" s="228"/>
      <c r="NDU41" s="228"/>
      <c r="NDV41" s="228"/>
      <c r="NDW41" s="228"/>
      <c r="NDX41" s="228"/>
      <c r="NDY41" s="228"/>
      <c r="NDZ41" s="228"/>
      <c r="NEA41" s="228"/>
      <c r="NEB41" s="228"/>
      <c r="NEC41" s="228"/>
      <c r="NED41" s="228"/>
      <c r="NEE41" s="228"/>
      <c r="NEF41" s="228"/>
      <c r="NEG41" s="228"/>
      <c r="NEH41" s="228"/>
      <c r="NEI41" s="228"/>
      <c r="NEJ41" s="228"/>
      <c r="NEK41" s="228"/>
      <c r="NEL41" s="228"/>
      <c r="NEM41" s="228"/>
      <c r="NEN41" s="228"/>
      <c r="NEO41" s="228"/>
      <c r="NEP41" s="228"/>
      <c r="NEQ41" s="228"/>
      <c r="NER41" s="228"/>
      <c r="NES41" s="228"/>
      <c r="NET41" s="228"/>
      <c r="NEU41" s="228"/>
      <c r="NEV41" s="228"/>
      <c r="NEW41" s="228"/>
      <c r="NEX41" s="228"/>
      <c r="NEY41" s="228"/>
      <c r="NEZ41" s="228"/>
      <c r="NFA41" s="228"/>
      <c r="NFB41" s="228"/>
      <c r="NFC41" s="228"/>
      <c r="NFD41" s="228"/>
      <c r="NFE41" s="228"/>
      <c r="NFF41" s="228"/>
      <c r="NFG41" s="228"/>
      <c r="NFH41" s="228"/>
      <c r="NFI41" s="228"/>
      <c r="NFJ41" s="228"/>
      <c r="NFK41" s="228"/>
      <c r="NFL41" s="228"/>
      <c r="NFM41" s="228"/>
      <c r="NFN41" s="228"/>
      <c r="NFO41" s="228"/>
      <c r="NFP41" s="228"/>
      <c r="NFQ41" s="228"/>
      <c r="NFR41" s="228"/>
      <c r="NFS41" s="228"/>
      <c r="NFT41" s="228"/>
      <c r="NFU41" s="228"/>
      <c r="NFV41" s="228"/>
      <c r="NFW41" s="228"/>
      <c r="NFX41" s="228"/>
      <c r="NFY41" s="228"/>
      <c r="NFZ41" s="228"/>
      <c r="NGA41" s="228"/>
      <c r="NGB41" s="228"/>
      <c r="NGC41" s="228"/>
      <c r="NGD41" s="228"/>
      <c r="NGE41" s="228"/>
      <c r="NGF41" s="228"/>
      <c r="NGG41" s="228"/>
      <c r="NGH41" s="228"/>
      <c r="NGI41" s="228"/>
      <c r="NGJ41" s="228"/>
      <c r="NGK41" s="228"/>
      <c r="NGL41" s="228"/>
      <c r="NGM41" s="228"/>
      <c r="NGN41" s="228"/>
      <c r="NGO41" s="228"/>
      <c r="NGP41" s="228"/>
      <c r="NGQ41" s="228"/>
      <c r="NGR41" s="228"/>
      <c r="NGS41" s="228"/>
      <c r="NGT41" s="228"/>
      <c r="NGU41" s="228"/>
      <c r="NGV41" s="228"/>
      <c r="NGW41" s="228"/>
      <c r="NGX41" s="228"/>
      <c r="NGY41" s="228"/>
      <c r="NGZ41" s="228"/>
      <c r="NHA41" s="228"/>
      <c r="NHB41" s="228"/>
      <c r="NHC41" s="228"/>
      <c r="NHD41" s="228"/>
      <c r="NHE41" s="228"/>
      <c r="NHF41" s="228"/>
      <c r="NHG41" s="228"/>
      <c r="NHH41" s="228"/>
      <c r="NHI41" s="228"/>
      <c r="NHJ41" s="228"/>
      <c r="NHK41" s="228"/>
      <c r="NHL41" s="228"/>
      <c r="NHM41" s="228"/>
      <c r="NHN41" s="228"/>
      <c r="NHO41" s="228"/>
      <c r="NHP41" s="228"/>
      <c r="NHQ41" s="228"/>
      <c r="NHR41" s="228"/>
      <c r="NHS41" s="228"/>
      <c r="NHT41" s="228"/>
      <c r="NHU41" s="228"/>
      <c r="NHV41" s="228"/>
      <c r="NHW41" s="228"/>
      <c r="NHX41" s="228"/>
      <c r="NHY41" s="228"/>
      <c r="NHZ41" s="228"/>
      <c r="NIA41" s="228"/>
      <c r="NIB41" s="228"/>
      <c r="NIC41" s="228"/>
      <c r="NID41" s="228"/>
      <c r="NIE41" s="228"/>
      <c r="NIF41" s="228"/>
      <c r="NIG41" s="228"/>
      <c r="NIH41" s="228"/>
      <c r="NII41" s="228"/>
      <c r="NIJ41" s="228"/>
      <c r="NIK41" s="228"/>
      <c r="NIL41" s="228"/>
      <c r="NIM41" s="228"/>
      <c r="NIN41" s="228"/>
      <c r="NIO41" s="228"/>
      <c r="NIP41" s="228"/>
      <c r="NIQ41" s="228"/>
      <c r="NIR41" s="228"/>
      <c r="NIS41" s="228"/>
      <c r="NIT41" s="228"/>
      <c r="NIU41" s="228"/>
      <c r="NIV41" s="228"/>
      <c r="NIW41" s="228"/>
      <c r="NIX41" s="228"/>
      <c r="NIY41" s="228"/>
      <c r="NIZ41" s="228"/>
      <c r="NJA41" s="228"/>
      <c r="NJB41" s="228"/>
      <c r="NJC41" s="228"/>
      <c r="NJD41" s="228"/>
      <c r="NJE41" s="228"/>
      <c r="NJF41" s="228"/>
      <c r="NJG41" s="228"/>
      <c r="NJH41" s="228"/>
      <c r="NJI41" s="228"/>
      <c r="NJJ41" s="228"/>
      <c r="NJK41" s="228"/>
      <c r="NJL41" s="228"/>
      <c r="NJM41" s="228"/>
      <c r="NJN41" s="228"/>
      <c r="NJO41" s="228"/>
      <c r="NJP41" s="228"/>
      <c r="NJQ41" s="228"/>
      <c r="NJR41" s="228"/>
      <c r="NJS41" s="228"/>
      <c r="NJT41" s="228"/>
      <c r="NJU41" s="228"/>
      <c r="NJV41" s="228"/>
      <c r="NJW41" s="228"/>
      <c r="NJX41" s="228"/>
      <c r="NJY41" s="228"/>
      <c r="NJZ41" s="228"/>
      <c r="NKA41" s="228"/>
      <c r="NKB41" s="228"/>
      <c r="NKC41" s="228"/>
      <c r="NKD41" s="228"/>
      <c r="NKE41" s="228"/>
      <c r="NKF41" s="228"/>
      <c r="NKG41" s="228"/>
      <c r="NKH41" s="228"/>
      <c r="NKI41" s="228"/>
      <c r="NKJ41" s="228"/>
      <c r="NKK41" s="228"/>
      <c r="NKL41" s="228"/>
      <c r="NKM41" s="228"/>
      <c r="NKN41" s="228"/>
      <c r="NKO41" s="228"/>
      <c r="NKP41" s="228"/>
      <c r="NKQ41" s="228"/>
      <c r="NKR41" s="228"/>
      <c r="NKS41" s="228"/>
      <c r="NKT41" s="228"/>
      <c r="NKU41" s="228"/>
      <c r="NKV41" s="228"/>
      <c r="NKW41" s="228"/>
      <c r="NKX41" s="228"/>
      <c r="NKY41" s="228"/>
      <c r="NKZ41" s="228"/>
      <c r="NLA41" s="228"/>
      <c r="NLB41" s="228"/>
      <c r="NLC41" s="228"/>
      <c r="NLD41" s="228"/>
      <c r="NLE41" s="228"/>
      <c r="NLF41" s="228"/>
      <c r="NLG41" s="228"/>
      <c r="NLH41" s="228"/>
      <c r="NLI41" s="228"/>
      <c r="NLJ41" s="228"/>
      <c r="NLK41" s="228"/>
      <c r="NLL41" s="228"/>
      <c r="NLM41" s="228"/>
      <c r="NLN41" s="228"/>
      <c r="NLO41" s="228"/>
      <c r="NLP41" s="228"/>
      <c r="NLQ41" s="228"/>
      <c r="NLR41" s="228"/>
      <c r="NLS41" s="228"/>
      <c r="NLT41" s="228"/>
      <c r="NLU41" s="228"/>
      <c r="NLV41" s="228"/>
      <c r="NLW41" s="228"/>
      <c r="NLX41" s="228"/>
      <c r="NLY41" s="228"/>
      <c r="NLZ41" s="228"/>
      <c r="NMA41" s="228"/>
      <c r="NMB41" s="228"/>
      <c r="NMC41" s="228"/>
      <c r="NMD41" s="228"/>
      <c r="NME41" s="228"/>
      <c r="NMF41" s="228"/>
      <c r="NMG41" s="228"/>
      <c r="NMH41" s="228"/>
      <c r="NMI41" s="228"/>
      <c r="NMJ41" s="228"/>
      <c r="NMK41" s="228"/>
      <c r="NML41" s="228"/>
      <c r="NMM41" s="228"/>
      <c r="NMN41" s="228"/>
      <c r="NMO41" s="228"/>
      <c r="NMP41" s="228"/>
      <c r="NMQ41" s="228"/>
      <c r="NMR41" s="228"/>
      <c r="NMS41" s="228"/>
      <c r="NMT41" s="228"/>
      <c r="NMU41" s="228"/>
      <c r="NMV41" s="228"/>
      <c r="NMW41" s="228"/>
      <c r="NMX41" s="228"/>
      <c r="NMY41" s="228"/>
      <c r="NMZ41" s="228"/>
      <c r="NNA41" s="228"/>
      <c r="NNB41" s="228"/>
      <c r="NNC41" s="228"/>
      <c r="NND41" s="228"/>
      <c r="NNE41" s="228"/>
      <c r="NNF41" s="228"/>
      <c r="NNG41" s="228"/>
      <c r="NNH41" s="228"/>
      <c r="NNI41" s="228"/>
      <c r="NNJ41" s="228"/>
      <c r="NNK41" s="228"/>
      <c r="NNL41" s="228"/>
      <c r="NNM41" s="228"/>
      <c r="NNN41" s="228"/>
      <c r="NNO41" s="228"/>
      <c r="NNP41" s="228"/>
      <c r="NNQ41" s="228"/>
      <c r="NNR41" s="228"/>
      <c r="NNS41" s="228"/>
      <c r="NNT41" s="228"/>
      <c r="NNU41" s="228"/>
      <c r="NNV41" s="228"/>
      <c r="NNW41" s="228"/>
      <c r="NNX41" s="228"/>
      <c r="NNY41" s="228"/>
      <c r="NNZ41" s="228"/>
      <c r="NOA41" s="228"/>
      <c r="NOB41" s="228"/>
      <c r="NOC41" s="228"/>
      <c r="NOD41" s="228"/>
      <c r="NOE41" s="228"/>
      <c r="NOF41" s="228"/>
      <c r="NOG41" s="228"/>
      <c r="NOH41" s="228"/>
      <c r="NOI41" s="228"/>
      <c r="NOJ41" s="228"/>
      <c r="NOK41" s="228"/>
      <c r="NOL41" s="228"/>
      <c r="NOM41" s="228"/>
      <c r="NON41" s="228"/>
      <c r="NOO41" s="228"/>
      <c r="NOP41" s="228"/>
      <c r="NOQ41" s="228"/>
      <c r="NOR41" s="228"/>
      <c r="NOS41" s="228"/>
      <c r="NOT41" s="228"/>
      <c r="NOU41" s="228"/>
      <c r="NOV41" s="228"/>
      <c r="NOW41" s="228"/>
      <c r="NOX41" s="228"/>
      <c r="NOY41" s="228"/>
      <c r="NOZ41" s="228"/>
      <c r="NPA41" s="228"/>
      <c r="NPB41" s="228"/>
      <c r="NPC41" s="228"/>
      <c r="NPD41" s="228"/>
      <c r="NPE41" s="228"/>
      <c r="NPF41" s="228"/>
      <c r="NPG41" s="228"/>
      <c r="NPH41" s="228"/>
      <c r="NPI41" s="228"/>
      <c r="NPJ41" s="228"/>
      <c r="NPK41" s="228"/>
      <c r="NPL41" s="228"/>
      <c r="NPM41" s="228"/>
      <c r="NPN41" s="228"/>
      <c r="NPO41" s="228"/>
      <c r="NPP41" s="228"/>
      <c r="NPQ41" s="228"/>
      <c r="NPR41" s="228"/>
      <c r="NPS41" s="228"/>
      <c r="NPT41" s="228"/>
      <c r="NPU41" s="228"/>
      <c r="NPV41" s="228"/>
      <c r="NPW41" s="228"/>
      <c r="NPX41" s="228"/>
      <c r="NPY41" s="228"/>
      <c r="NPZ41" s="228"/>
      <c r="NQA41" s="228"/>
      <c r="NQB41" s="228"/>
      <c r="NQC41" s="228"/>
      <c r="NQD41" s="228"/>
      <c r="NQE41" s="228"/>
      <c r="NQF41" s="228"/>
      <c r="NQG41" s="228"/>
      <c r="NQH41" s="228"/>
      <c r="NQI41" s="228"/>
      <c r="NQJ41" s="228"/>
      <c r="NQK41" s="228"/>
      <c r="NQL41" s="228"/>
      <c r="NQM41" s="228"/>
      <c r="NQN41" s="228"/>
      <c r="NQO41" s="228"/>
      <c r="NQP41" s="228"/>
      <c r="NQQ41" s="228"/>
      <c r="NQR41" s="228"/>
      <c r="NQS41" s="228"/>
      <c r="NQT41" s="228"/>
      <c r="NQU41" s="228"/>
      <c r="NQV41" s="228"/>
      <c r="NQW41" s="228"/>
      <c r="NQX41" s="228"/>
      <c r="NQY41" s="228"/>
      <c r="NQZ41" s="228"/>
      <c r="NRA41" s="228"/>
      <c r="NRB41" s="228"/>
      <c r="NRC41" s="228"/>
      <c r="NRD41" s="228"/>
      <c r="NRE41" s="228"/>
      <c r="NRF41" s="228"/>
      <c r="NRG41" s="228"/>
      <c r="NRH41" s="228"/>
      <c r="NRI41" s="228"/>
      <c r="NRJ41" s="228"/>
      <c r="NRK41" s="228"/>
      <c r="NRL41" s="228"/>
      <c r="NRM41" s="228"/>
      <c r="NRN41" s="228"/>
      <c r="NRO41" s="228"/>
      <c r="NRP41" s="228"/>
      <c r="NRQ41" s="228"/>
      <c r="NRR41" s="228"/>
      <c r="NRS41" s="228"/>
      <c r="NRT41" s="228"/>
      <c r="NRU41" s="228"/>
      <c r="NRV41" s="228"/>
      <c r="NRW41" s="228"/>
      <c r="NRX41" s="228"/>
      <c r="NRY41" s="228"/>
      <c r="NRZ41" s="228"/>
      <c r="NSA41" s="228"/>
      <c r="NSB41" s="228"/>
      <c r="NSC41" s="228"/>
      <c r="NSD41" s="228"/>
      <c r="NSE41" s="228"/>
      <c r="NSF41" s="228"/>
      <c r="NSG41" s="228"/>
      <c r="NSH41" s="228"/>
      <c r="NSI41" s="228"/>
      <c r="NSJ41" s="228"/>
      <c r="NSK41" s="228"/>
      <c r="NSL41" s="228"/>
      <c r="NSM41" s="228"/>
      <c r="NSN41" s="228"/>
      <c r="NSO41" s="228"/>
      <c r="NSP41" s="228"/>
      <c r="NSQ41" s="228"/>
      <c r="NSR41" s="228"/>
      <c r="NSS41" s="228"/>
      <c r="NST41" s="228"/>
      <c r="NSU41" s="228"/>
      <c r="NSV41" s="228"/>
      <c r="NSW41" s="228"/>
      <c r="NSX41" s="228"/>
      <c r="NSY41" s="228"/>
      <c r="NSZ41" s="228"/>
      <c r="NTA41" s="228"/>
      <c r="NTB41" s="228"/>
      <c r="NTC41" s="228"/>
      <c r="NTD41" s="228"/>
      <c r="NTE41" s="228"/>
      <c r="NTF41" s="228"/>
      <c r="NTG41" s="228"/>
      <c r="NTH41" s="228"/>
      <c r="NTI41" s="228"/>
      <c r="NTJ41" s="228"/>
      <c r="NTK41" s="228"/>
      <c r="NTL41" s="228"/>
      <c r="NTM41" s="228"/>
      <c r="NTN41" s="228"/>
      <c r="NTO41" s="228"/>
      <c r="NTP41" s="228"/>
      <c r="NTQ41" s="228"/>
      <c r="NTR41" s="228"/>
      <c r="NTS41" s="228"/>
      <c r="NTT41" s="228"/>
      <c r="NTU41" s="228"/>
      <c r="NTV41" s="228"/>
      <c r="NTW41" s="228"/>
      <c r="NTX41" s="228"/>
      <c r="NTY41" s="228"/>
      <c r="NTZ41" s="228"/>
      <c r="NUA41" s="228"/>
      <c r="NUB41" s="228"/>
      <c r="NUC41" s="228"/>
      <c r="NUD41" s="228"/>
      <c r="NUE41" s="228"/>
      <c r="NUF41" s="228"/>
      <c r="NUG41" s="228"/>
      <c r="NUH41" s="228"/>
      <c r="NUI41" s="228"/>
      <c r="NUJ41" s="228"/>
      <c r="NUK41" s="228"/>
      <c r="NUL41" s="228"/>
      <c r="NUM41" s="228"/>
      <c r="NUN41" s="228"/>
      <c r="NUO41" s="228"/>
      <c r="NUP41" s="228"/>
      <c r="NUQ41" s="228"/>
      <c r="NUR41" s="228"/>
      <c r="NUS41" s="228"/>
      <c r="NUT41" s="228"/>
      <c r="NUU41" s="228"/>
      <c r="NUV41" s="228"/>
      <c r="NUW41" s="228"/>
      <c r="NUX41" s="228"/>
      <c r="NUY41" s="228"/>
      <c r="NUZ41" s="228"/>
      <c r="NVA41" s="228"/>
      <c r="NVB41" s="228"/>
      <c r="NVC41" s="228"/>
      <c r="NVD41" s="228"/>
      <c r="NVE41" s="228"/>
      <c r="NVF41" s="228"/>
      <c r="NVG41" s="228"/>
      <c r="NVH41" s="228"/>
      <c r="NVI41" s="228"/>
      <c r="NVJ41" s="228"/>
      <c r="NVK41" s="228"/>
      <c r="NVL41" s="228"/>
      <c r="NVM41" s="228"/>
      <c r="NVN41" s="228"/>
      <c r="NVO41" s="228"/>
      <c r="NVP41" s="228"/>
      <c r="NVQ41" s="228"/>
      <c r="NVR41" s="228"/>
      <c r="NVS41" s="228"/>
      <c r="NVT41" s="228"/>
      <c r="NVU41" s="228"/>
      <c r="NVV41" s="228"/>
      <c r="NVW41" s="228"/>
      <c r="NVX41" s="228"/>
      <c r="NVY41" s="228"/>
      <c r="NVZ41" s="228"/>
      <c r="NWA41" s="228"/>
      <c r="NWB41" s="228"/>
      <c r="NWC41" s="228"/>
      <c r="NWD41" s="228"/>
      <c r="NWE41" s="228"/>
      <c r="NWF41" s="228"/>
      <c r="NWG41" s="228"/>
      <c r="NWH41" s="228"/>
      <c r="NWI41" s="228"/>
      <c r="NWJ41" s="228"/>
      <c r="NWK41" s="228"/>
      <c r="NWL41" s="228"/>
      <c r="NWM41" s="228"/>
      <c r="NWN41" s="228"/>
      <c r="NWO41" s="228"/>
      <c r="NWP41" s="228"/>
      <c r="NWQ41" s="228"/>
      <c r="NWR41" s="228"/>
      <c r="NWS41" s="228"/>
      <c r="NWT41" s="228"/>
      <c r="NWU41" s="228"/>
      <c r="NWV41" s="228"/>
      <c r="NWW41" s="228"/>
      <c r="NWX41" s="228"/>
      <c r="NWY41" s="228"/>
      <c r="NWZ41" s="228"/>
      <c r="NXA41" s="228"/>
      <c r="NXB41" s="228"/>
      <c r="NXC41" s="228"/>
      <c r="NXD41" s="228"/>
      <c r="NXE41" s="228"/>
      <c r="NXF41" s="228"/>
      <c r="NXG41" s="228"/>
      <c r="NXH41" s="228"/>
      <c r="NXI41" s="228"/>
      <c r="NXJ41" s="228"/>
      <c r="NXK41" s="228"/>
      <c r="NXL41" s="228"/>
      <c r="NXM41" s="228"/>
      <c r="NXN41" s="228"/>
      <c r="NXO41" s="228"/>
      <c r="NXP41" s="228"/>
      <c r="NXQ41" s="228"/>
      <c r="NXR41" s="228"/>
      <c r="NXS41" s="228"/>
      <c r="NXT41" s="228"/>
      <c r="NXU41" s="228"/>
      <c r="NXV41" s="228"/>
      <c r="NXW41" s="228"/>
      <c r="NXX41" s="228"/>
      <c r="NXY41" s="228"/>
      <c r="NXZ41" s="228"/>
      <c r="NYA41" s="228"/>
      <c r="NYB41" s="228"/>
      <c r="NYC41" s="228"/>
      <c r="NYD41" s="228"/>
      <c r="NYE41" s="228"/>
      <c r="NYF41" s="228"/>
      <c r="NYG41" s="228"/>
      <c r="NYH41" s="228"/>
      <c r="NYI41" s="228"/>
      <c r="NYJ41" s="228"/>
      <c r="NYK41" s="228"/>
      <c r="NYL41" s="228"/>
      <c r="NYM41" s="228"/>
      <c r="NYN41" s="228"/>
      <c r="NYO41" s="228"/>
      <c r="NYP41" s="228"/>
      <c r="NYQ41" s="228"/>
      <c r="NYR41" s="228"/>
      <c r="NYS41" s="228"/>
      <c r="NYT41" s="228"/>
      <c r="NYU41" s="228"/>
      <c r="NYV41" s="228"/>
      <c r="NYW41" s="228"/>
      <c r="NYX41" s="228"/>
      <c r="NYY41" s="228"/>
      <c r="NYZ41" s="228"/>
      <c r="NZA41" s="228"/>
      <c r="NZB41" s="228"/>
      <c r="NZC41" s="228"/>
      <c r="NZD41" s="228"/>
      <c r="NZE41" s="228"/>
      <c r="NZF41" s="228"/>
      <c r="NZG41" s="228"/>
      <c r="NZH41" s="228"/>
      <c r="NZI41" s="228"/>
      <c r="NZJ41" s="228"/>
      <c r="NZK41" s="228"/>
      <c r="NZL41" s="228"/>
      <c r="NZM41" s="228"/>
      <c r="NZN41" s="228"/>
      <c r="NZO41" s="228"/>
      <c r="NZP41" s="228"/>
      <c r="NZQ41" s="228"/>
      <c r="NZR41" s="228"/>
      <c r="NZS41" s="228"/>
      <c r="NZT41" s="228"/>
      <c r="NZU41" s="228"/>
      <c r="NZV41" s="228"/>
      <c r="NZW41" s="228"/>
      <c r="NZX41" s="228"/>
      <c r="NZY41" s="228"/>
      <c r="NZZ41" s="228"/>
      <c r="OAA41" s="228"/>
      <c r="OAB41" s="228"/>
      <c r="OAC41" s="228"/>
      <c r="OAD41" s="228"/>
      <c r="OAE41" s="228"/>
      <c r="OAF41" s="228"/>
      <c r="OAG41" s="228"/>
      <c r="OAH41" s="228"/>
      <c r="OAI41" s="228"/>
      <c r="OAJ41" s="228"/>
      <c r="OAK41" s="228"/>
      <c r="OAL41" s="228"/>
      <c r="OAM41" s="228"/>
      <c r="OAN41" s="228"/>
      <c r="OAO41" s="228"/>
      <c r="OAP41" s="228"/>
      <c r="OAQ41" s="228"/>
      <c r="OAR41" s="228"/>
      <c r="OAS41" s="228"/>
      <c r="OAT41" s="228"/>
      <c r="OAU41" s="228"/>
      <c r="OAV41" s="228"/>
      <c r="OAW41" s="228"/>
      <c r="OAX41" s="228"/>
      <c r="OAY41" s="228"/>
      <c r="OAZ41" s="228"/>
      <c r="OBA41" s="228"/>
      <c r="OBB41" s="228"/>
      <c r="OBC41" s="228"/>
      <c r="OBD41" s="228"/>
      <c r="OBE41" s="228"/>
      <c r="OBF41" s="228"/>
      <c r="OBG41" s="228"/>
      <c r="OBH41" s="228"/>
      <c r="OBI41" s="228"/>
      <c r="OBJ41" s="228"/>
      <c r="OBK41" s="228"/>
      <c r="OBL41" s="228"/>
      <c r="OBM41" s="228"/>
      <c r="OBN41" s="228"/>
      <c r="OBO41" s="228"/>
      <c r="OBP41" s="228"/>
      <c r="OBQ41" s="228"/>
      <c r="OBR41" s="228"/>
      <c r="OBS41" s="228"/>
      <c r="OBT41" s="228"/>
      <c r="OBU41" s="228"/>
      <c r="OBV41" s="228"/>
      <c r="OBW41" s="228"/>
      <c r="OBX41" s="228"/>
      <c r="OBY41" s="228"/>
      <c r="OBZ41" s="228"/>
      <c r="OCA41" s="228"/>
      <c r="OCB41" s="228"/>
      <c r="OCC41" s="228"/>
      <c r="OCD41" s="228"/>
      <c r="OCE41" s="228"/>
      <c r="OCF41" s="228"/>
      <c r="OCG41" s="228"/>
      <c r="OCH41" s="228"/>
      <c r="OCI41" s="228"/>
      <c r="OCJ41" s="228"/>
      <c r="OCK41" s="228"/>
      <c r="OCL41" s="228"/>
      <c r="OCM41" s="228"/>
      <c r="OCN41" s="228"/>
      <c r="OCO41" s="228"/>
      <c r="OCP41" s="228"/>
      <c r="OCQ41" s="228"/>
      <c r="OCR41" s="228"/>
      <c r="OCS41" s="228"/>
      <c r="OCT41" s="228"/>
      <c r="OCU41" s="228"/>
      <c r="OCV41" s="228"/>
      <c r="OCW41" s="228"/>
      <c r="OCX41" s="228"/>
      <c r="OCY41" s="228"/>
      <c r="OCZ41" s="228"/>
      <c r="ODA41" s="228"/>
      <c r="ODB41" s="228"/>
      <c r="ODC41" s="228"/>
      <c r="ODD41" s="228"/>
      <c r="ODE41" s="228"/>
      <c r="ODF41" s="228"/>
      <c r="ODG41" s="228"/>
      <c r="ODH41" s="228"/>
      <c r="ODI41" s="228"/>
      <c r="ODJ41" s="228"/>
      <c r="ODK41" s="228"/>
      <c r="ODL41" s="228"/>
      <c r="ODM41" s="228"/>
      <c r="ODN41" s="228"/>
      <c r="ODO41" s="228"/>
      <c r="ODP41" s="228"/>
      <c r="ODQ41" s="228"/>
      <c r="ODR41" s="228"/>
      <c r="ODS41" s="228"/>
      <c r="ODT41" s="228"/>
      <c r="ODU41" s="228"/>
      <c r="ODV41" s="228"/>
      <c r="ODW41" s="228"/>
      <c r="ODX41" s="228"/>
      <c r="ODY41" s="228"/>
      <c r="ODZ41" s="228"/>
      <c r="OEA41" s="228"/>
      <c r="OEB41" s="228"/>
      <c r="OEC41" s="228"/>
      <c r="OED41" s="228"/>
      <c r="OEE41" s="228"/>
      <c r="OEF41" s="228"/>
      <c r="OEG41" s="228"/>
      <c r="OEH41" s="228"/>
      <c r="OEI41" s="228"/>
      <c r="OEJ41" s="228"/>
      <c r="OEK41" s="228"/>
      <c r="OEL41" s="228"/>
      <c r="OEM41" s="228"/>
      <c r="OEN41" s="228"/>
      <c r="OEO41" s="228"/>
      <c r="OEP41" s="228"/>
      <c r="OEQ41" s="228"/>
      <c r="OER41" s="228"/>
      <c r="OES41" s="228"/>
      <c r="OET41" s="228"/>
      <c r="OEU41" s="228"/>
      <c r="OEV41" s="228"/>
      <c r="OEW41" s="228"/>
      <c r="OEX41" s="228"/>
      <c r="OEY41" s="228"/>
      <c r="OEZ41" s="228"/>
      <c r="OFA41" s="228"/>
      <c r="OFB41" s="228"/>
      <c r="OFC41" s="228"/>
      <c r="OFD41" s="228"/>
      <c r="OFE41" s="228"/>
      <c r="OFF41" s="228"/>
      <c r="OFG41" s="228"/>
      <c r="OFH41" s="228"/>
      <c r="OFI41" s="228"/>
      <c r="OFJ41" s="228"/>
      <c r="OFK41" s="228"/>
      <c r="OFL41" s="228"/>
      <c r="OFM41" s="228"/>
      <c r="OFN41" s="228"/>
      <c r="OFO41" s="228"/>
      <c r="OFP41" s="228"/>
      <c r="OFQ41" s="228"/>
      <c r="OFR41" s="228"/>
      <c r="OFS41" s="228"/>
      <c r="OFT41" s="228"/>
      <c r="OFU41" s="228"/>
      <c r="OFV41" s="228"/>
      <c r="OFW41" s="228"/>
      <c r="OFX41" s="228"/>
      <c r="OFY41" s="228"/>
      <c r="OFZ41" s="228"/>
      <c r="OGA41" s="228"/>
      <c r="OGB41" s="228"/>
      <c r="OGC41" s="228"/>
      <c r="OGD41" s="228"/>
      <c r="OGE41" s="228"/>
      <c r="OGF41" s="228"/>
      <c r="OGG41" s="228"/>
      <c r="OGH41" s="228"/>
      <c r="OGI41" s="228"/>
      <c r="OGJ41" s="228"/>
      <c r="OGK41" s="228"/>
      <c r="OGL41" s="228"/>
      <c r="OGM41" s="228"/>
      <c r="OGN41" s="228"/>
      <c r="OGO41" s="228"/>
      <c r="OGP41" s="228"/>
      <c r="OGQ41" s="228"/>
      <c r="OGR41" s="228"/>
      <c r="OGS41" s="228"/>
      <c r="OGT41" s="228"/>
      <c r="OGU41" s="228"/>
      <c r="OGV41" s="228"/>
      <c r="OGW41" s="228"/>
      <c r="OGX41" s="228"/>
      <c r="OGY41" s="228"/>
      <c r="OGZ41" s="228"/>
      <c r="OHA41" s="228"/>
      <c r="OHB41" s="228"/>
      <c r="OHC41" s="228"/>
      <c r="OHD41" s="228"/>
      <c r="OHE41" s="228"/>
      <c r="OHF41" s="228"/>
      <c r="OHG41" s="228"/>
      <c r="OHH41" s="228"/>
      <c r="OHI41" s="228"/>
      <c r="OHJ41" s="228"/>
      <c r="OHK41" s="228"/>
      <c r="OHL41" s="228"/>
      <c r="OHM41" s="228"/>
      <c r="OHN41" s="228"/>
      <c r="OHO41" s="228"/>
      <c r="OHP41" s="228"/>
      <c r="OHQ41" s="228"/>
      <c r="OHR41" s="228"/>
      <c r="OHS41" s="228"/>
      <c r="OHT41" s="228"/>
      <c r="OHU41" s="228"/>
      <c r="OHV41" s="228"/>
      <c r="OHW41" s="228"/>
      <c r="OHX41" s="228"/>
      <c r="OHY41" s="228"/>
      <c r="OHZ41" s="228"/>
      <c r="OIA41" s="228"/>
      <c r="OIB41" s="228"/>
      <c r="OIC41" s="228"/>
      <c r="OID41" s="228"/>
      <c r="OIE41" s="228"/>
      <c r="OIF41" s="228"/>
      <c r="OIG41" s="228"/>
      <c r="OIH41" s="228"/>
      <c r="OII41" s="228"/>
      <c r="OIJ41" s="228"/>
      <c r="OIK41" s="228"/>
      <c r="OIL41" s="228"/>
      <c r="OIM41" s="228"/>
      <c r="OIN41" s="228"/>
      <c r="OIO41" s="228"/>
      <c r="OIP41" s="228"/>
      <c r="OIQ41" s="228"/>
      <c r="OIR41" s="228"/>
      <c r="OIS41" s="228"/>
      <c r="OIT41" s="228"/>
      <c r="OIU41" s="228"/>
      <c r="OIV41" s="228"/>
      <c r="OIW41" s="228"/>
      <c r="OIX41" s="228"/>
      <c r="OIY41" s="228"/>
      <c r="OIZ41" s="228"/>
      <c r="OJA41" s="228"/>
      <c r="OJB41" s="228"/>
      <c r="OJC41" s="228"/>
      <c r="OJD41" s="228"/>
      <c r="OJE41" s="228"/>
      <c r="OJF41" s="228"/>
      <c r="OJG41" s="228"/>
      <c r="OJH41" s="228"/>
      <c r="OJI41" s="228"/>
      <c r="OJJ41" s="228"/>
      <c r="OJK41" s="228"/>
      <c r="OJL41" s="228"/>
      <c r="OJM41" s="228"/>
      <c r="OJN41" s="228"/>
      <c r="OJO41" s="228"/>
      <c r="OJP41" s="228"/>
      <c r="OJQ41" s="228"/>
      <c r="OJR41" s="228"/>
      <c r="OJS41" s="228"/>
      <c r="OJT41" s="228"/>
      <c r="OJU41" s="228"/>
      <c r="OJV41" s="228"/>
      <c r="OJW41" s="228"/>
      <c r="OJX41" s="228"/>
      <c r="OJY41" s="228"/>
      <c r="OJZ41" s="228"/>
      <c r="OKA41" s="228"/>
      <c r="OKB41" s="228"/>
      <c r="OKC41" s="228"/>
      <c r="OKD41" s="228"/>
      <c r="OKE41" s="228"/>
      <c r="OKF41" s="228"/>
      <c r="OKG41" s="228"/>
      <c r="OKH41" s="228"/>
      <c r="OKI41" s="228"/>
      <c r="OKJ41" s="228"/>
      <c r="OKK41" s="228"/>
      <c r="OKL41" s="228"/>
      <c r="OKM41" s="228"/>
      <c r="OKN41" s="228"/>
      <c r="OKO41" s="228"/>
      <c r="OKP41" s="228"/>
      <c r="OKQ41" s="228"/>
      <c r="OKR41" s="228"/>
      <c r="OKS41" s="228"/>
      <c r="OKT41" s="228"/>
      <c r="OKU41" s="228"/>
      <c r="OKV41" s="228"/>
      <c r="OKW41" s="228"/>
      <c r="OKX41" s="228"/>
      <c r="OKY41" s="228"/>
      <c r="OKZ41" s="228"/>
      <c r="OLA41" s="228"/>
      <c r="OLB41" s="228"/>
      <c r="OLC41" s="228"/>
      <c r="OLD41" s="228"/>
      <c r="OLE41" s="228"/>
      <c r="OLF41" s="228"/>
      <c r="OLG41" s="228"/>
      <c r="OLH41" s="228"/>
      <c r="OLI41" s="228"/>
      <c r="OLJ41" s="228"/>
      <c r="OLK41" s="228"/>
      <c r="OLL41" s="228"/>
      <c r="OLM41" s="228"/>
      <c r="OLN41" s="228"/>
      <c r="OLO41" s="228"/>
      <c r="OLP41" s="228"/>
      <c r="OLQ41" s="228"/>
      <c r="OLR41" s="228"/>
      <c r="OLS41" s="228"/>
      <c r="OLT41" s="228"/>
      <c r="OLU41" s="228"/>
      <c r="OLV41" s="228"/>
      <c r="OLW41" s="228"/>
      <c r="OLX41" s="228"/>
      <c r="OLY41" s="228"/>
      <c r="OLZ41" s="228"/>
      <c r="OMA41" s="228"/>
      <c r="OMB41" s="228"/>
      <c r="OMC41" s="228"/>
      <c r="OMD41" s="228"/>
      <c r="OME41" s="228"/>
      <c r="OMF41" s="228"/>
      <c r="OMG41" s="228"/>
      <c r="OMH41" s="228"/>
      <c r="OMI41" s="228"/>
      <c r="OMJ41" s="228"/>
      <c r="OMK41" s="228"/>
      <c r="OML41" s="228"/>
      <c r="OMM41" s="228"/>
      <c r="OMN41" s="228"/>
      <c r="OMO41" s="228"/>
      <c r="OMP41" s="228"/>
      <c r="OMQ41" s="228"/>
      <c r="OMR41" s="228"/>
      <c r="OMS41" s="228"/>
      <c r="OMT41" s="228"/>
      <c r="OMU41" s="228"/>
      <c r="OMV41" s="228"/>
      <c r="OMW41" s="228"/>
      <c r="OMX41" s="228"/>
      <c r="OMY41" s="228"/>
      <c r="OMZ41" s="228"/>
      <c r="ONA41" s="228"/>
      <c r="ONB41" s="228"/>
      <c r="ONC41" s="228"/>
      <c r="OND41" s="228"/>
      <c r="ONE41" s="228"/>
      <c r="ONF41" s="228"/>
      <c r="ONG41" s="228"/>
      <c r="ONH41" s="228"/>
      <c r="ONI41" s="228"/>
      <c r="ONJ41" s="228"/>
      <c r="ONK41" s="228"/>
      <c r="ONL41" s="228"/>
      <c r="ONM41" s="228"/>
      <c r="ONN41" s="228"/>
      <c r="ONO41" s="228"/>
      <c r="ONP41" s="228"/>
      <c r="ONQ41" s="228"/>
      <c r="ONR41" s="228"/>
      <c r="ONS41" s="228"/>
      <c r="ONT41" s="228"/>
      <c r="ONU41" s="228"/>
      <c r="ONV41" s="228"/>
      <c r="ONW41" s="228"/>
      <c r="ONX41" s="228"/>
      <c r="ONY41" s="228"/>
      <c r="ONZ41" s="228"/>
      <c r="OOA41" s="228"/>
      <c r="OOB41" s="228"/>
      <c r="OOC41" s="228"/>
      <c r="OOD41" s="228"/>
      <c r="OOE41" s="228"/>
      <c r="OOF41" s="228"/>
      <c r="OOG41" s="228"/>
      <c r="OOH41" s="228"/>
      <c r="OOI41" s="228"/>
      <c r="OOJ41" s="228"/>
      <c r="OOK41" s="228"/>
      <c r="OOL41" s="228"/>
      <c r="OOM41" s="228"/>
      <c r="OON41" s="228"/>
      <c r="OOO41" s="228"/>
      <c r="OOP41" s="228"/>
      <c r="OOQ41" s="228"/>
      <c r="OOR41" s="228"/>
      <c r="OOS41" s="228"/>
      <c r="OOT41" s="228"/>
      <c r="OOU41" s="228"/>
      <c r="OOV41" s="228"/>
      <c r="OOW41" s="228"/>
      <c r="OOX41" s="228"/>
      <c r="OOY41" s="228"/>
      <c r="OOZ41" s="228"/>
      <c r="OPA41" s="228"/>
      <c r="OPB41" s="228"/>
      <c r="OPC41" s="228"/>
      <c r="OPD41" s="228"/>
      <c r="OPE41" s="228"/>
      <c r="OPF41" s="228"/>
      <c r="OPG41" s="228"/>
      <c r="OPH41" s="228"/>
      <c r="OPI41" s="228"/>
      <c r="OPJ41" s="228"/>
      <c r="OPK41" s="228"/>
      <c r="OPL41" s="228"/>
      <c r="OPM41" s="228"/>
      <c r="OPN41" s="228"/>
      <c r="OPO41" s="228"/>
      <c r="OPP41" s="228"/>
      <c r="OPQ41" s="228"/>
      <c r="OPR41" s="228"/>
      <c r="OPS41" s="228"/>
      <c r="OPT41" s="228"/>
      <c r="OPU41" s="228"/>
      <c r="OPV41" s="228"/>
      <c r="OPW41" s="228"/>
      <c r="OPX41" s="228"/>
      <c r="OPY41" s="228"/>
      <c r="OPZ41" s="228"/>
      <c r="OQA41" s="228"/>
      <c r="OQB41" s="228"/>
      <c r="OQC41" s="228"/>
      <c r="OQD41" s="228"/>
      <c r="OQE41" s="228"/>
      <c r="OQF41" s="228"/>
      <c r="OQG41" s="228"/>
      <c r="OQH41" s="228"/>
      <c r="OQI41" s="228"/>
      <c r="OQJ41" s="228"/>
      <c r="OQK41" s="228"/>
      <c r="OQL41" s="228"/>
      <c r="OQM41" s="228"/>
      <c r="OQN41" s="228"/>
      <c r="OQO41" s="228"/>
      <c r="OQP41" s="228"/>
      <c r="OQQ41" s="228"/>
      <c r="OQR41" s="228"/>
      <c r="OQS41" s="228"/>
      <c r="OQT41" s="228"/>
      <c r="OQU41" s="228"/>
      <c r="OQV41" s="228"/>
      <c r="OQW41" s="228"/>
      <c r="OQX41" s="228"/>
      <c r="OQY41" s="228"/>
      <c r="OQZ41" s="228"/>
      <c r="ORA41" s="228"/>
      <c r="ORB41" s="228"/>
      <c r="ORC41" s="228"/>
      <c r="ORD41" s="228"/>
      <c r="ORE41" s="228"/>
      <c r="ORF41" s="228"/>
      <c r="ORG41" s="228"/>
      <c r="ORH41" s="228"/>
      <c r="ORI41" s="228"/>
      <c r="ORJ41" s="228"/>
      <c r="ORK41" s="228"/>
      <c r="ORL41" s="228"/>
      <c r="ORM41" s="228"/>
      <c r="ORN41" s="228"/>
      <c r="ORO41" s="228"/>
      <c r="ORP41" s="228"/>
      <c r="ORQ41" s="228"/>
      <c r="ORR41" s="228"/>
      <c r="ORS41" s="228"/>
      <c r="ORT41" s="228"/>
      <c r="ORU41" s="228"/>
      <c r="ORV41" s="228"/>
      <c r="ORW41" s="228"/>
      <c r="ORX41" s="228"/>
      <c r="ORY41" s="228"/>
      <c r="ORZ41" s="228"/>
      <c r="OSA41" s="228"/>
      <c r="OSB41" s="228"/>
      <c r="OSC41" s="228"/>
      <c r="OSD41" s="228"/>
      <c r="OSE41" s="228"/>
      <c r="OSF41" s="228"/>
      <c r="OSG41" s="228"/>
      <c r="OSH41" s="228"/>
      <c r="OSI41" s="228"/>
      <c r="OSJ41" s="228"/>
      <c r="OSK41" s="228"/>
      <c r="OSL41" s="228"/>
      <c r="OSM41" s="228"/>
      <c r="OSN41" s="228"/>
      <c r="OSO41" s="228"/>
      <c r="OSP41" s="228"/>
      <c r="OSQ41" s="228"/>
      <c r="OSR41" s="228"/>
      <c r="OSS41" s="228"/>
      <c r="OST41" s="228"/>
      <c r="OSU41" s="228"/>
      <c r="OSV41" s="228"/>
      <c r="OSW41" s="228"/>
      <c r="OSX41" s="228"/>
      <c r="OSY41" s="228"/>
      <c r="OSZ41" s="228"/>
      <c r="OTA41" s="228"/>
      <c r="OTB41" s="228"/>
      <c r="OTC41" s="228"/>
      <c r="OTD41" s="228"/>
      <c r="OTE41" s="228"/>
      <c r="OTF41" s="228"/>
      <c r="OTG41" s="228"/>
      <c r="OTH41" s="228"/>
      <c r="OTI41" s="228"/>
      <c r="OTJ41" s="228"/>
      <c r="OTK41" s="228"/>
      <c r="OTL41" s="228"/>
      <c r="OTM41" s="228"/>
      <c r="OTN41" s="228"/>
      <c r="OTO41" s="228"/>
      <c r="OTP41" s="228"/>
      <c r="OTQ41" s="228"/>
      <c r="OTR41" s="228"/>
      <c r="OTS41" s="228"/>
      <c r="OTT41" s="228"/>
      <c r="OTU41" s="228"/>
      <c r="OTV41" s="228"/>
      <c r="OTW41" s="228"/>
      <c r="OTX41" s="228"/>
      <c r="OTY41" s="228"/>
      <c r="OTZ41" s="228"/>
      <c r="OUA41" s="228"/>
      <c r="OUB41" s="228"/>
      <c r="OUC41" s="228"/>
      <c r="OUD41" s="228"/>
      <c r="OUE41" s="228"/>
      <c r="OUF41" s="228"/>
      <c r="OUG41" s="228"/>
      <c r="OUH41" s="228"/>
      <c r="OUI41" s="228"/>
      <c r="OUJ41" s="228"/>
      <c r="OUK41" s="228"/>
      <c r="OUL41" s="228"/>
      <c r="OUM41" s="228"/>
      <c r="OUN41" s="228"/>
      <c r="OUO41" s="228"/>
      <c r="OUP41" s="228"/>
      <c r="OUQ41" s="228"/>
      <c r="OUR41" s="228"/>
      <c r="OUS41" s="228"/>
      <c r="OUT41" s="228"/>
      <c r="OUU41" s="228"/>
      <c r="OUV41" s="228"/>
      <c r="OUW41" s="228"/>
      <c r="OUX41" s="228"/>
      <c r="OUY41" s="228"/>
      <c r="OUZ41" s="228"/>
      <c r="OVA41" s="228"/>
      <c r="OVB41" s="228"/>
      <c r="OVC41" s="228"/>
      <c r="OVD41" s="228"/>
      <c r="OVE41" s="228"/>
      <c r="OVF41" s="228"/>
      <c r="OVG41" s="228"/>
      <c r="OVH41" s="228"/>
      <c r="OVI41" s="228"/>
      <c r="OVJ41" s="228"/>
      <c r="OVK41" s="228"/>
      <c r="OVL41" s="228"/>
      <c r="OVM41" s="228"/>
      <c r="OVN41" s="228"/>
      <c r="OVO41" s="228"/>
      <c r="OVP41" s="228"/>
      <c r="OVQ41" s="228"/>
      <c r="OVR41" s="228"/>
      <c r="OVS41" s="228"/>
      <c r="OVT41" s="228"/>
      <c r="OVU41" s="228"/>
      <c r="OVV41" s="228"/>
      <c r="OVW41" s="228"/>
      <c r="OVX41" s="228"/>
      <c r="OVY41" s="228"/>
      <c r="OVZ41" s="228"/>
      <c r="OWA41" s="228"/>
      <c r="OWB41" s="228"/>
      <c r="OWC41" s="228"/>
      <c r="OWD41" s="228"/>
      <c r="OWE41" s="228"/>
      <c r="OWF41" s="228"/>
      <c r="OWG41" s="228"/>
      <c r="OWH41" s="228"/>
      <c r="OWI41" s="228"/>
      <c r="OWJ41" s="228"/>
      <c r="OWK41" s="228"/>
      <c r="OWL41" s="228"/>
      <c r="OWM41" s="228"/>
      <c r="OWN41" s="228"/>
      <c r="OWO41" s="228"/>
      <c r="OWP41" s="228"/>
      <c r="OWQ41" s="228"/>
      <c r="OWR41" s="228"/>
      <c r="OWS41" s="228"/>
      <c r="OWT41" s="228"/>
      <c r="OWU41" s="228"/>
      <c r="OWV41" s="228"/>
      <c r="OWW41" s="228"/>
      <c r="OWX41" s="228"/>
      <c r="OWY41" s="228"/>
      <c r="OWZ41" s="228"/>
      <c r="OXA41" s="228"/>
      <c r="OXB41" s="228"/>
      <c r="OXC41" s="228"/>
      <c r="OXD41" s="228"/>
      <c r="OXE41" s="228"/>
      <c r="OXF41" s="228"/>
      <c r="OXG41" s="228"/>
      <c r="OXH41" s="228"/>
      <c r="OXI41" s="228"/>
      <c r="OXJ41" s="228"/>
      <c r="OXK41" s="228"/>
      <c r="OXL41" s="228"/>
      <c r="OXM41" s="228"/>
      <c r="OXN41" s="228"/>
      <c r="OXO41" s="228"/>
      <c r="OXP41" s="228"/>
      <c r="OXQ41" s="228"/>
      <c r="OXR41" s="228"/>
      <c r="OXS41" s="228"/>
      <c r="OXT41" s="228"/>
      <c r="OXU41" s="228"/>
      <c r="OXV41" s="228"/>
      <c r="OXW41" s="228"/>
      <c r="OXX41" s="228"/>
      <c r="OXY41" s="228"/>
      <c r="OXZ41" s="228"/>
      <c r="OYA41" s="228"/>
      <c r="OYB41" s="228"/>
      <c r="OYC41" s="228"/>
      <c r="OYD41" s="228"/>
      <c r="OYE41" s="228"/>
      <c r="OYF41" s="228"/>
      <c r="OYG41" s="228"/>
      <c r="OYH41" s="228"/>
      <c r="OYI41" s="228"/>
      <c r="OYJ41" s="228"/>
      <c r="OYK41" s="228"/>
      <c r="OYL41" s="228"/>
      <c r="OYM41" s="228"/>
      <c r="OYN41" s="228"/>
      <c r="OYO41" s="228"/>
      <c r="OYP41" s="228"/>
      <c r="OYQ41" s="228"/>
      <c r="OYR41" s="228"/>
      <c r="OYS41" s="228"/>
      <c r="OYT41" s="228"/>
      <c r="OYU41" s="228"/>
      <c r="OYV41" s="228"/>
      <c r="OYW41" s="228"/>
      <c r="OYX41" s="228"/>
      <c r="OYY41" s="228"/>
      <c r="OYZ41" s="228"/>
      <c r="OZA41" s="228"/>
      <c r="OZB41" s="228"/>
      <c r="OZC41" s="228"/>
      <c r="OZD41" s="228"/>
      <c r="OZE41" s="228"/>
      <c r="OZF41" s="228"/>
      <c r="OZG41" s="228"/>
      <c r="OZH41" s="228"/>
      <c r="OZI41" s="228"/>
      <c r="OZJ41" s="228"/>
      <c r="OZK41" s="228"/>
      <c r="OZL41" s="228"/>
      <c r="OZM41" s="228"/>
      <c r="OZN41" s="228"/>
      <c r="OZO41" s="228"/>
      <c r="OZP41" s="228"/>
      <c r="OZQ41" s="228"/>
      <c r="OZR41" s="228"/>
      <c r="OZS41" s="228"/>
      <c r="OZT41" s="228"/>
      <c r="OZU41" s="228"/>
      <c r="OZV41" s="228"/>
      <c r="OZW41" s="228"/>
      <c r="OZX41" s="228"/>
      <c r="OZY41" s="228"/>
      <c r="OZZ41" s="228"/>
      <c r="PAA41" s="228"/>
      <c r="PAB41" s="228"/>
      <c r="PAC41" s="228"/>
      <c r="PAD41" s="228"/>
      <c r="PAE41" s="228"/>
      <c r="PAF41" s="228"/>
      <c r="PAG41" s="228"/>
      <c r="PAH41" s="228"/>
      <c r="PAI41" s="228"/>
      <c r="PAJ41" s="228"/>
      <c r="PAK41" s="228"/>
      <c r="PAL41" s="228"/>
      <c r="PAM41" s="228"/>
      <c r="PAN41" s="228"/>
      <c r="PAO41" s="228"/>
      <c r="PAP41" s="228"/>
      <c r="PAQ41" s="228"/>
      <c r="PAR41" s="228"/>
      <c r="PAS41" s="228"/>
      <c r="PAT41" s="228"/>
      <c r="PAU41" s="228"/>
      <c r="PAV41" s="228"/>
      <c r="PAW41" s="228"/>
      <c r="PAX41" s="228"/>
      <c r="PAY41" s="228"/>
      <c r="PAZ41" s="228"/>
      <c r="PBA41" s="228"/>
      <c r="PBB41" s="228"/>
      <c r="PBC41" s="228"/>
      <c r="PBD41" s="228"/>
      <c r="PBE41" s="228"/>
      <c r="PBF41" s="228"/>
      <c r="PBG41" s="228"/>
      <c r="PBH41" s="228"/>
      <c r="PBI41" s="228"/>
      <c r="PBJ41" s="228"/>
      <c r="PBK41" s="228"/>
      <c r="PBL41" s="228"/>
      <c r="PBM41" s="228"/>
      <c r="PBN41" s="228"/>
      <c r="PBO41" s="228"/>
      <c r="PBP41" s="228"/>
      <c r="PBQ41" s="228"/>
      <c r="PBR41" s="228"/>
      <c r="PBS41" s="228"/>
      <c r="PBT41" s="228"/>
      <c r="PBU41" s="228"/>
      <c r="PBV41" s="228"/>
      <c r="PBW41" s="228"/>
      <c r="PBX41" s="228"/>
      <c r="PBY41" s="228"/>
      <c r="PBZ41" s="228"/>
      <c r="PCA41" s="228"/>
      <c r="PCB41" s="228"/>
      <c r="PCC41" s="228"/>
      <c r="PCD41" s="228"/>
      <c r="PCE41" s="228"/>
      <c r="PCF41" s="228"/>
      <c r="PCG41" s="228"/>
      <c r="PCH41" s="228"/>
      <c r="PCI41" s="228"/>
      <c r="PCJ41" s="228"/>
      <c r="PCK41" s="228"/>
      <c r="PCL41" s="228"/>
      <c r="PCM41" s="228"/>
      <c r="PCN41" s="228"/>
      <c r="PCO41" s="228"/>
      <c r="PCP41" s="228"/>
      <c r="PCQ41" s="228"/>
      <c r="PCR41" s="228"/>
      <c r="PCS41" s="228"/>
      <c r="PCT41" s="228"/>
      <c r="PCU41" s="228"/>
      <c r="PCV41" s="228"/>
      <c r="PCW41" s="228"/>
      <c r="PCX41" s="228"/>
      <c r="PCY41" s="228"/>
      <c r="PCZ41" s="228"/>
      <c r="PDA41" s="228"/>
      <c r="PDB41" s="228"/>
      <c r="PDC41" s="228"/>
      <c r="PDD41" s="228"/>
      <c r="PDE41" s="228"/>
      <c r="PDF41" s="228"/>
      <c r="PDG41" s="228"/>
      <c r="PDH41" s="228"/>
      <c r="PDI41" s="228"/>
      <c r="PDJ41" s="228"/>
      <c r="PDK41" s="228"/>
      <c r="PDL41" s="228"/>
      <c r="PDM41" s="228"/>
      <c r="PDN41" s="228"/>
      <c r="PDO41" s="228"/>
      <c r="PDP41" s="228"/>
      <c r="PDQ41" s="228"/>
      <c r="PDR41" s="228"/>
      <c r="PDS41" s="228"/>
      <c r="PDT41" s="228"/>
      <c r="PDU41" s="228"/>
      <c r="PDV41" s="228"/>
      <c r="PDW41" s="228"/>
      <c r="PDX41" s="228"/>
      <c r="PDY41" s="228"/>
      <c r="PDZ41" s="228"/>
      <c r="PEA41" s="228"/>
      <c r="PEB41" s="228"/>
      <c r="PEC41" s="228"/>
      <c r="PED41" s="228"/>
      <c r="PEE41" s="228"/>
      <c r="PEF41" s="228"/>
      <c r="PEG41" s="228"/>
      <c r="PEH41" s="228"/>
      <c r="PEI41" s="228"/>
      <c r="PEJ41" s="228"/>
      <c r="PEK41" s="228"/>
      <c r="PEL41" s="228"/>
      <c r="PEM41" s="228"/>
      <c r="PEN41" s="228"/>
      <c r="PEO41" s="228"/>
      <c r="PEP41" s="228"/>
      <c r="PEQ41" s="228"/>
      <c r="PER41" s="228"/>
      <c r="PES41" s="228"/>
      <c r="PET41" s="228"/>
      <c r="PEU41" s="228"/>
      <c r="PEV41" s="228"/>
      <c r="PEW41" s="228"/>
      <c r="PEX41" s="228"/>
      <c r="PEY41" s="228"/>
      <c r="PEZ41" s="228"/>
      <c r="PFA41" s="228"/>
      <c r="PFB41" s="228"/>
      <c r="PFC41" s="228"/>
      <c r="PFD41" s="228"/>
      <c r="PFE41" s="228"/>
      <c r="PFF41" s="228"/>
      <c r="PFG41" s="228"/>
      <c r="PFH41" s="228"/>
      <c r="PFI41" s="228"/>
      <c r="PFJ41" s="228"/>
      <c r="PFK41" s="228"/>
      <c r="PFL41" s="228"/>
      <c r="PFM41" s="228"/>
      <c r="PFN41" s="228"/>
      <c r="PFO41" s="228"/>
      <c r="PFP41" s="228"/>
      <c r="PFQ41" s="228"/>
      <c r="PFR41" s="228"/>
      <c r="PFS41" s="228"/>
      <c r="PFT41" s="228"/>
      <c r="PFU41" s="228"/>
      <c r="PFV41" s="228"/>
      <c r="PFW41" s="228"/>
      <c r="PFX41" s="228"/>
      <c r="PFY41" s="228"/>
      <c r="PFZ41" s="228"/>
      <c r="PGA41" s="228"/>
      <c r="PGB41" s="228"/>
      <c r="PGC41" s="228"/>
      <c r="PGD41" s="228"/>
      <c r="PGE41" s="228"/>
      <c r="PGF41" s="228"/>
      <c r="PGG41" s="228"/>
      <c r="PGH41" s="228"/>
      <c r="PGI41" s="228"/>
      <c r="PGJ41" s="228"/>
      <c r="PGK41" s="228"/>
      <c r="PGL41" s="228"/>
      <c r="PGM41" s="228"/>
      <c r="PGN41" s="228"/>
      <c r="PGO41" s="228"/>
      <c r="PGP41" s="228"/>
      <c r="PGQ41" s="228"/>
      <c r="PGR41" s="228"/>
      <c r="PGS41" s="228"/>
      <c r="PGT41" s="228"/>
      <c r="PGU41" s="228"/>
      <c r="PGV41" s="228"/>
      <c r="PGW41" s="228"/>
      <c r="PGX41" s="228"/>
      <c r="PGY41" s="228"/>
      <c r="PGZ41" s="228"/>
      <c r="PHA41" s="228"/>
      <c r="PHB41" s="228"/>
      <c r="PHC41" s="228"/>
      <c r="PHD41" s="228"/>
      <c r="PHE41" s="228"/>
      <c r="PHF41" s="228"/>
      <c r="PHG41" s="228"/>
      <c r="PHH41" s="228"/>
      <c r="PHI41" s="228"/>
      <c r="PHJ41" s="228"/>
      <c r="PHK41" s="228"/>
      <c r="PHL41" s="228"/>
      <c r="PHM41" s="228"/>
      <c r="PHN41" s="228"/>
      <c r="PHO41" s="228"/>
      <c r="PHP41" s="228"/>
      <c r="PHQ41" s="228"/>
      <c r="PHR41" s="228"/>
      <c r="PHS41" s="228"/>
      <c r="PHT41" s="228"/>
      <c r="PHU41" s="228"/>
      <c r="PHV41" s="228"/>
      <c r="PHW41" s="228"/>
      <c r="PHX41" s="228"/>
      <c r="PHY41" s="228"/>
      <c r="PHZ41" s="228"/>
      <c r="PIA41" s="228"/>
      <c r="PIB41" s="228"/>
      <c r="PIC41" s="228"/>
      <c r="PID41" s="228"/>
      <c r="PIE41" s="228"/>
      <c r="PIF41" s="228"/>
      <c r="PIG41" s="228"/>
      <c r="PIH41" s="228"/>
      <c r="PII41" s="228"/>
      <c r="PIJ41" s="228"/>
      <c r="PIK41" s="228"/>
      <c r="PIL41" s="228"/>
      <c r="PIM41" s="228"/>
      <c r="PIN41" s="228"/>
      <c r="PIO41" s="228"/>
      <c r="PIP41" s="228"/>
      <c r="PIQ41" s="228"/>
      <c r="PIR41" s="228"/>
      <c r="PIS41" s="228"/>
      <c r="PIT41" s="228"/>
      <c r="PIU41" s="228"/>
      <c r="PIV41" s="228"/>
      <c r="PIW41" s="228"/>
      <c r="PIX41" s="228"/>
      <c r="PIY41" s="228"/>
      <c r="PIZ41" s="228"/>
      <c r="PJA41" s="228"/>
      <c r="PJB41" s="228"/>
      <c r="PJC41" s="228"/>
      <c r="PJD41" s="228"/>
      <c r="PJE41" s="228"/>
      <c r="PJF41" s="228"/>
      <c r="PJG41" s="228"/>
      <c r="PJH41" s="228"/>
      <c r="PJI41" s="228"/>
      <c r="PJJ41" s="228"/>
      <c r="PJK41" s="228"/>
      <c r="PJL41" s="228"/>
      <c r="PJM41" s="228"/>
      <c r="PJN41" s="228"/>
      <c r="PJO41" s="228"/>
      <c r="PJP41" s="228"/>
      <c r="PJQ41" s="228"/>
      <c r="PJR41" s="228"/>
      <c r="PJS41" s="228"/>
      <c r="PJT41" s="228"/>
      <c r="PJU41" s="228"/>
      <c r="PJV41" s="228"/>
      <c r="PJW41" s="228"/>
      <c r="PJX41" s="228"/>
      <c r="PJY41" s="228"/>
      <c r="PJZ41" s="228"/>
      <c r="PKA41" s="228"/>
      <c r="PKB41" s="228"/>
      <c r="PKC41" s="228"/>
      <c r="PKD41" s="228"/>
      <c r="PKE41" s="228"/>
      <c r="PKF41" s="228"/>
      <c r="PKG41" s="228"/>
      <c r="PKH41" s="228"/>
      <c r="PKI41" s="228"/>
      <c r="PKJ41" s="228"/>
      <c r="PKK41" s="228"/>
      <c r="PKL41" s="228"/>
      <c r="PKM41" s="228"/>
      <c r="PKN41" s="228"/>
      <c r="PKO41" s="228"/>
      <c r="PKP41" s="228"/>
      <c r="PKQ41" s="228"/>
      <c r="PKR41" s="228"/>
      <c r="PKS41" s="228"/>
      <c r="PKT41" s="228"/>
      <c r="PKU41" s="228"/>
      <c r="PKV41" s="228"/>
      <c r="PKW41" s="228"/>
      <c r="PKX41" s="228"/>
      <c r="PKY41" s="228"/>
      <c r="PKZ41" s="228"/>
      <c r="PLA41" s="228"/>
      <c r="PLB41" s="228"/>
      <c r="PLC41" s="228"/>
      <c r="PLD41" s="228"/>
      <c r="PLE41" s="228"/>
      <c r="PLF41" s="228"/>
      <c r="PLG41" s="228"/>
      <c r="PLH41" s="228"/>
      <c r="PLI41" s="228"/>
      <c r="PLJ41" s="228"/>
      <c r="PLK41" s="228"/>
      <c r="PLL41" s="228"/>
      <c r="PLM41" s="228"/>
      <c r="PLN41" s="228"/>
      <c r="PLO41" s="228"/>
      <c r="PLP41" s="228"/>
      <c r="PLQ41" s="228"/>
      <c r="PLR41" s="228"/>
      <c r="PLS41" s="228"/>
      <c r="PLT41" s="228"/>
      <c r="PLU41" s="228"/>
      <c r="PLV41" s="228"/>
      <c r="PLW41" s="228"/>
      <c r="PLX41" s="228"/>
      <c r="PLY41" s="228"/>
      <c r="PLZ41" s="228"/>
      <c r="PMA41" s="228"/>
      <c r="PMB41" s="228"/>
      <c r="PMC41" s="228"/>
      <c r="PMD41" s="228"/>
      <c r="PME41" s="228"/>
      <c r="PMF41" s="228"/>
      <c r="PMG41" s="228"/>
      <c r="PMH41" s="228"/>
      <c r="PMI41" s="228"/>
      <c r="PMJ41" s="228"/>
      <c r="PMK41" s="228"/>
      <c r="PML41" s="228"/>
      <c r="PMM41" s="228"/>
      <c r="PMN41" s="228"/>
      <c r="PMO41" s="228"/>
      <c r="PMP41" s="228"/>
      <c r="PMQ41" s="228"/>
      <c r="PMR41" s="228"/>
      <c r="PMS41" s="228"/>
      <c r="PMT41" s="228"/>
      <c r="PMU41" s="228"/>
      <c r="PMV41" s="228"/>
      <c r="PMW41" s="228"/>
      <c r="PMX41" s="228"/>
      <c r="PMY41" s="228"/>
      <c r="PMZ41" s="228"/>
      <c r="PNA41" s="228"/>
      <c r="PNB41" s="228"/>
      <c r="PNC41" s="228"/>
      <c r="PND41" s="228"/>
      <c r="PNE41" s="228"/>
      <c r="PNF41" s="228"/>
      <c r="PNG41" s="228"/>
      <c r="PNH41" s="228"/>
      <c r="PNI41" s="228"/>
      <c r="PNJ41" s="228"/>
      <c r="PNK41" s="228"/>
      <c r="PNL41" s="228"/>
      <c r="PNM41" s="228"/>
      <c r="PNN41" s="228"/>
      <c r="PNO41" s="228"/>
      <c r="PNP41" s="228"/>
      <c r="PNQ41" s="228"/>
      <c r="PNR41" s="228"/>
      <c r="PNS41" s="228"/>
      <c r="PNT41" s="228"/>
      <c r="PNU41" s="228"/>
      <c r="PNV41" s="228"/>
      <c r="PNW41" s="228"/>
      <c r="PNX41" s="228"/>
      <c r="PNY41" s="228"/>
      <c r="PNZ41" s="228"/>
      <c r="POA41" s="228"/>
      <c r="POB41" s="228"/>
      <c r="POC41" s="228"/>
      <c r="POD41" s="228"/>
      <c r="POE41" s="228"/>
      <c r="POF41" s="228"/>
      <c r="POG41" s="228"/>
      <c r="POH41" s="228"/>
      <c r="POI41" s="228"/>
      <c r="POJ41" s="228"/>
      <c r="POK41" s="228"/>
      <c r="POL41" s="228"/>
      <c r="POM41" s="228"/>
      <c r="PON41" s="228"/>
      <c r="POO41" s="228"/>
      <c r="POP41" s="228"/>
      <c r="POQ41" s="228"/>
      <c r="POR41" s="228"/>
      <c r="POS41" s="228"/>
      <c r="POT41" s="228"/>
      <c r="POU41" s="228"/>
      <c r="POV41" s="228"/>
      <c r="POW41" s="228"/>
      <c r="POX41" s="228"/>
      <c r="POY41" s="228"/>
      <c r="POZ41" s="228"/>
      <c r="PPA41" s="228"/>
      <c r="PPB41" s="228"/>
      <c r="PPC41" s="228"/>
      <c r="PPD41" s="228"/>
      <c r="PPE41" s="228"/>
      <c r="PPF41" s="228"/>
      <c r="PPG41" s="228"/>
      <c r="PPH41" s="228"/>
      <c r="PPI41" s="228"/>
      <c r="PPJ41" s="228"/>
      <c r="PPK41" s="228"/>
      <c r="PPL41" s="228"/>
      <c r="PPM41" s="228"/>
      <c r="PPN41" s="228"/>
      <c r="PPO41" s="228"/>
      <c r="PPP41" s="228"/>
      <c r="PPQ41" s="228"/>
      <c r="PPR41" s="228"/>
      <c r="PPS41" s="228"/>
      <c r="PPT41" s="228"/>
      <c r="PPU41" s="228"/>
      <c r="PPV41" s="228"/>
      <c r="PPW41" s="228"/>
      <c r="PPX41" s="228"/>
      <c r="PPY41" s="228"/>
      <c r="PPZ41" s="228"/>
      <c r="PQA41" s="228"/>
      <c r="PQB41" s="228"/>
      <c r="PQC41" s="228"/>
      <c r="PQD41" s="228"/>
      <c r="PQE41" s="228"/>
      <c r="PQF41" s="228"/>
      <c r="PQG41" s="228"/>
      <c r="PQH41" s="228"/>
      <c r="PQI41" s="228"/>
      <c r="PQJ41" s="228"/>
      <c r="PQK41" s="228"/>
      <c r="PQL41" s="228"/>
      <c r="PQM41" s="228"/>
      <c r="PQN41" s="228"/>
      <c r="PQO41" s="228"/>
      <c r="PQP41" s="228"/>
      <c r="PQQ41" s="228"/>
      <c r="PQR41" s="228"/>
      <c r="PQS41" s="228"/>
      <c r="PQT41" s="228"/>
      <c r="PQU41" s="228"/>
      <c r="PQV41" s="228"/>
      <c r="PQW41" s="228"/>
      <c r="PQX41" s="228"/>
      <c r="PQY41" s="228"/>
      <c r="PQZ41" s="228"/>
      <c r="PRA41" s="228"/>
      <c r="PRB41" s="228"/>
      <c r="PRC41" s="228"/>
      <c r="PRD41" s="228"/>
      <c r="PRE41" s="228"/>
      <c r="PRF41" s="228"/>
      <c r="PRG41" s="228"/>
      <c r="PRH41" s="228"/>
      <c r="PRI41" s="228"/>
      <c r="PRJ41" s="228"/>
      <c r="PRK41" s="228"/>
      <c r="PRL41" s="228"/>
      <c r="PRM41" s="228"/>
      <c r="PRN41" s="228"/>
      <c r="PRO41" s="228"/>
      <c r="PRP41" s="228"/>
      <c r="PRQ41" s="228"/>
      <c r="PRR41" s="228"/>
      <c r="PRS41" s="228"/>
      <c r="PRT41" s="228"/>
      <c r="PRU41" s="228"/>
      <c r="PRV41" s="228"/>
      <c r="PRW41" s="228"/>
      <c r="PRX41" s="228"/>
      <c r="PRY41" s="228"/>
      <c r="PRZ41" s="228"/>
      <c r="PSA41" s="228"/>
      <c r="PSB41" s="228"/>
      <c r="PSC41" s="228"/>
      <c r="PSD41" s="228"/>
      <c r="PSE41" s="228"/>
      <c r="PSF41" s="228"/>
      <c r="PSG41" s="228"/>
      <c r="PSH41" s="228"/>
      <c r="PSI41" s="228"/>
      <c r="PSJ41" s="228"/>
      <c r="PSK41" s="228"/>
      <c r="PSL41" s="228"/>
      <c r="PSM41" s="228"/>
      <c r="PSN41" s="228"/>
      <c r="PSO41" s="228"/>
      <c r="PSP41" s="228"/>
      <c r="PSQ41" s="228"/>
      <c r="PSR41" s="228"/>
      <c r="PSS41" s="228"/>
      <c r="PST41" s="228"/>
      <c r="PSU41" s="228"/>
      <c r="PSV41" s="228"/>
      <c r="PSW41" s="228"/>
      <c r="PSX41" s="228"/>
      <c r="PSY41" s="228"/>
      <c r="PSZ41" s="228"/>
      <c r="PTA41" s="228"/>
      <c r="PTB41" s="228"/>
      <c r="PTC41" s="228"/>
      <c r="PTD41" s="228"/>
      <c r="PTE41" s="228"/>
      <c r="PTF41" s="228"/>
      <c r="PTG41" s="228"/>
      <c r="PTH41" s="228"/>
      <c r="PTI41" s="228"/>
      <c r="PTJ41" s="228"/>
      <c r="PTK41" s="228"/>
      <c r="PTL41" s="228"/>
      <c r="PTM41" s="228"/>
      <c r="PTN41" s="228"/>
      <c r="PTO41" s="228"/>
      <c r="PTP41" s="228"/>
      <c r="PTQ41" s="228"/>
      <c r="PTR41" s="228"/>
      <c r="PTS41" s="228"/>
      <c r="PTT41" s="228"/>
      <c r="PTU41" s="228"/>
      <c r="PTV41" s="228"/>
      <c r="PTW41" s="228"/>
      <c r="PTX41" s="228"/>
      <c r="PTY41" s="228"/>
      <c r="PTZ41" s="228"/>
      <c r="PUA41" s="228"/>
      <c r="PUB41" s="228"/>
      <c r="PUC41" s="228"/>
      <c r="PUD41" s="228"/>
      <c r="PUE41" s="228"/>
      <c r="PUF41" s="228"/>
      <c r="PUG41" s="228"/>
      <c r="PUH41" s="228"/>
      <c r="PUI41" s="228"/>
      <c r="PUJ41" s="228"/>
      <c r="PUK41" s="228"/>
      <c r="PUL41" s="228"/>
      <c r="PUM41" s="228"/>
      <c r="PUN41" s="228"/>
      <c r="PUO41" s="228"/>
      <c r="PUP41" s="228"/>
      <c r="PUQ41" s="228"/>
      <c r="PUR41" s="228"/>
      <c r="PUS41" s="228"/>
      <c r="PUT41" s="228"/>
      <c r="PUU41" s="228"/>
      <c r="PUV41" s="228"/>
      <c r="PUW41" s="228"/>
      <c r="PUX41" s="228"/>
      <c r="PUY41" s="228"/>
      <c r="PUZ41" s="228"/>
      <c r="PVA41" s="228"/>
      <c r="PVB41" s="228"/>
      <c r="PVC41" s="228"/>
      <c r="PVD41" s="228"/>
      <c r="PVE41" s="228"/>
      <c r="PVF41" s="228"/>
      <c r="PVG41" s="228"/>
      <c r="PVH41" s="228"/>
      <c r="PVI41" s="228"/>
      <c r="PVJ41" s="228"/>
      <c r="PVK41" s="228"/>
      <c r="PVL41" s="228"/>
      <c r="PVM41" s="228"/>
      <c r="PVN41" s="228"/>
      <c r="PVO41" s="228"/>
      <c r="PVP41" s="228"/>
      <c r="PVQ41" s="228"/>
      <c r="PVR41" s="228"/>
      <c r="PVS41" s="228"/>
      <c r="PVT41" s="228"/>
      <c r="PVU41" s="228"/>
      <c r="PVV41" s="228"/>
      <c r="PVW41" s="228"/>
      <c r="PVX41" s="228"/>
      <c r="PVY41" s="228"/>
      <c r="PVZ41" s="228"/>
      <c r="PWA41" s="228"/>
      <c r="PWB41" s="228"/>
      <c r="PWC41" s="228"/>
      <c r="PWD41" s="228"/>
      <c r="PWE41" s="228"/>
      <c r="PWF41" s="228"/>
      <c r="PWG41" s="228"/>
      <c r="PWH41" s="228"/>
      <c r="PWI41" s="228"/>
      <c r="PWJ41" s="228"/>
      <c r="PWK41" s="228"/>
      <c r="PWL41" s="228"/>
      <c r="PWM41" s="228"/>
      <c r="PWN41" s="228"/>
      <c r="PWO41" s="228"/>
      <c r="PWP41" s="228"/>
      <c r="PWQ41" s="228"/>
      <c r="PWR41" s="228"/>
      <c r="PWS41" s="228"/>
      <c r="PWT41" s="228"/>
      <c r="PWU41" s="228"/>
      <c r="PWV41" s="228"/>
      <c r="PWW41" s="228"/>
      <c r="PWX41" s="228"/>
      <c r="PWY41" s="228"/>
      <c r="PWZ41" s="228"/>
      <c r="PXA41" s="228"/>
      <c r="PXB41" s="228"/>
      <c r="PXC41" s="228"/>
      <c r="PXD41" s="228"/>
      <c r="PXE41" s="228"/>
      <c r="PXF41" s="228"/>
      <c r="PXG41" s="228"/>
      <c r="PXH41" s="228"/>
      <c r="PXI41" s="228"/>
      <c r="PXJ41" s="228"/>
      <c r="PXK41" s="228"/>
      <c r="PXL41" s="228"/>
      <c r="PXM41" s="228"/>
      <c r="PXN41" s="228"/>
      <c r="PXO41" s="228"/>
      <c r="PXP41" s="228"/>
      <c r="PXQ41" s="228"/>
      <c r="PXR41" s="228"/>
      <c r="PXS41" s="228"/>
      <c r="PXT41" s="228"/>
      <c r="PXU41" s="228"/>
      <c r="PXV41" s="228"/>
      <c r="PXW41" s="228"/>
      <c r="PXX41" s="228"/>
      <c r="PXY41" s="228"/>
      <c r="PXZ41" s="228"/>
      <c r="PYA41" s="228"/>
      <c r="PYB41" s="228"/>
      <c r="PYC41" s="228"/>
      <c r="PYD41" s="228"/>
      <c r="PYE41" s="228"/>
      <c r="PYF41" s="228"/>
      <c r="PYG41" s="228"/>
      <c r="PYH41" s="228"/>
      <c r="PYI41" s="228"/>
      <c r="PYJ41" s="228"/>
      <c r="PYK41" s="228"/>
      <c r="PYL41" s="228"/>
      <c r="PYM41" s="228"/>
      <c r="PYN41" s="228"/>
      <c r="PYO41" s="228"/>
      <c r="PYP41" s="228"/>
      <c r="PYQ41" s="228"/>
      <c r="PYR41" s="228"/>
      <c r="PYS41" s="228"/>
      <c r="PYT41" s="228"/>
      <c r="PYU41" s="228"/>
      <c r="PYV41" s="228"/>
      <c r="PYW41" s="228"/>
      <c r="PYX41" s="228"/>
      <c r="PYY41" s="228"/>
      <c r="PYZ41" s="228"/>
      <c r="PZA41" s="228"/>
      <c r="PZB41" s="228"/>
      <c r="PZC41" s="228"/>
      <c r="PZD41" s="228"/>
      <c r="PZE41" s="228"/>
      <c r="PZF41" s="228"/>
      <c r="PZG41" s="228"/>
      <c r="PZH41" s="228"/>
      <c r="PZI41" s="228"/>
      <c r="PZJ41" s="228"/>
      <c r="PZK41" s="228"/>
      <c r="PZL41" s="228"/>
      <c r="PZM41" s="228"/>
      <c r="PZN41" s="228"/>
      <c r="PZO41" s="228"/>
      <c r="PZP41" s="228"/>
      <c r="PZQ41" s="228"/>
      <c r="PZR41" s="228"/>
      <c r="PZS41" s="228"/>
      <c r="PZT41" s="228"/>
      <c r="PZU41" s="228"/>
      <c r="PZV41" s="228"/>
      <c r="PZW41" s="228"/>
      <c r="PZX41" s="228"/>
      <c r="PZY41" s="228"/>
      <c r="PZZ41" s="228"/>
      <c r="QAA41" s="228"/>
      <c r="QAB41" s="228"/>
      <c r="QAC41" s="228"/>
      <c r="QAD41" s="228"/>
      <c r="QAE41" s="228"/>
      <c r="QAF41" s="228"/>
      <c r="QAG41" s="228"/>
      <c r="QAH41" s="228"/>
      <c r="QAI41" s="228"/>
      <c r="QAJ41" s="228"/>
      <c r="QAK41" s="228"/>
      <c r="QAL41" s="228"/>
      <c r="QAM41" s="228"/>
      <c r="QAN41" s="228"/>
      <c r="QAO41" s="228"/>
      <c r="QAP41" s="228"/>
      <c r="QAQ41" s="228"/>
      <c r="QAR41" s="228"/>
      <c r="QAS41" s="228"/>
      <c r="QAT41" s="228"/>
      <c r="QAU41" s="228"/>
      <c r="QAV41" s="228"/>
      <c r="QAW41" s="228"/>
      <c r="QAX41" s="228"/>
      <c r="QAY41" s="228"/>
      <c r="QAZ41" s="228"/>
      <c r="QBA41" s="228"/>
      <c r="QBB41" s="228"/>
      <c r="QBC41" s="228"/>
      <c r="QBD41" s="228"/>
      <c r="QBE41" s="228"/>
      <c r="QBF41" s="228"/>
      <c r="QBG41" s="228"/>
      <c r="QBH41" s="228"/>
      <c r="QBI41" s="228"/>
      <c r="QBJ41" s="228"/>
      <c r="QBK41" s="228"/>
      <c r="QBL41" s="228"/>
      <c r="QBM41" s="228"/>
      <c r="QBN41" s="228"/>
      <c r="QBO41" s="228"/>
      <c r="QBP41" s="228"/>
      <c r="QBQ41" s="228"/>
      <c r="QBR41" s="228"/>
      <c r="QBS41" s="228"/>
      <c r="QBT41" s="228"/>
      <c r="QBU41" s="228"/>
      <c r="QBV41" s="228"/>
      <c r="QBW41" s="228"/>
      <c r="QBX41" s="228"/>
      <c r="QBY41" s="228"/>
      <c r="QBZ41" s="228"/>
      <c r="QCA41" s="228"/>
      <c r="QCB41" s="228"/>
      <c r="QCC41" s="228"/>
      <c r="QCD41" s="228"/>
      <c r="QCE41" s="228"/>
      <c r="QCF41" s="228"/>
      <c r="QCG41" s="228"/>
      <c r="QCH41" s="228"/>
      <c r="QCI41" s="228"/>
      <c r="QCJ41" s="228"/>
      <c r="QCK41" s="228"/>
      <c r="QCL41" s="228"/>
      <c r="QCM41" s="228"/>
      <c r="QCN41" s="228"/>
      <c r="QCO41" s="228"/>
      <c r="QCP41" s="228"/>
      <c r="QCQ41" s="228"/>
      <c r="QCR41" s="228"/>
      <c r="QCS41" s="228"/>
      <c r="QCT41" s="228"/>
      <c r="QCU41" s="228"/>
      <c r="QCV41" s="228"/>
      <c r="QCW41" s="228"/>
      <c r="QCX41" s="228"/>
      <c r="QCY41" s="228"/>
      <c r="QCZ41" s="228"/>
      <c r="QDA41" s="228"/>
      <c r="QDB41" s="228"/>
      <c r="QDC41" s="228"/>
      <c r="QDD41" s="228"/>
      <c r="QDE41" s="228"/>
      <c r="QDF41" s="228"/>
      <c r="QDG41" s="228"/>
      <c r="QDH41" s="228"/>
      <c r="QDI41" s="228"/>
      <c r="QDJ41" s="228"/>
      <c r="QDK41" s="228"/>
      <c r="QDL41" s="228"/>
      <c r="QDM41" s="228"/>
      <c r="QDN41" s="228"/>
      <c r="QDO41" s="228"/>
      <c r="QDP41" s="228"/>
      <c r="QDQ41" s="228"/>
      <c r="QDR41" s="228"/>
      <c r="QDS41" s="228"/>
      <c r="QDT41" s="228"/>
      <c r="QDU41" s="228"/>
      <c r="QDV41" s="228"/>
      <c r="QDW41" s="228"/>
      <c r="QDX41" s="228"/>
      <c r="QDY41" s="228"/>
      <c r="QDZ41" s="228"/>
      <c r="QEA41" s="228"/>
      <c r="QEB41" s="228"/>
      <c r="QEC41" s="228"/>
      <c r="QED41" s="228"/>
      <c r="QEE41" s="228"/>
      <c r="QEF41" s="228"/>
      <c r="QEG41" s="228"/>
      <c r="QEH41" s="228"/>
      <c r="QEI41" s="228"/>
      <c r="QEJ41" s="228"/>
      <c r="QEK41" s="228"/>
      <c r="QEL41" s="228"/>
      <c r="QEM41" s="228"/>
      <c r="QEN41" s="228"/>
      <c r="QEO41" s="228"/>
      <c r="QEP41" s="228"/>
      <c r="QEQ41" s="228"/>
      <c r="QER41" s="228"/>
      <c r="QES41" s="228"/>
      <c r="QET41" s="228"/>
      <c r="QEU41" s="228"/>
      <c r="QEV41" s="228"/>
      <c r="QEW41" s="228"/>
      <c r="QEX41" s="228"/>
      <c r="QEY41" s="228"/>
      <c r="QEZ41" s="228"/>
      <c r="QFA41" s="228"/>
      <c r="QFB41" s="228"/>
      <c r="QFC41" s="228"/>
      <c r="QFD41" s="228"/>
      <c r="QFE41" s="228"/>
      <c r="QFF41" s="228"/>
      <c r="QFG41" s="228"/>
      <c r="QFH41" s="228"/>
      <c r="QFI41" s="228"/>
      <c r="QFJ41" s="228"/>
      <c r="QFK41" s="228"/>
      <c r="QFL41" s="228"/>
      <c r="QFM41" s="228"/>
      <c r="QFN41" s="228"/>
      <c r="QFO41" s="228"/>
      <c r="QFP41" s="228"/>
      <c r="QFQ41" s="228"/>
      <c r="QFR41" s="228"/>
      <c r="QFS41" s="228"/>
      <c r="QFT41" s="228"/>
      <c r="QFU41" s="228"/>
      <c r="QFV41" s="228"/>
      <c r="QFW41" s="228"/>
      <c r="QFX41" s="228"/>
      <c r="QFY41" s="228"/>
      <c r="QFZ41" s="228"/>
      <c r="QGA41" s="228"/>
      <c r="QGB41" s="228"/>
      <c r="QGC41" s="228"/>
      <c r="QGD41" s="228"/>
      <c r="QGE41" s="228"/>
      <c r="QGF41" s="228"/>
      <c r="QGG41" s="228"/>
      <c r="QGH41" s="228"/>
      <c r="QGI41" s="228"/>
      <c r="QGJ41" s="228"/>
      <c r="QGK41" s="228"/>
      <c r="QGL41" s="228"/>
      <c r="QGM41" s="228"/>
      <c r="QGN41" s="228"/>
      <c r="QGO41" s="228"/>
      <c r="QGP41" s="228"/>
      <c r="QGQ41" s="228"/>
      <c r="QGR41" s="228"/>
      <c r="QGS41" s="228"/>
      <c r="QGT41" s="228"/>
      <c r="QGU41" s="228"/>
      <c r="QGV41" s="228"/>
      <c r="QGW41" s="228"/>
      <c r="QGX41" s="228"/>
      <c r="QGY41" s="228"/>
      <c r="QGZ41" s="228"/>
      <c r="QHA41" s="228"/>
      <c r="QHB41" s="228"/>
      <c r="QHC41" s="228"/>
      <c r="QHD41" s="228"/>
      <c r="QHE41" s="228"/>
      <c r="QHF41" s="228"/>
      <c r="QHG41" s="228"/>
      <c r="QHH41" s="228"/>
      <c r="QHI41" s="228"/>
      <c r="QHJ41" s="228"/>
      <c r="QHK41" s="228"/>
      <c r="QHL41" s="228"/>
      <c r="QHM41" s="228"/>
      <c r="QHN41" s="228"/>
      <c r="QHO41" s="228"/>
      <c r="QHP41" s="228"/>
      <c r="QHQ41" s="228"/>
      <c r="QHR41" s="228"/>
      <c r="QHS41" s="228"/>
      <c r="QHT41" s="228"/>
      <c r="QHU41" s="228"/>
      <c r="QHV41" s="228"/>
      <c r="QHW41" s="228"/>
      <c r="QHX41" s="228"/>
      <c r="QHY41" s="228"/>
      <c r="QHZ41" s="228"/>
      <c r="QIA41" s="228"/>
      <c r="QIB41" s="228"/>
      <c r="QIC41" s="228"/>
      <c r="QID41" s="228"/>
      <c r="QIE41" s="228"/>
      <c r="QIF41" s="228"/>
      <c r="QIG41" s="228"/>
      <c r="QIH41" s="228"/>
      <c r="QII41" s="228"/>
      <c r="QIJ41" s="228"/>
      <c r="QIK41" s="228"/>
      <c r="QIL41" s="228"/>
      <c r="QIM41" s="228"/>
      <c r="QIN41" s="228"/>
      <c r="QIO41" s="228"/>
      <c r="QIP41" s="228"/>
      <c r="QIQ41" s="228"/>
      <c r="QIR41" s="228"/>
      <c r="QIS41" s="228"/>
      <c r="QIT41" s="228"/>
      <c r="QIU41" s="228"/>
      <c r="QIV41" s="228"/>
      <c r="QIW41" s="228"/>
      <c r="QIX41" s="228"/>
      <c r="QIY41" s="228"/>
      <c r="QIZ41" s="228"/>
      <c r="QJA41" s="228"/>
      <c r="QJB41" s="228"/>
      <c r="QJC41" s="228"/>
      <c r="QJD41" s="228"/>
      <c r="QJE41" s="228"/>
      <c r="QJF41" s="228"/>
      <c r="QJG41" s="228"/>
      <c r="QJH41" s="228"/>
      <c r="QJI41" s="228"/>
      <c r="QJJ41" s="228"/>
      <c r="QJK41" s="228"/>
      <c r="QJL41" s="228"/>
      <c r="QJM41" s="228"/>
      <c r="QJN41" s="228"/>
      <c r="QJO41" s="228"/>
      <c r="QJP41" s="228"/>
      <c r="QJQ41" s="228"/>
      <c r="QJR41" s="228"/>
      <c r="QJS41" s="228"/>
      <c r="QJT41" s="228"/>
      <c r="QJU41" s="228"/>
      <c r="QJV41" s="228"/>
      <c r="QJW41" s="228"/>
      <c r="QJX41" s="228"/>
      <c r="QJY41" s="228"/>
      <c r="QJZ41" s="228"/>
      <c r="QKA41" s="228"/>
      <c r="QKB41" s="228"/>
      <c r="QKC41" s="228"/>
      <c r="QKD41" s="228"/>
      <c r="QKE41" s="228"/>
      <c r="QKF41" s="228"/>
      <c r="QKG41" s="228"/>
      <c r="QKH41" s="228"/>
      <c r="QKI41" s="228"/>
      <c r="QKJ41" s="228"/>
      <c r="QKK41" s="228"/>
      <c r="QKL41" s="228"/>
      <c r="QKM41" s="228"/>
      <c r="QKN41" s="228"/>
      <c r="QKO41" s="228"/>
      <c r="QKP41" s="228"/>
      <c r="QKQ41" s="228"/>
      <c r="QKR41" s="228"/>
      <c r="QKS41" s="228"/>
      <c r="QKT41" s="228"/>
      <c r="QKU41" s="228"/>
      <c r="QKV41" s="228"/>
      <c r="QKW41" s="228"/>
      <c r="QKX41" s="228"/>
      <c r="QKY41" s="228"/>
      <c r="QKZ41" s="228"/>
      <c r="QLA41" s="228"/>
      <c r="QLB41" s="228"/>
      <c r="QLC41" s="228"/>
      <c r="QLD41" s="228"/>
      <c r="QLE41" s="228"/>
      <c r="QLF41" s="228"/>
      <c r="QLG41" s="228"/>
      <c r="QLH41" s="228"/>
      <c r="QLI41" s="228"/>
      <c r="QLJ41" s="228"/>
      <c r="QLK41" s="228"/>
      <c r="QLL41" s="228"/>
      <c r="QLM41" s="228"/>
      <c r="QLN41" s="228"/>
      <c r="QLO41" s="228"/>
      <c r="QLP41" s="228"/>
      <c r="QLQ41" s="228"/>
      <c r="QLR41" s="228"/>
      <c r="QLS41" s="228"/>
      <c r="QLT41" s="228"/>
      <c r="QLU41" s="228"/>
      <c r="QLV41" s="228"/>
      <c r="QLW41" s="228"/>
      <c r="QLX41" s="228"/>
      <c r="QLY41" s="228"/>
      <c r="QLZ41" s="228"/>
      <c r="QMA41" s="228"/>
      <c r="QMB41" s="228"/>
      <c r="QMC41" s="228"/>
      <c r="QMD41" s="228"/>
      <c r="QME41" s="228"/>
      <c r="QMF41" s="228"/>
      <c r="QMG41" s="228"/>
      <c r="QMH41" s="228"/>
      <c r="QMI41" s="228"/>
      <c r="QMJ41" s="228"/>
      <c r="QMK41" s="228"/>
      <c r="QML41" s="228"/>
      <c r="QMM41" s="228"/>
      <c r="QMN41" s="228"/>
      <c r="QMO41" s="228"/>
      <c r="QMP41" s="228"/>
      <c r="QMQ41" s="228"/>
      <c r="QMR41" s="228"/>
      <c r="QMS41" s="228"/>
      <c r="QMT41" s="228"/>
      <c r="QMU41" s="228"/>
      <c r="QMV41" s="228"/>
      <c r="QMW41" s="228"/>
      <c r="QMX41" s="228"/>
      <c r="QMY41" s="228"/>
      <c r="QMZ41" s="228"/>
      <c r="QNA41" s="228"/>
      <c r="QNB41" s="228"/>
      <c r="QNC41" s="228"/>
      <c r="QND41" s="228"/>
      <c r="QNE41" s="228"/>
      <c r="QNF41" s="228"/>
      <c r="QNG41" s="228"/>
      <c r="QNH41" s="228"/>
      <c r="QNI41" s="228"/>
      <c r="QNJ41" s="228"/>
      <c r="QNK41" s="228"/>
      <c r="QNL41" s="228"/>
      <c r="QNM41" s="228"/>
      <c r="QNN41" s="228"/>
      <c r="QNO41" s="228"/>
      <c r="QNP41" s="228"/>
      <c r="QNQ41" s="228"/>
      <c r="QNR41" s="228"/>
      <c r="QNS41" s="228"/>
      <c r="QNT41" s="228"/>
      <c r="QNU41" s="228"/>
      <c r="QNV41" s="228"/>
      <c r="QNW41" s="228"/>
      <c r="QNX41" s="228"/>
      <c r="QNY41" s="228"/>
      <c r="QNZ41" s="228"/>
      <c r="QOA41" s="228"/>
      <c r="QOB41" s="228"/>
      <c r="QOC41" s="228"/>
      <c r="QOD41" s="228"/>
      <c r="QOE41" s="228"/>
      <c r="QOF41" s="228"/>
      <c r="QOG41" s="228"/>
      <c r="QOH41" s="228"/>
      <c r="QOI41" s="228"/>
      <c r="QOJ41" s="228"/>
      <c r="QOK41" s="228"/>
      <c r="QOL41" s="228"/>
      <c r="QOM41" s="228"/>
      <c r="QON41" s="228"/>
      <c r="QOO41" s="228"/>
      <c r="QOP41" s="228"/>
      <c r="QOQ41" s="228"/>
      <c r="QOR41" s="228"/>
      <c r="QOS41" s="228"/>
      <c r="QOT41" s="228"/>
      <c r="QOU41" s="228"/>
      <c r="QOV41" s="228"/>
      <c r="QOW41" s="228"/>
      <c r="QOX41" s="228"/>
      <c r="QOY41" s="228"/>
      <c r="QOZ41" s="228"/>
      <c r="QPA41" s="228"/>
      <c r="QPB41" s="228"/>
      <c r="QPC41" s="228"/>
      <c r="QPD41" s="228"/>
      <c r="QPE41" s="228"/>
      <c r="QPF41" s="228"/>
      <c r="QPG41" s="228"/>
      <c r="QPH41" s="228"/>
      <c r="QPI41" s="228"/>
      <c r="QPJ41" s="228"/>
      <c r="QPK41" s="228"/>
      <c r="QPL41" s="228"/>
      <c r="QPM41" s="228"/>
      <c r="QPN41" s="228"/>
      <c r="QPO41" s="228"/>
      <c r="QPP41" s="228"/>
      <c r="QPQ41" s="228"/>
      <c r="QPR41" s="228"/>
      <c r="QPS41" s="228"/>
      <c r="QPT41" s="228"/>
      <c r="QPU41" s="228"/>
      <c r="QPV41" s="228"/>
      <c r="QPW41" s="228"/>
      <c r="QPX41" s="228"/>
      <c r="QPY41" s="228"/>
      <c r="QPZ41" s="228"/>
      <c r="QQA41" s="228"/>
      <c r="QQB41" s="228"/>
      <c r="QQC41" s="228"/>
      <c r="QQD41" s="228"/>
      <c r="QQE41" s="228"/>
      <c r="QQF41" s="228"/>
      <c r="QQG41" s="228"/>
      <c r="QQH41" s="228"/>
      <c r="QQI41" s="228"/>
      <c r="QQJ41" s="228"/>
      <c r="QQK41" s="228"/>
      <c r="QQL41" s="228"/>
      <c r="QQM41" s="228"/>
      <c r="QQN41" s="228"/>
      <c r="QQO41" s="228"/>
      <c r="QQP41" s="228"/>
      <c r="QQQ41" s="228"/>
      <c r="QQR41" s="228"/>
      <c r="QQS41" s="228"/>
      <c r="QQT41" s="228"/>
      <c r="QQU41" s="228"/>
      <c r="QQV41" s="228"/>
      <c r="QQW41" s="228"/>
      <c r="QQX41" s="228"/>
      <c r="QQY41" s="228"/>
      <c r="QQZ41" s="228"/>
      <c r="QRA41" s="228"/>
      <c r="QRB41" s="228"/>
      <c r="QRC41" s="228"/>
      <c r="QRD41" s="228"/>
      <c r="QRE41" s="228"/>
      <c r="QRF41" s="228"/>
      <c r="QRG41" s="228"/>
      <c r="QRH41" s="228"/>
      <c r="QRI41" s="228"/>
      <c r="QRJ41" s="228"/>
      <c r="QRK41" s="228"/>
      <c r="QRL41" s="228"/>
      <c r="QRM41" s="228"/>
      <c r="QRN41" s="228"/>
      <c r="QRO41" s="228"/>
      <c r="QRP41" s="228"/>
      <c r="QRQ41" s="228"/>
      <c r="QRR41" s="228"/>
      <c r="QRS41" s="228"/>
      <c r="QRT41" s="228"/>
      <c r="QRU41" s="228"/>
      <c r="QRV41" s="228"/>
      <c r="QRW41" s="228"/>
      <c r="QRX41" s="228"/>
      <c r="QRY41" s="228"/>
      <c r="QRZ41" s="228"/>
      <c r="QSA41" s="228"/>
      <c r="QSB41" s="228"/>
      <c r="QSC41" s="228"/>
      <c r="QSD41" s="228"/>
      <c r="QSE41" s="228"/>
      <c r="QSF41" s="228"/>
      <c r="QSG41" s="228"/>
      <c r="QSH41" s="228"/>
      <c r="QSI41" s="228"/>
      <c r="QSJ41" s="228"/>
      <c r="QSK41" s="228"/>
      <c r="QSL41" s="228"/>
      <c r="QSM41" s="228"/>
      <c r="QSN41" s="228"/>
      <c r="QSO41" s="228"/>
      <c r="QSP41" s="228"/>
      <c r="QSQ41" s="228"/>
      <c r="QSR41" s="228"/>
      <c r="QSS41" s="228"/>
      <c r="QST41" s="228"/>
      <c r="QSU41" s="228"/>
      <c r="QSV41" s="228"/>
      <c r="QSW41" s="228"/>
      <c r="QSX41" s="228"/>
      <c r="QSY41" s="228"/>
      <c r="QSZ41" s="228"/>
      <c r="QTA41" s="228"/>
      <c r="QTB41" s="228"/>
      <c r="QTC41" s="228"/>
      <c r="QTD41" s="228"/>
      <c r="QTE41" s="228"/>
      <c r="QTF41" s="228"/>
      <c r="QTG41" s="228"/>
      <c r="QTH41" s="228"/>
      <c r="QTI41" s="228"/>
      <c r="QTJ41" s="228"/>
      <c r="QTK41" s="228"/>
      <c r="QTL41" s="228"/>
      <c r="QTM41" s="228"/>
      <c r="QTN41" s="228"/>
      <c r="QTO41" s="228"/>
      <c r="QTP41" s="228"/>
      <c r="QTQ41" s="228"/>
      <c r="QTR41" s="228"/>
      <c r="QTS41" s="228"/>
      <c r="QTT41" s="228"/>
      <c r="QTU41" s="228"/>
      <c r="QTV41" s="228"/>
      <c r="QTW41" s="228"/>
      <c r="QTX41" s="228"/>
      <c r="QTY41" s="228"/>
      <c r="QTZ41" s="228"/>
      <c r="QUA41" s="228"/>
      <c r="QUB41" s="228"/>
      <c r="QUC41" s="228"/>
      <c r="QUD41" s="228"/>
      <c r="QUE41" s="228"/>
      <c r="QUF41" s="228"/>
      <c r="QUG41" s="228"/>
      <c r="QUH41" s="228"/>
      <c r="QUI41" s="228"/>
      <c r="QUJ41" s="228"/>
      <c r="QUK41" s="228"/>
      <c r="QUL41" s="228"/>
      <c r="QUM41" s="228"/>
      <c r="QUN41" s="228"/>
      <c r="QUO41" s="228"/>
      <c r="QUP41" s="228"/>
      <c r="QUQ41" s="228"/>
      <c r="QUR41" s="228"/>
      <c r="QUS41" s="228"/>
      <c r="QUT41" s="228"/>
      <c r="QUU41" s="228"/>
      <c r="QUV41" s="228"/>
      <c r="QUW41" s="228"/>
      <c r="QUX41" s="228"/>
      <c r="QUY41" s="228"/>
      <c r="QUZ41" s="228"/>
      <c r="QVA41" s="228"/>
      <c r="QVB41" s="228"/>
      <c r="QVC41" s="228"/>
      <c r="QVD41" s="228"/>
      <c r="QVE41" s="228"/>
      <c r="QVF41" s="228"/>
      <c r="QVG41" s="228"/>
      <c r="QVH41" s="228"/>
      <c r="QVI41" s="228"/>
      <c r="QVJ41" s="228"/>
      <c r="QVK41" s="228"/>
      <c r="QVL41" s="228"/>
      <c r="QVM41" s="228"/>
      <c r="QVN41" s="228"/>
      <c r="QVO41" s="228"/>
      <c r="QVP41" s="228"/>
      <c r="QVQ41" s="228"/>
      <c r="QVR41" s="228"/>
      <c r="QVS41" s="228"/>
      <c r="QVT41" s="228"/>
      <c r="QVU41" s="228"/>
      <c r="QVV41" s="228"/>
      <c r="QVW41" s="228"/>
      <c r="QVX41" s="228"/>
      <c r="QVY41" s="228"/>
      <c r="QVZ41" s="228"/>
      <c r="QWA41" s="228"/>
      <c r="QWB41" s="228"/>
      <c r="QWC41" s="228"/>
      <c r="QWD41" s="228"/>
      <c r="QWE41" s="228"/>
      <c r="QWF41" s="228"/>
      <c r="QWG41" s="228"/>
      <c r="QWH41" s="228"/>
      <c r="QWI41" s="228"/>
      <c r="QWJ41" s="228"/>
      <c r="QWK41" s="228"/>
      <c r="QWL41" s="228"/>
      <c r="QWM41" s="228"/>
      <c r="QWN41" s="228"/>
      <c r="QWO41" s="228"/>
      <c r="QWP41" s="228"/>
      <c r="QWQ41" s="228"/>
      <c r="QWR41" s="228"/>
      <c r="QWS41" s="228"/>
      <c r="QWT41" s="228"/>
      <c r="QWU41" s="228"/>
      <c r="QWV41" s="228"/>
      <c r="QWW41" s="228"/>
      <c r="QWX41" s="228"/>
      <c r="QWY41" s="228"/>
      <c r="QWZ41" s="228"/>
      <c r="QXA41" s="228"/>
      <c r="QXB41" s="228"/>
      <c r="QXC41" s="228"/>
      <c r="QXD41" s="228"/>
      <c r="QXE41" s="228"/>
      <c r="QXF41" s="228"/>
      <c r="QXG41" s="228"/>
      <c r="QXH41" s="228"/>
      <c r="QXI41" s="228"/>
      <c r="QXJ41" s="228"/>
      <c r="QXK41" s="228"/>
      <c r="QXL41" s="228"/>
      <c r="QXM41" s="228"/>
      <c r="QXN41" s="228"/>
      <c r="QXO41" s="228"/>
      <c r="QXP41" s="228"/>
      <c r="QXQ41" s="228"/>
      <c r="QXR41" s="228"/>
      <c r="QXS41" s="228"/>
      <c r="QXT41" s="228"/>
      <c r="QXU41" s="228"/>
      <c r="QXV41" s="228"/>
      <c r="QXW41" s="228"/>
      <c r="QXX41" s="228"/>
      <c r="QXY41" s="228"/>
      <c r="QXZ41" s="228"/>
      <c r="QYA41" s="228"/>
      <c r="QYB41" s="228"/>
      <c r="QYC41" s="228"/>
      <c r="QYD41" s="228"/>
      <c r="QYE41" s="228"/>
      <c r="QYF41" s="228"/>
      <c r="QYG41" s="228"/>
      <c r="QYH41" s="228"/>
      <c r="QYI41" s="228"/>
      <c r="QYJ41" s="228"/>
      <c r="QYK41" s="228"/>
      <c r="QYL41" s="228"/>
      <c r="QYM41" s="228"/>
      <c r="QYN41" s="228"/>
      <c r="QYO41" s="228"/>
      <c r="QYP41" s="228"/>
      <c r="QYQ41" s="228"/>
      <c r="QYR41" s="228"/>
      <c r="QYS41" s="228"/>
      <c r="QYT41" s="228"/>
      <c r="QYU41" s="228"/>
      <c r="QYV41" s="228"/>
      <c r="QYW41" s="228"/>
      <c r="QYX41" s="228"/>
      <c r="QYY41" s="228"/>
      <c r="QYZ41" s="228"/>
      <c r="QZA41" s="228"/>
      <c r="QZB41" s="228"/>
      <c r="QZC41" s="228"/>
      <c r="QZD41" s="228"/>
      <c r="QZE41" s="228"/>
      <c r="QZF41" s="228"/>
      <c r="QZG41" s="228"/>
      <c r="QZH41" s="228"/>
      <c r="QZI41" s="228"/>
      <c r="QZJ41" s="228"/>
      <c r="QZK41" s="228"/>
      <c r="QZL41" s="228"/>
      <c r="QZM41" s="228"/>
      <c r="QZN41" s="228"/>
      <c r="QZO41" s="228"/>
      <c r="QZP41" s="228"/>
      <c r="QZQ41" s="228"/>
      <c r="QZR41" s="228"/>
      <c r="QZS41" s="228"/>
      <c r="QZT41" s="228"/>
      <c r="QZU41" s="228"/>
      <c r="QZV41" s="228"/>
      <c r="QZW41" s="228"/>
      <c r="QZX41" s="228"/>
      <c r="QZY41" s="228"/>
      <c r="QZZ41" s="228"/>
      <c r="RAA41" s="228"/>
      <c r="RAB41" s="228"/>
      <c r="RAC41" s="228"/>
      <c r="RAD41" s="228"/>
      <c r="RAE41" s="228"/>
      <c r="RAF41" s="228"/>
      <c r="RAG41" s="228"/>
      <c r="RAH41" s="228"/>
      <c r="RAI41" s="228"/>
      <c r="RAJ41" s="228"/>
      <c r="RAK41" s="228"/>
      <c r="RAL41" s="228"/>
      <c r="RAM41" s="228"/>
      <c r="RAN41" s="228"/>
      <c r="RAO41" s="228"/>
      <c r="RAP41" s="228"/>
      <c r="RAQ41" s="228"/>
      <c r="RAR41" s="228"/>
      <c r="RAS41" s="228"/>
      <c r="RAT41" s="228"/>
      <c r="RAU41" s="228"/>
      <c r="RAV41" s="228"/>
      <c r="RAW41" s="228"/>
      <c r="RAX41" s="228"/>
      <c r="RAY41" s="228"/>
      <c r="RAZ41" s="228"/>
      <c r="RBA41" s="228"/>
      <c r="RBB41" s="228"/>
      <c r="RBC41" s="228"/>
      <c r="RBD41" s="228"/>
      <c r="RBE41" s="228"/>
      <c r="RBF41" s="228"/>
      <c r="RBG41" s="228"/>
      <c r="RBH41" s="228"/>
      <c r="RBI41" s="228"/>
      <c r="RBJ41" s="228"/>
      <c r="RBK41" s="228"/>
      <c r="RBL41" s="228"/>
      <c r="RBM41" s="228"/>
      <c r="RBN41" s="228"/>
      <c r="RBO41" s="228"/>
      <c r="RBP41" s="228"/>
      <c r="RBQ41" s="228"/>
      <c r="RBR41" s="228"/>
      <c r="RBS41" s="228"/>
      <c r="RBT41" s="228"/>
      <c r="RBU41" s="228"/>
      <c r="RBV41" s="228"/>
      <c r="RBW41" s="228"/>
      <c r="RBX41" s="228"/>
      <c r="RBY41" s="228"/>
      <c r="RBZ41" s="228"/>
      <c r="RCA41" s="228"/>
      <c r="RCB41" s="228"/>
      <c r="RCC41" s="228"/>
      <c r="RCD41" s="228"/>
      <c r="RCE41" s="228"/>
      <c r="RCF41" s="228"/>
      <c r="RCG41" s="228"/>
      <c r="RCH41" s="228"/>
      <c r="RCI41" s="228"/>
      <c r="RCJ41" s="228"/>
      <c r="RCK41" s="228"/>
      <c r="RCL41" s="228"/>
      <c r="RCM41" s="228"/>
      <c r="RCN41" s="228"/>
      <c r="RCO41" s="228"/>
      <c r="RCP41" s="228"/>
      <c r="RCQ41" s="228"/>
      <c r="RCR41" s="228"/>
      <c r="RCS41" s="228"/>
      <c r="RCT41" s="228"/>
      <c r="RCU41" s="228"/>
      <c r="RCV41" s="228"/>
      <c r="RCW41" s="228"/>
      <c r="RCX41" s="228"/>
      <c r="RCY41" s="228"/>
      <c r="RCZ41" s="228"/>
      <c r="RDA41" s="228"/>
      <c r="RDB41" s="228"/>
      <c r="RDC41" s="228"/>
      <c r="RDD41" s="228"/>
      <c r="RDE41" s="228"/>
      <c r="RDF41" s="228"/>
      <c r="RDG41" s="228"/>
      <c r="RDH41" s="228"/>
      <c r="RDI41" s="228"/>
      <c r="RDJ41" s="228"/>
      <c r="RDK41" s="228"/>
      <c r="RDL41" s="228"/>
      <c r="RDM41" s="228"/>
      <c r="RDN41" s="228"/>
      <c r="RDO41" s="228"/>
      <c r="RDP41" s="228"/>
      <c r="RDQ41" s="228"/>
      <c r="RDR41" s="228"/>
      <c r="RDS41" s="228"/>
      <c r="RDT41" s="228"/>
      <c r="RDU41" s="228"/>
      <c r="RDV41" s="228"/>
      <c r="RDW41" s="228"/>
      <c r="RDX41" s="228"/>
      <c r="RDY41" s="228"/>
      <c r="RDZ41" s="228"/>
      <c r="REA41" s="228"/>
      <c r="REB41" s="228"/>
      <c r="REC41" s="228"/>
      <c r="RED41" s="228"/>
      <c r="REE41" s="228"/>
      <c r="REF41" s="228"/>
      <c r="REG41" s="228"/>
      <c r="REH41" s="228"/>
      <c r="REI41" s="228"/>
      <c r="REJ41" s="228"/>
      <c r="REK41" s="228"/>
      <c r="REL41" s="228"/>
      <c r="REM41" s="228"/>
      <c r="REN41" s="228"/>
      <c r="REO41" s="228"/>
      <c r="REP41" s="228"/>
      <c r="REQ41" s="228"/>
      <c r="RER41" s="228"/>
      <c r="RES41" s="228"/>
      <c r="RET41" s="228"/>
      <c r="REU41" s="228"/>
      <c r="REV41" s="228"/>
      <c r="REW41" s="228"/>
      <c r="REX41" s="228"/>
      <c r="REY41" s="228"/>
      <c r="REZ41" s="228"/>
      <c r="RFA41" s="228"/>
      <c r="RFB41" s="228"/>
      <c r="RFC41" s="228"/>
      <c r="RFD41" s="228"/>
      <c r="RFE41" s="228"/>
      <c r="RFF41" s="228"/>
      <c r="RFG41" s="228"/>
      <c r="RFH41" s="228"/>
      <c r="RFI41" s="228"/>
      <c r="RFJ41" s="228"/>
      <c r="RFK41" s="228"/>
      <c r="RFL41" s="228"/>
      <c r="RFM41" s="228"/>
      <c r="RFN41" s="228"/>
      <c r="RFO41" s="228"/>
      <c r="RFP41" s="228"/>
      <c r="RFQ41" s="228"/>
      <c r="RFR41" s="228"/>
      <c r="RFS41" s="228"/>
      <c r="RFT41" s="228"/>
      <c r="RFU41" s="228"/>
      <c r="RFV41" s="228"/>
      <c r="RFW41" s="228"/>
      <c r="RFX41" s="228"/>
      <c r="RFY41" s="228"/>
      <c r="RFZ41" s="228"/>
      <c r="RGA41" s="228"/>
      <c r="RGB41" s="228"/>
      <c r="RGC41" s="228"/>
      <c r="RGD41" s="228"/>
      <c r="RGE41" s="228"/>
      <c r="RGF41" s="228"/>
      <c r="RGG41" s="228"/>
      <c r="RGH41" s="228"/>
      <c r="RGI41" s="228"/>
      <c r="RGJ41" s="228"/>
      <c r="RGK41" s="228"/>
      <c r="RGL41" s="228"/>
      <c r="RGM41" s="228"/>
      <c r="RGN41" s="228"/>
      <c r="RGO41" s="228"/>
      <c r="RGP41" s="228"/>
      <c r="RGQ41" s="228"/>
      <c r="RGR41" s="228"/>
      <c r="RGS41" s="228"/>
      <c r="RGT41" s="228"/>
      <c r="RGU41" s="228"/>
      <c r="RGV41" s="228"/>
      <c r="RGW41" s="228"/>
      <c r="RGX41" s="228"/>
      <c r="RGY41" s="228"/>
      <c r="RGZ41" s="228"/>
      <c r="RHA41" s="228"/>
      <c r="RHB41" s="228"/>
      <c r="RHC41" s="228"/>
      <c r="RHD41" s="228"/>
      <c r="RHE41" s="228"/>
      <c r="RHF41" s="228"/>
      <c r="RHG41" s="228"/>
      <c r="RHH41" s="228"/>
      <c r="RHI41" s="228"/>
      <c r="RHJ41" s="228"/>
      <c r="RHK41" s="228"/>
      <c r="RHL41" s="228"/>
      <c r="RHM41" s="228"/>
      <c r="RHN41" s="228"/>
      <c r="RHO41" s="228"/>
      <c r="RHP41" s="228"/>
      <c r="RHQ41" s="228"/>
      <c r="RHR41" s="228"/>
      <c r="RHS41" s="228"/>
      <c r="RHT41" s="228"/>
      <c r="RHU41" s="228"/>
      <c r="RHV41" s="228"/>
      <c r="RHW41" s="228"/>
      <c r="RHX41" s="228"/>
      <c r="RHY41" s="228"/>
      <c r="RHZ41" s="228"/>
      <c r="RIA41" s="228"/>
      <c r="RIB41" s="228"/>
      <c r="RIC41" s="228"/>
      <c r="RID41" s="228"/>
      <c r="RIE41" s="228"/>
      <c r="RIF41" s="228"/>
      <c r="RIG41" s="228"/>
      <c r="RIH41" s="228"/>
      <c r="RII41" s="228"/>
      <c r="RIJ41" s="228"/>
      <c r="RIK41" s="228"/>
      <c r="RIL41" s="228"/>
      <c r="RIM41" s="228"/>
      <c r="RIN41" s="228"/>
      <c r="RIO41" s="228"/>
      <c r="RIP41" s="228"/>
      <c r="RIQ41" s="228"/>
      <c r="RIR41" s="228"/>
      <c r="RIS41" s="228"/>
      <c r="RIT41" s="228"/>
      <c r="RIU41" s="228"/>
      <c r="RIV41" s="228"/>
      <c r="RIW41" s="228"/>
      <c r="RIX41" s="228"/>
      <c r="RIY41" s="228"/>
      <c r="RIZ41" s="228"/>
      <c r="RJA41" s="228"/>
      <c r="RJB41" s="228"/>
      <c r="RJC41" s="228"/>
      <c r="RJD41" s="228"/>
      <c r="RJE41" s="228"/>
      <c r="RJF41" s="228"/>
      <c r="RJG41" s="228"/>
      <c r="RJH41" s="228"/>
      <c r="RJI41" s="228"/>
      <c r="RJJ41" s="228"/>
      <c r="RJK41" s="228"/>
      <c r="RJL41" s="228"/>
      <c r="RJM41" s="228"/>
      <c r="RJN41" s="228"/>
      <c r="RJO41" s="228"/>
      <c r="RJP41" s="228"/>
      <c r="RJQ41" s="228"/>
      <c r="RJR41" s="228"/>
      <c r="RJS41" s="228"/>
      <c r="RJT41" s="228"/>
      <c r="RJU41" s="228"/>
      <c r="RJV41" s="228"/>
      <c r="RJW41" s="228"/>
      <c r="RJX41" s="228"/>
      <c r="RJY41" s="228"/>
      <c r="RJZ41" s="228"/>
      <c r="RKA41" s="228"/>
      <c r="RKB41" s="228"/>
      <c r="RKC41" s="228"/>
      <c r="RKD41" s="228"/>
      <c r="RKE41" s="228"/>
      <c r="RKF41" s="228"/>
      <c r="RKG41" s="228"/>
      <c r="RKH41" s="228"/>
      <c r="RKI41" s="228"/>
      <c r="RKJ41" s="228"/>
      <c r="RKK41" s="228"/>
      <c r="RKL41" s="228"/>
      <c r="RKM41" s="228"/>
      <c r="RKN41" s="228"/>
      <c r="RKO41" s="228"/>
      <c r="RKP41" s="228"/>
      <c r="RKQ41" s="228"/>
      <c r="RKR41" s="228"/>
      <c r="RKS41" s="228"/>
      <c r="RKT41" s="228"/>
      <c r="RKU41" s="228"/>
      <c r="RKV41" s="228"/>
      <c r="RKW41" s="228"/>
      <c r="RKX41" s="228"/>
      <c r="RKY41" s="228"/>
      <c r="RKZ41" s="228"/>
      <c r="RLA41" s="228"/>
      <c r="RLB41" s="228"/>
      <c r="RLC41" s="228"/>
      <c r="RLD41" s="228"/>
      <c r="RLE41" s="228"/>
      <c r="RLF41" s="228"/>
      <c r="RLG41" s="228"/>
      <c r="RLH41" s="228"/>
      <c r="RLI41" s="228"/>
      <c r="RLJ41" s="228"/>
      <c r="RLK41" s="228"/>
      <c r="RLL41" s="228"/>
      <c r="RLM41" s="228"/>
      <c r="RLN41" s="228"/>
      <c r="RLO41" s="228"/>
      <c r="RLP41" s="228"/>
      <c r="RLQ41" s="228"/>
      <c r="RLR41" s="228"/>
      <c r="RLS41" s="228"/>
      <c r="RLT41" s="228"/>
      <c r="RLU41" s="228"/>
      <c r="RLV41" s="228"/>
      <c r="RLW41" s="228"/>
      <c r="RLX41" s="228"/>
      <c r="RLY41" s="228"/>
      <c r="RLZ41" s="228"/>
      <c r="RMA41" s="228"/>
      <c r="RMB41" s="228"/>
      <c r="RMC41" s="228"/>
      <c r="RMD41" s="228"/>
      <c r="RME41" s="228"/>
      <c r="RMF41" s="228"/>
      <c r="RMG41" s="228"/>
      <c r="RMH41" s="228"/>
      <c r="RMI41" s="228"/>
      <c r="RMJ41" s="228"/>
      <c r="RMK41" s="228"/>
      <c r="RML41" s="228"/>
      <c r="RMM41" s="228"/>
      <c r="RMN41" s="228"/>
      <c r="RMO41" s="228"/>
      <c r="RMP41" s="228"/>
      <c r="RMQ41" s="228"/>
      <c r="RMR41" s="228"/>
      <c r="RMS41" s="228"/>
      <c r="RMT41" s="228"/>
      <c r="RMU41" s="228"/>
      <c r="RMV41" s="228"/>
      <c r="RMW41" s="228"/>
      <c r="RMX41" s="228"/>
      <c r="RMY41" s="228"/>
      <c r="RMZ41" s="228"/>
      <c r="RNA41" s="228"/>
      <c r="RNB41" s="228"/>
      <c r="RNC41" s="228"/>
      <c r="RND41" s="228"/>
      <c r="RNE41" s="228"/>
      <c r="RNF41" s="228"/>
      <c r="RNG41" s="228"/>
      <c r="RNH41" s="228"/>
      <c r="RNI41" s="228"/>
      <c r="RNJ41" s="228"/>
      <c r="RNK41" s="228"/>
      <c r="RNL41" s="228"/>
      <c r="RNM41" s="228"/>
      <c r="RNN41" s="228"/>
      <c r="RNO41" s="228"/>
      <c r="RNP41" s="228"/>
      <c r="RNQ41" s="228"/>
      <c r="RNR41" s="228"/>
      <c r="RNS41" s="228"/>
      <c r="RNT41" s="228"/>
      <c r="RNU41" s="228"/>
      <c r="RNV41" s="228"/>
      <c r="RNW41" s="228"/>
      <c r="RNX41" s="228"/>
      <c r="RNY41" s="228"/>
      <c r="RNZ41" s="228"/>
      <c r="ROA41" s="228"/>
      <c r="ROB41" s="228"/>
      <c r="ROC41" s="228"/>
      <c r="ROD41" s="228"/>
      <c r="ROE41" s="228"/>
      <c r="ROF41" s="228"/>
      <c r="ROG41" s="228"/>
      <c r="ROH41" s="228"/>
      <c r="ROI41" s="228"/>
      <c r="ROJ41" s="228"/>
      <c r="ROK41" s="228"/>
      <c r="ROL41" s="228"/>
      <c r="ROM41" s="228"/>
      <c r="RON41" s="228"/>
      <c r="ROO41" s="228"/>
      <c r="ROP41" s="228"/>
      <c r="ROQ41" s="228"/>
      <c r="ROR41" s="228"/>
      <c r="ROS41" s="228"/>
      <c r="ROT41" s="228"/>
      <c r="ROU41" s="228"/>
      <c r="ROV41" s="228"/>
      <c r="ROW41" s="228"/>
      <c r="ROX41" s="228"/>
      <c r="ROY41" s="228"/>
      <c r="ROZ41" s="228"/>
      <c r="RPA41" s="228"/>
      <c r="RPB41" s="228"/>
      <c r="RPC41" s="228"/>
      <c r="RPD41" s="228"/>
      <c r="RPE41" s="228"/>
      <c r="RPF41" s="228"/>
      <c r="RPG41" s="228"/>
      <c r="RPH41" s="228"/>
      <c r="RPI41" s="228"/>
      <c r="RPJ41" s="228"/>
      <c r="RPK41" s="228"/>
      <c r="RPL41" s="228"/>
      <c r="RPM41" s="228"/>
      <c r="RPN41" s="228"/>
      <c r="RPO41" s="228"/>
      <c r="RPP41" s="228"/>
      <c r="RPQ41" s="228"/>
      <c r="RPR41" s="228"/>
      <c r="RPS41" s="228"/>
      <c r="RPT41" s="228"/>
      <c r="RPU41" s="228"/>
      <c r="RPV41" s="228"/>
      <c r="RPW41" s="228"/>
      <c r="RPX41" s="228"/>
      <c r="RPY41" s="228"/>
      <c r="RPZ41" s="228"/>
      <c r="RQA41" s="228"/>
      <c r="RQB41" s="228"/>
      <c r="RQC41" s="228"/>
      <c r="RQD41" s="228"/>
      <c r="RQE41" s="228"/>
      <c r="RQF41" s="228"/>
      <c r="RQG41" s="228"/>
      <c r="RQH41" s="228"/>
      <c r="RQI41" s="228"/>
      <c r="RQJ41" s="228"/>
      <c r="RQK41" s="228"/>
      <c r="RQL41" s="228"/>
      <c r="RQM41" s="228"/>
      <c r="RQN41" s="228"/>
      <c r="RQO41" s="228"/>
      <c r="RQP41" s="228"/>
      <c r="RQQ41" s="228"/>
      <c r="RQR41" s="228"/>
      <c r="RQS41" s="228"/>
      <c r="RQT41" s="228"/>
      <c r="RQU41" s="228"/>
      <c r="RQV41" s="228"/>
      <c r="RQW41" s="228"/>
      <c r="RQX41" s="228"/>
      <c r="RQY41" s="228"/>
      <c r="RQZ41" s="228"/>
      <c r="RRA41" s="228"/>
      <c r="RRB41" s="228"/>
      <c r="RRC41" s="228"/>
      <c r="RRD41" s="228"/>
      <c r="RRE41" s="228"/>
      <c r="RRF41" s="228"/>
      <c r="RRG41" s="228"/>
      <c r="RRH41" s="228"/>
      <c r="RRI41" s="228"/>
      <c r="RRJ41" s="228"/>
      <c r="RRK41" s="228"/>
      <c r="RRL41" s="228"/>
      <c r="RRM41" s="228"/>
      <c r="RRN41" s="228"/>
      <c r="RRO41" s="228"/>
      <c r="RRP41" s="228"/>
      <c r="RRQ41" s="228"/>
      <c r="RRR41" s="228"/>
      <c r="RRS41" s="228"/>
      <c r="RRT41" s="228"/>
      <c r="RRU41" s="228"/>
      <c r="RRV41" s="228"/>
      <c r="RRW41" s="228"/>
      <c r="RRX41" s="228"/>
      <c r="RRY41" s="228"/>
      <c r="RRZ41" s="228"/>
      <c r="RSA41" s="228"/>
      <c r="RSB41" s="228"/>
      <c r="RSC41" s="228"/>
      <c r="RSD41" s="228"/>
      <c r="RSE41" s="228"/>
      <c r="RSF41" s="228"/>
      <c r="RSG41" s="228"/>
      <c r="RSH41" s="228"/>
      <c r="RSI41" s="228"/>
      <c r="RSJ41" s="228"/>
      <c r="RSK41" s="228"/>
      <c r="RSL41" s="228"/>
      <c r="RSM41" s="228"/>
      <c r="RSN41" s="228"/>
      <c r="RSO41" s="228"/>
      <c r="RSP41" s="228"/>
      <c r="RSQ41" s="228"/>
      <c r="RSR41" s="228"/>
      <c r="RSS41" s="228"/>
      <c r="RST41" s="228"/>
      <c r="RSU41" s="228"/>
      <c r="RSV41" s="228"/>
      <c r="RSW41" s="228"/>
      <c r="RSX41" s="228"/>
      <c r="RSY41" s="228"/>
      <c r="RSZ41" s="228"/>
      <c r="RTA41" s="228"/>
      <c r="RTB41" s="228"/>
      <c r="RTC41" s="228"/>
      <c r="RTD41" s="228"/>
      <c r="RTE41" s="228"/>
      <c r="RTF41" s="228"/>
      <c r="RTG41" s="228"/>
      <c r="RTH41" s="228"/>
      <c r="RTI41" s="228"/>
      <c r="RTJ41" s="228"/>
      <c r="RTK41" s="228"/>
      <c r="RTL41" s="228"/>
      <c r="RTM41" s="228"/>
      <c r="RTN41" s="228"/>
      <c r="RTO41" s="228"/>
      <c r="RTP41" s="228"/>
      <c r="RTQ41" s="228"/>
      <c r="RTR41" s="228"/>
      <c r="RTS41" s="228"/>
      <c r="RTT41" s="228"/>
      <c r="RTU41" s="228"/>
      <c r="RTV41" s="228"/>
      <c r="RTW41" s="228"/>
      <c r="RTX41" s="228"/>
      <c r="RTY41" s="228"/>
      <c r="RTZ41" s="228"/>
      <c r="RUA41" s="228"/>
      <c r="RUB41" s="228"/>
      <c r="RUC41" s="228"/>
      <c r="RUD41" s="228"/>
      <c r="RUE41" s="228"/>
      <c r="RUF41" s="228"/>
      <c r="RUG41" s="228"/>
      <c r="RUH41" s="228"/>
      <c r="RUI41" s="228"/>
      <c r="RUJ41" s="228"/>
      <c r="RUK41" s="228"/>
      <c r="RUL41" s="228"/>
      <c r="RUM41" s="228"/>
      <c r="RUN41" s="228"/>
      <c r="RUO41" s="228"/>
      <c r="RUP41" s="228"/>
      <c r="RUQ41" s="228"/>
      <c r="RUR41" s="228"/>
      <c r="RUS41" s="228"/>
      <c r="RUT41" s="228"/>
      <c r="RUU41" s="228"/>
      <c r="RUV41" s="228"/>
      <c r="RUW41" s="228"/>
      <c r="RUX41" s="228"/>
      <c r="RUY41" s="228"/>
      <c r="RUZ41" s="228"/>
      <c r="RVA41" s="228"/>
      <c r="RVB41" s="228"/>
      <c r="RVC41" s="228"/>
      <c r="RVD41" s="228"/>
      <c r="RVE41" s="228"/>
      <c r="RVF41" s="228"/>
      <c r="RVG41" s="228"/>
      <c r="RVH41" s="228"/>
      <c r="RVI41" s="228"/>
      <c r="RVJ41" s="228"/>
      <c r="RVK41" s="228"/>
      <c r="RVL41" s="228"/>
      <c r="RVM41" s="228"/>
      <c r="RVN41" s="228"/>
      <c r="RVO41" s="228"/>
      <c r="RVP41" s="228"/>
      <c r="RVQ41" s="228"/>
      <c r="RVR41" s="228"/>
      <c r="RVS41" s="228"/>
      <c r="RVT41" s="228"/>
      <c r="RVU41" s="228"/>
      <c r="RVV41" s="228"/>
      <c r="RVW41" s="228"/>
      <c r="RVX41" s="228"/>
      <c r="RVY41" s="228"/>
      <c r="RVZ41" s="228"/>
      <c r="RWA41" s="228"/>
      <c r="RWB41" s="228"/>
      <c r="RWC41" s="228"/>
      <c r="RWD41" s="228"/>
      <c r="RWE41" s="228"/>
      <c r="RWF41" s="228"/>
      <c r="RWG41" s="228"/>
      <c r="RWH41" s="228"/>
      <c r="RWI41" s="228"/>
      <c r="RWJ41" s="228"/>
      <c r="RWK41" s="228"/>
      <c r="RWL41" s="228"/>
      <c r="RWM41" s="228"/>
      <c r="RWN41" s="228"/>
      <c r="RWO41" s="228"/>
      <c r="RWP41" s="228"/>
      <c r="RWQ41" s="228"/>
      <c r="RWR41" s="228"/>
      <c r="RWS41" s="228"/>
      <c r="RWT41" s="228"/>
      <c r="RWU41" s="228"/>
      <c r="RWV41" s="228"/>
      <c r="RWW41" s="228"/>
      <c r="RWX41" s="228"/>
      <c r="RWY41" s="228"/>
      <c r="RWZ41" s="228"/>
      <c r="RXA41" s="228"/>
      <c r="RXB41" s="228"/>
      <c r="RXC41" s="228"/>
      <c r="RXD41" s="228"/>
      <c r="RXE41" s="228"/>
      <c r="RXF41" s="228"/>
      <c r="RXG41" s="228"/>
      <c r="RXH41" s="228"/>
      <c r="RXI41" s="228"/>
      <c r="RXJ41" s="228"/>
      <c r="RXK41" s="228"/>
      <c r="RXL41" s="228"/>
      <c r="RXM41" s="228"/>
      <c r="RXN41" s="228"/>
      <c r="RXO41" s="228"/>
      <c r="RXP41" s="228"/>
      <c r="RXQ41" s="228"/>
      <c r="RXR41" s="228"/>
      <c r="RXS41" s="228"/>
      <c r="RXT41" s="228"/>
      <c r="RXU41" s="228"/>
      <c r="RXV41" s="228"/>
      <c r="RXW41" s="228"/>
      <c r="RXX41" s="228"/>
      <c r="RXY41" s="228"/>
      <c r="RXZ41" s="228"/>
      <c r="RYA41" s="228"/>
      <c r="RYB41" s="228"/>
      <c r="RYC41" s="228"/>
      <c r="RYD41" s="228"/>
      <c r="RYE41" s="228"/>
      <c r="RYF41" s="228"/>
      <c r="RYG41" s="228"/>
      <c r="RYH41" s="228"/>
      <c r="RYI41" s="228"/>
      <c r="RYJ41" s="228"/>
      <c r="RYK41" s="228"/>
      <c r="RYL41" s="228"/>
      <c r="RYM41" s="228"/>
      <c r="RYN41" s="228"/>
      <c r="RYO41" s="228"/>
      <c r="RYP41" s="228"/>
      <c r="RYQ41" s="228"/>
      <c r="RYR41" s="228"/>
      <c r="RYS41" s="228"/>
      <c r="RYT41" s="228"/>
      <c r="RYU41" s="228"/>
      <c r="RYV41" s="228"/>
      <c r="RYW41" s="228"/>
      <c r="RYX41" s="228"/>
      <c r="RYY41" s="228"/>
      <c r="RYZ41" s="228"/>
      <c r="RZA41" s="228"/>
      <c r="RZB41" s="228"/>
      <c r="RZC41" s="228"/>
      <c r="RZD41" s="228"/>
      <c r="RZE41" s="228"/>
      <c r="RZF41" s="228"/>
      <c r="RZG41" s="228"/>
      <c r="RZH41" s="228"/>
      <c r="RZI41" s="228"/>
      <c r="RZJ41" s="228"/>
      <c r="RZK41" s="228"/>
      <c r="RZL41" s="228"/>
      <c r="RZM41" s="228"/>
      <c r="RZN41" s="228"/>
      <c r="RZO41" s="228"/>
      <c r="RZP41" s="228"/>
      <c r="RZQ41" s="228"/>
      <c r="RZR41" s="228"/>
      <c r="RZS41" s="228"/>
      <c r="RZT41" s="228"/>
      <c r="RZU41" s="228"/>
      <c r="RZV41" s="228"/>
      <c r="RZW41" s="228"/>
      <c r="RZX41" s="228"/>
      <c r="RZY41" s="228"/>
      <c r="RZZ41" s="228"/>
      <c r="SAA41" s="228"/>
      <c r="SAB41" s="228"/>
      <c r="SAC41" s="228"/>
      <c r="SAD41" s="228"/>
      <c r="SAE41" s="228"/>
      <c r="SAF41" s="228"/>
      <c r="SAG41" s="228"/>
      <c r="SAH41" s="228"/>
      <c r="SAI41" s="228"/>
      <c r="SAJ41" s="228"/>
      <c r="SAK41" s="228"/>
      <c r="SAL41" s="228"/>
      <c r="SAM41" s="228"/>
      <c r="SAN41" s="228"/>
      <c r="SAO41" s="228"/>
      <c r="SAP41" s="228"/>
      <c r="SAQ41" s="228"/>
      <c r="SAR41" s="228"/>
      <c r="SAS41" s="228"/>
      <c r="SAT41" s="228"/>
      <c r="SAU41" s="228"/>
      <c r="SAV41" s="228"/>
      <c r="SAW41" s="228"/>
      <c r="SAX41" s="228"/>
      <c r="SAY41" s="228"/>
      <c r="SAZ41" s="228"/>
      <c r="SBA41" s="228"/>
      <c r="SBB41" s="228"/>
      <c r="SBC41" s="228"/>
      <c r="SBD41" s="228"/>
      <c r="SBE41" s="228"/>
      <c r="SBF41" s="228"/>
      <c r="SBG41" s="228"/>
      <c r="SBH41" s="228"/>
      <c r="SBI41" s="228"/>
      <c r="SBJ41" s="228"/>
      <c r="SBK41" s="228"/>
      <c r="SBL41" s="228"/>
      <c r="SBM41" s="228"/>
      <c r="SBN41" s="228"/>
      <c r="SBO41" s="228"/>
      <c r="SBP41" s="228"/>
      <c r="SBQ41" s="228"/>
      <c r="SBR41" s="228"/>
      <c r="SBS41" s="228"/>
      <c r="SBT41" s="228"/>
      <c r="SBU41" s="228"/>
      <c r="SBV41" s="228"/>
      <c r="SBW41" s="228"/>
      <c r="SBX41" s="228"/>
      <c r="SBY41" s="228"/>
      <c r="SBZ41" s="228"/>
      <c r="SCA41" s="228"/>
      <c r="SCB41" s="228"/>
      <c r="SCC41" s="228"/>
      <c r="SCD41" s="228"/>
      <c r="SCE41" s="228"/>
      <c r="SCF41" s="228"/>
      <c r="SCG41" s="228"/>
      <c r="SCH41" s="228"/>
      <c r="SCI41" s="228"/>
      <c r="SCJ41" s="228"/>
      <c r="SCK41" s="228"/>
      <c r="SCL41" s="228"/>
      <c r="SCM41" s="228"/>
      <c r="SCN41" s="228"/>
      <c r="SCO41" s="228"/>
      <c r="SCP41" s="228"/>
      <c r="SCQ41" s="228"/>
      <c r="SCR41" s="228"/>
      <c r="SCS41" s="228"/>
      <c r="SCT41" s="228"/>
      <c r="SCU41" s="228"/>
      <c r="SCV41" s="228"/>
      <c r="SCW41" s="228"/>
      <c r="SCX41" s="228"/>
      <c r="SCY41" s="228"/>
      <c r="SCZ41" s="228"/>
      <c r="SDA41" s="228"/>
      <c r="SDB41" s="228"/>
      <c r="SDC41" s="228"/>
      <c r="SDD41" s="228"/>
      <c r="SDE41" s="228"/>
      <c r="SDF41" s="228"/>
      <c r="SDG41" s="228"/>
      <c r="SDH41" s="228"/>
      <c r="SDI41" s="228"/>
      <c r="SDJ41" s="228"/>
      <c r="SDK41" s="228"/>
      <c r="SDL41" s="228"/>
      <c r="SDM41" s="228"/>
      <c r="SDN41" s="228"/>
      <c r="SDO41" s="228"/>
      <c r="SDP41" s="228"/>
      <c r="SDQ41" s="228"/>
      <c r="SDR41" s="228"/>
      <c r="SDS41" s="228"/>
      <c r="SDT41" s="228"/>
      <c r="SDU41" s="228"/>
      <c r="SDV41" s="228"/>
      <c r="SDW41" s="228"/>
      <c r="SDX41" s="228"/>
      <c r="SDY41" s="228"/>
      <c r="SDZ41" s="228"/>
      <c r="SEA41" s="228"/>
      <c r="SEB41" s="228"/>
      <c r="SEC41" s="228"/>
      <c r="SED41" s="228"/>
      <c r="SEE41" s="228"/>
      <c r="SEF41" s="228"/>
      <c r="SEG41" s="228"/>
      <c r="SEH41" s="228"/>
      <c r="SEI41" s="228"/>
      <c r="SEJ41" s="228"/>
      <c r="SEK41" s="228"/>
      <c r="SEL41" s="228"/>
      <c r="SEM41" s="228"/>
      <c r="SEN41" s="228"/>
      <c r="SEO41" s="228"/>
      <c r="SEP41" s="228"/>
      <c r="SEQ41" s="228"/>
      <c r="SER41" s="228"/>
      <c r="SES41" s="228"/>
      <c r="SET41" s="228"/>
      <c r="SEU41" s="228"/>
      <c r="SEV41" s="228"/>
      <c r="SEW41" s="228"/>
      <c r="SEX41" s="228"/>
      <c r="SEY41" s="228"/>
      <c r="SEZ41" s="228"/>
      <c r="SFA41" s="228"/>
      <c r="SFB41" s="228"/>
      <c r="SFC41" s="228"/>
      <c r="SFD41" s="228"/>
      <c r="SFE41" s="228"/>
      <c r="SFF41" s="228"/>
      <c r="SFG41" s="228"/>
      <c r="SFH41" s="228"/>
      <c r="SFI41" s="228"/>
      <c r="SFJ41" s="228"/>
      <c r="SFK41" s="228"/>
      <c r="SFL41" s="228"/>
      <c r="SFM41" s="228"/>
      <c r="SFN41" s="228"/>
      <c r="SFO41" s="228"/>
      <c r="SFP41" s="228"/>
      <c r="SFQ41" s="228"/>
      <c r="SFR41" s="228"/>
      <c r="SFS41" s="228"/>
      <c r="SFT41" s="228"/>
      <c r="SFU41" s="228"/>
      <c r="SFV41" s="228"/>
      <c r="SFW41" s="228"/>
      <c r="SFX41" s="228"/>
      <c r="SFY41" s="228"/>
      <c r="SFZ41" s="228"/>
      <c r="SGA41" s="228"/>
      <c r="SGB41" s="228"/>
      <c r="SGC41" s="228"/>
      <c r="SGD41" s="228"/>
      <c r="SGE41" s="228"/>
      <c r="SGF41" s="228"/>
      <c r="SGG41" s="228"/>
      <c r="SGH41" s="228"/>
      <c r="SGI41" s="228"/>
      <c r="SGJ41" s="228"/>
      <c r="SGK41" s="228"/>
      <c r="SGL41" s="228"/>
      <c r="SGM41" s="228"/>
      <c r="SGN41" s="228"/>
      <c r="SGO41" s="228"/>
      <c r="SGP41" s="228"/>
      <c r="SGQ41" s="228"/>
      <c r="SGR41" s="228"/>
      <c r="SGS41" s="228"/>
      <c r="SGT41" s="228"/>
      <c r="SGU41" s="228"/>
      <c r="SGV41" s="228"/>
      <c r="SGW41" s="228"/>
      <c r="SGX41" s="228"/>
      <c r="SGY41" s="228"/>
      <c r="SGZ41" s="228"/>
      <c r="SHA41" s="228"/>
      <c r="SHB41" s="228"/>
      <c r="SHC41" s="228"/>
      <c r="SHD41" s="228"/>
      <c r="SHE41" s="228"/>
      <c r="SHF41" s="228"/>
      <c r="SHG41" s="228"/>
      <c r="SHH41" s="228"/>
      <c r="SHI41" s="228"/>
      <c r="SHJ41" s="228"/>
      <c r="SHK41" s="228"/>
      <c r="SHL41" s="228"/>
      <c r="SHM41" s="228"/>
      <c r="SHN41" s="228"/>
      <c r="SHO41" s="228"/>
      <c r="SHP41" s="228"/>
      <c r="SHQ41" s="228"/>
      <c r="SHR41" s="228"/>
      <c r="SHS41" s="228"/>
      <c r="SHT41" s="228"/>
      <c r="SHU41" s="228"/>
      <c r="SHV41" s="228"/>
      <c r="SHW41" s="228"/>
      <c r="SHX41" s="228"/>
      <c r="SHY41" s="228"/>
      <c r="SHZ41" s="228"/>
      <c r="SIA41" s="228"/>
      <c r="SIB41" s="228"/>
      <c r="SIC41" s="228"/>
      <c r="SID41" s="228"/>
      <c r="SIE41" s="228"/>
      <c r="SIF41" s="228"/>
      <c r="SIG41" s="228"/>
      <c r="SIH41" s="228"/>
      <c r="SII41" s="228"/>
      <c r="SIJ41" s="228"/>
      <c r="SIK41" s="228"/>
      <c r="SIL41" s="228"/>
      <c r="SIM41" s="228"/>
      <c r="SIN41" s="228"/>
      <c r="SIO41" s="228"/>
      <c r="SIP41" s="228"/>
      <c r="SIQ41" s="228"/>
      <c r="SIR41" s="228"/>
      <c r="SIS41" s="228"/>
      <c r="SIT41" s="228"/>
      <c r="SIU41" s="228"/>
      <c r="SIV41" s="228"/>
      <c r="SIW41" s="228"/>
      <c r="SIX41" s="228"/>
      <c r="SIY41" s="228"/>
      <c r="SIZ41" s="228"/>
      <c r="SJA41" s="228"/>
      <c r="SJB41" s="228"/>
      <c r="SJC41" s="228"/>
      <c r="SJD41" s="228"/>
      <c r="SJE41" s="228"/>
      <c r="SJF41" s="228"/>
      <c r="SJG41" s="228"/>
      <c r="SJH41" s="228"/>
      <c r="SJI41" s="228"/>
      <c r="SJJ41" s="228"/>
      <c r="SJK41" s="228"/>
      <c r="SJL41" s="228"/>
      <c r="SJM41" s="228"/>
      <c r="SJN41" s="228"/>
      <c r="SJO41" s="228"/>
      <c r="SJP41" s="228"/>
      <c r="SJQ41" s="228"/>
      <c r="SJR41" s="228"/>
      <c r="SJS41" s="228"/>
      <c r="SJT41" s="228"/>
      <c r="SJU41" s="228"/>
      <c r="SJV41" s="228"/>
      <c r="SJW41" s="228"/>
      <c r="SJX41" s="228"/>
      <c r="SJY41" s="228"/>
      <c r="SJZ41" s="228"/>
      <c r="SKA41" s="228"/>
      <c r="SKB41" s="228"/>
      <c r="SKC41" s="228"/>
      <c r="SKD41" s="228"/>
      <c r="SKE41" s="228"/>
      <c r="SKF41" s="228"/>
      <c r="SKG41" s="228"/>
      <c r="SKH41" s="228"/>
      <c r="SKI41" s="228"/>
      <c r="SKJ41" s="228"/>
      <c r="SKK41" s="228"/>
      <c r="SKL41" s="228"/>
      <c r="SKM41" s="228"/>
      <c r="SKN41" s="228"/>
      <c r="SKO41" s="228"/>
      <c r="SKP41" s="228"/>
      <c r="SKQ41" s="228"/>
      <c r="SKR41" s="228"/>
      <c r="SKS41" s="228"/>
      <c r="SKT41" s="228"/>
      <c r="SKU41" s="228"/>
      <c r="SKV41" s="228"/>
      <c r="SKW41" s="228"/>
      <c r="SKX41" s="228"/>
      <c r="SKY41" s="228"/>
      <c r="SKZ41" s="228"/>
      <c r="SLA41" s="228"/>
      <c r="SLB41" s="228"/>
      <c r="SLC41" s="228"/>
      <c r="SLD41" s="228"/>
      <c r="SLE41" s="228"/>
      <c r="SLF41" s="228"/>
      <c r="SLG41" s="228"/>
      <c r="SLH41" s="228"/>
      <c r="SLI41" s="228"/>
      <c r="SLJ41" s="228"/>
      <c r="SLK41" s="228"/>
      <c r="SLL41" s="228"/>
      <c r="SLM41" s="228"/>
      <c r="SLN41" s="228"/>
      <c r="SLO41" s="228"/>
      <c r="SLP41" s="228"/>
      <c r="SLQ41" s="228"/>
      <c r="SLR41" s="228"/>
      <c r="SLS41" s="228"/>
      <c r="SLT41" s="228"/>
      <c r="SLU41" s="228"/>
      <c r="SLV41" s="228"/>
      <c r="SLW41" s="228"/>
      <c r="SLX41" s="228"/>
      <c r="SLY41" s="228"/>
      <c r="SLZ41" s="228"/>
      <c r="SMA41" s="228"/>
      <c r="SMB41" s="228"/>
      <c r="SMC41" s="228"/>
      <c r="SMD41" s="228"/>
      <c r="SME41" s="228"/>
      <c r="SMF41" s="228"/>
      <c r="SMG41" s="228"/>
      <c r="SMH41" s="228"/>
      <c r="SMI41" s="228"/>
      <c r="SMJ41" s="228"/>
      <c r="SMK41" s="228"/>
      <c r="SML41" s="228"/>
      <c r="SMM41" s="228"/>
      <c r="SMN41" s="228"/>
      <c r="SMO41" s="228"/>
      <c r="SMP41" s="228"/>
      <c r="SMQ41" s="228"/>
      <c r="SMR41" s="228"/>
      <c r="SMS41" s="228"/>
      <c r="SMT41" s="228"/>
      <c r="SMU41" s="228"/>
      <c r="SMV41" s="228"/>
      <c r="SMW41" s="228"/>
      <c r="SMX41" s="228"/>
      <c r="SMY41" s="228"/>
      <c r="SMZ41" s="228"/>
      <c r="SNA41" s="228"/>
      <c r="SNB41" s="228"/>
      <c r="SNC41" s="228"/>
      <c r="SND41" s="228"/>
      <c r="SNE41" s="228"/>
      <c r="SNF41" s="228"/>
      <c r="SNG41" s="228"/>
      <c r="SNH41" s="228"/>
      <c r="SNI41" s="228"/>
      <c r="SNJ41" s="228"/>
      <c r="SNK41" s="228"/>
      <c r="SNL41" s="228"/>
      <c r="SNM41" s="228"/>
      <c r="SNN41" s="228"/>
      <c r="SNO41" s="228"/>
      <c r="SNP41" s="228"/>
      <c r="SNQ41" s="228"/>
      <c r="SNR41" s="228"/>
      <c r="SNS41" s="228"/>
      <c r="SNT41" s="228"/>
      <c r="SNU41" s="228"/>
      <c r="SNV41" s="228"/>
      <c r="SNW41" s="228"/>
      <c r="SNX41" s="228"/>
      <c r="SNY41" s="228"/>
      <c r="SNZ41" s="228"/>
      <c r="SOA41" s="228"/>
      <c r="SOB41" s="228"/>
      <c r="SOC41" s="228"/>
      <c r="SOD41" s="228"/>
      <c r="SOE41" s="228"/>
      <c r="SOF41" s="228"/>
      <c r="SOG41" s="228"/>
      <c r="SOH41" s="228"/>
      <c r="SOI41" s="228"/>
      <c r="SOJ41" s="228"/>
      <c r="SOK41" s="228"/>
      <c r="SOL41" s="228"/>
      <c r="SOM41" s="228"/>
      <c r="SON41" s="228"/>
      <c r="SOO41" s="228"/>
      <c r="SOP41" s="228"/>
      <c r="SOQ41" s="228"/>
      <c r="SOR41" s="228"/>
      <c r="SOS41" s="228"/>
      <c r="SOT41" s="228"/>
      <c r="SOU41" s="228"/>
      <c r="SOV41" s="228"/>
      <c r="SOW41" s="228"/>
      <c r="SOX41" s="228"/>
      <c r="SOY41" s="228"/>
      <c r="SOZ41" s="228"/>
      <c r="SPA41" s="228"/>
      <c r="SPB41" s="228"/>
      <c r="SPC41" s="228"/>
      <c r="SPD41" s="228"/>
      <c r="SPE41" s="228"/>
      <c r="SPF41" s="228"/>
      <c r="SPG41" s="228"/>
      <c r="SPH41" s="228"/>
      <c r="SPI41" s="228"/>
      <c r="SPJ41" s="228"/>
      <c r="SPK41" s="228"/>
      <c r="SPL41" s="228"/>
      <c r="SPM41" s="228"/>
      <c r="SPN41" s="228"/>
      <c r="SPO41" s="228"/>
      <c r="SPP41" s="228"/>
      <c r="SPQ41" s="228"/>
      <c r="SPR41" s="228"/>
      <c r="SPS41" s="228"/>
      <c r="SPT41" s="228"/>
      <c r="SPU41" s="228"/>
      <c r="SPV41" s="228"/>
      <c r="SPW41" s="228"/>
      <c r="SPX41" s="228"/>
      <c r="SPY41" s="228"/>
      <c r="SPZ41" s="228"/>
      <c r="SQA41" s="228"/>
      <c r="SQB41" s="228"/>
      <c r="SQC41" s="228"/>
      <c r="SQD41" s="228"/>
      <c r="SQE41" s="228"/>
      <c r="SQF41" s="228"/>
      <c r="SQG41" s="228"/>
      <c r="SQH41" s="228"/>
      <c r="SQI41" s="228"/>
      <c r="SQJ41" s="228"/>
      <c r="SQK41" s="228"/>
      <c r="SQL41" s="228"/>
      <c r="SQM41" s="228"/>
      <c r="SQN41" s="228"/>
      <c r="SQO41" s="228"/>
      <c r="SQP41" s="228"/>
      <c r="SQQ41" s="228"/>
      <c r="SQR41" s="228"/>
      <c r="SQS41" s="228"/>
      <c r="SQT41" s="228"/>
      <c r="SQU41" s="228"/>
      <c r="SQV41" s="228"/>
      <c r="SQW41" s="228"/>
      <c r="SQX41" s="228"/>
      <c r="SQY41" s="228"/>
      <c r="SQZ41" s="228"/>
      <c r="SRA41" s="228"/>
      <c r="SRB41" s="228"/>
      <c r="SRC41" s="228"/>
      <c r="SRD41" s="228"/>
      <c r="SRE41" s="228"/>
      <c r="SRF41" s="228"/>
      <c r="SRG41" s="228"/>
      <c r="SRH41" s="228"/>
      <c r="SRI41" s="228"/>
      <c r="SRJ41" s="228"/>
      <c r="SRK41" s="228"/>
      <c r="SRL41" s="228"/>
      <c r="SRM41" s="228"/>
      <c r="SRN41" s="228"/>
      <c r="SRO41" s="228"/>
      <c r="SRP41" s="228"/>
      <c r="SRQ41" s="228"/>
      <c r="SRR41" s="228"/>
      <c r="SRS41" s="228"/>
      <c r="SRT41" s="228"/>
      <c r="SRU41" s="228"/>
      <c r="SRV41" s="228"/>
      <c r="SRW41" s="228"/>
      <c r="SRX41" s="228"/>
      <c r="SRY41" s="228"/>
      <c r="SRZ41" s="228"/>
      <c r="SSA41" s="228"/>
      <c r="SSB41" s="228"/>
      <c r="SSC41" s="228"/>
      <c r="SSD41" s="228"/>
      <c r="SSE41" s="228"/>
      <c r="SSF41" s="228"/>
      <c r="SSG41" s="228"/>
      <c r="SSH41" s="228"/>
      <c r="SSI41" s="228"/>
      <c r="SSJ41" s="228"/>
      <c r="SSK41" s="228"/>
      <c r="SSL41" s="228"/>
      <c r="SSM41" s="228"/>
      <c r="SSN41" s="228"/>
      <c r="SSO41" s="228"/>
      <c r="SSP41" s="228"/>
      <c r="SSQ41" s="228"/>
      <c r="SSR41" s="228"/>
      <c r="SSS41" s="228"/>
      <c r="SST41" s="228"/>
      <c r="SSU41" s="228"/>
      <c r="SSV41" s="228"/>
      <c r="SSW41" s="228"/>
      <c r="SSX41" s="228"/>
      <c r="SSY41" s="228"/>
      <c r="SSZ41" s="228"/>
      <c r="STA41" s="228"/>
      <c r="STB41" s="228"/>
      <c r="STC41" s="228"/>
      <c r="STD41" s="228"/>
      <c r="STE41" s="228"/>
      <c r="STF41" s="228"/>
      <c r="STG41" s="228"/>
      <c r="STH41" s="228"/>
      <c r="STI41" s="228"/>
      <c r="STJ41" s="228"/>
      <c r="STK41" s="228"/>
      <c r="STL41" s="228"/>
      <c r="STM41" s="228"/>
      <c r="STN41" s="228"/>
      <c r="STO41" s="228"/>
      <c r="STP41" s="228"/>
      <c r="STQ41" s="228"/>
      <c r="STR41" s="228"/>
      <c r="STS41" s="228"/>
      <c r="STT41" s="228"/>
      <c r="STU41" s="228"/>
      <c r="STV41" s="228"/>
      <c r="STW41" s="228"/>
      <c r="STX41" s="228"/>
      <c r="STY41" s="228"/>
      <c r="STZ41" s="228"/>
      <c r="SUA41" s="228"/>
      <c r="SUB41" s="228"/>
      <c r="SUC41" s="228"/>
      <c r="SUD41" s="228"/>
      <c r="SUE41" s="228"/>
      <c r="SUF41" s="228"/>
      <c r="SUG41" s="228"/>
      <c r="SUH41" s="228"/>
      <c r="SUI41" s="228"/>
      <c r="SUJ41" s="228"/>
      <c r="SUK41" s="228"/>
      <c r="SUL41" s="228"/>
      <c r="SUM41" s="228"/>
      <c r="SUN41" s="228"/>
      <c r="SUO41" s="228"/>
      <c r="SUP41" s="228"/>
      <c r="SUQ41" s="228"/>
      <c r="SUR41" s="228"/>
      <c r="SUS41" s="228"/>
      <c r="SUT41" s="228"/>
      <c r="SUU41" s="228"/>
      <c r="SUV41" s="228"/>
      <c r="SUW41" s="228"/>
      <c r="SUX41" s="228"/>
      <c r="SUY41" s="228"/>
      <c r="SUZ41" s="228"/>
      <c r="SVA41" s="228"/>
      <c r="SVB41" s="228"/>
      <c r="SVC41" s="228"/>
      <c r="SVD41" s="228"/>
      <c r="SVE41" s="228"/>
      <c r="SVF41" s="228"/>
      <c r="SVG41" s="228"/>
      <c r="SVH41" s="228"/>
      <c r="SVI41" s="228"/>
      <c r="SVJ41" s="228"/>
      <c r="SVK41" s="228"/>
      <c r="SVL41" s="228"/>
      <c r="SVM41" s="228"/>
      <c r="SVN41" s="228"/>
      <c r="SVO41" s="228"/>
      <c r="SVP41" s="228"/>
      <c r="SVQ41" s="228"/>
      <c r="SVR41" s="228"/>
      <c r="SVS41" s="228"/>
      <c r="SVT41" s="228"/>
      <c r="SVU41" s="228"/>
      <c r="SVV41" s="228"/>
      <c r="SVW41" s="228"/>
      <c r="SVX41" s="228"/>
      <c r="SVY41" s="228"/>
      <c r="SVZ41" s="228"/>
      <c r="SWA41" s="228"/>
      <c r="SWB41" s="228"/>
      <c r="SWC41" s="228"/>
      <c r="SWD41" s="228"/>
      <c r="SWE41" s="228"/>
      <c r="SWF41" s="228"/>
      <c r="SWG41" s="228"/>
      <c r="SWH41" s="228"/>
      <c r="SWI41" s="228"/>
      <c r="SWJ41" s="228"/>
      <c r="SWK41" s="228"/>
      <c r="SWL41" s="228"/>
      <c r="SWM41" s="228"/>
      <c r="SWN41" s="228"/>
      <c r="SWO41" s="228"/>
      <c r="SWP41" s="228"/>
      <c r="SWQ41" s="228"/>
      <c r="SWR41" s="228"/>
      <c r="SWS41" s="228"/>
      <c r="SWT41" s="228"/>
      <c r="SWU41" s="228"/>
      <c r="SWV41" s="228"/>
      <c r="SWW41" s="228"/>
      <c r="SWX41" s="228"/>
      <c r="SWY41" s="228"/>
      <c r="SWZ41" s="228"/>
      <c r="SXA41" s="228"/>
      <c r="SXB41" s="228"/>
      <c r="SXC41" s="228"/>
      <c r="SXD41" s="228"/>
      <c r="SXE41" s="228"/>
      <c r="SXF41" s="228"/>
      <c r="SXG41" s="228"/>
      <c r="SXH41" s="228"/>
      <c r="SXI41" s="228"/>
      <c r="SXJ41" s="228"/>
      <c r="SXK41" s="228"/>
      <c r="SXL41" s="228"/>
      <c r="SXM41" s="228"/>
      <c r="SXN41" s="228"/>
      <c r="SXO41" s="228"/>
      <c r="SXP41" s="228"/>
      <c r="SXQ41" s="228"/>
      <c r="SXR41" s="228"/>
      <c r="SXS41" s="228"/>
      <c r="SXT41" s="228"/>
      <c r="SXU41" s="228"/>
      <c r="SXV41" s="228"/>
      <c r="SXW41" s="228"/>
      <c r="SXX41" s="228"/>
      <c r="SXY41" s="228"/>
      <c r="SXZ41" s="228"/>
      <c r="SYA41" s="228"/>
      <c r="SYB41" s="228"/>
      <c r="SYC41" s="228"/>
      <c r="SYD41" s="228"/>
      <c r="SYE41" s="228"/>
      <c r="SYF41" s="228"/>
      <c r="SYG41" s="228"/>
      <c r="SYH41" s="228"/>
      <c r="SYI41" s="228"/>
      <c r="SYJ41" s="228"/>
      <c r="SYK41" s="228"/>
      <c r="SYL41" s="228"/>
      <c r="SYM41" s="228"/>
      <c r="SYN41" s="228"/>
      <c r="SYO41" s="228"/>
      <c r="SYP41" s="228"/>
      <c r="SYQ41" s="228"/>
      <c r="SYR41" s="228"/>
      <c r="SYS41" s="228"/>
      <c r="SYT41" s="228"/>
      <c r="SYU41" s="228"/>
      <c r="SYV41" s="228"/>
      <c r="SYW41" s="228"/>
      <c r="SYX41" s="228"/>
      <c r="SYY41" s="228"/>
      <c r="SYZ41" s="228"/>
      <c r="SZA41" s="228"/>
      <c r="SZB41" s="228"/>
      <c r="SZC41" s="228"/>
      <c r="SZD41" s="228"/>
      <c r="SZE41" s="228"/>
      <c r="SZF41" s="228"/>
      <c r="SZG41" s="228"/>
      <c r="SZH41" s="228"/>
      <c r="SZI41" s="228"/>
      <c r="SZJ41" s="228"/>
      <c r="SZK41" s="228"/>
      <c r="SZL41" s="228"/>
      <c r="SZM41" s="228"/>
      <c r="SZN41" s="228"/>
      <c r="SZO41" s="228"/>
      <c r="SZP41" s="228"/>
      <c r="SZQ41" s="228"/>
      <c r="SZR41" s="228"/>
      <c r="SZS41" s="228"/>
      <c r="SZT41" s="228"/>
      <c r="SZU41" s="228"/>
      <c r="SZV41" s="228"/>
      <c r="SZW41" s="228"/>
      <c r="SZX41" s="228"/>
      <c r="SZY41" s="228"/>
      <c r="SZZ41" s="228"/>
      <c r="TAA41" s="228"/>
      <c r="TAB41" s="228"/>
      <c r="TAC41" s="228"/>
      <c r="TAD41" s="228"/>
      <c r="TAE41" s="228"/>
      <c r="TAF41" s="228"/>
      <c r="TAG41" s="228"/>
      <c r="TAH41" s="228"/>
      <c r="TAI41" s="228"/>
      <c r="TAJ41" s="228"/>
      <c r="TAK41" s="228"/>
      <c r="TAL41" s="228"/>
      <c r="TAM41" s="228"/>
      <c r="TAN41" s="228"/>
      <c r="TAO41" s="228"/>
      <c r="TAP41" s="228"/>
      <c r="TAQ41" s="228"/>
      <c r="TAR41" s="228"/>
      <c r="TAS41" s="228"/>
      <c r="TAT41" s="228"/>
      <c r="TAU41" s="228"/>
      <c r="TAV41" s="228"/>
      <c r="TAW41" s="228"/>
      <c r="TAX41" s="228"/>
      <c r="TAY41" s="228"/>
      <c r="TAZ41" s="228"/>
      <c r="TBA41" s="228"/>
      <c r="TBB41" s="228"/>
      <c r="TBC41" s="228"/>
      <c r="TBD41" s="228"/>
      <c r="TBE41" s="228"/>
      <c r="TBF41" s="228"/>
      <c r="TBG41" s="228"/>
      <c r="TBH41" s="228"/>
      <c r="TBI41" s="228"/>
      <c r="TBJ41" s="228"/>
      <c r="TBK41" s="228"/>
      <c r="TBL41" s="228"/>
      <c r="TBM41" s="228"/>
      <c r="TBN41" s="228"/>
      <c r="TBO41" s="228"/>
      <c r="TBP41" s="228"/>
      <c r="TBQ41" s="228"/>
      <c r="TBR41" s="228"/>
      <c r="TBS41" s="228"/>
      <c r="TBT41" s="228"/>
      <c r="TBU41" s="228"/>
      <c r="TBV41" s="228"/>
      <c r="TBW41" s="228"/>
      <c r="TBX41" s="228"/>
      <c r="TBY41" s="228"/>
      <c r="TBZ41" s="228"/>
      <c r="TCA41" s="228"/>
      <c r="TCB41" s="228"/>
      <c r="TCC41" s="228"/>
      <c r="TCD41" s="228"/>
      <c r="TCE41" s="228"/>
      <c r="TCF41" s="228"/>
      <c r="TCG41" s="228"/>
      <c r="TCH41" s="228"/>
      <c r="TCI41" s="228"/>
      <c r="TCJ41" s="228"/>
      <c r="TCK41" s="228"/>
      <c r="TCL41" s="228"/>
      <c r="TCM41" s="228"/>
      <c r="TCN41" s="228"/>
      <c r="TCO41" s="228"/>
      <c r="TCP41" s="228"/>
      <c r="TCQ41" s="228"/>
      <c r="TCR41" s="228"/>
      <c r="TCS41" s="228"/>
      <c r="TCT41" s="228"/>
      <c r="TCU41" s="228"/>
      <c r="TCV41" s="228"/>
      <c r="TCW41" s="228"/>
      <c r="TCX41" s="228"/>
      <c r="TCY41" s="228"/>
      <c r="TCZ41" s="228"/>
      <c r="TDA41" s="228"/>
      <c r="TDB41" s="228"/>
      <c r="TDC41" s="228"/>
      <c r="TDD41" s="228"/>
      <c r="TDE41" s="228"/>
      <c r="TDF41" s="228"/>
      <c r="TDG41" s="228"/>
      <c r="TDH41" s="228"/>
      <c r="TDI41" s="228"/>
      <c r="TDJ41" s="228"/>
      <c r="TDK41" s="228"/>
      <c r="TDL41" s="228"/>
      <c r="TDM41" s="228"/>
      <c r="TDN41" s="228"/>
      <c r="TDO41" s="228"/>
      <c r="TDP41" s="228"/>
      <c r="TDQ41" s="228"/>
      <c r="TDR41" s="228"/>
      <c r="TDS41" s="228"/>
      <c r="TDT41" s="228"/>
      <c r="TDU41" s="228"/>
      <c r="TDV41" s="228"/>
      <c r="TDW41" s="228"/>
      <c r="TDX41" s="228"/>
      <c r="TDY41" s="228"/>
      <c r="TDZ41" s="228"/>
      <c r="TEA41" s="228"/>
      <c r="TEB41" s="228"/>
      <c r="TEC41" s="228"/>
      <c r="TED41" s="228"/>
      <c r="TEE41" s="228"/>
      <c r="TEF41" s="228"/>
      <c r="TEG41" s="228"/>
      <c r="TEH41" s="228"/>
      <c r="TEI41" s="228"/>
      <c r="TEJ41" s="228"/>
      <c r="TEK41" s="228"/>
      <c r="TEL41" s="228"/>
      <c r="TEM41" s="228"/>
      <c r="TEN41" s="228"/>
      <c r="TEO41" s="228"/>
      <c r="TEP41" s="228"/>
      <c r="TEQ41" s="228"/>
      <c r="TER41" s="228"/>
      <c r="TES41" s="228"/>
      <c r="TET41" s="228"/>
      <c r="TEU41" s="228"/>
      <c r="TEV41" s="228"/>
      <c r="TEW41" s="228"/>
      <c r="TEX41" s="228"/>
      <c r="TEY41" s="228"/>
      <c r="TEZ41" s="228"/>
      <c r="TFA41" s="228"/>
      <c r="TFB41" s="228"/>
      <c r="TFC41" s="228"/>
      <c r="TFD41" s="228"/>
      <c r="TFE41" s="228"/>
      <c r="TFF41" s="228"/>
      <c r="TFG41" s="228"/>
      <c r="TFH41" s="228"/>
      <c r="TFI41" s="228"/>
      <c r="TFJ41" s="228"/>
      <c r="TFK41" s="228"/>
      <c r="TFL41" s="228"/>
      <c r="TFM41" s="228"/>
      <c r="TFN41" s="228"/>
      <c r="TFO41" s="228"/>
      <c r="TFP41" s="228"/>
      <c r="TFQ41" s="228"/>
      <c r="TFR41" s="228"/>
      <c r="TFS41" s="228"/>
      <c r="TFT41" s="228"/>
      <c r="TFU41" s="228"/>
      <c r="TFV41" s="228"/>
      <c r="TFW41" s="228"/>
      <c r="TFX41" s="228"/>
      <c r="TFY41" s="228"/>
      <c r="TFZ41" s="228"/>
      <c r="TGA41" s="228"/>
      <c r="TGB41" s="228"/>
      <c r="TGC41" s="228"/>
      <c r="TGD41" s="228"/>
      <c r="TGE41" s="228"/>
      <c r="TGF41" s="228"/>
      <c r="TGG41" s="228"/>
      <c r="TGH41" s="228"/>
      <c r="TGI41" s="228"/>
      <c r="TGJ41" s="228"/>
      <c r="TGK41" s="228"/>
      <c r="TGL41" s="228"/>
      <c r="TGM41" s="228"/>
      <c r="TGN41" s="228"/>
      <c r="TGO41" s="228"/>
      <c r="TGP41" s="228"/>
      <c r="TGQ41" s="228"/>
      <c r="TGR41" s="228"/>
      <c r="TGS41" s="228"/>
      <c r="TGT41" s="228"/>
      <c r="TGU41" s="228"/>
      <c r="TGV41" s="228"/>
      <c r="TGW41" s="228"/>
      <c r="TGX41" s="228"/>
      <c r="TGY41" s="228"/>
      <c r="TGZ41" s="228"/>
      <c r="THA41" s="228"/>
      <c r="THB41" s="228"/>
      <c r="THC41" s="228"/>
      <c r="THD41" s="228"/>
      <c r="THE41" s="228"/>
      <c r="THF41" s="228"/>
      <c r="THG41" s="228"/>
      <c r="THH41" s="228"/>
      <c r="THI41" s="228"/>
      <c r="THJ41" s="228"/>
      <c r="THK41" s="228"/>
      <c r="THL41" s="228"/>
      <c r="THM41" s="228"/>
      <c r="THN41" s="228"/>
      <c r="THO41" s="228"/>
      <c r="THP41" s="228"/>
      <c r="THQ41" s="228"/>
      <c r="THR41" s="228"/>
      <c r="THS41" s="228"/>
      <c r="THT41" s="228"/>
      <c r="THU41" s="228"/>
      <c r="THV41" s="228"/>
      <c r="THW41" s="228"/>
      <c r="THX41" s="228"/>
      <c r="THY41" s="228"/>
      <c r="THZ41" s="228"/>
      <c r="TIA41" s="228"/>
      <c r="TIB41" s="228"/>
      <c r="TIC41" s="228"/>
      <c r="TID41" s="228"/>
      <c r="TIE41" s="228"/>
      <c r="TIF41" s="228"/>
      <c r="TIG41" s="228"/>
      <c r="TIH41" s="228"/>
      <c r="TII41" s="228"/>
      <c r="TIJ41" s="228"/>
      <c r="TIK41" s="228"/>
      <c r="TIL41" s="228"/>
      <c r="TIM41" s="228"/>
      <c r="TIN41" s="228"/>
      <c r="TIO41" s="228"/>
      <c r="TIP41" s="228"/>
      <c r="TIQ41" s="228"/>
      <c r="TIR41" s="228"/>
      <c r="TIS41" s="228"/>
      <c r="TIT41" s="228"/>
      <c r="TIU41" s="228"/>
      <c r="TIV41" s="228"/>
      <c r="TIW41" s="228"/>
      <c r="TIX41" s="228"/>
      <c r="TIY41" s="228"/>
      <c r="TIZ41" s="228"/>
      <c r="TJA41" s="228"/>
      <c r="TJB41" s="228"/>
      <c r="TJC41" s="228"/>
      <c r="TJD41" s="228"/>
      <c r="TJE41" s="228"/>
      <c r="TJF41" s="228"/>
      <c r="TJG41" s="228"/>
      <c r="TJH41" s="228"/>
      <c r="TJI41" s="228"/>
      <c r="TJJ41" s="228"/>
      <c r="TJK41" s="228"/>
      <c r="TJL41" s="228"/>
      <c r="TJM41" s="228"/>
      <c r="TJN41" s="228"/>
      <c r="TJO41" s="228"/>
      <c r="TJP41" s="228"/>
      <c r="TJQ41" s="228"/>
      <c r="TJR41" s="228"/>
      <c r="TJS41" s="228"/>
      <c r="TJT41" s="228"/>
      <c r="TJU41" s="228"/>
      <c r="TJV41" s="228"/>
      <c r="TJW41" s="228"/>
      <c r="TJX41" s="228"/>
      <c r="TJY41" s="228"/>
      <c r="TJZ41" s="228"/>
      <c r="TKA41" s="228"/>
      <c r="TKB41" s="228"/>
      <c r="TKC41" s="228"/>
      <c r="TKD41" s="228"/>
      <c r="TKE41" s="228"/>
      <c r="TKF41" s="228"/>
      <c r="TKG41" s="228"/>
      <c r="TKH41" s="228"/>
      <c r="TKI41" s="228"/>
      <c r="TKJ41" s="228"/>
      <c r="TKK41" s="228"/>
      <c r="TKL41" s="228"/>
      <c r="TKM41" s="228"/>
      <c r="TKN41" s="228"/>
      <c r="TKO41" s="228"/>
      <c r="TKP41" s="228"/>
      <c r="TKQ41" s="228"/>
      <c r="TKR41" s="228"/>
      <c r="TKS41" s="228"/>
      <c r="TKT41" s="228"/>
      <c r="TKU41" s="228"/>
      <c r="TKV41" s="228"/>
      <c r="TKW41" s="228"/>
      <c r="TKX41" s="228"/>
      <c r="TKY41" s="228"/>
      <c r="TKZ41" s="228"/>
      <c r="TLA41" s="228"/>
      <c r="TLB41" s="228"/>
      <c r="TLC41" s="228"/>
      <c r="TLD41" s="228"/>
      <c r="TLE41" s="228"/>
      <c r="TLF41" s="228"/>
      <c r="TLG41" s="228"/>
      <c r="TLH41" s="228"/>
      <c r="TLI41" s="228"/>
      <c r="TLJ41" s="228"/>
      <c r="TLK41" s="228"/>
      <c r="TLL41" s="228"/>
      <c r="TLM41" s="228"/>
      <c r="TLN41" s="228"/>
      <c r="TLO41" s="228"/>
      <c r="TLP41" s="228"/>
      <c r="TLQ41" s="228"/>
      <c r="TLR41" s="228"/>
      <c r="TLS41" s="228"/>
      <c r="TLT41" s="228"/>
      <c r="TLU41" s="228"/>
      <c r="TLV41" s="228"/>
      <c r="TLW41" s="228"/>
      <c r="TLX41" s="228"/>
      <c r="TLY41" s="228"/>
      <c r="TLZ41" s="228"/>
      <c r="TMA41" s="228"/>
      <c r="TMB41" s="228"/>
      <c r="TMC41" s="228"/>
      <c r="TMD41" s="228"/>
      <c r="TME41" s="228"/>
      <c r="TMF41" s="228"/>
      <c r="TMG41" s="228"/>
      <c r="TMH41" s="228"/>
      <c r="TMI41" s="228"/>
      <c r="TMJ41" s="228"/>
      <c r="TMK41" s="228"/>
      <c r="TML41" s="228"/>
      <c r="TMM41" s="228"/>
      <c r="TMN41" s="228"/>
      <c r="TMO41" s="228"/>
      <c r="TMP41" s="228"/>
      <c r="TMQ41" s="228"/>
      <c r="TMR41" s="228"/>
      <c r="TMS41" s="228"/>
      <c r="TMT41" s="228"/>
      <c r="TMU41" s="228"/>
      <c r="TMV41" s="228"/>
      <c r="TMW41" s="228"/>
      <c r="TMX41" s="228"/>
      <c r="TMY41" s="228"/>
      <c r="TMZ41" s="228"/>
      <c r="TNA41" s="228"/>
      <c r="TNB41" s="228"/>
      <c r="TNC41" s="228"/>
      <c r="TND41" s="228"/>
      <c r="TNE41" s="228"/>
      <c r="TNF41" s="228"/>
      <c r="TNG41" s="228"/>
      <c r="TNH41" s="228"/>
      <c r="TNI41" s="228"/>
      <c r="TNJ41" s="228"/>
      <c r="TNK41" s="228"/>
      <c r="TNL41" s="228"/>
      <c r="TNM41" s="228"/>
      <c r="TNN41" s="228"/>
      <c r="TNO41" s="228"/>
      <c r="TNP41" s="228"/>
      <c r="TNQ41" s="228"/>
      <c r="TNR41" s="228"/>
      <c r="TNS41" s="228"/>
      <c r="TNT41" s="228"/>
      <c r="TNU41" s="228"/>
      <c r="TNV41" s="228"/>
      <c r="TNW41" s="228"/>
      <c r="TNX41" s="228"/>
      <c r="TNY41" s="228"/>
      <c r="TNZ41" s="228"/>
      <c r="TOA41" s="228"/>
      <c r="TOB41" s="228"/>
      <c r="TOC41" s="228"/>
      <c r="TOD41" s="228"/>
      <c r="TOE41" s="228"/>
      <c r="TOF41" s="228"/>
      <c r="TOG41" s="228"/>
      <c r="TOH41" s="228"/>
      <c r="TOI41" s="228"/>
      <c r="TOJ41" s="228"/>
      <c r="TOK41" s="228"/>
      <c r="TOL41" s="228"/>
      <c r="TOM41" s="228"/>
      <c r="TON41" s="228"/>
      <c r="TOO41" s="228"/>
      <c r="TOP41" s="228"/>
      <c r="TOQ41" s="228"/>
      <c r="TOR41" s="228"/>
      <c r="TOS41" s="228"/>
      <c r="TOT41" s="228"/>
      <c r="TOU41" s="228"/>
      <c r="TOV41" s="228"/>
      <c r="TOW41" s="228"/>
      <c r="TOX41" s="228"/>
      <c r="TOY41" s="228"/>
      <c r="TOZ41" s="228"/>
      <c r="TPA41" s="228"/>
      <c r="TPB41" s="228"/>
      <c r="TPC41" s="228"/>
      <c r="TPD41" s="228"/>
      <c r="TPE41" s="228"/>
      <c r="TPF41" s="228"/>
      <c r="TPG41" s="228"/>
      <c r="TPH41" s="228"/>
      <c r="TPI41" s="228"/>
      <c r="TPJ41" s="228"/>
      <c r="TPK41" s="228"/>
      <c r="TPL41" s="228"/>
      <c r="TPM41" s="228"/>
      <c r="TPN41" s="228"/>
      <c r="TPO41" s="228"/>
      <c r="TPP41" s="228"/>
      <c r="TPQ41" s="228"/>
      <c r="TPR41" s="228"/>
      <c r="TPS41" s="228"/>
      <c r="TPT41" s="228"/>
      <c r="TPU41" s="228"/>
      <c r="TPV41" s="228"/>
      <c r="TPW41" s="228"/>
      <c r="TPX41" s="228"/>
      <c r="TPY41" s="228"/>
      <c r="TPZ41" s="228"/>
      <c r="TQA41" s="228"/>
      <c r="TQB41" s="228"/>
      <c r="TQC41" s="228"/>
      <c r="TQD41" s="228"/>
      <c r="TQE41" s="228"/>
      <c r="TQF41" s="228"/>
      <c r="TQG41" s="228"/>
      <c r="TQH41" s="228"/>
      <c r="TQI41" s="228"/>
      <c r="TQJ41" s="228"/>
      <c r="TQK41" s="228"/>
      <c r="TQL41" s="228"/>
      <c r="TQM41" s="228"/>
      <c r="TQN41" s="228"/>
      <c r="TQO41" s="228"/>
      <c r="TQP41" s="228"/>
      <c r="TQQ41" s="228"/>
      <c r="TQR41" s="228"/>
      <c r="TQS41" s="228"/>
      <c r="TQT41" s="228"/>
      <c r="TQU41" s="228"/>
      <c r="TQV41" s="228"/>
      <c r="TQW41" s="228"/>
      <c r="TQX41" s="228"/>
      <c r="TQY41" s="228"/>
      <c r="TQZ41" s="228"/>
      <c r="TRA41" s="228"/>
      <c r="TRB41" s="228"/>
      <c r="TRC41" s="228"/>
      <c r="TRD41" s="228"/>
      <c r="TRE41" s="228"/>
      <c r="TRF41" s="228"/>
      <c r="TRG41" s="228"/>
      <c r="TRH41" s="228"/>
      <c r="TRI41" s="228"/>
      <c r="TRJ41" s="228"/>
      <c r="TRK41" s="228"/>
      <c r="TRL41" s="228"/>
      <c r="TRM41" s="228"/>
      <c r="TRN41" s="228"/>
      <c r="TRO41" s="228"/>
      <c r="TRP41" s="228"/>
      <c r="TRQ41" s="228"/>
      <c r="TRR41" s="228"/>
      <c r="TRS41" s="228"/>
      <c r="TRT41" s="228"/>
      <c r="TRU41" s="228"/>
      <c r="TRV41" s="228"/>
      <c r="TRW41" s="228"/>
      <c r="TRX41" s="228"/>
      <c r="TRY41" s="228"/>
      <c r="TRZ41" s="228"/>
      <c r="TSA41" s="228"/>
      <c r="TSB41" s="228"/>
      <c r="TSC41" s="228"/>
      <c r="TSD41" s="228"/>
      <c r="TSE41" s="228"/>
      <c r="TSF41" s="228"/>
      <c r="TSG41" s="228"/>
      <c r="TSH41" s="228"/>
      <c r="TSI41" s="228"/>
      <c r="TSJ41" s="228"/>
      <c r="TSK41" s="228"/>
      <c r="TSL41" s="228"/>
      <c r="TSM41" s="228"/>
      <c r="TSN41" s="228"/>
      <c r="TSO41" s="228"/>
      <c r="TSP41" s="228"/>
      <c r="TSQ41" s="228"/>
      <c r="TSR41" s="228"/>
      <c r="TSS41" s="228"/>
      <c r="TST41" s="228"/>
      <c r="TSU41" s="228"/>
      <c r="TSV41" s="228"/>
      <c r="TSW41" s="228"/>
      <c r="TSX41" s="228"/>
      <c r="TSY41" s="228"/>
      <c r="TSZ41" s="228"/>
      <c r="TTA41" s="228"/>
      <c r="TTB41" s="228"/>
      <c r="TTC41" s="228"/>
      <c r="TTD41" s="228"/>
      <c r="TTE41" s="228"/>
      <c r="TTF41" s="228"/>
      <c r="TTG41" s="228"/>
      <c r="TTH41" s="228"/>
      <c r="TTI41" s="228"/>
      <c r="TTJ41" s="228"/>
      <c r="TTK41" s="228"/>
      <c r="TTL41" s="228"/>
      <c r="TTM41" s="228"/>
      <c r="TTN41" s="228"/>
      <c r="TTO41" s="228"/>
      <c r="TTP41" s="228"/>
      <c r="TTQ41" s="228"/>
      <c r="TTR41" s="228"/>
      <c r="TTS41" s="228"/>
      <c r="TTT41" s="228"/>
      <c r="TTU41" s="228"/>
      <c r="TTV41" s="228"/>
      <c r="TTW41" s="228"/>
      <c r="TTX41" s="228"/>
      <c r="TTY41" s="228"/>
      <c r="TTZ41" s="228"/>
      <c r="TUA41" s="228"/>
      <c r="TUB41" s="228"/>
      <c r="TUC41" s="228"/>
      <c r="TUD41" s="228"/>
      <c r="TUE41" s="228"/>
      <c r="TUF41" s="228"/>
      <c r="TUG41" s="228"/>
      <c r="TUH41" s="228"/>
      <c r="TUI41" s="228"/>
      <c r="TUJ41" s="228"/>
      <c r="TUK41" s="228"/>
      <c r="TUL41" s="228"/>
      <c r="TUM41" s="228"/>
      <c r="TUN41" s="228"/>
      <c r="TUO41" s="228"/>
      <c r="TUP41" s="228"/>
      <c r="TUQ41" s="228"/>
      <c r="TUR41" s="228"/>
      <c r="TUS41" s="228"/>
      <c r="TUT41" s="228"/>
      <c r="TUU41" s="228"/>
      <c r="TUV41" s="228"/>
      <c r="TUW41" s="228"/>
      <c r="TUX41" s="228"/>
      <c r="TUY41" s="228"/>
      <c r="TUZ41" s="228"/>
      <c r="TVA41" s="228"/>
      <c r="TVB41" s="228"/>
      <c r="TVC41" s="228"/>
      <c r="TVD41" s="228"/>
      <c r="TVE41" s="228"/>
      <c r="TVF41" s="228"/>
      <c r="TVG41" s="228"/>
      <c r="TVH41" s="228"/>
      <c r="TVI41" s="228"/>
      <c r="TVJ41" s="228"/>
      <c r="TVK41" s="228"/>
      <c r="TVL41" s="228"/>
      <c r="TVM41" s="228"/>
      <c r="TVN41" s="228"/>
      <c r="TVO41" s="228"/>
      <c r="TVP41" s="228"/>
      <c r="TVQ41" s="228"/>
      <c r="TVR41" s="228"/>
      <c r="TVS41" s="228"/>
      <c r="TVT41" s="228"/>
      <c r="TVU41" s="228"/>
      <c r="TVV41" s="228"/>
      <c r="TVW41" s="228"/>
      <c r="TVX41" s="228"/>
      <c r="TVY41" s="228"/>
      <c r="TVZ41" s="228"/>
      <c r="TWA41" s="228"/>
      <c r="TWB41" s="228"/>
      <c r="TWC41" s="228"/>
      <c r="TWD41" s="228"/>
      <c r="TWE41" s="228"/>
      <c r="TWF41" s="228"/>
      <c r="TWG41" s="228"/>
      <c r="TWH41" s="228"/>
      <c r="TWI41" s="228"/>
      <c r="TWJ41" s="228"/>
      <c r="TWK41" s="228"/>
      <c r="TWL41" s="228"/>
      <c r="TWM41" s="228"/>
      <c r="TWN41" s="228"/>
      <c r="TWO41" s="228"/>
      <c r="TWP41" s="228"/>
      <c r="TWQ41" s="228"/>
      <c r="TWR41" s="228"/>
      <c r="TWS41" s="228"/>
      <c r="TWT41" s="228"/>
      <c r="TWU41" s="228"/>
      <c r="TWV41" s="228"/>
      <c r="TWW41" s="228"/>
      <c r="TWX41" s="228"/>
      <c r="TWY41" s="228"/>
      <c r="TWZ41" s="228"/>
      <c r="TXA41" s="228"/>
      <c r="TXB41" s="228"/>
      <c r="TXC41" s="228"/>
      <c r="TXD41" s="228"/>
      <c r="TXE41" s="228"/>
      <c r="TXF41" s="228"/>
      <c r="TXG41" s="228"/>
      <c r="TXH41" s="228"/>
      <c r="TXI41" s="228"/>
      <c r="TXJ41" s="228"/>
      <c r="TXK41" s="228"/>
      <c r="TXL41" s="228"/>
      <c r="TXM41" s="228"/>
      <c r="TXN41" s="228"/>
      <c r="TXO41" s="228"/>
      <c r="TXP41" s="228"/>
      <c r="TXQ41" s="228"/>
      <c r="TXR41" s="228"/>
      <c r="TXS41" s="228"/>
      <c r="TXT41" s="228"/>
      <c r="TXU41" s="228"/>
      <c r="TXV41" s="228"/>
      <c r="TXW41" s="228"/>
      <c r="TXX41" s="228"/>
      <c r="TXY41" s="228"/>
      <c r="TXZ41" s="228"/>
      <c r="TYA41" s="228"/>
      <c r="TYB41" s="228"/>
      <c r="TYC41" s="228"/>
      <c r="TYD41" s="228"/>
      <c r="TYE41" s="228"/>
      <c r="TYF41" s="228"/>
      <c r="TYG41" s="228"/>
      <c r="TYH41" s="228"/>
      <c r="TYI41" s="228"/>
      <c r="TYJ41" s="228"/>
      <c r="TYK41" s="228"/>
      <c r="TYL41" s="228"/>
      <c r="TYM41" s="228"/>
      <c r="TYN41" s="228"/>
      <c r="TYO41" s="228"/>
      <c r="TYP41" s="228"/>
      <c r="TYQ41" s="228"/>
      <c r="TYR41" s="228"/>
      <c r="TYS41" s="228"/>
      <c r="TYT41" s="228"/>
      <c r="TYU41" s="228"/>
      <c r="TYV41" s="228"/>
      <c r="TYW41" s="228"/>
      <c r="TYX41" s="228"/>
      <c r="TYY41" s="228"/>
      <c r="TYZ41" s="228"/>
      <c r="TZA41" s="228"/>
      <c r="TZB41" s="228"/>
      <c r="TZC41" s="228"/>
      <c r="TZD41" s="228"/>
      <c r="TZE41" s="228"/>
      <c r="TZF41" s="228"/>
      <c r="TZG41" s="228"/>
      <c r="TZH41" s="228"/>
      <c r="TZI41" s="228"/>
      <c r="TZJ41" s="228"/>
      <c r="TZK41" s="228"/>
      <c r="TZL41" s="228"/>
      <c r="TZM41" s="228"/>
      <c r="TZN41" s="228"/>
      <c r="TZO41" s="228"/>
      <c r="TZP41" s="228"/>
      <c r="TZQ41" s="228"/>
      <c r="TZR41" s="228"/>
      <c r="TZS41" s="228"/>
      <c r="TZT41" s="228"/>
      <c r="TZU41" s="228"/>
      <c r="TZV41" s="228"/>
      <c r="TZW41" s="228"/>
      <c r="TZX41" s="228"/>
      <c r="TZY41" s="228"/>
      <c r="TZZ41" s="228"/>
      <c r="UAA41" s="228"/>
      <c r="UAB41" s="228"/>
      <c r="UAC41" s="228"/>
      <c r="UAD41" s="228"/>
      <c r="UAE41" s="228"/>
      <c r="UAF41" s="228"/>
      <c r="UAG41" s="228"/>
      <c r="UAH41" s="228"/>
      <c r="UAI41" s="228"/>
      <c r="UAJ41" s="228"/>
      <c r="UAK41" s="228"/>
      <c r="UAL41" s="228"/>
      <c r="UAM41" s="228"/>
      <c r="UAN41" s="228"/>
      <c r="UAO41" s="228"/>
      <c r="UAP41" s="228"/>
      <c r="UAQ41" s="228"/>
      <c r="UAR41" s="228"/>
      <c r="UAS41" s="228"/>
      <c r="UAT41" s="228"/>
      <c r="UAU41" s="228"/>
      <c r="UAV41" s="228"/>
      <c r="UAW41" s="228"/>
      <c r="UAX41" s="228"/>
      <c r="UAY41" s="228"/>
      <c r="UAZ41" s="228"/>
      <c r="UBA41" s="228"/>
      <c r="UBB41" s="228"/>
      <c r="UBC41" s="228"/>
      <c r="UBD41" s="228"/>
      <c r="UBE41" s="228"/>
      <c r="UBF41" s="228"/>
      <c r="UBG41" s="228"/>
      <c r="UBH41" s="228"/>
      <c r="UBI41" s="228"/>
      <c r="UBJ41" s="228"/>
      <c r="UBK41" s="228"/>
      <c r="UBL41" s="228"/>
      <c r="UBM41" s="228"/>
      <c r="UBN41" s="228"/>
      <c r="UBO41" s="228"/>
      <c r="UBP41" s="228"/>
      <c r="UBQ41" s="228"/>
      <c r="UBR41" s="228"/>
      <c r="UBS41" s="228"/>
      <c r="UBT41" s="228"/>
      <c r="UBU41" s="228"/>
      <c r="UBV41" s="228"/>
      <c r="UBW41" s="228"/>
      <c r="UBX41" s="228"/>
      <c r="UBY41" s="228"/>
      <c r="UBZ41" s="228"/>
      <c r="UCA41" s="228"/>
      <c r="UCB41" s="228"/>
      <c r="UCC41" s="228"/>
      <c r="UCD41" s="228"/>
      <c r="UCE41" s="228"/>
      <c r="UCF41" s="228"/>
      <c r="UCG41" s="228"/>
      <c r="UCH41" s="228"/>
      <c r="UCI41" s="228"/>
      <c r="UCJ41" s="228"/>
      <c r="UCK41" s="228"/>
      <c r="UCL41" s="228"/>
      <c r="UCM41" s="228"/>
      <c r="UCN41" s="228"/>
      <c r="UCO41" s="228"/>
      <c r="UCP41" s="228"/>
      <c r="UCQ41" s="228"/>
      <c r="UCR41" s="228"/>
      <c r="UCS41" s="228"/>
      <c r="UCT41" s="228"/>
      <c r="UCU41" s="228"/>
      <c r="UCV41" s="228"/>
      <c r="UCW41" s="228"/>
      <c r="UCX41" s="228"/>
      <c r="UCY41" s="228"/>
      <c r="UCZ41" s="228"/>
      <c r="UDA41" s="228"/>
      <c r="UDB41" s="228"/>
      <c r="UDC41" s="228"/>
      <c r="UDD41" s="228"/>
      <c r="UDE41" s="228"/>
      <c r="UDF41" s="228"/>
      <c r="UDG41" s="228"/>
      <c r="UDH41" s="228"/>
      <c r="UDI41" s="228"/>
      <c r="UDJ41" s="228"/>
      <c r="UDK41" s="228"/>
      <c r="UDL41" s="228"/>
      <c r="UDM41" s="228"/>
      <c r="UDN41" s="228"/>
      <c r="UDO41" s="228"/>
      <c r="UDP41" s="228"/>
      <c r="UDQ41" s="228"/>
      <c r="UDR41" s="228"/>
      <c r="UDS41" s="228"/>
      <c r="UDT41" s="228"/>
      <c r="UDU41" s="228"/>
      <c r="UDV41" s="228"/>
      <c r="UDW41" s="228"/>
      <c r="UDX41" s="228"/>
      <c r="UDY41" s="228"/>
      <c r="UDZ41" s="228"/>
      <c r="UEA41" s="228"/>
      <c r="UEB41" s="228"/>
      <c r="UEC41" s="228"/>
      <c r="UED41" s="228"/>
      <c r="UEE41" s="228"/>
      <c r="UEF41" s="228"/>
      <c r="UEG41" s="228"/>
      <c r="UEH41" s="228"/>
      <c r="UEI41" s="228"/>
      <c r="UEJ41" s="228"/>
      <c r="UEK41" s="228"/>
      <c r="UEL41" s="228"/>
      <c r="UEM41" s="228"/>
      <c r="UEN41" s="228"/>
      <c r="UEO41" s="228"/>
      <c r="UEP41" s="228"/>
      <c r="UEQ41" s="228"/>
      <c r="UER41" s="228"/>
      <c r="UES41" s="228"/>
      <c r="UET41" s="228"/>
      <c r="UEU41" s="228"/>
      <c r="UEV41" s="228"/>
      <c r="UEW41" s="228"/>
      <c r="UEX41" s="228"/>
      <c r="UEY41" s="228"/>
      <c r="UEZ41" s="228"/>
      <c r="UFA41" s="228"/>
      <c r="UFB41" s="228"/>
      <c r="UFC41" s="228"/>
      <c r="UFD41" s="228"/>
      <c r="UFE41" s="228"/>
      <c r="UFF41" s="228"/>
      <c r="UFG41" s="228"/>
      <c r="UFH41" s="228"/>
      <c r="UFI41" s="228"/>
      <c r="UFJ41" s="228"/>
      <c r="UFK41" s="228"/>
      <c r="UFL41" s="228"/>
      <c r="UFM41" s="228"/>
      <c r="UFN41" s="228"/>
      <c r="UFO41" s="228"/>
      <c r="UFP41" s="228"/>
      <c r="UFQ41" s="228"/>
      <c r="UFR41" s="228"/>
      <c r="UFS41" s="228"/>
      <c r="UFT41" s="228"/>
      <c r="UFU41" s="228"/>
      <c r="UFV41" s="228"/>
      <c r="UFW41" s="228"/>
      <c r="UFX41" s="228"/>
      <c r="UFY41" s="228"/>
      <c r="UFZ41" s="228"/>
      <c r="UGA41" s="228"/>
      <c r="UGB41" s="228"/>
      <c r="UGC41" s="228"/>
      <c r="UGD41" s="228"/>
      <c r="UGE41" s="228"/>
      <c r="UGF41" s="228"/>
      <c r="UGG41" s="228"/>
      <c r="UGH41" s="228"/>
      <c r="UGI41" s="228"/>
      <c r="UGJ41" s="228"/>
      <c r="UGK41" s="228"/>
      <c r="UGL41" s="228"/>
      <c r="UGM41" s="228"/>
      <c r="UGN41" s="228"/>
      <c r="UGO41" s="228"/>
      <c r="UGP41" s="228"/>
      <c r="UGQ41" s="228"/>
      <c r="UGR41" s="228"/>
      <c r="UGS41" s="228"/>
      <c r="UGT41" s="228"/>
      <c r="UGU41" s="228"/>
      <c r="UGV41" s="228"/>
      <c r="UGW41" s="228"/>
      <c r="UGX41" s="228"/>
      <c r="UGY41" s="228"/>
      <c r="UGZ41" s="228"/>
      <c r="UHA41" s="228"/>
      <c r="UHB41" s="228"/>
      <c r="UHC41" s="228"/>
      <c r="UHD41" s="228"/>
      <c r="UHE41" s="228"/>
      <c r="UHF41" s="228"/>
      <c r="UHG41" s="228"/>
      <c r="UHH41" s="228"/>
      <c r="UHI41" s="228"/>
      <c r="UHJ41" s="228"/>
      <c r="UHK41" s="228"/>
      <c r="UHL41" s="228"/>
      <c r="UHM41" s="228"/>
      <c r="UHN41" s="228"/>
      <c r="UHO41" s="228"/>
      <c r="UHP41" s="228"/>
      <c r="UHQ41" s="228"/>
      <c r="UHR41" s="228"/>
      <c r="UHS41" s="228"/>
      <c r="UHT41" s="228"/>
      <c r="UHU41" s="228"/>
      <c r="UHV41" s="228"/>
      <c r="UHW41" s="228"/>
      <c r="UHX41" s="228"/>
      <c r="UHY41" s="228"/>
      <c r="UHZ41" s="228"/>
      <c r="UIA41" s="228"/>
      <c r="UIB41" s="228"/>
      <c r="UIC41" s="228"/>
      <c r="UID41" s="228"/>
      <c r="UIE41" s="228"/>
      <c r="UIF41" s="228"/>
      <c r="UIG41" s="228"/>
      <c r="UIH41" s="228"/>
      <c r="UII41" s="228"/>
      <c r="UIJ41" s="228"/>
      <c r="UIK41" s="228"/>
      <c r="UIL41" s="228"/>
      <c r="UIM41" s="228"/>
      <c r="UIN41" s="228"/>
      <c r="UIO41" s="228"/>
      <c r="UIP41" s="228"/>
      <c r="UIQ41" s="228"/>
      <c r="UIR41" s="228"/>
      <c r="UIS41" s="228"/>
      <c r="UIT41" s="228"/>
      <c r="UIU41" s="228"/>
      <c r="UIV41" s="228"/>
      <c r="UIW41" s="228"/>
      <c r="UIX41" s="228"/>
      <c r="UIY41" s="228"/>
      <c r="UIZ41" s="228"/>
      <c r="UJA41" s="228"/>
      <c r="UJB41" s="228"/>
      <c r="UJC41" s="228"/>
      <c r="UJD41" s="228"/>
      <c r="UJE41" s="228"/>
      <c r="UJF41" s="228"/>
      <c r="UJG41" s="228"/>
      <c r="UJH41" s="228"/>
      <c r="UJI41" s="228"/>
      <c r="UJJ41" s="228"/>
      <c r="UJK41" s="228"/>
      <c r="UJL41" s="228"/>
      <c r="UJM41" s="228"/>
      <c r="UJN41" s="228"/>
      <c r="UJO41" s="228"/>
      <c r="UJP41" s="228"/>
      <c r="UJQ41" s="228"/>
      <c r="UJR41" s="228"/>
      <c r="UJS41" s="228"/>
      <c r="UJT41" s="228"/>
      <c r="UJU41" s="228"/>
      <c r="UJV41" s="228"/>
      <c r="UJW41" s="228"/>
      <c r="UJX41" s="228"/>
      <c r="UJY41" s="228"/>
      <c r="UJZ41" s="228"/>
      <c r="UKA41" s="228"/>
      <c r="UKB41" s="228"/>
      <c r="UKC41" s="228"/>
      <c r="UKD41" s="228"/>
      <c r="UKE41" s="228"/>
      <c r="UKF41" s="228"/>
      <c r="UKG41" s="228"/>
      <c r="UKH41" s="228"/>
      <c r="UKI41" s="228"/>
      <c r="UKJ41" s="228"/>
      <c r="UKK41" s="228"/>
      <c r="UKL41" s="228"/>
      <c r="UKM41" s="228"/>
      <c r="UKN41" s="228"/>
      <c r="UKO41" s="228"/>
      <c r="UKP41" s="228"/>
      <c r="UKQ41" s="228"/>
      <c r="UKR41" s="228"/>
      <c r="UKS41" s="228"/>
      <c r="UKT41" s="228"/>
      <c r="UKU41" s="228"/>
      <c r="UKV41" s="228"/>
      <c r="UKW41" s="228"/>
      <c r="UKX41" s="228"/>
      <c r="UKY41" s="228"/>
      <c r="UKZ41" s="228"/>
      <c r="ULA41" s="228"/>
      <c r="ULB41" s="228"/>
      <c r="ULC41" s="228"/>
      <c r="ULD41" s="228"/>
      <c r="ULE41" s="228"/>
      <c r="ULF41" s="228"/>
      <c r="ULG41" s="228"/>
      <c r="ULH41" s="228"/>
      <c r="ULI41" s="228"/>
      <c r="ULJ41" s="228"/>
      <c r="ULK41" s="228"/>
      <c r="ULL41" s="228"/>
      <c r="ULM41" s="228"/>
      <c r="ULN41" s="228"/>
      <c r="ULO41" s="228"/>
      <c r="ULP41" s="228"/>
      <c r="ULQ41" s="228"/>
      <c r="ULR41" s="228"/>
      <c r="ULS41" s="228"/>
      <c r="ULT41" s="228"/>
      <c r="ULU41" s="228"/>
      <c r="ULV41" s="228"/>
      <c r="ULW41" s="228"/>
      <c r="ULX41" s="228"/>
      <c r="ULY41" s="228"/>
      <c r="ULZ41" s="228"/>
      <c r="UMA41" s="228"/>
      <c r="UMB41" s="228"/>
      <c r="UMC41" s="228"/>
      <c r="UMD41" s="228"/>
      <c r="UME41" s="228"/>
      <c r="UMF41" s="228"/>
      <c r="UMG41" s="228"/>
      <c r="UMH41" s="228"/>
      <c r="UMI41" s="228"/>
      <c r="UMJ41" s="228"/>
      <c r="UMK41" s="228"/>
      <c r="UML41" s="228"/>
      <c r="UMM41" s="228"/>
      <c r="UMN41" s="228"/>
      <c r="UMO41" s="228"/>
      <c r="UMP41" s="228"/>
      <c r="UMQ41" s="228"/>
      <c r="UMR41" s="228"/>
      <c r="UMS41" s="228"/>
      <c r="UMT41" s="228"/>
      <c r="UMU41" s="228"/>
      <c r="UMV41" s="228"/>
      <c r="UMW41" s="228"/>
      <c r="UMX41" s="228"/>
      <c r="UMY41" s="228"/>
      <c r="UMZ41" s="228"/>
      <c r="UNA41" s="228"/>
      <c r="UNB41" s="228"/>
      <c r="UNC41" s="228"/>
      <c r="UND41" s="228"/>
      <c r="UNE41" s="228"/>
      <c r="UNF41" s="228"/>
      <c r="UNG41" s="228"/>
      <c r="UNH41" s="228"/>
      <c r="UNI41" s="228"/>
      <c r="UNJ41" s="228"/>
      <c r="UNK41" s="228"/>
      <c r="UNL41" s="228"/>
      <c r="UNM41" s="228"/>
      <c r="UNN41" s="228"/>
      <c r="UNO41" s="228"/>
      <c r="UNP41" s="228"/>
      <c r="UNQ41" s="228"/>
      <c r="UNR41" s="228"/>
      <c r="UNS41" s="228"/>
      <c r="UNT41" s="228"/>
      <c r="UNU41" s="228"/>
      <c r="UNV41" s="228"/>
      <c r="UNW41" s="228"/>
      <c r="UNX41" s="228"/>
      <c r="UNY41" s="228"/>
      <c r="UNZ41" s="228"/>
      <c r="UOA41" s="228"/>
      <c r="UOB41" s="228"/>
      <c r="UOC41" s="228"/>
      <c r="UOD41" s="228"/>
      <c r="UOE41" s="228"/>
      <c r="UOF41" s="228"/>
      <c r="UOG41" s="228"/>
      <c r="UOH41" s="228"/>
      <c r="UOI41" s="228"/>
      <c r="UOJ41" s="228"/>
      <c r="UOK41" s="228"/>
      <c r="UOL41" s="228"/>
      <c r="UOM41" s="228"/>
      <c r="UON41" s="228"/>
      <c r="UOO41" s="228"/>
      <c r="UOP41" s="228"/>
      <c r="UOQ41" s="228"/>
      <c r="UOR41" s="228"/>
      <c r="UOS41" s="228"/>
      <c r="UOT41" s="228"/>
      <c r="UOU41" s="228"/>
      <c r="UOV41" s="228"/>
      <c r="UOW41" s="228"/>
      <c r="UOX41" s="228"/>
      <c r="UOY41" s="228"/>
      <c r="UOZ41" s="228"/>
      <c r="UPA41" s="228"/>
      <c r="UPB41" s="228"/>
      <c r="UPC41" s="228"/>
      <c r="UPD41" s="228"/>
      <c r="UPE41" s="228"/>
      <c r="UPF41" s="228"/>
      <c r="UPG41" s="228"/>
      <c r="UPH41" s="228"/>
      <c r="UPI41" s="228"/>
      <c r="UPJ41" s="228"/>
      <c r="UPK41" s="228"/>
      <c r="UPL41" s="228"/>
      <c r="UPM41" s="228"/>
      <c r="UPN41" s="228"/>
      <c r="UPO41" s="228"/>
      <c r="UPP41" s="228"/>
      <c r="UPQ41" s="228"/>
      <c r="UPR41" s="228"/>
      <c r="UPS41" s="228"/>
      <c r="UPT41" s="228"/>
      <c r="UPU41" s="228"/>
      <c r="UPV41" s="228"/>
      <c r="UPW41" s="228"/>
      <c r="UPX41" s="228"/>
      <c r="UPY41" s="228"/>
      <c r="UPZ41" s="228"/>
      <c r="UQA41" s="228"/>
      <c r="UQB41" s="228"/>
      <c r="UQC41" s="228"/>
      <c r="UQD41" s="228"/>
      <c r="UQE41" s="228"/>
      <c r="UQF41" s="228"/>
      <c r="UQG41" s="228"/>
      <c r="UQH41" s="228"/>
      <c r="UQI41" s="228"/>
      <c r="UQJ41" s="228"/>
      <c r="UQK41" s="228"/>
      <c r="UQL41" s="228"/>
      <c r="UQM41" s="228"/>
      <c r="UQN41" s="228"/>
      <c r="UQO41" s="228"/>
      <c r="UQP41" s="228"/>
      <c r="UQQ41" s="228"/>
      <c r="UQR41" s="228"/>
      <c r="UQS41" s="228"/>
      <c r="UQT41" s="228"/>
      <c r="UQU41" s="228"/>
      <c r="UQV41" s="228"/>
      <c r="UQW41" s="228"/>
      <c r="UQX41" s="228"/>
      <c r="UQY41" s="228"/>
      <c r="UQZ41" s="228"/>
      <c r="URA41" s="228"/>
      <c r="URB41" s="228"/>
      <c r="URC41" s="228"/>
      <c r="URD41" s="228"/>
      <c r="URE41" s="228"/>
      <c r="URF41" s="228"/>
      <c r="URG41" s="228"/>
      <c r="URH41" s="228"/>
      <c r="URI41" s="228"/>
      <c r="URJ41" s="228"/>
      <c r="URK41" s="228"/>
      <c r="URL41" s="228"/>
      <c r="URM41" s="228"/>
      <c r="URN41" s="228"/>
      <c r="URO41" s="228"/>
      <c r="URP41" s="228"/>
      <c r="URQ41" s="228"/>
      <c r="URR41" s="228"/>
      <c r="URS41" s="228"/>
      <c r="URT41" s="228"/>
      <c r="URU41" s="228"/>
      <c r="URV41" s="228"/>
      <c r="URW41" s="228"/>
      <c r="URX41" s="228"/>
      <c r="URY41" s="228"/>
      <c r="URZ41" s="228"/>
      <c r="USA41" s="228"/>
      <c r="USB41" s="228"/>
      <c r="USC41" s="228"/>
      <c r="USD41" s="228"/>
      <c r="USE41" s="228"/>
      <c r="USF41" s="228"/>
      <c r="USG41" s="228"/>
      <c r="USH41" s="228"/>
      <c r="USI41" s="228"/>
      <c r="USJ41" s="228"/>
      <c r="USK41" s="228"/>
      <c r="USL41" s="228"/>
      <c r="USM41" s="228"/>
      <c r="USN41" s="228"/>
      <c r="USO41" s="228"/>
      <c r="USP41" s="228"/>
      <c r="USQ41" s="228"/>
      <c r="USR41" s="228"/>
      <c r="USS41" s="228"/>
      <c r="UST41" s="228"/>
      <c r="USU41" s="228"/>
      <c r="USV41" s="228"/>
      <c r="USW41" s="228"/>
      <c r="USX41" s="228"/>
      <c r="USY41" s="228"/>
      <c r="USZ41" s="228"/>
      <c r="UTA41" s="228"/>
      <c r="UTB41" s="228"/>
      <c r="UTC41" s="228"/>
      <c r="UTD41" s="228"/>
      <c r="UTE41" s="228"/>
      <c r="UTF41" s="228"/>
      <c r="UTG41" s="228"/>
      <c r="UTH41" s="228"/>
      <c r="UTI41" s="228"/>
      <c r="UTJ41" s="228"/>
      <c r="UTK41" s="228"/>
      <c r="UTL41" s="228"/>
      <c r="UTM41" s="228"/>
      <c r="UTN41" s="228"/>
      <c r="UTO41" s="228"/>
      <c r="UTP41" s="228"/>
      <c r="UTQ41" s="228"/>
      <c r="UTR41" s="228"/>
      <c r="UTS41" s="228"/>
      <c r="UTT41" s="228"/>
      <c r="UTU41" s="228"/>
      <c r="UTV41" s="228"/>
      <c r="UTW41" s="228"/>
      <c r="UTX41" s="228"/>
      <c r="UTY41" s="228"/>
      <c r="UTZ41" s="228"/>
      <c r="UUA41" s="228"/>
      <c r="UUB41" s="228"/>
      <c r="UUC41" s="228"/>
      <c r="UUD41" s="228"/>
      <c r="UUE41" s="228"/>
      <c r="UUF41" s="228"/>
      <c r="UUG41" s="228"/>
      <c r="UUH41" s="228"/>
      <c r="UUI41" s="228"/>
      <c r="UUJ41" s="228"/>
      <c r="UUK41" s="228"/>
      <c r="UUL41" s="228"/>
      <c r="UUM41" s="228"/>
      <c r="UUN41" s="228"/>
      <c r="UUO41" s="228"/>
      <c r="UUP41" s="228"/>
      <c r="UUQ41" s="228"/>
      <c r="UUR41" s="228"/>
      <c r="UUS41" s="228"/>
      <c r="UUT41" s="228"/>
      <c r="UUU41" s="228"/>
      <c r="UUV41" s="228"/>
      <c r="UUW41" s="228"/>
      <c r="UUX41" s="228"/>
      <c r="UUY41" s="228"/>
      <c r="UUZ41" s="228"/>
      <c r="UVA41" s="228"/>
      <c r="UVB41" s="228"/>
      <c r="UVC41" s="228"/>
      <c r="UVD41" s="228"/>
      <c r="UVE41" s="228"/>
      <c r="UVF41" s="228"/>
      <c r="UVG41" s="228"/>
      <c r="UVH41" s="228"/>
      <c r="UVI41" s="228"/>
      <c r="UVJ41" s="228"/>
      <c r="UVK41" s="228"/>
      <c r="UVL41" s="228"/>
      <c r="UVM41" s="228"/>
      <c r="UVN41" s="228"/>
      <c r="UVO41" s="228"/>
      <c r="UVP41" s="228"/>
      <c r="UVQ41" s="228"/>
      <c r="UVR41" s="228"/>
      <c r="UVS41" s="228"/>
      <c r="UVT41" s="228"/>
      <c r="UVU41" s="228"/>
      <c r="UVV41" s="228"/>
      <c r="UVW41" s="228"/>
      <c r="UVX41" s="228"/>
      <c r="UVY41" s="228"/>
      <c r="UVZ41" s="228"/>
      <c r="UWA41" s="228"/>
      <c r="UWB41" s="228"/>
      <c r="UWC41" s="228"/>
      <c r="UWD41" s="228"/>
      <c r="UWE41" s="228"/>
      <c r="UWF41" s="228"/>
      <c r="UWG41" s="228"/>
      <c r="UWH41" s="228"/>
      <c r="UWI41" s="228"/>
      <c r="UWJ41" s="228"/>
      <c r="UWK41" s="228"/>
      <c r="UWL41" s="228"/>
      <c r="UWM41" s="228"/>
      <c r="UWN41" s="228"/>
      <c r="UWO41" s="228"/>
      <c r="UWP41" s="228"/>
      <c r="UWQ41" s="228"/>
      <c r="UWR41" s="228"/>
      <c r="UWS41" s="228"/>
      <c r="UWT41" s="228"/>
      <c r="UWU41" s="228"/>
      <c r="UWV41" s="228"/>
      <c r="UWW41" s="228"/>
      <c r="UWX41" s="228"/>
      <c r="UWY41" s="228"/>
      <c r="UWZ41" s="228"/>
      <c r="UXA41" s="228"/>
      <c r="UXB41" s="228"/>
      <c r="UXC41" s="228"/>
      <c r="UXD41" s="228"/>
      <c r="UXE41" s="228"/>
      <c r="UXF41" s="228"/>
      <c r="UXG41" s="228"/>
      <c r="UXH41" s="228"/>
      <c r="UXI41" s="228"/>
      <c r="UXJ41" s="228"/>
      <c r="UXK41" s="228"/>
      <c r="UXL41" s="228"/>
      <c r="UXM41" s="228"/>
      <c r="UXN41" s="228"/>
      <c r="UXO41" s="228"/>
      <c r="UXP41" s="228"/>
      <c r="UXQ41" s="228"/>
      <c r="UXR41" s="228"/>
      <c r="UXS41" s="228"/>
      <c r="UXT41" s="228"/>
      <c r="UXU41" s="228"/>
      <c r="UXV41" s="228"/>
      <c r="UXW41" s="228"/>
      <c r="UXX41" s="228"/>
      <c r="UXY41" s="228"/>
      <c r="UXZ41" s="228"/>
      <c r="UYA41" s="228"/>
      <c r="UYB41" s="228"/>
      <c r="UYC41" s="228"/>
      <c r="UYD41" s="228"/>
      <c r="UYE41" s="228"/>
      <c r="UYF41" s="228"/>
      <c r="UYG41" s="228"/>
      <c r="UYH41" s="228"/>
      <c r="UYI41" s="228"/>
      <c r="UYJ41" s="228"/>
      <c r="UYK41" s="228"/>
      <c r="UYL41" s="228"/>
      <c r="UYM41" s="228"/>
      <c r="UYN41" s="228"/>
      <c r="UYO41" s="228"/>
      <c r="UYP41" s="228"/>
      <c r="UYQ41" s="228"/>
      <c r="UYR41" s="228"/>
      <c r="UYS41" s="228"/>
      <c r="UYT41" s="228"/>
      <c r="UYU41" s="228"/>
      <c r="UYV41" s="228"/>
      <c r="UYW41" s="228"/>
      <c r="UYX41" s="228"/>
      <c r="UYY41" s="228"/>
      <c r="UYZ41" s="228"/>
      <c r="UZA41" s="228"/>
      <c r="UZB41" s="228"/>
      <c r="UZC41" s="228"/>
      <c r="UZD41" s="228"/>
      <c r="UZE41" s="228"/>
      <c r="UZF41" s="228"/>
      <c r="UZG41" s="228"/>
      <c r="UZH41" s="228"/>
      <c r="UZI41" s="228"/>
      <c r="UZJ41" s="228"/>
      <c r="UZK41" s="228"/>
      <c r="UZL41" s="228"/>
      <c r="UZM41" s="228"/>
      <c r="UZN41" s="228"/>
      <c r="UZO41" s="228"/>
      <c r="UZP41" s="228"/>
      <c r="UZQ41" s="228"/>
      <c r="UZR41" s="228"/>
      <c r="UZS41" s="228"/>
      <c r="UZT41" s="228"/>
      <c r="UZU41" s="228"/>
      <c r="UZV41" s="228"/>
      <c r="UZW41" s="228"/>
      <c r="UZX41" s="228"/>
      <c r="UZY41" s="228"/>
      <c r="UZZ41" s="228"/>
      <c r="VAA41" s="228"/>
      <c r="VAB41" s="228"/>
      <c r="VAC41" s="228"/>
      <c r="VAD41" s="228"/>
      <c r="VAE41" s="228"/>
      <c r="VAF41" s="228"/>
      <c r="VAG41" s="228"/>
      <c r="VAH41" s="228"/>
      <c r="VAI41" s="228"/>
      <c r="VAJ41" s="228"/>
      <c r="VAK41" s="228"/>
      <c r="VAL41" s="228"/>
      <c r="VAM41" s="228"/>
      <c r="VAN41" s="228"/>
      <c r="VAO41" s="228"/>
      <c r="VAP41" s="228"/>
      <c r="VAQ41" s="228"/>
      <c r="VAR41" s="228"/>
      <c r="VAS41" s="228"/>
      <c r="VAT41" s="228"/>
      <c r="VAU41" s="228"/>
      <c r="VAV41" s="228"/>
      <c r="VAW41" s="228"/>
      <c r="VAX41" s="228"/>
      <c r="VAY41" s="228"/>
      <c r="VAZ41" s="228"/>
      <c r="VBA41" s="228"/>
      <c r="VBB41" s="228"/>
      <c r="VBC41" s="228"/>
      <c r="VBD41" s="228"/>
      <c r="VBE41" s="228"/>
      <c r="VBF41" s="228"/>
      <c r="VBG41" s="228"/>
      <c r="VBH41" s="228"/>
      <c r="VBI41" s="228"/>
      <c r="VBJ41" s="228"/>
      <c r="VBK41" s="228"/>
      <c r="VBL41" s="228"/>
      <c r="VBM41" s="228"/>
      <c r="VBN41" s="228"/>
      <c r="VBO41" s="228"/>
      <c r="VBP41" s="228"/>
      <c r="VBQ41" s="228"/>
      <c r="VBR41" s="228"/>
      <c r="VBS41" s="228"/>
      <c r="VBT41" s="228"/>
      <c r="VBU41" s="228"/>
      <c r="VBV41" s="228"/>
      <c r="VBW41" s="228"/>
      <c r="VBX41" s="228"/>
      <c r="VBY41" s="228"/>
      <c r="VBZ41" s="228"/>
      <c r="VCA41" s="228"/>
      <c r="VCB41" s="228"/>
      <c r="VCC41" s="228"/>
      <c r="VCD41" s="228"/>
      <c r="VCE41" s="228"/>
      <c r="VCF41" s="228"/>
      <c r="VCG41" s="228"/>
      <c r="VCH41" s="228"/>
      <c r="VCI41" s="228"/>
      <c r="VCJ41" s="228"/>
      <c r="VCK41" s="228"/>
      <c r="VCL41" s="228"/>
      <c r="VCM41" s="228"/>
      <c r="VCN41" s="228"/>
      <c r="VCO41" s="228"/>
      <c r="VCP41" s="228"/>
      <c r="VCQ41" s="228"/>
      <c r="VCR41" s="228"/>
      <c r="VCS41" s="228"/>
      <c r="VCT41" s="228"/>
      <c r="VCU41" s="228"/>
      <c r="VCV41" s="228"/>
      <c r="VCW41" s="228"/>
      <c r="VCX41" s="228"/>
      <c r="VCY41" s="228"/>
      <c r="VCZ41" s="228"/>
      <c r="VDA41" s="228"/>
      <c r="VDB41" s="228"/>
      <c r="VDC41" s="228"/>
      <c r="VDD41" s="228"/>
      <c r="VDE41" s="228"/>
      <c r="VDF41" s="228"/>
      <c r="VDG41" s="228"/>
      <c r="VDH41" s="228"/>
      <c r="VDI41" s="228"/>
      <c r="VDJ41" s="228"/>
      <c r="VDK41" s="228"/>
      <c r="VDL41" s="228"/>
      <c r="VDM41" s="228"/>
      <c r="VDN41" s="228"/>
      <c r="VDO41" s="228"/>
      <c r="VDP41" s="228"/>
      <c r="VDQ41" s="228"/>
      <c r="VDR41" s="228"/>
      <c r="VDS41" s="228"/>
      <c r="VDT41" s="228"/>
      <c r="VDU41" s="228"/>
      <c r="VDV41" s="228"/>
      <c r="VDW41" s="228"/>
      <c r="VDX41" s="228"/>
      <c r="VDY41" s="228"/>
      <c r="VDZ41" s="228"/>
      <c r="VEA41" s="228"/>
      <c r="VEB41" s="228"/>
      <c r="VEC41" s="228"/>
      <c r="VED41" s="228"/>
      <c r="VEE41" s="228"/>
      <c r="VEF41" s="228"/>
      <c r="VEG41" s="228"/>
      <c r="VEH41" s="228"/>
      <c r="VEI41" s="228"/>
      <c r="VEJ41" s="228"/>
      <c r="VEK41" s="228"/>
      <c r="VEL41" s="228"/>
      <c r="VEM41" s="228"/>
      <c r="VEN41" s="228"/>
      <c r="VEO41" s="228"/>
      <c r="VEP41" s="228"/>
      <c r="VEQ41" s="228"/>
      <c r="VER41" s="228"/>
      <c r="VES41" s="228"/>
      <c r="VET41" s="228"/>
      <c r="VEU41" s="228"/>
      <c r="VEV41" s="228"/>
      <c r="VEW41" s="228"/>
      <c r="VEX41" s="228"/>
      <c r="VEY41" s="228"/>
      <c r="VEZ41" s="228"/>
      <c r="VFA41" s="228"/>
      <c r="VFB41" s="228"/>
      <c r="VFC41" s="228"/>
      <c r="VFD41" s="228"/>
      <c r="VFE41" s="228"/>
      <c r="VFF41" s="228"/>
      <c r="VFG41" s="228"/>
      <c r="VFH41" s="228"/>
      <c r="VFI41" s="228"/>
      <c r="VFJ41" s="228"/>
      <c r="VFK41" s="228"/>
      <c r="VFL41" s="228"/>
      <c r="VFM41" s="228"/>
      <c r="VFN41" s="228"/>
      <c r="VFO41" s="228"/>
      <c r="VFP41" s="228"/>
      <c r="VFQ41" s="228"/>
      <c r="VFR41" s="228"/>
      <c r="VFS41" s="228"/>
      <c r="VFT41" s="228"/>
      <c r="VFU41" s="228"/>
      <c r="VFV41" s="228"/>
      <c r="VFW41" s="228"/>
      <c r="VFX41" s="228"/>
      <c r="VFY41" s="228"/>
      <c r="VFZ41" s="228"/>
      <c r="VGA41" s="228"/>
      <c r="VGB41" s="228"/>
      <c r="VGC41" s="228"/>
      <c r="VGD41" s="228"/>
      <c r="VGE41" s="228"/>
      <c r="VGF41" s="228"/>
      <c r="VGG41" s="228"/>
      <c r="VGH41" s="228"/>
      <c r="VGI41" s="228"/>
      <c r="VGJ41" s="228"/>
      <c r="VGK41" s="228"/>
      <c r="VGL41" s="228"/>
      <c r="VGM41" s="228"/>
      <c r="VGN41" s="228"/>
      <c r="VGO41" s="228"/>
      <c r="VGP41" s="228"/>
      <c r="VGQ41" s="228"/>
      <c r="VGR41" s="228"/>
      <c r="VGS41" s="228"/>
      <c r="VGT41" s="228"/>
      <c r="VGU41" s="228"/>
      <c r="VGV41" s="228"/>
      <c r="VGW41" s="228"/>
      <c r="VGX41" s="228"/>
      <c r="VGY41" s="228"/>
      <c r="VGZ41" s="228"/>
      <c r="VHA41" s="228"/>
      <c r="VHB41" s="228"/>
      <c r="VHC41" s="228"/>
      <c r="VHD41" s="228"/>
      <c r="VHE41" s="228"/>
      <c r="VHF41" s="228"/>
      <c r="VHG41" s="228"/>
      <c r="VHH41" s="228"/>
      <c r="VHI41" s="228"/>
      <c r="VHJ41" s="228"/>
      <c r="VHK41" s="228"/>
      <c r="VHL41" s="228"/>
      <c r="VHM41" s="228"/>
      <c r="VHN41" s="228"/>
      <c r="VHO41" s="228"/>
      <c r="VHP41" s="228"/>
      <c r="VHQ41" s="228"/>
      <c r="VHR41" s="228"/>
      <c r="VHS41" s="228"/>
      <c r="VHT41" s="228"/>
      <c r="VHU41" s="228"/>
      <c r="VHV41" s="228"/>
      <c r="VHW41" s="228"/>
      <c r="VHX41" s="228"/>
      <c r="VHY41" s="228"/>
      <c r="VHZ41" s="228"/>
      <c r="VIA41" s="228"/>
      <c r="VIB41" s="228"/>
      <c r="VIC41" s="228"/>
      <c r="VID41" s="228"/>
      <c r="VIE41" s="228"/>
      <c r="VIF41" s="228"/>
      <c r="VIG41" s="228"/>
      <c r="VIH41" s="228"/>
      <c r="VII41" s="228"/>
      <c r="VIJ41" s="228"/>
      <c r="VIK41" s="228"/>
      <c r="VIL41" s="228"/>
      <c r="VIM41" s="228"/>
      <c r="VIN41" s="228"/>
      <c r="VIO41" s="228"/>
      <c r="VIP41" s="228"/>
      <c r="VIQ41" s="228"/>
      <c r="VIR41" s="228"/>
      <c r="VIS41" s="228"/>
      <c r="VIT41" s="228"/>
      <c r="VIU41" s="228"/>
      <c r="VIV41" s="228"/>
      <c r="VIW41" s="228"/>
      <c r="VIX41" s="228"/>
      <c r="VIY41" s="228"/>
      <c r="VIZ41" s="228"/>
      <c r="VJA41" s="228"/>
      <c r="VJB41" s="228"/>
      <c r="VJC41" s="228"/>
      <c r="VJD41" s="228"/>
      <c r="VJE41" s="228"/>
      <c r="VJF41" s="228"/>
      <c r="VJG41" s="228"/>
      <c r="VJH41" s="228"/>
      <c r="VJI41" s="228"/>
      <c r="VJJ41" s="228"/>
      <c r="VJK41" s="228"/>
      <c r="VJL41" s="228"/>
      <c r="VJM41" s="228"/>
      <c r="VJN41" s="228"/>
      <c r="VJO41" s="228"/>
      <c r="VJP41" s="228"/>
      <c r="VJQ41" s="228"/>
      <c r="VJR41" s="228"/>
      <c r="VJS41" s="228"/>
      <c r="VJT41" s="228"/>
      <c r="VJU41" s="228"/>
      <c r="VJV41" s="228"/>
      <c r="VJW41" s="228"/>
      <c r="VJX41" s="228"/>
      <c r="VJY41" s="228"/>
      <c r="VJZ41" s="228"/>
      <c r="VKA41" s="228"/>
      <c r="VKB41" s="228"/>
      <c r="VKC41" s="228"/>
      <c r="VKD41" s="228"/>
      <c r="VKE41" s="228"/>
      <c r="VKF41" s="228"/>
      <c r="VKG41" s="228"/>
      <c r="VKH41" s="228"/>
      <c r="VKI41" s="228"/>
      <c r="VKJ41" s="228"/>
      <c r="VKK41" s="228"/>
      <c r="VKL41" s="228"/>
      <c r="VKM41" s="228"/>
      <c r="VKN41" s="228"/>
      <c r="VKO41" s="228"/>
      <c r="VKP41" s="228"/>
      <c r="VKQ41" s="228"/>
      <c r="VKR41" s="228"/>
      <c r="VKS41" s="228"/>
      <c r="VKT41" s="228"/>
      <c r="VKU41" s="228"/>
      <c r="VKV41" s="228"/>
      <c r="VKW41" s="228"/>
      <c r="VKX41" s="228"/>
      <c r="VKY41" s="228"/>
      <c r="VKZ41" s="228"/>
      <c r="VLA41" s="228"/>
      <c r="VLB41" s="228"/>
      <c r="VLC41" s="228"/>
      <c r="VLD41" s="228"/>
      <c r="VLE41" s="228"/>
      <c r="VLF41" s="228"/>
      <c r="VLG41" s="228"/>
      <c r="VLH41" s="228"/>
      <c r="VLI41" s="228"/>
      <c r="VLJ41" s="228"/>
      <c r="VLK41" s="228"/>
      <c r="VLL41" s="228"/>
      <c r="VLM41" s="228"/>
      <c r="VLN41" s="228"/>
      <c r="VLO41" s="228"/>
      <c r="VLP41" s="228"/>
      <c r="VLQ41" s="228"/>
      <c r="VLR41" s="228"/>
      <c r="VLS41" s="228"/>
      <c r="VLT41" s="228"/>
      <c r="VLU41" s="228"/>
      <c r="VLV41" s="228"/>
      <c r="VLW41" s="228"/>
      <c r="VLX41" s="228"/>
      <c r="VLY41" s="228"/>
      <c r="VLZ41" s="228"/>
      <c r="VMA41" s="228"/>
      <c r="VMB41" s="228"/>
      <c r="VMC41" s="228"/>
      <c r="VMD41" s="228"/>
      <c r="VME41" s="228"/>
      <c r="VMF41" s="228"/>
      <c r="VMG41" s="228"/>
      <c r="VMH41" s="228"/>
      <c r="VMI41" s="228"/>
      <c r="VMJ41" s="228"/>
      <c r="VMK41" s="228"/>
      <c r="VML41" s="228"/>
      <c r="VMM41" s="228"/>
      <c r="VMN41" s="228"/>
      <c r="VMO41" s="228"/>
      <c r="VMP41" s="228"/>
      <c r="VMQ41" s="228"/>
      <c r="VMR41" s="228"/>
      <c r="VMS41" s="228"/>
      <c r="VMT41" s="228"/>
      <c r="VMU41" s="228"/>
      <c r="VMV41" s="228"/>
      <c r="VMW41" s="228"/>
      <c r="VMX41" s="228"/>
      <c r="VMY41" s="228"/>
      <c r="VMZ41" s="228"/>
      <c r="VNA41" s="228"/>
      <c r="VNB41" s="228"/>
      <c r="VNC41" s="228"/>
      <c r="VND41" s="228"/>
      <c r="VNE41" s="228"/>
      <c r="VNF41" s="228"/>
      <c r="VNG41" s="228"/>
      <c r="VNH41" s="228"/>
      <c r="VNI41" s="228"/>
      <c r="VNJ41" s="228"/>
      <c r="VNK41" s="228"/>
      <c r="VNL41" s="228"/>
      <c r="VNM41" s="228"/>
      <c r="VNN41" s="228"/>
      <c r="VNO41" s="228"/>
      <c r="VNP41" s="228"/>
      <c r="VNQ41" s="228"/>
      <c r="VNR41" s="228"/>
      <c r="VNS41" s="228"/>
      <c r="VNT41" s="228"/>
      <c r="VNU41" s="228"/>
      <c r="VNV41" s="228"/>
      <c r="VNW41" s="228"/>
      <c r="VNX41" s="228"/>
      <c r="VNY41" s="228"/>
      <c r="VNZ41" s="228"/>
      <c r="VOA41" s="228"/>
      <c r="VOB41" s="228"/>
      <c r="VOC41" s="228"/>
      <c r="VOD41" s="228"/>
      <c r="VOE41" s="228"/>
      <c r="VOF41" s="228"/>
      <c r="VOG41" s="228"/>
      <c r="VOH41" s="228"/>
      <c r="VOI41" s="228"/>
      <c r="VOJ41" s="228"/>
      <c r="VOK41" s="228"/>
      <c r="VOL41" s="228"/>
      <c r="VOM41" s="228"/>
      <c r="VON41" s="228"/>
      <c r="VOO41" s="228"/>
      <c r="VOP41" s="228"/>
      <c r="VOQ41" s="228"/>
      <c r="VOR41" s="228"/>
      <c r="VOS41" s="228"/>
      <c r="VOT41" s="228"/>
      <c r="VOU41" s="228"/>
      <c r="VOV41" s="228"/>
      <c r="VOW41" s="228"/>
      <c r="VOX41" s="228"/>
      <c r="VOY41" s="228"/>
      <c r="VOZ41" s="228"/>
      <c r="VPA41" s="228"/>
      <c r="VPB41" s="228"/>
      <c r="VPC41" s="228"/>
      <c r="VPD41" s="228"/>
      <c r="VPE41" s="228"/>
      <c r="VPF41" s="228"/>
      <c r="VPG41" s="228"/>
      <c r="VPH41" s="228"/>
      <c r="VPI41" s="228"/>
      <c r="VPJ41" s="228"/>
      <c r="VPK41" s="228"/>
      <c r="VPL41" s="228"/>
      <c r="VPM41" s="228"/>
      <c r="VPN41" s="228"/>
      <c r="VPO41" s="228"/>
      <c r="VPP41" s="228"/>
      <c r="VPQ41" s="228"/>
      <c r="VPR41" s="228"/>
      <c r="VPS41" s="228"/>
      <c r="VPT41" s="228"/>
      <c r="VPU41" s="228"/>
      <c r="VPV41" s="228"/>
      <c r="VPW41" s="228"/>
      <c r="VPX41" s="228"/>
      <c r="VPY41" s="228"/>
      <c r="VPZ41" s="228"/>
      <c r="VQA41" s="228"/>
      <c r="VQB41" s="228"/>
      <c r="VQC41" s="228"/>
      <c r="VQD41" s="228"/>
      <c r="VQE41" s="228"/>
      <c r="VQF41" s="228"/>
      <c r="VQG41" s="228"/>
      <c r="VQH41" s="228"/>
      <c r="VQI41" s="228"/>
      <c r="VQJ41" s="228"/>
      <c r="VQK41" s="228"/>
      <c r="VQL41" s="228"/>
      <c r="VQM41" s="228"/>
      <c r="VQN41" s="228"/>
      <c r="VQO41" s="228"/>
      <c r="VQP41" s="228"/>
      <c r="VQQ41" s="228"/>
      <c r="VQR41" s="228"/>
      <c r="VQS41" s="228"/>
      <c r="VQT41" s="228"/>
      <c r="VQU41" s="228"/>
      <c r="VQV41" s="228"/>
      <c r="VQW41" s="228"/>
      <c r="VQX41" s="228"/>
      <c r="VQY41" s="228"/>
      <c r="VQZ41" s="228"/>
      <c r="VRA41" s="228"/>
      <c r="VRB41" s="228"/>
      <c r="VRC41" s="228"/>
      <c r="VRD41" s="228"/>
      <c r="VRE41" s="228"/>
      <c r="VRF41" s="228"/>
      <c r="VRG41" s="228"/>
      <c r="VRH41" s="228"/>
      <c r="VRI41" s="228"/>
      <c r="VRJ41" s="228"/>
      <c r="VRK41" s="228"/>
      <c r="VRL41" s="228"/>
      <c r="VRM41" s="228"/>
      <c r="VRN41" s="228"/>
      <c r="VRO41" s="228"/>
      <c r="VRP41" s="228"/>
      <c r="VRQ41" s="228"/>
      <c r="VRR41" s="228"/>
      <c r="VRS41" s="228"/>
      <c r="VRT41" s="228"/>
      <c r="VRU41" s="228"/>
      <c r="VRV41" s="228"/>
      <c r="VRW41" s="228"/>
      <c r="VRX41" s="228"/>
      <c r="VRY41" s="228"/>
      <c r="VRZ41" s="228"/>
      <c r="VSA41" s="228"/>
      <c r="VSB41" s="228"/>
      <c r="VSC41" s="228"/>
      <c r="VSD41" s="228"/>
      <c r="VSE41" s="228"/>
      <c r="VSF41" s="228"/>
      <c r="VSG41" s="228"/>
      <c r="VSH41" s="228"/>
      <c r="VSI41" s="228"/>
      <c r="VSJ41" s="228"/>
      <c r="VSK41" s="228"/>
      <c r="VSL41" s="228"/>
      <c r="VSM41" s="228"/>
      <c r="VSN41" s="228"/>
      <c r="VSO41" s="228"/>
      <c r="VSP41" s="228"/>
      <c r="VSQ41" s="228"/>
      <c r="VSR41" s="228"/>
      <c r="VSS41" s="228"/>
      <c r="VST41" s="228"/>
      <c r="VSU41" s="228"/>
      <c r="VSV41" s="228"/>
      <c r="VSW41" s="228"/>
      <c r="VSX41" s="228"/>
      <c r="VSY41" s="228"/>
      <c r="VSZ41" s="228"/>
      <c r="VTA41" s="228"/>
      <c r="VTB41" s="228"/>
      <c r="VTC41" s="228"/>
      <c r="VTD41" s="228"/>
      <c r="VTE41" s="228"/>
      <c r="VTF41" s="228"/>
      <c r="VTG41" s="228"/>
      <c r="VTH41" s="228"/>
      <c r="VTI41" s="228"/>
      <c r="VTJ41" s="228"/>
      <c r="VTK41" s="228"/>
      <c r="VTL41" s="228"/>
      <c r="VTM41" s="228"/>
      <c r="VTN41" s="228"/>
      <c r="VTO41" s="228"/>
      <c r="VTP41" s="228"/>
      <c r="VTQ41" s="228"/>
      <c r="VTR41" s="228"/>
      <c r="VTS41" s="228"/>
      <c r="VTT41" s="228"/>
      <c r="VTU41" s="228"/>
      <c r="VTV41" s="228"/>
      <c r="VTW41" s="228"/>
      <c r="VTX41" s="228"/>
      <c r="VTY41" s="228"/>
      <c r="VTZ41" s="228"/>
      <c r="VUA41" s="228"/>
      <c r="VUB41" s="228"/>
      <c r="VUC41" s="228"/>
      <c r="VUD41" s="228"/>
      <c r="VUE41" s="228"/>
      <c r="VUF41" s="228"/>
      <c r="VUG41" s="228"/>
      <c r="VUH41" s="228"/>
      <c r="VUI41" s="228"/>
      <c r="VUJ41" s="228"/>
      <c r="VUK41" s="228"/>
      <c r="VUL41" s="228"/>
      <c r="VUM41" s="228"/>
      <c r="VUN41" s="228"/>
      <c r="VUO41" s="228"/>
      <c r="VUP41" s="228"/>
      <c r="VUQ41" s="228"/>
      <c r="VUR41" s="228"/>
      <c r="VUS41" s="228"/>
      <c r="VUT41" s="228"/>
      <c r="VUU41" s="228"/>
      <c r="VUV41" s="228"/>
      <c r="VUW41" s="228"/>
      <c r="VUX41" s="228"/>
      <c r="VUY41" s="228"/>
      <c r="VUZ41" s="228"/>
      <c r="VVA41" s="228"/>
      <c r="VVB41" s="228"/>
      <c r="VVC41" s="228"/>
      <c r="VVD41" s="228"/>
      <c r="VVE41" s="228"/>
      <c r="VVF41" s="228"/>
      <c r="VVG41" s="228"/>
      <c r="VVH41" s="228"/>
      <c r="VVI41" s="228"/>
      <c r="VVJ41" s="228"/>
      <c r="VVK41" s="228"/>
      <c r="VVL41" s="228"/>
      <c r="VVM41" s="228"/>
      <c r="VVN41" s="228"/>
      <c r="VVO41" s="228"/>
      <c r="VVP41" s="228"/>
      <c r="VVQ41" s="228"/>
      <c r="VVR41" s="228"/>
      <c r="VVS41" s="228"/>
      <c r="VVT41" s="228"/>
      <c r="VVU41" s="228"/>
      <c r="VVV41" s="228"/>
      <c r="VVW41" s="228"/>
      <c r="VVX41" s="228"/>
      <c r="VVY41" s="228"/>
      <c r="VVZ41" s="228"/>
      <c r="VWA41" s="228"/>
      <c r="VWB41" s="228"/>
      <c r="VWC41" s="228"/>
      <c r="VWD41" s="228"/>
      <c r="VWE41" s="228"/>
      <c r="VWF41" s="228"/>
      <c r="VWG41" s="228"/>
      <c r="VWH41" s="228"/>
      <c r="VWI41" s="228"/>
      <c r="VWJ41" s="228"/>
      <c r="VWK41" s="228"/>
      <c r="VWL41" s="228"/>
      <c r="VWM41" s="228"/>
      <c r="VWN41" s="228"/>
      <c r="VWO41" s="228"/>
      <c r="VWP41" s="228"/>
      <c r="VWQ41" s="228"/>
      <c r="VWR41" s="228"/>
      <c r="VWS41" s="228"/>
      <c r="VWT41" s="228"/>
      <c r="VWU41" s="228"/>
      <c r="VWV41" s="228"/>
      <c r="VWW41" s="228"/>
      <c r="VWX41" s="228"/>
      <c r="VWY41" s="228"/>
      <c r="VWZ41" s="228"/>
      <c r="VXA41" s="228"/>
      <c r="VXB41" s="228"/>
      <c r="VXC41" s="228"/>
      <c r="VXD41" s="228"/>
      <c r="VXE41" s="228"/>
      <c r="VXF41" s="228"/>
      <c r="VXG41" s="228"/>
      <c r="VXH41" s="228"/>
      <c r="VXI41" s="228"/>
      <c r="VXJ41" s="228"/>
      <c r="VXK41" s="228"/>
      <c r="VXL41" s="228"/>
      <c r="VXM41" s="228"/>
      <c r="VXN41" s="228"/>
      <c r="VXO41" s="228"/>
      <c r="VXP41" s="228"/>
      <c r="VXQ41" s="228"/>
      <c r="VXR41" s="228"/>
      <c r="VXS41" s="228"/>
      <c r="VXT41" s="228"/>
      <c r="VXU41" s="228"/>
      <c r="VXV41" s="228"/>
      <c r="VXW41" s="228"/>
      <c r="VXX41" s="228"/>
      <c r="VXY41" s="228"/>
      <c r="VXZ41" s="228"/>
      <c r="VYA41" s="228"/>
      <c r="VYB41" s="228"/>
      <c r="VYC41" s="228"/>
      <c r="VYD41" s="228"/>
      <c r="VYE41" s="228"/>
      <c r="VYF41" s="228"/>
      <c r="VYG41" s="228"/>
      <c r="VYH41" s="228"/>
      <c r="VYI41" s="228"/>
      <c r="VYJ41" s="228"/>
      <c r="VYK41" s="228"/>
      <c r="VYL41" s="228"/>
      <c r="VYM41" s="228"/>
      <c r="VYN41" s="228"/>
      <c r="VYO41" s="228"/>
      <c r="VYP41" s="228"/>
      <c r="VYQ41" s="228"/>
      <c r="VYR41" s="228"/>
      <c r="VYS41" s="228"/>
      <c r="VYT41" s="228"/>
      <c r="VYU41" s="228"/>
      <c r="VYV41" s="228"/>
      <c r="VYW41" s="228"/>
      <c r="VYX41" s="228"/>
      <c r="VYY41" s="228"/>
      <c r="VYZ41" s="228"/>
      <c r="VZA41" s="228"/>
      <c r="VZB41" s="228"/>
      <c r="VZC41" s="228"/>
      <c r="VZD41" s="228"/>
      <c r="VZE41" s="228"/>
      <c r="VZF41" s="228"/>
      <c r="VZG41" s="228"/>
      <c r="VZH41" s="228"/>
      <c r="VZI41" s="228"/>
      <c r="VZJ41" s="228"/>
      <c r="VZK41" s="228"/>
      <c r="VZL41" s="228"/>
      <c r="VZM41" s="228"/>
      <c r="VZN41" s="228"/>
      <c r="VZO41" s="228"/>
      <c r="VZP41" s="228"/>
      <c r="VZQ41" s="228"/>
      <c r="VZR41" s="228"/>
      <c r="VZS41" s="228"/>
      <c r="VZT41" s="228"/>
      <c r="VZU41" s="228"/>
      <c r="VZV41" s="228"/>
      <c r="VZW41" s="228"/>
      <c r="VZX41" s="228"/>
      <c r="VZY41" s="228"/>
      <c r="VZZ41" s="228"/>
      <c r="WAA41" s="228"/>
      <c r="WAB41" s="228"/>
      <c r="WAC41" s="228"/>
      <c r="WAD41" s="228"/>
      <c r="WAE41" s="228"/>
      <c r="WAF41" s="228"/>
      <c r="WAG41" s="228"/>
      <c r="WAH41" s="228"/>
      <c r="WAI41" s="228"/>
      <c r="WAJ41" s="228"/>
      <c r="WAK41" s="228"/>
      <c r="WAL41" s="228"/>
      <c r="WAM41" s="228"/>
      <c r="WAN41" s="228"/>
      <c r="WAO41" s="228"/>
      <c r="WAP41" s="228"/>
      <c r="WAQ41" s="228"/>
      <c r="WAR41" s="228"/>
      <c r="WAS41" s="228"/>
      <c r="WAT41" s="228"/>
      <c r="WAU41" s="228"/>
      <c r="WAV41" s="228"/>
      <c r="WAW41" s="228"/>
      <c r="WAX41" s="228"/>
      <c r="WAY41" s="228"/>
      <c r="WAZ41" s="228"/>
      <c r="WBA41" s="228"/>
      <c r="WBB41" s="228"/>
      <c r="WBC41" s="228"/>
      <c r="WBD41" s="228"/>
      <c r="WBE41" s="228"/>
      <c r="WBF41" s="228"/>
      <c r="WBG41" s="228"/>
      <c r="WBH41" s="228"/>
      <c r="WBI41" s="228"/>
      <c r="WBJ41" s="228"/>
      <c r="WBK41" s="228"/>
      <c r="WBL41" s="228"/>
      <c r="WBM41" s="228"/>
      <c r="WBN41" s="228"/>
      <c r="WBO41" s="228"/>
      <c r="WBP41" s="228"/>
      <c r="WBQ41" s="228"/>
      <c r="WBR41" s="228"/>
      <c r="WBS41" s="228"/>
      <c r="WBT41" s="228"/>
      <c r="WBU41" s="228"/>
      <c r="WBV41" s="228"/>
      <c r="WBW41" s="228"/>
      <c r="WBX41" s="228"/>
      <c r="WBY41" s="228"/>
      <c r="WBZ41" s="228"/>
      <c r="WCA41" s="228"/>
      <c r="WCB41" s="228"/>
      <c r="WCC41" s="228"/>
      <c r="WCD41" s="228"/>
      <c r="WCE41" s="228"/>
      <c r="WCF41" s="228"/>
      <c r="WCG41" s="228"/>
      <c r="WCH41" s="228"/>
      <c r="WCI41" s="228"/>
      <c r="WCJ41" s="228"/>
      <c r="WCK41" s="228"/>
      <c r="WCL41" s="228"/>
      <c r="WCM41" s="228"/>
      <c r="WCN41" s="228"/>
      <c r="WCO41" s="228"/>
      <c r="WCP41" s="228"/>
      <c r="WCQ41" s="228"/>
      <c r="WCR41" s="228"/>
      <c r="WCS41" s="228"/>
      <c r="WCT41" s="228"/>
      <c r="WCU41" s="228"/>
      <c r="WCV41" s="228"/>
      <c r="WCW41" s="228"/>
      <c r="WCX41" s="228"/>
      <c r="WCY41" s="228"/>
      <c r="WCZ41" s="228"/>
      <c r="WDA41" s="228"/>
      <c r="WDB41" s="228"/>
      <c r="WDC41" s="228"/>
      <c r="WDD41" s="228"/>
      <c r="WDE41" s="228"/>
      <c r="WDF41" s="228"/>
      <c r="WDG41" s="228"/>
      <c r="WDH41" s="228"/>
      <c r="WDI41" s="228"/>
      <c r="WDJ41" s="228"/>
      <c r="WDK41" s="228"/>
      <c r="WDL41" s="228"/>
      <c r="WDM41" s="228"/>
      <c r="WDN41" s="228"/>
      <c r="WDO41" s="228"/>
      <c r="WDP41" s="228"/>
      <c r="WDQ41" s="228"/>
      <c r="WDR41" s="228"/>
      <c r="WDS41" s="228"/>
      <c r="WDT41" s="228"/>
      <c r="WDU41" s="228"/>
      <c r="WDV41" s="228"/>
      <c r="WDW41" s="228"/>
      <c r="WDX41" s="228"/>
      <c r="WDY41" s="228"/>
      <c r="WDZ41" s="228"/>
      <c r="WEA41" s="228"/>
      <c r="WEB41" s="228"/>
      <c r="WEC41" s="228"/>
      <c r="WED41" s="228"/>
      <c r="WEE41" s="228"/>
      <c r="WEF41" s="228"/>
      <c r="WEG41" s="228"/>
      <c r="WEH41" s="228"/>
      <c r="WEI41" s="228"/>
      <c r="WEJ41" s="228"/>
      <c r="WEK41" s="228"/>
      <c r="WEL41" s="228"/>
      <c r="WEM41" s="228"/>
      <c r="WEN41" s="228"/>
      <c r="WEO41" s="228"/>
      <c r="WEP41" s="228"/>
      <c r="WEQ41" s="228"/>
      <c r="WER41" s="228"/>
      <c r="WES41" s="228"/>
      <c r="WET41" s="228"/>
      <c r="WEU41" s="228"/>
      <c r="WEV41" s="228"/>
      <c r="WEW41" s="228"/>
      <c r="WEX41" s="228"/>
      <c r="WEY41" s="228"/>
      <c r="WEZ41" s="228"/>
      <c r="WFA41" s="228"/>
      <c r="WFB41" s="228"/>
      <c r="WFC41" s="228"/>
      <c r="WFD41" s="228"/>
      <c r="WFE41" s="228"/>
      <c r="WFF41" s="228"/>
      <c r="WFG41" s="228"/>
      <c r="WFH41" s="228"/>
      <c r="WFI41" s="228"/>
      <c r="WFJ41" s="228"/>
      <c r="WFK41" s="228"/>
      <c r="WFL41" s="228"/>
      <c r="WFM41" s="228"/>
      <c r="WFN41" s="228"/>
      <c r="WFO41" s="228"/>
      <c r="WFP41" s="228"/>
      <c r="WFQ41" s="228"/>
      <c r="WFR41" s="228"/>
      <c r="WFS41" s="228"/>
      <c r="WFT41" s="228"/>
      <c r="WFU41" s="228"/>
      <c r="WFV41" s="228"/>
      <c r="WFW41" s="228"/>
      <c r="WFX41" s="228"/>
      <c r="WFY41" s="228"/>
      <c r="WFZ41" s="228"/>
      <c r="WGA41" s="228"/>
      <c r="WGB41" s="228"/>
      <c r="WGC41" s="228"/>
      <c r="WGD41" s="228"/>
      <c r="WGE41" s="228"/>
      <c r="WGF41" s="228"/>
      <c r="WGG41" s="228"/>
      <c r="WGH41" s="228"/>
      <c r="WGI41" s="228"/>
      <c r="WGJ41" s="228"/>
      <c r="WGK41" s="228"/>
      <c r="WGL41" s="228"/>
      <c r="WGM41" s="228"/>
      <c r="WGN41" s="228"/>
      <c r="WGO41" s="228"/>
      <c r="WGP41" s="228"/>
      <c r="WGQ41" s="228"/>
      <c r="WGR41" s="228"/>
      <c r="WGS41" s="228"/>
      <c r="WGT41" s="228"/>
      <c r="WGU41" s="228"/>
      <c r="WGV41" s="228"/>
      <c r="WGW41" s="228"/>
      <c r="WGX41" s="228"/>
      <c r="WGY41" s="228"/>
      <c r="WGZ41" s="228"/>
      <c r="WHA41" s="228"/>
      <c r="WHB41" s="228"/>
      <c r="WHC41" s="228"/>
      <c r="WHD41" s="228"/>
      <c r="WHE41" s="228"/>
      <c r="WHF41" s="228"/>
      <c r="WHG41" s="228"/>
      <c r="WHH41" s="228"/>
      <c r="WHI41" s="228"/>
      <c r="WHJ41" s="228"/>
      <c r="WHK41" s="228"/>
      <c r="WHL41" s="228"/>
      <c r="WHM41" s="228"/>
      <c r="WHN41" s="228"/>
      <c r="WHO41" s="228"/>
      <c r="WHP41" s="228"/>
      <c r="WHQ41" s="228"/>
      <c r="WHR41" s="228"/>
      <c r="WHS41" s="228"/>
      <c r="WHT41" s="228"/>
      <c r="WHU41" s="228"/>
      <c r="WHV41" s="228"/>
      <c r="WHW41" s="228"/>
      <c r="WHX41" s="228"/>
      <c r="WHY41" s="228"/>
      <c r="WHZ41" s="228"/>
      <c r="WIA41" s="228"/>
      <c r="WIB41" s="228"/>
      <c r="WIC41" s="228"/>
      <c r="WID41" s="228"/>
      <c r="WIE41" s="228"/>
      <c r="WIF41" s="228"/>
      <c r="WIG41" s="228"/>
      <c r="WIH41" s="228"/>
      <c r="WII41" s="228"/>
      <c r="WIJ41" s="228"/>
      <c r="WIK41" s="228"/>
      <c r="WIL41" s="228"/>
      <c r="WIM41" s="228"/>
      <c r="WIN41" s="228"/>
      <c r="WIO41" s="228"/>
      <c r="WIP41" s="228"/>
      <c r="WIQ41" s="228"/>
      <c r="WIR41" s="228"/>
      <c r="WIS41" s="228"/>
      <c r="WIT41" s="228"/>
      <c r="WIU41" s="228"/>
      <c r="WIV41" s="228"/>
      <c r="WIW41" s="228"/>
      <c r="WIX41" s="228"/>
      <c r="WIY41" s="228"/>
      <c r="WIZ41" s="228"/>
      <c r="WJA41" s="228"/>
      <c r="WJB41" s="228"/>
      <c r="WJC41" s="228"/>
      <c r="WJD41" s="228"/>
      <c r="WJE41" s="228"/>
      <c r="WJF41" s="228"/>
      <c r="WJG41" s="228"/>
      <c r="WJH41" s="228"/>
      <c r="WJI41" s="228"/>
      <c r="WJJ41" s="228"/>
      <c r="WJK41" s="228"/>
      <c r="WJL41" s="228"/>
      <c r="WJM41" s="228"/>
      <c r="WJN41" s="228"/>
      <c r="WJO41" s="228"/>
      <c r="WJP41" s="228"/>
      <c r="WJQ41" s="228"/>
      <c r="WJR41" s="228"/>
      <c r="WJS41" s="228"/>
      <c r="WJT41" s="228"/>
      <c r="WJU41" s="228"/>
      <c r="WJV41" s="228"/>
      <c r="WJW41" s="228"/>
      <c r="WJX41" s="228"/>
      <c r="WJY41" s="228"/>
      <c r="WJZ41" s="228"/>
      <c r="WKA41" s="228"/>
      <c r="WKB41" s="228"/>
      <c r="WKC41" s="228"/>
      <c r="WKD41" s="228"/>
      <c r="WKE41" s="228"/>
      <c r="WKF41" s="228"/>
      <c r="WKG41" s="228"/>
      <c r="WKH41" s="228"/>
      <c r="WKI41" s="228"/>
      <c r="WKJ41" s="228"/>
      <c r="WKK41" s="228"/>
      <c r="WKL41" s="228"/>
      <c r="WKM41" s="228"/>
      <c r="WKN41" s="228"/>
      <c r="WKO41" s="228"/>
      <c r="WKP41" s="228"/>
      <c r="WKQ41" s="228"/>
      <c r="WKR41" s="228"/>
      <c r="WKS41" s="228"/>
      <c r="WKT41" s="228"/>
      <c r="WKU41" s="228"/>
      <c r="WKV41" s="228"/>
      <c r="WKW41" s="228"/>
      <c r="WKX41" s="228"/>
      <c r="WKY41" s="228"/>
      <c r="WKZ41" s="228"/>
      <c r="WLA41" s="228"/>
      <c r="WLB41" s="228"/>
      <c r="WLC41" s="228"/>
      <c r="WLD41" s="228"/>
      <c r="WLE41" s="228"/>
      <c r="WLF41" s="228"/>
      <c r="WLG41" s="228"/>
      <c r="WLH41" s="228"/>
      <c r="WLI41" s="228"/>
      <c r="WLJ41" s="228"/>
      <c r="WLK41" s="228"/>
      <c r="WLL41" s="228"/>
      <c r="WLM41" s="228"/>
      <c r="WLN41" s="228"/>
      <c r="WLO41" s="228"/>
      <c r="WLP41" s="228"/>
      <c r="WLQ41" s="228"/>
      <c r="WLR41" s="228"/>
      <c r="WLS41" s="228"/>
      <c r="WLT41" s="228"/>
      <c r="WLU41" s="228"/>
      <c r="WLV41" s="228"/>
      <c r="WLW41" s="228"/>
      <c r="WLX41" s="228"/>
      <c r="WLY41" s="228"/>
      <c r="WLZ41" s="228"/>
      <c r="WMA41" s="228"/>
      <c r="WMB41" s="228"/>
      <c r="WMC41" s="228"/>
      <c r="WMD41" s="228"/>
      <c r="WME41" s="228"/>
      <c r="WMF41" s="228"/>
      <c r="WMG41" s="228"/>
      <c r="WMH41" s="228"/>
      <c r="WMI41" s="228"/>
      <c r="WMJ41" s="228"/>
      <c r="WMK41" s="228"/>
      <c r="WML41" s="228"/>
      <c r="WMM41" s="228"/>
      <c r="WMN41" s="228"/>
      <c r="WMO41" s="228"/>
      <c r="WMP41" s="228"/>
      <c r="WMQ41" s="228"/>
      <c r="WMR41" s="228"/>
      <c r="WMS41" s="228"/>
      <c r="WMT41" s="228"/>
      <c r="WMU41" s="228"/>
      <c r="WMV41" s="228"/>
      <c r="WMW41" s="228"/>
      <c r="WMX41" s="228"/>
      <c r="WMY41" s="228"/>
      <c r="WMZ41" s="228"/>
      <c r="WNA41" s="228"/>
      <c r="WNB41" s="228"/>
      <c r="WNC41" s="228"/>
      <c r="WND41" s="228"/>
      <c r="WNE41" s="228"/>
      <c r="WNF41" s="228"/>
      <c r="WNG41" s="228"/>
      <c r="WNH41" s="228"/>
      <c r="WNI41" s="228"/>
      <c r="WNJ41" s="228"/>
      <c r="WNK41" s="228"/>
      <c r="WNL41" s="228"/>
      <c r="WNM41" s="228"/>
      <c r="WNN41" s="228"/>
      <c r="WNO41" s="228"/>
      <c r="WNP41" s="228"/>
      <c r="WNQ41" s="228"/>
      <c r="WNR41" s="228"/>
      <c r="WNS41" s="228"/>
      <c r="WNT41" s="228"/>
      <c r="WNU41" s="228"/>
      <c r="WNV41" s="228"/>
      <c r="WNW41" s="228"/>
      <c r="WNX41" s="228"/>
      <c r="WNY41" s="228"/>
      <c r="WNZ41" s="228"/>
      <c r="WOA41" s="228"/>
      <c r="WOB41" s="228"/>
      <c r="WOC41" s="228"/>
      <c r="WOD41" s="228"/>
      <c r="WOE41" s="228"/>
      <c r="WOF41" s="228"/>
      <c r="WOG41" s="228"/>
      <c r="WOH41" s="228"/>
      <c r="WOI41" s="228"/>
      <c r="WOJ41" s="228"/>
      <c r="WOK41" s="228"/>
      <c r="WOL41" s="228"/>
      <c r="WOM41" s="228"/>
      <c r="WON41" s="228"/>
      <c r="WOO41" s="228"/>
      <c r="WOP41" s="228"/>
      <c r="WOQ41" s="228"/>
      <c r="WOR41" s="228"/>
      <c r="WOS41" s="228"/>
      <c r="WOT41" s="228"/>
      <c r="WOU41" s="228"/>
      <c r="WOV41" s="228"/>
      <c r="WOW41" s="228"/>
      <c r="WOX41" s="228"/>
      <c r="WOY41" s="228"/>
      <c r="WOZ41" s="228"/>
      <c r="WPA41" s="228"/>
      <c r="WPB41" s="228"/>
      <c r="WPC41" s="228"/>
      <c r="WPD41" s="228"/>
      <c r="WPE41" s="228"/>
      <c r="WPF41" s="228"/>
      <c r="WPG41" s="228"/>
      <c r="WPH41" s="228"/>
      <c r="WPI41" s="228"/>
      <c r="WPJ41" s="228"/>
      <c r="WPK41" s="228"/>
      <c r="WPL41" s="228"/>
      <c r="WPM41" s="228"/>
      <c r="WPN41" s="228"/>
      <c r="WPO41" s="228"/>
      <c r="WPP41" s="228"/>
      <c r="WPQ41" s="228"/>
      <c r="WPR41" s="228"/>
      <c r="WPS41" s="228"/>
      <c r="WPT41" s="228"/>
      <c r="WPU41" s="228"/>
      <c r="WPV41" s="228"/>
      <c r="WPW41" s="228"/>
      <c r="WPX41" s="228"/>
      <c r="WPY41" s="228"/>
      <c r="WPZ41" s="228"/>
      <c r="WQA41" s="228"/>
      <c r="WQB41" s="228"/>
      <c r="WQC41" s="228"/>
      <c r="WQD41" s="228"/>
      <c r="WQE41" s="228"/>
      <c r="WQF41" s="228"/>
      <c r="WQG41" s="228"/>
      <c r="WQH41" s="228"/>
      <c r="WQI41" s="228"/>
      <c r="WQJ41" s="228"/>
      <c r="WQK41" s="228"/>
      <c r="WQL41" s="228"/>
      <c r="WQM41" s="228"/>
      <c r="WQN41" s="228"/>
      <c r="WQO41" s="228"/>
      <c r="WQP41" s="228"/>
      <c r="WQQ41" s="228"/>
      <c r="WQR41" s="228"/>
      <c r="WQS41" s="228"/>
      <c r="WQT41" s="228"/>
      <c r="WQU41" s="228"/>
      <c r="WQV41" s="228"/>
      <c r="WQW41" s="228"/>
      <c r="WQX41" s="228"/>
      <c r="WQY41" s="228"/>
      <c r="WQZ41" s="228"/>
      <c r="WRA41" s="228"/>
      <c r="WRB41" s="228"/>
      <c r="WRC41" s="228"/>
      <c r="WRD41" s="228"/>
      <c r="WRE41" s="228"/>
      <c r="WRF41" s="228"/>
      <c r="WRG41" s="228"/>
      <c r="WRH41" s="228"/>
      <c r="WRI41" s="228"/>
      <c r="WRJ41" s="228"/>
      <c r="WRK41" s="228"/>
      <c r="WRL41" s="228"/>
      <c r="WRM41" s="228"/>
      <c r="WRN41" s="228"/>
      <c r="WRO41" s="228"/>
      <c r="WRP41" s="228"/>
      <c r="WRQ41" s="228"/>
      <c r="WRR41" s="228"/>
      <c r="WRS41" s="228"/>
      <c r="WRT41" s="228"/>
      <c r="WRU41" s="228"/>
      <c r="WRV41" s="228"/>
      <c r="WRW41" s="228"/>
      <c r="WRX41" s="228"/>
      <c r="WRY41" s="228"/>
      <c r="WRZ41" s="228"/>
      <c r="WSA41" s="228"/>
      <c r="WSB41" s="228"/>
      <c r="WSC41" s="228"/>
      <c r="WSD41" s="228"/>
      <c r="WSE41" s="228"/>
      <c r="WSF41" s="228"/>
      <c r="WSG41" s="228"/>
      <c r="WSH41" s="228"/>
      <c r="WSI41" s="228"/>
      <c r="WSJ41" s="228"/>
      <c r="WSK41" s="228"/>
      <c r="WSL41" s="228"/>
      <c r="WSM41" s="228"/>
      <c r="WSN41" s="228"/>
      <c r="WSO41" s="228"/>
      <c r="WSP41" s="228"/>
      <c r="WSQ41" s="228"/>
      <c r="WSR41" s="228"/>
      <c r="WSS41" s="228"/>
      <c r="WST41" s="228"/>
      <c r="WSU41" s="228"/>
      <c r="WSV41" s="228"/>
      <c r="WSW41" s="228"/>
      <c r="WSX41" s="228"/>
      <c r="WSY41" s="228"/>
      <c r="WSZ41" s="228"/>
      <c r="WTA41" s="228"/>
      <c r="WTB41" s="228"/>
      <c r="WTC41" s="228"/>
      <c r="WTD41" s="228"/>
      <c r="WTE41" s="228"/>
      <c r="WTF41" s="228"/>
      <c r="WTG41" s="228"/>
      <c r="WTH41" s="228"/>
      <c r="WTI41" s="228"/>
      <c r="WTJ41" s="228"/>
      <c r="WTK41" s="228"/>
      <c r="WTL41" s="228"/>
      <c r="WTM41" s="228"/>
      <c r="WTN41" s="228"/>
      <c r="WTO41" s="228"/>
      <c r="WTP41" s="228"/>
      <c r="WTQ41" s="228"/>
      <c r="WTR41" s="228"/>
      <c r="WTS41" s="228"/>
      <c r="WTT41" s="228"/>
      <c r="WTU41" s="228"/>
      <c r="WTV41" s="228"/>
      <c r="WTW41" s="228"/>
      <c r="WTX41" s="228"/>
      <c r="WTY41" s="228"/>
      <c r="WTZ41" s="228"/>
      <c r="WUA41" s="228"/>
      <c r="WUB41" s="228"/>
      <c r="WUC41" s="228"/>
      <c r="WUD41" s="228"/>
      <c r="WUE41" s="228"/>
      <c r="WUF41" s="228"/>
      <c r="WUG41" s="228"/>
      <c r="WUH41" s="228"/>
      <c r="WUI41" s="228"/>
      <c r="WUJ41" s="228"/>
      <c r="WUK41" s="228"/>
      <c r="WUL41" s="228"/>
      <c r="WUM41" s="228"/>
      <c r="WUN41" s="228"/>
      <c r="WUO41" s="228"/>
      <c r="WUP41" s="228"/>
      <c r="WUQ41" s="228"/>
      <c r="WUR41" s="228"/>
      <c r="WUS41" s="228"/>
      <c r="WUT41" s="228"/>
      <c r="WUU41" s="228"/>
      <c r="WUV41" s="228"/>
      <c r="WUW41" s="228"/>
      <c r="WUX41" s="228"/>
      <c r="WUY41" s="228"/>
      <c r="WUZ41" s="228"/>
      <c r="WVA41" s="228"/>
      <c r="WVB41" s="228"/>
      <c r="WVC41" s="228"/>
      <c r="WVD41" s="228"/>
      <c r="WVE41" s="228"/>
      <c r="WVF41" s="228"/>
      <c r="WVG41" s="228"/>
      <c r="WVH41" s="228"/>
      <c r="WVI41" s="228"/>
      <c r="WVJ41" s="228"/>
      <c r="WVK41" s="228"/>
      <c r="WVL41" s="228"/>
      <c r="WVM41" s="228"/>
      <c r="WVN41" s="228"/>
      <c r="WVO41" s="228"/>
      <c r="WVP41" s="228"/>
      <c r="WVQ41" s="228"/>
      <c r="WVR41" s="228"/>
      <c r="WVS41" s="228"/>
      <c r="WVT41" s="228"/>
      <c r="WVU41" s="228"/>
      <c r="WVV41" s="228"/>
      <c r="WVW41" s="228"/>
      <c r="WVX41" s="228"/>
      <c r="WVY41" s="228"/>
      <c r="WVZ41" s="228"/>
      <c r="WWA41" s="228"/>
      <c r="WWB41" s="228"/>
      <c r="WWC41" s="228"/>
      <c r="WWD41" s="228"/>
      <c r="WWE41" s="228"/>
      <c r="WWF41" s="228"/>
      <c r="WWG41" s="228"/>
      <c r="WWH41" s="228"/>
      <c r="WWI41" s="228"/>
      <c r="WWJ41" s="228"/>
      <c r="WWK41" s="228"/>
      <c r="WWL41" s="228"/>
      <c r="WWM41" s="228"/>
      <c r="WWN41" s="228"/>
      <c r="WWO41" s="228"/>
      <c r="WWP41" s="228"/>
      <c r="WWQ41" s="228"/>
      <c r="WWR41" s="228"/>
      <c r="WWS41" s="228"/>
      <c r="WWT41" s="228"/>
      <c r="WWU41" s="228"/>
      <c r="WWV41" s="228"/>
      <c r="WWW41" s="228"/>
      <c r="WWX41" s="228"/>
      <c r="WWY41" s="228"/>
      <c r="WWZ41" s="228"/>
      <c r="WXA41" s="228"/>
      <c r="WXB41" s="228"/>
      <c r="WXC41" s="228"/>
      <c r="WXD41" s="228"/>
      <c r="WXE41" s="228"/>
      <c r="WXF41" s="228"/>
      <c r="WXG41" s="228"/>
      <c r="WXH41" s="228"/>
      <c r="WXI41" s="228"/>
    </row>
    <row r="42" spans="1:16181" ht="2.25" customHeight="1">
      <c r="C42" s="219"/>
      <c r="D42" s="1265"/>
      <c r="E42" s="1265"/>
      <c r="F42" s="1265"/>
      <c r="G42" s="1265"/>
      <c r="H42" s="1265"/>
      <c r="I42" s="1265"/>
      <c r="J42" s="1266"/>
      <c r="K42" s="219"/>
      <c r="L42" s="221"/>
      <c r="M42" s="221"/>
      <c r="N42" s="221"/>
      <c r="O42" s="221"/>
      <c r="P42" s="213"/>
      <c r="Q42" s="222"/>
      <c r="R42" s="217"/>
      <c r="S42" s="358"/>
      <c r="T42" s="217"/>
      <c r="U42" s="217"/>
      <c r="V42" s="217"/>
      <c r="W42" s="223"/>
      <c r="X42" s="220"/>
      <c r="AF42" s="215"/>
      <c r="BC42" s="219"/>
      <c r="BD42" s="1265"/>
      <c r="BE42" s="1265"/>
      <c r="BF42" s="1265"/>
      <c r="BG42" s="1265"/>
      <c r="BH42" s="1265"/>
      <c r="BI42" s="1265"/>
      <c r="BJ42" s="1266"/>
      <c r="BK42" s="219"/>
      <c r="BL42" s="221"/>
      <c r="BM42" s="221"/>
      <c r="BN42" s="221"/>
      <c r="BO42" s="221"/>
      <c r="BP42" s="213"/>
      <c r="BQ42" s="222"/>
      <c r="BR42" s="217"/>
      <c r="BS42" s="358"/>
      <c r="BT42" s="217"/>
      <c r="BU42" s="217"/>
      <c r="BV42" s="217"/>
      <c r="BW42" s="223"/>
      <c r="BX42" s="220"/>
    </row>
    <row r="43" spans="1:16181" s="235" customFormat="1" ht="19.5" customHeight="1">
      <c r="A43" s="228"/>
      <c r="B43" s="228"/>
      <c r="C43" s="229"/>
      <c r="D43" s="1265"/>
      <c r="E43" s="1265"/>
      <c r="F43" s="1265"/>
      <c r="G43" s="1265"/>
      <c r="H43" s="1265"/>
      <c r="I43" s="1265"/>
      <c r="J43" s="1266"/>
      <c r="K43" s="231"/>
      <c r="L43" s="231" t="s">
        <v>2307</v>
      </c>
      <c r="M43" s="231"/>
      <c r="N43" s="231"/>
      <c r="O43" s="231"/>
      <c r="P43" s="231"/>
      <c r="Q43" s="231"/>
      <c r="R43" s="1292"/>
      <c r="S43" s="1292"/>
      <c r="T43" s="1292"/>
      <c r="U43" s="1292"/>
      <c r="V43" s="1292"/>
      <c r="W43" s="231" t="s">
        <v>2305</v>
      </c>
      <c r="X43" s="236" t="s">
        <v>2306</v>
      </c>
      <c r="AB43" s="227"/>
      <c r="AC43" s="228"/>
      <c r="AE43" s="228"/>
      <c r="AF43" s="215"/>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9"/>
      <c r="BD43" s="1265"/>
      <c r="BE43" s="1265"/>
      <c r="BF43" s="1265"/>
      <c r="BG43" s="1265"/>
      <c r="BH43" s="1265"/>
      <c r="BI43" s="1265"/>
      <c r="BJ43" s="1266"/>
      <c r="BK43" s="231"/>
      <c r="BL43" s="231" t="s">
        <v>2307</v>
      </c>
      <c r="BM43" s="231"/>
      <c r="BN43" s="231"/>
      <c r="BO43" s="231"/>
      <c r="BP43" s="231"/>
      <c r="BQ43" s="231"/>
      <c r="BR43" s="1304"/>
      <c r="BS43" s="1304"/>
      <c r="BT43" s="1304"/>
      <c r="BU43" s="1304"/>
      <c r="BV43" s="1304"/>
      <c r="BW43" s="231" t="s">
        <v>2305</v>
      </c>
      <c r="BX43" s="236" t="s">
        <v>2306</v>
      </c>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c r="SC43" s="228"/>
      <c r="SD43" s="228"/>
      <c r="SE43" s="228"/>
      <c r="SF43" s="228"/>
      <c r="SG43" s="228"/>
      <c r="SH43" s="228"/>
      <c r="SI43" s="228"/>
      <c r="SJ43" s="228"/>
      <c r="SK43" s="228"/>
      <c r="SL43" s="228"/>
      <c r="SM43" s="228"/>
      <c r="SN43" s="228"/>
      <c r="SO43" s="228"/>
      <c r="SP43" s="228"/>
      <c r="SQ43" s="228"/>
      <c r="SR43" s="228"/>
      <c r="SS43" s="228"/>
      <c r="ST43" s="228"/>
      <c r="SU43" s="228"/>
      <c r="SV43" s="228"/>
      <c r="SW43" s="228"/>
      <c r="SX43" s="228"/>
      <c r="SY43" s="228"/>
      <c r="SZ43" s="228"/>
      <c r="TA43" s="228"/>
      <c r="TB43" s="228"/>
      <c r="TC43" s="228"/>
      <c r="TD43" s="228"/>
      <c r="TE43" s="228"/>
      <c r="TF43" s="228"/>
      <c r="TG43" s="228"/>
      <c r="TH43" s="228"/>
      <c r="TI43" s="228"/>
      <c r="TJ43" s="228"/>
      <c r="TK43" s="228"/>
      <c r="TL43" s="228"/>
      <c r="TM43" s="228"/>
      <c r="TN43" s="228"/>
      <c r="TO43" s="228"/>
      <c r="TP43" s="228"/>
      <c r="TQ43" s="228"/>
      <c r="TR43" s="228"/>
      <c r="TS43" s="228"/>
      <c r="TT43" s="228"/>
      <c r="TU43" s="228"/>
      <c r="TV43" s="228"/>
      <c r="TW43" s="228"/>
      <c r="TX43" s="228"/>
      <c r="TY43" s="228"/>
      <c r="TZ43" s="228"/>
      <c r="UA43" s="228"/>
      <c r="UB43" s="228"/>
      <c r="UC43" s="228"/>
      <c r="UD43" s="228"/>
      <c r="UE43" s="228"/>
      <c r="UF43" s="228"/>
      <c r="UG43" s="228"/>
      <c r="UH43" s="228"/>
      <c r="UI43" s="228"/>
      <c r="UJ43" s="228"/>
      <c r="UK43" s="228"/>
      <c r="UL43" s="228"/>
      <c r="UM43" s="228"/>
      <c r="UN43" s="228"/>
      <c r="UO43" s="228"/>
      <c r="UP43" s="228"/>
      <c r="UQ43" s="228"/>
      <c r="UR43" s="228"/>
      <c r="US43" s="228"/>
      <c r="UT43" s="228"/>
      <c r="UU43" s="228"/>
      <c r="UV43" s="228"/>
      <c r="UW43" s="228"/>
      <c r="UX43" s="228"/>
      <c r="UY43" s="228"/>
      <c r="UZ43" s="228"/>
      <c r="VA43" s="228"/>
      <c r="VB43" s="228"/>
      <c r="VC43" s="228"/>
      <c r="VD43" s="228"/>
      <c r="VE43" s="228"/>
      <c r="VF43" s="228"/>
      <c r="VG43" s="228"/>
      <c r="VH43" s="228"/>
      <c r="VI43" s="228"/>
      <c r="VJ43" s="228"/>
      <c r="VK43" s="228"/>
      <c r="VL43" s="228"/>
      <c r="VM43" s="228"/>
      <c r="VN43" s="228"/>
      <c r="VO43" s="228"/>
      <c r="VP43" s="228"/>
      <c r="VQ43" s="228"/>
      <c r="VR43" s="228"/>
      <c r="VS43" s="228"/>
      <c r="VT43" s="228"/>
      <c r="VU43" s="228"/>
      <c r="VV43" s="228"/>
      <c r="VW43" s="228"/>
      <c r="VX43" s="228"/>
      <c r="VY43" s="228"/>
      <c r="VZ43" s="228"/>
      <c r="WA43" s="228"/>
      <c r="WB43" s="228"/>
      <c r="WC43" s="228"/>
      <c r="WD43" s="228"/>
      <c r="WE43" s="228"/>
      <c r="WF43" s="228"/>
      <c r="WG43" s="228"/>
      <c r="WH43" s="228"/>
      <c r="WI43" s="228"/>
      <c r="WJ43" s="228"/>
      <c r="WK43" s="228"/>
      <c r="WL43" s="228"/>
      <c r="WM43" s="228"/>
      <c r="WN43" s="228"/>
      <c r="WO43" s="228"/>
      <c r="WP43" s="228"/>
      <c r="WQ43" s="228"/>
      <c r="WR43" s="228"/>
      <c r="WS43" s="228"/>
      <c r="WT43" s="228"/>
      <c r="WU43" s="228"/>
      <c r="WV43" s="228"/>
      <c r="WW43" s="228"/>
      <c r="WX43" s="228"/>
      <c r="WY43" s="228"/>
      <c r="WZ43" s="228"/>
      <c r="XA43" s="228"/>
      <c r="XB43" s="228"/>
      <c r="XC43" s="228"/>
      <c r="XD43" s="228"/>
      <c r="XE43" s="228"/>
      <c r="XF43" s="228"/>
      <c r="XG43" s="228"/>
      <c r="XH43" s="228"/>
      <c r="XI43" s="228"/>
      <c r="XJ43" s="228"/>
      <c r="XK43" s="228"/>
      <c r="XL43" s="228"/>
      <c r="XM43" s="228"/>
      <c r="XN43" s="228"/>
      <c r="XO43" s="228"/>
      <c r="XP43" s="228"/>
      <c r="XQ43" s="228"/>
      <c r="XR43" s="228"/>
      <c r="XS43" s="228"/>
      <c r="XT43" s="228"/>
      <c r="XU43" s="228"/>
      <c r="XV43" s="228"/>
      <c r="XW43" s="228"/>
      <c r="XX43" s="228"/>
      <c r="XY43" s="228"/>
      <c r="XZ43" s="228"/>
      <c r="YA43" s="228"/>
      <c r="YB43" s="228"/>
      <c r="YC43" s="228"/>
      <c r="YD43" s="228"/>
      <c r="YE43" s="228"/>
      <c r="YF43" s="228"/>
      <c r="YG43" s="228"/>
      <c r="YH43" s="228"/>
      <c r="YI43" s="228"/>
      <c r="YJ43" s="228"/>
      <c r="YK43" s="228"/>
      <c r="YL43" s="228"/>
      <c r="YM43" s="228"/>
      <c r="YN43" s="228"/>
      <c r="YO43" s="228"/>
      <c r="YP43" s="228"/>
      <c r="YQ43" s="228"/>
      <c r="YR43" s="228"/>
      <c r="YS43" s="228"/>
      <c r="YT43" s="228"/>
      <c r="YU43" s="228"/>
      <c r="YV43" s="228"/>
      <c r="YW43" s="228"/>
      <c r="YX43" s="228"/>
      <c r="YY43" s="228"/>
      <c r="YZ43" s="228"/>
      <c r="ZA43" s="228"/>
      <c r="ZB43" s="228"/>
      <c r="ZC43" s="228"/>
      <c r="ZD43" s="228"/>
      <c r="ZE43" s="228"/>
      <c r="ZF43" s="228"/>
      <c r="ZG43" s="228"/>
      <c r="ZH43" s="228"/>
      <c r="ZI43" s="228"/>
      <c r="ZJ43" s="228"/>
      <c r="ZK43" s="228"/>
      <c r="ZL43" s="228"/>
      <c r="ZM43" s="228"/>
      <c r="ZN43" s="228"/>
      <c r="ZO43" s="228"/>
      <c r="ZP43" s="228"/>
      <c r="ZQ43" s="228"/>
      <c r="ZR43" s="228"/>
      <c r="ZS43" s="228"/>
      <c r="ZT43" s="228"/>
      <c r="ZU43" s="228"/>
      <c r="ZV43" s="228"/>
      <c r="ZW43" s="228"/>
      <c r="ZX43" s="228"/>
      <c r="ZY43" s="228"/>
      <c r="ZZ43" s="228"/>
      <c r="AAA43" s="228"/>
      <c r="AAB43" s="228"/>
      <c r="AAC43" s="228"/>
      <c r="AAD43" s="228"/>
      <c r="AAE43" s="228"/>
      <c r="AAF43" s="228"/>
      <c r="AAG43" s="228"/>
      <c r="AAH43" s="228"/>
      <c r="AAI43" s="228"/>
      <c r="AAJ43" s="228"/>
      <c r="AAK43" s="228"/>
      <c r="AAL43" s="228"/>
      <c r="AAM43" s="228"/>
      <c r="AAN43" s="228"/>
      <c r="AAO43" s="228"/>
      <c r="AAP43" s="228"/>
      <c r="AAQ43" s="228"/>
      <c r="AAR43" s="228"/>
      <c r="AAS43" s="228"/>
      <c r="AAT43" s="228"/>
      <c r="AAU43" s="228"/>
      <c r="AAV43" s="228"/>
      <c r="AAW43" s="228"/>
      <c r="AAX43" s="228"/>
      <c r="AAY43" s="228"/>
      <c r="AAZ43" s="228"/>
      <c r="ABA43" s="228"/>
      <c r="ABB43" s="228"/>
      <c r="ABC43" s="228"/>
      <c r="ABD43" s="228"/>
      <c r="ABE43" s="228"/>
      <c r="ABF43" s="228"/>
      <c r="ABG43" s="228"/>
      <c r="ABH43" s="228"/>
      <c r="ABI43" s="228"/>
      <c r="ABJ43" s="228"/>
      <c r="ABK43" s="228"/>
      <c r="ABL43" s="228"/>
      <c r="ABM43" s="228"/>
      <c r="ABN43" s="228"/>
      <c r="ABO43" s="228"/>
      <c r="ABP43" s="228"/>
      <c r="ABQ43" s="228"/>
      <c r="ABR43" s="228"/>
      <c r="ABS43" s="228"/>
      <c r="ABT43" s="228"/>
      <c r="ABU43" s="228"/>
      <c r="ABV43" s="228"/>
      <c r="ABW43" s="228"/>
      <c r="ABX43" s="228"/>
      <c r="ABY43" s="228"/>
      <c r="ABZ43" s="228"/>
      <c r="ACA43" s="228"/>
      <c r="ACB43" s="228"/>
      <c r="ACC43" s="228"/>
      <c r="ACD43" s="228"/>
      <c r="ACE43" s="228"/>
      <c r="ACF43" s="228"/>
      <c r="ACG43" s="228"/>
      <c r="ACH43" s="228"/>
      <c r="ACI43" s="228"/>
      <c r="ACJ43" s="228"/>
      <c r="ACK43" s="228"/>
      <c r="ACL43" s="228"/>
      <c r="ACM43" s="228"/>
      <c r="ACN43" s="228"/>
      <c r="ACO43" s="228"/>
      <c r="ACP43" s="228"/>
      <c r="ACQ43" s="228"/>
      <c r="ACR43" s="228"/>
      <c r="ACS43" s="228"/>
      <c r="ACT43" s="228"/>
      <c r="ACU43" s="228"/>
      <c r="ACV43" s="228"/>
      <c r="ACW43" s="228"/>
      <c r="ACX43" s="228"/>
      <c r="ACY43" s="228"/>
      <c r="ACZ43" s="228"/>
      <c r="ADA43" s="228"/>
      <c r="ADB43" s="228"/>
      <c r="ADC43" s="228"/>
      <c r="ADD43" s="228"/>
      <c r="ADE43" s="228"/>
      <c r="ADF43" s="228"/>
      <c r="ADG43" s="228"/>
      <c r="ADH43" s="228"/>
      <c r="ADI43" s="228"/>
      <c r="ADJ43" s="228"/>
      <c r="ADK43" s="228"/>
      <c r="ADL43" s="228"/>
      <c r="ADM43" s="228"/>
      <c r="ADN43" s="228"/>
      <c r="ADO43" s="228"/>
      <c r="ADP43" s="228"/>
      <c r="ADQ43" s="228"/>
      <c r="ADR43" s="228"/>
      <c r="ADS43" s="228"/>
      <c r="ADT43" s="228"/>
      <c r="ADU43" s="228"/>
      <c r="ADV43" s="228"/>
      <c r="ADW43" s="228"/>
      <c r="ADX43" s="228"/>
      <c r="ADY43" s="228"/>
      <c r="ADZ43" s="228"/>
      <c r="AEA43" s="228"/>
      <c r="AEB43" s="228"/>
      <c r="AEC43" s="228"/>
      <c r="AED43" s="228"/>
      <c r="AEE43" s="228"/>
      <c r="AEF43" s="228"/>
      <c r="AEG43" s="228"/>
      <c r="AEH43" s="228"/>
      <c r="AEI43" s="228"/>
      <c r="AEJ43" s="228"/>
      <c r="AEK43" s="228"/>
      <c r="AEL43" s="228"/>
      <c r="AEM43" s="228"/>
      <c r="AEN43" s="228"/>
      <c r="AEO43" s="228"/>
      <c r="AEP43" s="228"/>
      <c r="AEQ43" s="228"/>
      <c r="AER43" s="228"/>
      <c r="AES43" s="228"/>
      <c r="AET43" s="228"/>
      <c r="AEU43" s="228"/>
      <c r="AEV43" s="228"/>
      <c r="AEW43" s="228"/>
      <c r="AEX43" s="228"/>
      <c r="AEY43" s="228"/>
      <c r="AEZ43" s="228"/>
      <c r="AFA43" s="228"/>
      <c r="AFB43" s="228"/>
      <c r="AFC43" s="228"/>
      <c r="AFD43" s="228"/>
      <c r="AFE43" s="228"/>
      <c r="AFF43" s="228"/>
      <c r="AFG43" s="228"/>
      <c r="AFH43" s="228"/>
      <c r="AFI43" s="228"/>
      <c r="AFJ43" s="228"/>
      <c r="AFK43" s="228"/>
      <c r="AFL43" s="228"/>
      <c r="AFM43" s="228"/>
      <c r="AFN43" s="228"/>
      <c r="AFO43" s="228"/>
      <c r="AFP43" s="228"/>
      <c r="AFQ43" s="228"/>
      <c r="AFR43" s="228"/>
      <c r="AFS43" s="228"/>
      <c r="AFT43" s="228"/>
      <c r="AFU43" s="228"/>
      <c r="AFV43" s="228"/>
      <c r="AFW43" s="228"/>
      <c r="AFX43" s="228"/>
      <c r="AFY43" s="228"/>
      <c r="AFZ43" s="228"/>
      <c r="AGA43" s="228"/>
      <c r="AGB43" s="228"/>
      <c r="AGC43" s="228"/>
      <c r="AGD43" s="228"/>
      <c r="AGE43" s="228"/>
      <c r="AGF43" s="228"/>
      <c r="AGG43" s="228"/>
      <c r="AGH43" s="228"/>
      <c r="AGI43" s="228"/>
      <c r="AGJ43" s="228"/>
      <c r="AGK43" s="228"/>
      <c r="AGL43" s="228"/>
      <c r="AGM43" s="228"/>
      <c r="AGN43" s="228"/>
      <c r="AGO43" s="228"/>
      <c r="AGP43" s="228"/>
      <c r="AGQ43" s="228"/>
      <c r="AGR43" s="228"/>
      <c r="AGS43" s="228"/>
      <c r="AGT43" s="228"/>
      <c r="AGU43" s="228"/>
      <c r="AGV43" s="228"/>
      <c r="AGW43" s="228"/>
      <c r="AGX43" s="228"/>
      <c r="AGY43" s="228"/>
      <c r="AGZ43" s="228"/>
      <c r="AHA43" s="228"/>
      <c r="AHB43" s="228"/>
      <c r="AHC43" s="228"/>
      <c r="AHD43" s="228"/>
      <c r="AHE43" s="228"/>
      <c r="AHF43" s="228"/>
      <c r="AHG43" s="228"/>
      <c r="AHH43" s="228"/>
      <c r="AHI43" s="228"/>
      <c r="AHJ43" s="228"/>
      <c r="AHK43" s="228"/>
      <c r="AHL43" s="228"/>
      <c r="AHM43" s="228"/>
      <c r="AHN43" s="228"/>
      <c r="AHO43" s="228"/>
      <c r="AHP43" s="228"/>
      <c r="AHQ43" s="228"/>
      <c r="AHR43" s="228"/>
      <c r="AHS43" s="228"/>
      <c r="AHT43" s="228"/>
      <c r="AHU43" s="228"/>
      <c r="AHV43" s="228"/>
      <c r="AHW43" s="228"/>
      <c r="AHX43" s="228"/>
      <c r="AHY43" s="228"/>
      <c r="AHZ43" s="228"/>
      <c r="AIA43" s="228"/>
      <c r="AIB43" s="228"/>
      <c r="AIC43" s="228"/>
      <c r="AID43" s="228"/>
      <c r="AIE43" s="228"/>
      <c r="AIF43" s="228"/>
      <c r="AIG43" s="228"/>
      <c r="AIH43" s="228"/>
      <c r="AII43" s="228"/>
      <c r="AIJ43" s="228"/>
      <c r="AIK43" s="228"/>
      <c r="AIL43" s="228"/>
      <c r="AIM43" s="228"/>
      <c r="AIN43" s="228"/>
      <c r="AIO43" s="228"/>
      <c r="AIP43" s="228"/>
      <c r="AIQ43" s="228"/>
      <c r="AIR43" s="228"/>
      <c r="AIS43" s="228"/>
      <c r="AIT43" s="228"/>
      <c r="AIU43" s="228"/>
      <c r="AIV43" s="228"/>
      <c r="AIW43" s="228"/>
      <c r="AIX43" s="228"/>
      <c r="AIY43" s="228"/>
      <c r="AIZ43" s="228"/>
      <c r="AJA43" s="228"/>
      <c r="AJB43" s="228"/>
      <c r="AJC43" s="228"/>
      <c r="AJD43" s="228"/>
      <c r="AJE43" s="228"/>
      <c r="AJF43" s="228"/>
      <c r="AJG43" s="228"/>
      <c r="AJH43" s="228"/>
      <c r="AJI43" s="228"/>
      <c r="AJJ43" s="228"/>
      <c r="AJK43" s="228"/>
      <c r="AJL43" s="228"/>
      <c r="AJM43" s="228"/>
      <c r="AJN43" s="228"/>
      <c r="AJO43" s="228"/>
      <c r="AJP43" s="228"/>
      <c r="AJQ43" s="228"/>
      <c r="AJR43" s="228"/>
      <c r="AJS43" s="228"/>
      <c r="AJT43" s="228"/>
      <c r="AJU43" s="228"/>
      <c r="AJV43" s="228"/>
      <c r="AJW43" s="228"/>
      <c r="AJX43" s="228"/>
      <c r="AJY43" s="228"/>
      <c r="AJZ43" s="228"/>
      <c r="AKA43" s="228"/>
      <c r="AKB43" s="228"/>
      <c r="AKC43" s="228"/>
      <c r="AKD43" s="228"/>
      <c r="AKE43" s="228"/>
      <c r="AKF43" s="228"/>
      <c r="AKG43" s="228"/>
      <c r="AKH43" s="228"/>
      <c r="AKI43" s="228"/>
      <c r="AKJ43" s="228"/>
      <c r="AKK43" s="228"/>
      <c r="AKL43" s="228"/>
      <c r="AKM43" s="228"/>
      <c r="AKN43" s="228"/>
      <c r="AKO43" s="228"/>
      <c r="AKP43" s="228"/>
      <c r="AKQ43" s="228"/>
      <c r="AKR43" s="228"/>
      <c r="AKS43" s="228"/>
      <c r="AKT43" s="228"/>
      <c r="AKU43" s="228"/>
      <c r="AKV43" s="228"/>
      <c r="AKW43" s="228"/>
      <c r="AKX43" s="228"/>
      <c r="AKY43" s="228"/>
      <c r="AKZ43" s="228"/>
      <c r="ALA43" s="228"/>
      <c r="ALB43" s="228"/>
      <c r="ALC43" s="228"/>
      <c r="ALD43" s="228"/>
      <c r="ALE43" s="228"/>
      <c r="ALF43" s="228"/>
      <c r="ALG43" s="228"/>
      <c r="ALH43" s="228"/>
      <c r="ALI43" s="228"/>
      <c r="ALJ43" s="228"/>
      <c r="ALK43" s="228"/>
      <c r="ALL43" s="228"/>
      <c r="ALM43" s="228"/>
      <c r="ALN43" s="228"/>
      <c r="ALO43" s="228"/>
      <c r="ALP43" s="228"/>
      <c r="ALQ43" s="228"/>
      <c r="ALR43" s="228"/>
      <c r="ALS43" s="228"/>
      <c r="ALT43" s="228"/>
      <c r="ALU43" s="228"/>
      <c r="ALV43" s="228"/>
      <c r="ALW43" s="228"/>
      <c r="ALX43" s="228"/>
      <c r="ALY43" s="228"/>
      <c r="ALZ43" s="228"/>
      <c r="AMA43" s="228"/>
      <c r="AMB43" s="228"/>
      <c r="AMC43" s="228"/>
      <c r="AMD43" s="228"/>
      <c r="AME43" s="228"/>
      <c r="AMF43" s="228"/>
      <c r="AMG43" s="228"/>
      <c r="AMH43" s="228"/>
      <c r="AMI43" s="228"/>
      <c r="AMJ43" s="228"/>
      <c r="AMK43" s="228"/>
      <c r="AML43" s="228"/>
      <c r="AMM43" s="228"/>
      <c r="AMN43" s="228"/>
      <c r="AMO43" s="228"/>
      <c r="AMP43" s="228"/>
      <c r="AMQ43" s="228"/>
      <c r="AMR43" s="228"/>
      <c r="AMS43" s="228"/>
      <c r="AMT43" s="228"/>
      <c r="AMU43" s="228"/>
      <c r="AMV43" s="228"/>
      <c r="AMW43" s="228"/>
      <c r="AMX43" s="228"/>
      <c r="AMY43" s="228"/>
      <c r="AMZ43" s="228"/>
      <c r="ANA43" s="228"/>
      <c r="ANB43" s="228"/>
      <c r="ANC43" s="228"/>
      <c r="AND43" s="228"/>
      <c r="ANE43" s="228"/>
      <c r="ANF43" s="228"/>
      <c r="ANG43" s="228"/>
      <c r="ANH43" s="228"/>
      <c r="ANI43" s="228"/>
      <c r="ANJ43" s="228"/>
      <c r="ANK43" s="228"/>
      <c r="ANL43" s="228"/>
      <c r="ANM43" s="228"/>
      <c r="ANN43" s="228"/>
      <c r="ANO43" s="228"/>
      <c r="ANP43" s="228"/>
      <c r="ANQ43" s="228"/>
      <c r="ANR43" s="228"/>
      <c r="ANS43" s="228"/>
      <c r="ANT43" s="228"/>
      <c r="ANU43" s="228"/>
      <c r="ANV43" s="228"/>
      <c r="ANW43" s="228"/>
      <c r="ANX43" s="228"/>
      <c r="ANY43" s="228"/>
      <c r="ANZ43" s="228"/>
      <c r="AOA43" s="228"/>
      <c r="AOB43" s="228"/>
      <c r="AOC43" s="228"/>
      <c r="AOD43" s="228"/>
      <c r="AOE43" s="228"/>
      <c r="AOF43" s="228"/>
      <c r="AOG43" s="228"/>
      <c r="AOH43" s="228"/>
      <c r="AOI43" s="228"/>
      <c r="AOJ43" s="228"/>
      <c r="AOK43" s="228"/>
      <c r="AOL43" s="228"/>
      <c r="AOM43" s="228"/>
      <c r="AON43" s="228"/>
      <c r="AOO43" s="228"/>
      <c r="AOP43" s="228"/>
      <c r="AOQ43" s="228"/>
      <c r="AOR43" s="228"/>
      <c r="AOS43" s="228"/>
      <c r="AOT43" s="228"/>
      <c r="AOU43" s="228"/>
      <c r="AOV43" s="228"/>
      <c r="AOW43" s="228"/>
      <c r="AOX43" s="228"/>
      <c r="AOY43" s="228"/>
      <c r="AOZ43" s="228"/>
      <c r="APA43" s="228"/>
      <c r="APB43" s="228"/>
      <c r="APC43" s="228"/>
      <c r="APD43" s="228"/>
      <c r="APE43" s="228"/>
      <c r="APF43" s="228"/>
      <c r="APG43" s="228"/>
      <c r="APH43" s="228"/>
      <c r="API43" s="228"/>
      <c r="APJ43" s="228"/>
      <c r="APK43" s="228"/>
      <c r="APL43" s="228"/>
      <c r="APM43" s="228"/>
      <c r="APN43" s="228"/>
      <c r="APO43" s="228"/>
      <c r="APP43" s="228"/>
      <c r="APQ43" s="228"/>
      <c r="APR43" s="228"/>
      <c r="APS43" s="228"/>
      <c r="APT43" s="228"/>
      <c r="APU43" s="228"/>
      <c r="APV43" s="228"/>
      <c r="APW43" s="228"/>
      <c r="APX43" s="228"/>
      <c r="APY43" s="228"/>
      <c r="APZ43" s="228"/>
      <c r="AQA43" s="228"/>
      <c r="AQB43" s="228"/>
      <c r="AQC43" s="228"/>
      <c r="AQD43" s="228"/>
      <c r="AQE43" s="228"/>
      <c r="AQF43" s="228"/>
      <c r="AQG43" s="228"/>
      <c r="AQH43" s="228"/>
      <c r="AQI43" s="228"/>
      <c r="AQJ43" s="228"/>
      <c r="AQK43" s="228"/>
      <c r="AQL43" s="228"/>
      <c r="AQM43" s="228"/>
      <c r="AQN43" s="228"/>
      <c r="AQO43" s="228"/>
      <c r="AQP43" s="228"/>
      <c r="AQQ43" s="228"/>
      <c r="AQR43" s="228"/>
      <c r="AQS43" s="228"/>
      <c r="AQT43" s="228"/>
      <c r="AQU43" s="228"/>
      <c r="AQV43" s="228"/>
      <c r="AQW43" s="228"/>
      <c r="AQX43" s="228"/>
      <c r="AQY43" s="228"/>
      <c r="AQZ43" s="228"/>
      <c r="ARA43" s="228"/>
      <c r="ARB43" s="228"/>
      <c r="ARC43" s="228"/>
      <c r="ARD43" s="228"/>
      <c r="ARE43" s="228"/>
      <c r="ARF43" s="228"/>
      <c r="ARG43" s="228"/>
      <c r="ARH43" s="228"/>
      <c r="ARI43" s="228"/>
      <c r="ARJ43" s="228"/>
      <c r="ARK43" s="228"/>
      <c r="ARL43" s="228"/>
      <c r="ARM43" s="228"/>
      <c r="ARN43" s="228"/>
      <c r="ARO43" s="228"/>
      <c r="ARP43" s="228"/>
      <c r="ARQ43" s="228"/>
      <c r="ARR43" s="228"/>
      <c r="ARS43" s="228"/>
      <c r="ART43" s="228"/>
      <c r="ARU43" s="228"/>
      <c r="ARV43" s="228"/>
      <c r="ARW43" s="228"/>
      <c r="ARX43" s="228"/>
      <c r="ARY43" s="228"/>
      <c r="ARZ43" s="228"/>
      <c r="ASA43" s="228"/>
      <c r="ASB43" s="228"/>
      <c r="ASC43" s="228"/>
      <c r="ASD43" s="228"/>
      <c r="ASE43" s="228"/>
      <c r="ASF43" s="228"/>
      <c r="ASG43" s="228"/>
      <c r="ASH43" s="228"/>
      <c r="ASI43" s="228"/>
      <c r="ASJ43" s="228"/>
      <c r="ASK43" s="228"/>
      <c r="ASL43" s="228"/>
      <c r="ASM43" s="228"/>
      <c r="ASN43" s="228"/>
      <c r="ASO43" s="228"/>
      <c r="ASP43" s="228"/>
      <c r="ASQ43" s="228"/>
      <c r="ASR43" s="228"/>
      <c r="ASS43" s="228"/>
      <c r="AST43" s="228"/>
      <c r="ASU43" s="228"/>
      <c r="ASV43" s="228"/>
      <c r="ASW43" s="228"/>
      <c r="ASX43" s="228"/>
      <c r="ASY43" s="228"/>
      <c r="ASZ43" s="228"/>
      <c r="ATA43" s="228"/>
      <c r="ATB43" s="228"/>
      <c r="ATC43" s="228"/>
      <c r="ATD43" s="228"/>
      <c r="ATE43" s="228"/>
      <c r="ATF43" s="228"/>
      <c r="ATG43" s="228"/>
      <c r="ATH43" s="228"/>
      <c r="ATI43" s="228"/>
      <c r="ATJ43" s="228"/>
      <c r="ATK43" s="228"/>
      <c r="ATL43" s="228"/>
      <c r="ATM43" s="228"/>
      <c r="ATN43" s="228"/>
      <c r="ATO43" s="228"/>
      <c r="ATP43" s="228"/>
      <c r="ATQ43" s="228"/>
      <c r="ATR43" s="228"/>
      <c r="ATS43" s="228"/>
      <c r="ATT43" s="228"/>
      <c r="ATU43" s="228"/>
      <c r="ATV43" s="228"/>
      <c r="ATW43" s="228"/>
      <c r="ATX43" s="228"/>
      <c r="ATY43" s="228"/>
      <c r="ATZ43" s="228"/>
      <c r="AUA43" s="228"/>
      <c r="AUB43" s="228"/>
      <c r="AUC43" s="228"/>
      <c r="AUD43" s="228"/>
      <c r="AUE43" s="228"/>
      <c r="AUF43" s="228"/>
      <c r="AUG43" s="228"/>
      <c r="AUH43" s="228"/>
      <c r="AUI43" s="228"/>
      <c r="AUJ43" s="228"/>
      <c r="AUK43" s="228"/>
      <c r="AUL43" s="228"/>
      <c r="AUM43" s="228"/>
      <c r="AUN43" s="228"/>
      <c r="AUO43" s="228"/>
      <c r="AUP43" s="228"/>
      <c r="AUQ43" s="228"/>
      <c r="AUR43" s="228"/>
      <c r="AUS43" s="228"/>
      <c r="AUT43" s="228"/>
      <c r="AUU43" s="228"/>
      <c r="AUV43" s="228"/>
      <c r="AUW43" s="228"/>
      <c r="AUX43" s="228"/>
      <c r="AUY43" s="228"/>
      <c r="AUZ43" s="228"/>
      <c r="AVA43" s="228"/>
      <c r="AVB43" s="228"/>
      <c r="AVC43" s="228"/>
      <c r="AVD43" s="228"/>
      <c r="AVE43" s="228"/>
      <c r="AVF43" s="228"/>
      <c r="AVG43" s="228"/>
      <c r="AVH43" s="228"/>
      <c r="AVI43" s="228"/>
      <c r="AVJ43" s="228"/>
      <c r="AVK43" s="228"/>
      <c r="AVL43" s="228"/>
      <c r="AVM43" s="228"/>
      <c r="AVN43" s="228"/>
      <c r="AVO43" s="228"/>
      <c r="AVP43" s="228"/>
      <c r="AVQ43" s="228"/>
      <c r="AVR43" s="228"/>
      <c r="AVS43" s="228"/>
      <c r="AVT43" s="228"/>
      <c r="AVU43" s="228"/>
      <c r="AVV43" s="228"/>
      <c r="AVW43" s="228"/>
      <c r="AVX43" s="228"/>
      <c r="AVY43" s="228"/>
      <c r="AVZ43" s="228"/>
      <c r="AWA43" s="228"/>
      <c r="AWB43" s="228"/>
      <c r="AWC43" s="228"/>
      <c r="AWD43" s="228"/>
      <c r="AWE43" s="228"/>
      <c r="AWF43" s="228"/>
      <c r="AWG43" s="228"/>
      <c r="AWH43" s="228"/>
      <c r="AWI43" s="228"/>
      <c r="AWJ43" s="228"/>
      <c r="AWK43" s="228"/>
      <c r="AWL43" s="228"/>
      <c r="AWM43" s="228"/>
      <c r="AWN43" s="228"/>
      <c r="AWO43" s="228"/>
      <c r="AWP43" s="228"/>
      <c r="AWQ43" s="228"/>
      <c r="AWR43" s="228"/>
      <c r="AWS43" s="228"/>
      <c r="AWT43" s="228"/>
      <c r="AWU43" s="228"/>
      <c r="AWV43" s="228"/>
      <c r="AWW43" s="228"/>
      <c r="AWX43" s="228"/>
      <c r="AWY43" s="228"/>
      <c r="AWZ43" s="228"/>
      <c r="AXA43" s="228"/>
      <c r="AXB43" s="228"/>
      <c r="AXC43" s="228"/>
      <c r="AXD43" s="228"/>
      <c r="AXE43" s="228"/>
      <c r="AXF43" s="228"/>
      <c r="AXG43" s="228"/>
      <c r="AXH43" s="228"/>
      <c r="AXI43" s="228"/>
      <c r="AXJ43" s="228"/>
      <c r="AXK43" s="228"/>
      <c r="AXL43" s="228"/>
      <c r="AXM43" s="228"/>
      <c r="AXN43" s="228"/>
      <c r="AXO43" s="228"/>
      <c r="AXP43" s="228"/>
      <c r="AXQ43" s="228"/>
      <c r="AXR43" s="228"/>
      <c r="AXS43" s="228"/>
      <c r="AXT43" s="228"/>
      <c r="AXU43" s="228"/>
      <c r="AXV43" s="228"/>
      <c r="AXW43" s="228"/>
      <c r="AXX43" s="228"/>
      <c r="AXY43" s="228"/>
      <c r="AXZ43" s="228"/>
      <c r="AYA43" s="228"/>
      <c r="AYB43" s="228"/>
      <c r="AYC43" s="228"/>
      <c r="AYD43" s="228"/>
      <c r="AYE43" s="228"/>
      <c r="AYF43" s="228"/>
      <c r="AYG43" s="228"/>
      <c r="AYH43" s="228"/>
      <c r="AYI43" s="228"/>
      <c r="AYJ43" s="228"/>
      <c r="AYK43" s="228"/>
      <c r="AYL43" s="228"/>
      <c r="AYM43" s="228"/>
      <c r="AYN43" s="228"/>
      <c r="AYO43" s="228"/>
      <c r="AYP43" s="228"/>
      <c r="AYQ43" s="228"/>
      <c r="AYR43" s="228"/>
      <c r="AYS43" s="228"/>
      <c r="AYT43" s="228"/>
      <c r="AYU43" s="228"/>
      <c r="AYV43" s="228"/>
      <c r="AYW43" s="228"/>
      <c r="AYX43" s="228"/>
      <c r="AYY43" s="228"/>
      <c r="AYZ43" s="228"/>
      <c r="AZA43" s="228"/>
      <c r="AZB43" s="228"/>
      <c r="AZC43" s="228"/>
      <c r="AZD43" s="228"/>
      <c r="AZE43" s="228"/>
      <c r="AZF43" s="228"/>
      <c r="AZG43" s="228"/>
      <c r="AZH43" s="228"/>
      <c r="AZI43" s="228"/>
      <c r="AZJ43" s="228"/>
      <c r="AZK43" s="228"/>
      <c r="AZL43" s="228"/>
      <c r="AZM43" s="228"/>
      <c r="AZN43" s="228"/>
      <c r="AZO43" s="228"/>
      <c r="AZP43" s="228"/>
      <c r="AZQ43" s="228"/>
      <c r="AZR43" s="228"/>
      <c r="AZS43" s="228"/>
      <c r="AZT43" s="228"/>
      <c r="AZU43" s="228"/>
      <c r="AZV43" s="228"/>
      <c r="AZW43" s="228"/>
      <c r="AZX43" s="228"/>
      <c r="AZY43" s="228"/>
      <c r="AZZ43" s="228"/>
      <c r="BAA43" s="228"/>
      <c r="BAB43" s="228"/>
      <c r="BAC43" s="228"/>
      <c r="BAD43" s="228"/>
      <c r="BAE43" s="228"/>
      <c r="BAF43" s="228"/>
      <c r="BAG43" s="228"/>
      <c r="BAH43" s="228"/>
      <c r="BAI43" s="228"/>
      <c r="BAJ43" s="228"/>
      <c r="BAK43" s="228"/>
      <c r="BAL43" s="228"/>
      <c r="BAM43" s="228"/>
      <c r="BAN43" s="228"/>
      <c r="BAO43" s="228"/>
      <c r="BAP43" s="228"/>
      <c r="BAQ43" s="228"/>
      <c r="BAR43" s="228"/>
      <c r="BAS43" s="228"/>
      <c r="BAT43" s="228"/>
      <c r="BAU43" s="228"/>
      <c r="BAV43" s="228"/>
      <c r="BAW43" s="228"/>
      <c r="BAX43" s="228"/>
      <c r="BAY43" s="228"/>
      <c r="BAZ43" s="228"/>
      <c r="BBA43" s="228"/>
      <c r="BBB43" s="228"/>
      <c r="BBC43" s="228"/>
      <c r="BBD43" s="228"/>
      <c r="BBE43" s="228"/>
      <c r="BBF43" s="228"/>
      <c r="BBG43" s="228"/>
      <c r="BBH43" s="228"/>
      <c r="BBI43" s="228"/>
      <c r="BBJ43" s="228"/>
      <c r="BBK43" s="228"/>
      <c r="BBL43" s="228"/>
      <c r="BBM43" s="228"/>
      <c r="BBN43" s="228"/>
      <c r="BBO43" s="228"/>
      <c r="BBP43" s="228"/>
      <c r="BBQ43" s="228"/>
      <c r="BBR43" s="228"/>
      <c r="BBS43" s="228"/>
      <c r="BBT43" s="228"/>
      <c r="BBU43" s="228"/>
      <c r="BBV43" s="228"/>
      <c r="BBW43" s="228"/>
      <c r="BBX43" s="228"/>
      <c r="BBY43" s="228"/>
      <c r="BBZ43" s="228"/>
      <c r="BCA43" s="228"/>
      <c r="BCB43" s="228"/>
      <c r="BCC43" s="228"/>
      <c r="BCD43" s="228"/>
      <c r="BCE43" s="228"/>
      <c r="BCF43" s="228"/>
      <c r="BCG43" s="228"/>
      <c r="BCH43" s="228"/>
      <c r="BCI43" s="228"/>
      <c r="BCJ43" s="228"/>
      <c r="BCK43" s="228"/>
      <c r="BCL43" s="228"/>
      <c r="BCM43" s="228"/>
      <c r="BCN43" s="228"/>
      <c r="BCO43" s="228"/>
      <c r="BCP43" s="228"/>
      <c r="BCQ43" s="228"/>
      <c r="BCR43" s="228"/>
      <c r="BCS43" s="228"/>
      <c r="BCT43" s="228"/>
      <c r="BCU43" s="228"/>
      <c r="BCV43" s="228"/>
      <c r="BCW43" s="228"/>
      <c r="BCX43" s="228"/>
      <c r="BCY43" s="228"/>
      <c r="BCZ43" s="228"/>
      <c r="BDA43" s="228"/>
      <c r="BDB43" s="228"/>
      <c r="BDC43" s="228"/>
      <c r="BDD43" s="228"/>
      <c r="BDE43" s="228"/>
      <c r="BDF43" s="228"/>
      <c r="BDG43" s="228"/>
      <c r="BDH43" s="228"/>
      <c r="BDI43" s="228"/>
      <c r="BDJ43" s="228"/>
      <c r="BDK43" s="228"/>
      <c r="BDL43" s="228"/>
      <c r="BDM43" s="228"/>
      <c r="BDN43" s="228"/>
      <c r="BDO43" s="228"/>
      <c r="BDP43" s="228"/>
      <c r="BDQ43" s="228"/>
      <c r="BDR43" s="228"/>
      <c r="BDS43" s="228"/>
      <c r="BDT43" s="228"/>
      <c r="BDU43" s="228"/>
      <c r="BDV43" s="228"/>
      <c r="BDW43" s="228"/>
      <c r="BDX43" s="228"/>
      <c r="BDY43" s="228"/>
      <c r="BDZ43" s="228"/>
      <c r="BEA43" s="228"/>
      <c r="BEB43" s="228"/>
      <c r="BEC43" s="228"/>
      <c r="BED43" s="228"/>
      <c r="BEE43" s="228"/>
      <c r="BEF43" s="228"/>
      <c r="BEG43" s="228"/>
      <c r="BEH43" s="228"/>
      <c r="BEI43" s="228"/>
      <c r="BEJ43" s="228"/>
      <c r="BEK43" s="228"/>
      <c r="BEL43" s="228"/>
      <c r="BEM43" s="228"/>
      <c r="BEN43" s="228"/>
      <c r="BEO43" s="228"/>
      <c r="BEP43" s="228"/>
      <c r="BEQ43" s="228"/>
      <c r="BER43" s="228"/>
      <c r="BES43" s="228"/>
      <c r="BET43" s="228"/>
      <c r="BEU43" s="228"/>
      <c r="BEV43" s="228"/>
      <c r="BEW43" s="228"/>
      <c r="BEX43" s="228"/>
      <c r="BEY43" s="228"/>
      <c r="BEZ43" s="228"/>
      <c r="BFA43" s="228"/>
      <c r="BFB43" s="228"/>
      <c r="BFC43" s="228"/>
      <c r="BFD43" s="228"/>
      <c r="BFE43" s="228"/>
      <c r="BFF43" s="228"/>
      <c r="BFG43" s="228"/>
      <c r="BFH43" s="228"/>
      <c r="BFI43" s="228"/>
      <c r="BFJ43" s="228"/>
      <c r="BFK43" s="228"/>
      <c r="BFL43" s="228"/>
      <c r="BFM43" s="228"/>
      <c r="BFN43" s="228"/>
      <c r="BFO43" s="228"/>
      <c r="BFP43" s="228"/>
      <c r="BFQ43" s="228"/>
      <c r="BFR43" s="228"/>
      <c r="BFS43" s="228"/>
      <c r="BFT43" s="228"/>
      <c r="BFU43" s="228"/>
      <c r="BFV43" s="228"/>
      <c r="BFW43" s="228"/>
      <c r="BFX43" s="228"/>
      <c r="BFY43" s="228"/>
      <c r="BFZ43" s="228"/>
      <c r="BGA43" s="228"/>
      <c r="BGB43" s="228"/>
      <c r="BGC43" s="228"/>
      <c r="BGD43" s="228"/>
      <c r="BGE43" s="228"/>
      <c r="BGF43" s="228"/>
      <c r="BGG43" s="228"/>
      <c r="BGH43" s="228"/>
      <c r="BGI43" s="228"/>
      <c r="BGJ43" s="228"/>
      <c r="BGK43" s="228"/>
      <c r="BGL43" s="228"/>
      <c r="BGM43" s="228"/>
      <c r="BGN43" s="228"/>
      <c r="BGO43" s="228"/>
      <c r="BGP43" s="228"/>
      <c r="BGQ43" s="228"/>
      <c r="BGR43" s="228"/>
      <c r="BGS43" s="228"/>
      <c r="BGT43" s="228"/>
      <c r="BGU43" s="228"/>
      <c r="BGV43" s="228"/>
      <c r="BGW43" s="228"/>
      <c r="BGX43" s="228"/>
      <c r="BGY43" s="228"/>
      <c r="BGZ43" s="228"/>
      <c r="BHA43" s="228"/>
      <c r="BHB43" s="228"/>
      <c r="BHC43" s="228"/>
      <c r="BHD43" s="228"/>
      <c r="BHE43" s="228"/>
      <c r="BHF43" s="228"/>
      <c r="BHG43" s="228"/>
      <c r="BHH43" s="228"/>
      <c r="BHI43" s="228"/>
      <c r="BHJ43" s="228"/>
      <c r="BHK43" s="228"/>
      <c r="BHL43" s="228"/>
      <c r="BHM43" s="228"/>
      <c r="BHN43" s="228"/>
      <c r="BHO43" s="228"/>
      <c r="BHP43" s="228"/>
      <c r="BHQ43" s="228"/>
      <c r="BHR43" s="228"/>
      <c r="BHS43" s="228"/>
      <c r="BHT43" s="228"/>
      <c r="BHU43" s="228"/>
      <c r="BHV43" s="228"/>
      <c r="BHW43" s="228"/>
      <c r="BHX43" s="228"/>
      <c r="BHY43" s="228"/>
      <c r="BHZ43" s="228"/>
      <c r="BIA43" s="228"/>
      <c r="BIB43" s="228"/>
      <c r="BIC43" s="228"/>
      <c r="BID43" s="228"/>
      <c r="BIE43" s="228"/>
      <c r="BIF43" s="228"/>
      <c r="BIG43" s="228"/>
      <c r="BIH43" s="228"/>
      <c r="BII43" s="228"/>
      <c r="BIJ43" s="228"/>
      <c r="BIK43" s="228"/>
      <c r="BIL43" s="228"/>
      <c r="BIM43" s="228"/>
      <c r="BIN43" s="228"/>
      <c r="BIO43" s="228"/>
      <c r="BIP43" s="228"/>
      <c r="BIQ43" s="228"/>
      <c r="BIR43" s="228"/>
      <c r="BIS43" s="228"/>
      <c r="BIT43" s="228"/>
      <c r="BIU43" s="228"/>
      <c r="BIV43" s="228"/>
      <c r="BIW43" s="228"/>
      <c r="BIX43" s="228"/>
      <c r="BIY43" s="228"/>
      <c r="BIZ43" s="228"/>
      <c r="BJA43" s="228"/>
      <c r="BJB43" s="228"/>
      <c r="BJC43" s="228"/>
      <c r="BJD43" s="228"/>
      <c r="BJE43" s="228"/>
      <c r="BJF43" s="228"/>
      <c r="BJG43" s="228"/>
      <c r="BJH43" s="228"/>
      <c r="BJI43" s="228"/>
      <c r="BJJ43" s="228"/>
      <c r="BJK43" s="228"/>
      <c r="BJL43" s="228"/>
      <c r="BJM43" s="228"/>
      <c r="BJN43" s="228"/>
      <c r="BJO43" s="228"/>
      <c r="BJP43" s="228"/>
      <c r="BJQ43" s="228"/>
      <c r="BJR43" s="228"/>
      <c r="BJS43" s="228"/>
      <c r="BJT43" s="228"/>
      <c r="BJU43" s="228"/>
      <c r="BJV43" s="228"/>
      <c r="BJW43" s="228"/>
      <c r="BJX43" s="228"/>
      <c r="BJY43" s="228"/>
      <c r="BJZ43" s="228"/>
      <c r="BKA43" s="228"/>
      <c r="BKB43" s="228"/>
      <c r="BKC43" s="228"/>
      <c r="BKD43" s="228"/>
      <c r="BKE43" s="228"/>
      <c r="BKF43" s="228"/>
      <c r="BKG43" s="228"/>
      <c r="BKH43" s="228"/>
      <c r="BKI43" s="228"/>
      <c r="BKJ43" s="228"/>
      <c r="BKK43" s="228"/>
      <c r="BKL43" s="228"/>
      <c r="BKM43" s="228"/>
      <c r="BKN43" s="228"/>
      <c r="BKO43" s="228"/>
      <c r="BKP43" s="228"/>
      <c r="BKQ43" s="228"/>
      <c r="BKR43" s="228"/>
      <c r="BKS43" s="228"/>
      <c r="BKT43" s="228"/>
      <c r="BKU43" s="228"/>
      <c r="BKV43" s="228"/>
      <c r="BKW43" s="228"/>
      <c r="BKX43" s="228"/>
      <c r="BKY43" s="228"/>
      <c r="BKZ43" s="228"/>
      <c r="BLA43" s="228"/>
      <c r="BLB43" s="228"/>
      <c r="BLC43" s="228"/>
      <c r="BLD43" s="228"/>
      <c r="BLE43" s="228"/>
      <c r="BLF43" s="228"/>
      <c r="BLG43" s="228"/>
      <c r="BLH43" s="228"/>
      <c r="BLI43" s="228"/>
      <c r="BLJ43" s="228"/>
      <c r="BLK43" s="228"/>
      <c r="BLL43" s="228"/>
      <c r="BLM43" s="228"/>
      <c r="BLN43" s="228"/>
      <c r="BLO43" s="228"/>
      <c r="BLP43" s="228"/>
      <c r="BLQ43" s="228"/>
      <c r="BLR43" s="228"/>
      <c r="BLS43" s="228"/>
      <c r="BLT43" s="228"/>
      <c r="BLU43" s="228"/>
      <c r="BLV43" s="228"/>
      <c r="BLW43" s="228"/>
      <c r="BLX43" s="228"/>
      <c r="BLY43" s="228"/>
      <c r="BLZ43" s="228"/>
      <c r="BMA43" s="228"/>
      <c r="BMB43" s="228"/>
      <c r="BMC43" s="228"/>
      <c r="BMD43" s="228"/>
      <c r="BME43" s="228"/>
      <c r="BMF43" s="228"/>
      <c r="BMG43" s="228"/>
      <c r="BMH43" s="228"/>
      <c r="BMI43" s="228"/>
      <c r="BMJ43" s="228"/>
      <c r="BMK43" s="228"/>
      <c r="BML43" s="228"/>
      <c r="BMM43" s="228"/>
      <c r="BMN43" s="228"/>
      <c r="BMO43" s="228"/>
      <c r="BMP43" s="228"/>
      <c r="BMQ43" s="228"/>
      <c r="BMR43" s="228"/>
      <c r="BMS43" s="228"/>
      <c r="BMT43" s="228"/>
      <c r="BMU43" s="228"/>
      <c r="BMV43" s="228"/>
      <c r="BMW43" s="228"/>
      <c r="BMX43" s="228"/>
      <c r="BMY43" s="228"/>
      <c r="BMZ43" s="228"/>
      <c r="BNA43" s="228"/>
      <c r="BNB43" s="228"/>
      <c r="BNC43" s="228"/>
      <c r="BND43" s="228"/>
      <c r="BNE43" s="228"/>
      <c r="BNF43" s="228"/>
      <c r="BNG43" s="228"/>
      <c r="BNH43" s="228"/>
      <c r="BNI43" s="228"/>
      <c r="BNJ43" s="228"/>
      <c r="BNK43" s="228"/>
      <c r="BNL43" s="228"/>
      <c r="BNM43" s="228"/>
      <c r="BNN43" s="228"/>
      <c r="BNO43" s="228"/>
      <c r="BNP43" s="228"/>
      <c r="BNQ43" s="228"/>
      <c r="BNR43" s="228"/>
      <c r="BNS43" s="228"/>
      <c r="BNT43" s="228"/>
      <c r="BNU43" s="228"/>
      <c r="BNV43" s="228"/>
      <c r="BNW43" s="228"/>
      <c r="BNX43" s="228"/>
      <c r="BNY43" s="228"/>
      <c r="BNZ43" s="228"/>
      <c r="BOA43" s="228"/>
      <c r="BOB43" s="228"/>
      <c r="BOC43" s="228"/>
      <c r="BOD43" s="228"/>
      <c r="BOE43" s="228"/>
      <c r="BOF43" s="228"/>
      <c r="BOG43" s="228"/>
      <c r="BOH43" s="228"/>
      <c r="BOI43" s="228"/>
      <c r="BOJ43" s="228"/>
      <c r="BOK43" s="228"/>
      <c r="BOL43" s="228"/>
      <c r="BOM43" s="228"/>
      <c r="BON43" s="228"/>
      <c r="BOO43" s="228"/>
      <c r="BOP43" s="228"/>
      <c r="BOQ43" s="228"/>
      <c r="BOR43" s="228"/>
      <c r="BOS43" s="228"/>
      <c r="BOT43" s="228"/>
      <c r="BOU43" s="228"/>
      <c r="BOV43" s="228"/>
      <c r="BOW43" s="228"/>
      <c r="BOX43" s="228"/>
      <c r="BOY43" s="228"/>
      <c r="BOZ43" s="228"/>
      <c r="BPA43" s="228"/>
      <c r="BPB43" s="228"/>
      <c r="BPC43" s="228"/>
      <c r="BPD43" s="228"/>
      <c r="BPE43" s="228"/>
      <c r="BPF43" s="228"/>
      <c r="BPG43" s="228"/>
      <c r="BPH43" s="228"/>
      <c r="BPI43" s="228"/>
      <c r="BPJ43" s="228"/>
      <c r="BPK43" s="228"/>
      <c r="BPL43" s="228"/>
      <c r="BPM43" s="228"/>
      <c r="BPN43" s="228"/>
      <c r="BPO43" s="228"/>
      <c r="BPP43" s="228"/>
      <c r="BPQ43" s="228"/>
      <c r="BPR43" s="228"/>
      <c r="BPS43" s="228"/>
      <c r="BPT43" s="228"/>
      <c r="BPU43" s="228"/>
      <c r="BPV43" s="228"/>
      <c r="BPW43" s="228"/>
      <c r="BPX43" s="228"/>
      <c r="BPY43" s="228"/>
      <c r="BPZ43" s="228"/>
      <c r="BQA43" s="228"/>
      <c r="BQB43" s="228"/>
      <c r="BQC43" s="228"/>
      <c r="BQD43" s="228"/>
      <c r="BQE43" s="228"/>
      <c r="BQF43" s="228"/>
      <c r="BQG43" s="228"/>
      <c r="BQH43" s="228"/>
      <c r="BQI43" s="228"/>
      <c r="BQJ43" s="228"/>
      <c r="BQK43" s="228"/>
      <c r="BQL43" s="228"/>
      <c r="BQM43" s="228"/>
      <c r="BQN43" s="228"/>
      <c r="BQO43" s="228"/>
      <c r="BQP43" s="228"/>
      <c r="BQQ43" s="228"/>
      <c r="BQR43" s="228"/>
      <c r="BQS43" s="228"/>
      <c r="BQT43" s="228"/>
      <c r="BQU43" s="228"/>
      <c r="BQV43" s="228"/>
      <c r="BQW43" s="228"/>
      <c r="BQX43" s="228"/>
      <c r="BQY43" s="228"/>
      <c r="BQZ43" s="228"/>
      <c r="BRA43" s="228"/>
      <c r="BRB43" s="228"/>
      <c r="BRC43" s="228"/>
      <c r="BRD43" s="228"/>
      <c r="BRE43" s="228"/>
      <c r="BRF43" s="228"/>
      <c r="BRG43" s="228"/>
      <c r="BRH43" s="228"/>
      <c r="BRI43" s="228"/>
      <c r="BRJ43" s="228"/>
      <c r="BRK43" s="228"/>
      <c r="BRL43" s="228"/>
      <c r="BRM43" s="228"/>
      <c r="BRN43" s="228"/>
      <c r="BRO43" s="228"/>
      <c r="BRP43" s="228"/>
      <c r="BRQ43" s="228"/>
      <c r="BRR43" s="228"/>
      <c r="BRS43" s="228"/>
      <c r="BRT43" s="228"/>
      <c r="BRU43" s="228"/>
      <c r="BRV43" s="228"/>
      <c r="BRW43" s="228"/>
      <c r="BRX43" s="228"/>
      <c r="BRY43" s="228"/>
      <c r="BRZ43" s="228"/>
      <c r="BSA43" s="228"/>
      <c r="BSB43" s="228"/>
      <c r="BSC43" s="228"/>
      <c r="BSD43" s="228"/>
      <c r="BSE43" s="228"/>
      <c r="BSF43" s="228"/>
      <c r="BSG43" s="228"/>
      <c r="BSH43" s="228"/>
      <c r="BSI43" s="228"/>
      <c r="BSJ43" s="228"/>
      <c r="BSK43" s="228"/>
      <c r="BSL43" s="228"/>
      <c r="BSM43" s="228"/>
      <c r="BSN43" s="228"/>
      <c r="BSO43" s="228"/>
      <c r="BSP43" s="228"/>
      <c r="BSQ43" s="228"/>
      <c r="BSR43" s="228"/>
      <c r="BSS43" s="228"/>
      <c r="BST43" s="228"/>
      <c r="BSU43" s="228"/>
      <c r="BSV43" s="228"/>
      <c r="BSW43" s="228"/>
      <c r="BSX43" s="228"/>
      <c r="BSY43" s="228"/>
      <c r="BSZ43" s="228"/>
      <c r="BTA43" s="228"/>
      <c r="BTB43" s="228"/>
      <c r="BTC43" s="228"/>
      <c r="BTD43" s="228"/>
      <c r="BTE43" s="228"/>
      <c r="BTF43" s="228"/>
      <c r="BTG43" s="228"/>
      <c r="BTH43" s="228"/>
      <c r="BTI43" s="228"/>
      <c r="BTJ43" s="228"/>
      <c r="BTK43" s="228"/>
      <c r="BTL43" s="228"/>
      <c r="BTM43" s="228"/>
      <c r="BTN43" s="228"/>
      <c r="BTO43" s="228"/>
      <c r="BTP43" s="228"/>
      <c r="BTQ43" s="228"/>
      <c r="BTR43" s="228"/>
      <c r="BTS43" s="228"/>
      <c r="BTT43" s="228"/>
      <c r="BTU43" s="228"/>
      <c r="BTV43" s="228"/>
      <c r="BTW43" s="228"/>
      <c r="BTX43" s="228"/>
      <c r="BTY43" s="228"/>
      <c r="BTZ43" s="228"/>
      <c r="BUA43" s="228"/>
      <c r="BUB43" s="228"/>
      <c r="BUC43" s="228"/>
      <c r="BUD43" s="228"/>
      <c r="BUE43" s="228"/>
      <c r="BUF43" s="228"/>
      <c r="BUG43" s="228"/>
      <c r="BUH43" s="228"/>
      <c r="BUI43" s="228"/>
      <c r="BUJ43" s="228"/>
      <c r="BUK43" s="228"/>
      <c r="BUL43" s="228"/>
      <c r="BUM43" s="228"/>
      <c r="BUN43" s="228"/>
      <c r="BUO43" s="228"/>
      <c r="BUP43" s="228"/>
      <c r="BUQ43" s="228"/>
      <c r="BUR43" s="228"/>
      <c r="BUS43" s="228"/>
      <c r="BUT43" s="228"/>
      <c r="BUU43" s="228"/>
      <c r="BUV43" s="228"/>
      <c r="BUW43" s="228"/>
      <c r="BUX43" s="228"/>
      <c r="BUY43" s="228"/>
      <c r="BUZ43" s="228"/>
      <c r="BVA43" s="228"/>
      <c r="BVB43" s="228"/>
      <c r="BVC43" s="228"/>
      <c r="BVD43" s="228"/>
      <c r="BVE43" s="228"/>
      <c r="BVF43" s="228"/>
      <c r="BVG43" s="228"/>
      <c r="BVH43" s="228"/>
      <c r="BVI43" s="228"/>
      <c r="BVJ43" s="228"/>
      <c r="BVK43" s="228"/>
      <c r="BVL43" s="228"/>
      <c r="BVM43" s="228"/>
      <c r="BVN43" s="228"/>
      <c r="BVO43" s="228"/>
      <c r="BVP43" s="228"/>
      <c r="BVQ43" s="228"/>
      <c r="BVR43" s="228"/>
      <c r="BVS43" s="228"/>
      <c r="BVT43" s="228"/>
      <c r="BVU43" s="228"/>
      <c r="BVV43" s="228"/>
      <c r="BVW43" s="228"/>
      <c r="BVX43" s="228"/>
      <c r="BVY43" s="228"/>
      <c r="BVZ43" s="228"/>
      <c r="BWA43" s="228"/>
      <c r="BWB43" s="228"/>
      <c r="BWC43" s="228"/>
      <c r="BWD43" s="228"/>
      <c r="BWE43" s="228"/>
      <c r="BWF43" s="228"/>
      <c r="BWG43" s="228"/>
      <c r="BWH43" s="228"/>
      <c r="BWI43" s="228"/>
      <c r="BWJ43" s="228"/>
      <c r="BWK43" s="228"/>
      <c r="BWL43" s="228"/>
      <c r="BWM43" s="228"/>
      <c r="BWN43" s="228"/>
      <c r="BWO43" s="228"/>
      <c r="BWP43" s="228"/>
      <c r="BWQ43" s="228"/>
      <c r="BWR43" s="228"/>
      <c r="BWS43" s="228"/>
      <c r="BWT43" s="228"/>
      <c r="BWU43" s="228"/>
      <c r="BWV43" s="228"/>
      <c r="BWW43" s="228"/>
      <c r="BWX43" s="228"/>
      <c r="BWY43" s="228"/>
      <c r="BWZ43" s="228"/>
      <c r="BXA43" s="228"/>
      <c r="BXB43" s="228"/>
      <c r="BXC43" s="228"/>
      <c r="BXD43" s="228"/>
      <c r="BXE43" s="228"/>
      <c r="BXF43" s="228"/>
      <c r="BXG43" s="228"/>
      <c r="BXH43" s="228"/>
      <c r="BXI43" s="228"/>
      <c r="BXJ43" s="228"/>
      <c r="BXK43" s="228"/>
      <c r="BXL43" s="228"/>
      <c r="BXM43" s="228"/>
      <c r="BXN43" s="228"/>
      <c r="BXO43" s="228"/>
      <c r="BXP43" s="228"/>
      <c r="BXQ43" s="228"/>
      <c r="BXR43" s="228"/>
      <c r="BXS43" s="228"/>
      <c r="BXT43" s="228"/>
      <c r="BXU43" s="228"/>
      <c r="BXV43" s="228"/>
      <c r="BXW43" s="228"/>
      <c r="BXX43" s="228"/>
      <c r="BXY43" s="228"/>
      <c r="BXZ43" s="228"/>
      <c r="BYA43" s="228"/>
      <c r="BYB43" s="228"/>
      <c r="BYC43" s="228"/>
      <c r="BYD43" s="228"/>
      <c r="BYE43" s="228"/>
      <c r="BYF43" s="228"/>
      <c r="BYG43" s="228"/>
      <c r="BYH43" s="228"/>
      <c r="BYI43" s="228"/>
      <c r="BYJ43" s="228"/>
      <c r="BYK43" s="228"/>
      <c r="BYL43" s="228"/>
      <c r="BYM43" s="228"/>
      <c r="BYN43" s="228"/>
      <c r="BYO43" s="228"/>
      <c r="BYP43" s="228"/>
      <c r="BYQ43" s="228"/>
      <c r="BYR43" s="228"/>
      <c r="BYS43" s="228"/>
      <c r="BYT43" s="228"/>
      <c r="BYU43" s="228"/>
      <c r="BYV43" s="228"/>
      <c r="BYW43" s="228"/>
      <c r="BYX43" s="228"/>
      <c r="BYY43" s="228"/>
      <c r="BYZ43" s="228"/>
      <c r="BZA43" s="228"/>
      <c r="BZB43" s="228"/>
      <c r="BZC43" s="228"/>
      <c r="BZD43" s="228"/>
      <c r="BZE43" s="228"/>
      <c r="BZF43" s="228"/>
      <c r="BZG43" s="228"/>
      <c r="BZH43" s="228"/>
      <c r="BZI43" s="228"/>
      <c r="BZJ43" s="228"/>
      <c r="BZK43" s="228"/>
      <c r="BZL43" s="228"/>
      <c r="BZM43" s="228"/>
      <c r="BZN43" s="228"/>
      <c r="BZO43" s="228"/>
      <c r="BZP43" s="228"/>
      <c r="BZQ43" s="228"/>
      <c r="BZR43" s="228"/>
      <c r="BZS43" s="228"/>
      <c r="BZT43" s="228"/>
      <c r="BZU43" s="228"/>
      <c r="BZV43" s="228"/>
      <c r="BZW43" s="228"/>
      <c r="BZX43" s="228"/>
      <c r="BZY43" s="228"/>
      <c r="BZZ43" s="228"/>
      <c r="CAA43" s="228"/>
      <c r="CAB43" s="228"/>
      <c r="CAC43" s="228"/>
      <c r="CAD43" s="228"/>
      <c r="CAE43" s="228"/>
      <c r="CAF43" s="228"/>
      <c r="CAG43" s="228"/>
      <c r="CAH43" s="228"/>
      <c r="CAI43" s="228"/>
      <c r="CAJ43" s="228"/>
      <c r="CAK43" s="228"/>
      <c r="CAL43" s="228"/>
      <c r="CAM43" s="228"/>
      <c r="CAN43" s="228"/>
      <c r="CAO43" s="228"/>
      <c r="CAP43" s="228"/>
      <c r="CAQ43" s="228"/>
      <c r="CAR43" s="228"/>
      <c r="CAS43" s="228"/>
      <c r="CAT43" s="228"/>
      <c r="CAU43" s="228"/>
      <c r="CAV43" s="228"/>
      <c r="CAW43" s="228"/>
      <c r="CAX43" s="228"/>
      <c r="CAY43" s="228"/>
      <c r="CAZ43" s="228"/>
      <c r="CBA43" s="228"/>
      <c r="CBB43" s="228"/>
      <c r="CBC43" s="228"/>
      <c r="CBD43" s="228"/>
      <c r="CBE43" s="228"/>
      <c r="CBF43" s="228"/>
      <c r="CBG43" s="228"/>
      <c r="CBH43" s="228"/>
      <c r="CBI43" s="228"/>
      <c r="CBJ43" s="228"/>
      <c r="CBK43" s="228"/>
      <c r="CBL43" s="228"/>
      <c r="CBM43" s="228"/>
      <c r="CBN43" s="228"/>
      <c r="CBO43" s="228"/>
      <c r="CBP43" s="228"/>
      <c r="CBQ43" s="228"/>
      <c r="CBR43" s="228"/>
      <c r="CBS43" s="228"/>
      <c r="CBT43" s="228"/>
      <c r="CBU43" s="228"/>
      <c r="CBV43" s="228"/>
      <c r="CBW43" s="228"/>
      <c r="CBX43" s="228"/>
      <c r="CBY43" s="228"/>
      <c r="CBZ43" s="228"/>
      <c r="CCA43" s="228"/>
      <c r="CCB43" s="228"/>
      <c r="CCC43" s="228"/>
      <c r="CCD43" s="228"/>
      <c r="CCE43" s="228"/>
      <c r="CCF43" s="228"/>
      <c r="CCG43" s="228"/>
      <c r="CCH43" s="228"/>
      <c r="CCI43" s="228"/>
      <c r="CCJ43" s="228"/>
      <c r="CCK43" s="228"/>
      <c r="CCL43" s="228"/>
      <c r="CCM43" s="228"/>
      <c r="CCN43" s="228"/>
      <c r="CCO43" s="228"/>
      <c r="CCP43" s="228"/>
      <c r="CCQ43" s="228"/>
      <c r="CCR43" s="228"/>
      <c r="CCS43" s="228"/>
      <c r="CCT43" s="228"/>
      <c r="CCU43" s="228"/>
      <c r="CCV43" s="228"/>
      <c r="CCW43" s="228"/>
      <c r="CCX43" s="228"/>
      <c r="CCY43" s="228"/>
      <c r="CCZ43" s="228"/>
      <c r="CDA43" s="228"/>
      <c r="CDB43" s="228"/>
      <c r="CDC43" s="228"/>
      <c r="CDD43" s="228"/>
      <c r="CDE43" s="228"/>
      <c r="CDF43" s="228"/>
      <c r="CDG43" s="228"/>
      <c r="CDH43" s="228"/>
      <c r="CDI43" s="228"/>
      <c r="CDJ43" s="228"/>
      <c r="CDK43" s="228"/>
      <c r="CDL43" s="228"/>
      <c r="CDM43" s="228"/>
      <c r="CDN43" s="228"/>
      <c r="CDO43" s="228"/>
      <c r="CDP43" s="228"/>
      <c r="CDQ43" s="228"/>
      <c r="CDR43" s="228"/>
      <c r="CDS43" s="228"/>
      <c r="CDT43" s="228"/>
      <c r="CDU43" s="228"/>
      <c r="CDV43" s="228"/>
      <c r="CDW43" s="228"/>
      <c r="CDX43" s="228"/>
      <c r="CDY43" s="228"/>
      <c r="CDZ43" s="228"/>
      <c r="CEA43" s="228"/>
      <c r="CEB43" s="228"/>
      <c r="CEC43" s="228"/>
      <c r="CED43" s="228"/>
      <c r="CEE43" s="228"/>
      <c r="CEF43" s="228"/>
      <c r="CEG43" s="228"/>
      <c r="CEH43" s="228"/>
      <c r="CEI43" s="228"/>
      <c r="CEJ43" s="228"/>
      <c r="CEK43" s="228"/>
      <c r="CEL43" s="228"/>
      <c r="CEM43" s="228"/>
      <c r="CEN43" s="228"/>
      <c r="CEO43" s="228"/>
      <c r="CEP43" s="228"/>
      <c r="CEQ43" s="228"/>
      <c r="CER43" s="228"/>
      <c r="CES43" s="228"/>
      <c r="CET43" s="228"/>
      <c r="CEU43" s="228"/>
      <c r="CEV43" s="228"/>
      <c r="CEW43" s="228"/>
      <c r="CEX43" s="228"/>
      <c r="CEY43" s="228"/>
      <c r="CEZ43" s="228"/>
      <c r="CFA43" s="228"/>
      <c r="CFB43" s="228"/>
      <c r="CFC43" s="228"/>
      <c r="CFD43" s="228"/>
      <c r="CFE43" s="228"/>
      <c r="CFF43" s="228"/>
      <c r="CFG43" s="228"/>
      <c r="CFH43" s="228"/>
      <c r="CFI43" s="228"/>
      <c r="CFJ43" s="228"/>
      <c r="CFK43" s="228"/>
      <c r="CFL43" s="228"/>
      <c r="CFM43" s="228"/>
      <c r="CFN43" s="228"/>
      <c r="CFO43" s="228"/>
      <c r="CFP43" s="228"/>
      <c r="CFQ43" s="228"/>
      <c r="CFR43" s="228"/>
      <c r="CFS43" s="228"/>
      <c r="CFT43" s="228"/>
      <c r="CFU43" s="228"/>
      <c r="CFV43" s="228"/>
      <c r="CFW43" s="228"/>
      <c r="CFX43" s="228"/>
      <c r="CFY43" s="228"/>
      <c r="CFZ43" s="228"/>
      <c r="CGA43" s="228"/>
      <c r="CGB43" s="228"/>
      <c r="CGC43" s="228"/>
      <c r="CGD43" s="228"/>
      <c r="CGE43" s="228"/>
      <c r="CGF43" s="228"/>
      <c r="CGG43" s="228"/>
      <c r="CGH43" s="228"/>
      <c r="CGI43" s="228"/>
      <c r="CGJ43" s="228"/>
      <c r="CGK43" s="228"/>
      <c r="CGL43" s="228"/>
      <c r="CGM43" s="228"/>
      <c r="CGN43" s="228"/>
      <c r="CGO43" s="228"/>
      <c r="CGP43" s="228"/>
      <c r="CGQ43" s="228"/>
      <c r="CGR43" s="228"/>
      <c r="CGS43" s="228"/>
      <c r="CGT43" s="228"/>
      <c r="CGU43" s="228"/>
      <c r="CGV43" s="228"/>
      <c r="CGW43" s="228"/>
      <c r="CGX43" s="228"/>
      <c r="CGY43" s="228"/>
      <c r="CGZ43" s="228"/>
      <c r="CHA43" s="228"/>
      <c r="CHB43" s="228"/>
      <c r="CHC43" s="228"/>
      <c r="CHD43" s="228"/>
      <c r="CHE43" s="228"/>
      <c r="CHF43" s="228"/>
      <c r="CHG43" s="228"/>
      <c r="CHH43" s="228"/>
      <c r="CHI43" s="228"/>
      <c r="CHJ43" s="228"/>
      <c r="CHK43" s="228"/>
      <c r="CHL43" s="228"/>
      <c r="CHM43" s="228"/>
      <c r="CHN43" s="228"/>
      <c r="CHO43" s="228"/>
      <c r="CHP43" s="228"/>
      <c r="CHQ43" s="228"/>
      <c r="CHR43" s="228"/>
      <c r="CHS43" s="228"/>
      <c r="CHT43" s="228"/>
      <c r="CHU43" s="228"/>
      <c r="CHV43" s="228"/>
      <c r="CHW43" s="228"/>
      <c r="CHX43" s="228"/>
      <c r="CHY43" s="228"/>
      <c r="CHZ43" s="228"/>
      <c r="CIA43" s="228"/>
      <c r="CIB43" s="228"/>
      <c r="CIC43" s="228"/>
      <c r="CID43" s="228"/>
      <c r="CIE43" s="228"/>
      <c r="CIF43" s="228"/>
      <c r="CIG43" s="228"/>
      <c r="CIH43" s="228"/>
      <c r="CII43" s="228"/>
      <c r="CIJ43" s="228"/>
      <c r="CIK43" s="228"/>
      <c r="CIL43" s="228"/>
      <c r="CIM43" s="228"/>
      <c r="CIN43" s="228"/>
      <c r="CIO43" s="228"/>
      <c r="CIP43" s="228"/>
      <c r="CIQ43" s="228"/>
      <c r="CIR43" s="228"/>
      <c r="CIS43" s="228"/>
      <c r="CIT43" s="228"/>
      <c r="CIU43" s="228"/>
      <c r="CIV43" s="228"/>
      <c r="CIW43" s="228"/>
      <c r="CIX43" s="228"/>
      <c r="CIY43" s="228"/>
      <c r="CIZ43" s="228"/>
      <c r="CJA43" s="228"/>
      <c r="CJB43" s="228"/>
      <c r="CJC43" s="228"/>
      <c r="CJD43" s="228"/>
      <c r="CJE43" s="228"/>
      <c r="CJF43" s="228"/>
      <c r="CJG43" s="228"/>
      <c r="CJH43" s="228"/>
      <c r="CJI43" s="228"/>
      <c r="CJJ43" s="228"/>
      <c r="CJK43" s="228"/>
      <c r="CJL43" s="228"/>
      <c r="CJM43" s="228"/>
      <c r="CJN43" s="228"/>
      <c r="CJO43" s="228"/>
      <c r="CJP43" s="228"/>
      <c r="CJQ43" s="228"/>
      <c r="CJR43" s="228"/>
      <c r="CJS43" s="228"/>
      <c r="CJT43" s="228"/>
      <c r="CJU43" s="228"/>
      <c r="CJV43" s="228"/>
      <c r="CJW43" s="228"/>
      <c r="CJX43" s="228"/>
      <c r="CJY43" s="228"/>
      <c r="CJZ43" s="228"/>
      <c r="CKA43" s="228"/>
      <c r="CKB43" s="228"/>
      <c r="CKC43" s="228"/>
      <c r="CKD43" s="228"/>
      <c r="CKE43" s="228"/>
      <c r="CKF43" s="228"/>
      <c r="CKG43" s="228"/>
      <c r="CKH43" s="228"/>
      <c r="CKI43" s="228"/>
      <c r="CKJ43" s="228"/>
      <c r="CKK43" s="228"/>
      <c r="CKL43" s="228"/>
      <c r="CKM43" s="228"/>
      <c r="CKN43" s="228"/>
      <c r="CKO43" s="228"/>
      <c r="CKP43" s="228"/>
      <c r="CKQ43" s="228"/>
      <c r="CKR43" s="228"/>
      <c r="CKS43" s="228"/>
      <c r="CKT43" s="228"/>
      <c r="CKU43" s="228"/>
      <c r="CKV43" s="228"/>
      <c r="CKW43" s="228"/>
      <c r="CKX43" s="228"/>
      <c r="CKY43" s="228"/>
      <c r="CKZ43" s="228"/>
      <c r="CLA43" s="228"/>
      <c r="CLB43" s="228"/>
      <c r="CLC43" s="228"/>
      <c r="CLD43" s="228"/>
      <c r="CLE43" s="228"/>
      <c r="CLF43" s="228"/>
      <c r="CLG43" s="228"/>
      <c r="CLH43" s="228"/>
      <c r="CLI43" s="228"/>
      <c r="CLJ43" s="228"/>
      <c r="CLK43" s="228"/>
      <c r="CLL43" s="228"/>
      <c r="CLM43" s="228"/>
      <c r="CLN43" s="228"/>
      <c r="CLO43" s="228"/>
      <c r="CLP43" s="228"/>
      <c r="CLQ43" s="228"/>
      <c r="CLR43" s="228"/>
      <c r="CLS43" s="228"/>
      <c r="CLT43" s="228"/>
      <c r="CLU43" s="228"/>
      <c r="CLV43" s="228"/>
      <c r="CLW43" s="228"/>
      <c r="CLX43" s="228"/>
      <c r="CLY43" s="228"/>
      <c r="CLZ43" s="228"/>
      <c r="CMA43" s="228"/>
      <c r="CMB43" s="228"/>
      <c r="CMC43" s="228"/>
      <c r="CMD43" s="228"/>
      <c r="CME43" s="228"/>
      <c r="CMF43" s="228"/>
      <c r="CMG43" s="228"/>
      <c r="CMH43" s="228"/>
      <c r="CMI43" s="228"/>
      <c r="CMJ43" s="228"/>
      <c r="CMK43" s="228"/>
      <c r="CML43" s="228"/>
      <c r="CMM43" s="228"/>
      <c r="CMN43" s="228"/>
      <c r="CMO43" s="228"/>
      <c r="CMP43" s="228"/>
      <c r="CMQ43" s="228"/>
      <c r="CMR43" s="228"/>
      <c r="CMS43" s="228"/>
      <c r="CMT43" s="228"/>
      <c r="CMU43" s="228"/>
      <c r="CMV43" s="228"/>
      <c r="CMW43" s="228"/>
      <c r="CMX43" s="228"/>
      <c r="CMY43" s="228"/>
      <c r="CMZ43" s="228"/>
      <c r="CNA43" s="228"/>
      <c r="CNB43" s="228"/>
      <c r="CNC43" s="228"/>
      <c r="CND43" s="228"/>
      <c r="CNE43" s="228"/>
      <c r="CNF43" s="228"/>
      <c r="CNG43" s="228"/>
      <c r="CNH43" s="228"/>
      <c r="CNI43" s="228"/>
      <c r="CNJ43" s="228"/>
      <c r="CNK43" s="228"/>
      <c r="CNL43" s="228"/>
      <c r="CNM43" s="228"/>
      <c r="CNN43" s="228"/>
      <c r="CNO43" s="228"/>
      <c r="CNP43" s="228"/>
      <c r="CNQ43" s="228"/>
      <c r="CNR43" s="228"/>
      <c r="CNS43" s="228"/>
      <c r="CNT43" s="228"/>
      <c r="CNU43" s="228"/>
      <c r="CNV43" s="228"/>
      <c r="CNW43" s="228"/>
      <c r="CNX43" s="228"/>
      <c r="CNY43" s="228"/>
      <c r="CNZ43" s="228"/>
      <c r="COA43" s="228"/>
      <c r="COB43" s="228"/>
      <c r="COC43" s="228"/>
      <c r="COD43" s="228"/>
      <c r="COE43" s="228"/>
      <c r="COF43" s="228"/>
      <c r="COG43" s="228"/>
      <c r="COH43" s="228"/>
      <c r="COI43" s="228"/>
      <c r="COJ43" s="228"/>
      <c r="COK43" s="228"/>
      <c r="COL43" s="228"/>
      <c r="COM43" s="228"/>
      <c r="CON43" s="228"/>
      <c r="COO43" s="228"/>
      <c r="COP43" s="228"/>
      <c r="COQ43" s="228"/>
      <c r="COR43" s="228"/>
      <c r="COS43" s="228"/>
      <c r="COT43" s="228"/>
      <c r="COU43" s="228"/>
      <c r="COV43" s="228"/>
      <c r="COW43" s="228"/>
      <c r="COX43" s="228"/>
      <c r="COY43" s="228"/>
      <c r="COZ43" s="228"/>
      <c r="CPA43" s="228"/>
      <c r="CPB43" s="228"/>
      <c r="CPC43" s="228"/>
      <c r="CPD43" s="228"/>
      <c r="CPE43" s="228"/>
      <c r="CPF43" s="228"/>
      <c r="CPG43" s="228"/>
      <c r="CPH43" s="228"/>
      <c r="CPI43" s="228"/>
      <c r="CPJ43" s="228"/>
      <c r="CPK43" s="228"/>
      <c r="CPL43" s="228"/>
      <c r="CPM43" s="228"/>
      <c r="CPN43" s="228"/>
      <c r="CPO43" s="228"/>
      <c r="CPP43" s="228"/>
      <c r="CPQ43" s="228"/>
      <c r="CPR43" s="228"/>
      <c r="CPS43" s="228"/>
      <c r="CPT43" s="228"/>
      <c r="CPU43" s="228"/>
      <c r="CPV43" s="228"/>
      <c r="CPW43" s="228"/>
      <c r="CPX43" s="228"/>
      <c r="CPY43" s="228"/>
      <c r="CPZ43" s="228"/>
      <c r="CQA43" s="228"/>
      <c r="CQB43" s="228"/>
      <c r="CQC43" s="228"/>
      <c r="CQD43" s="228"/>
      <c r="CQE43" s="228"/>
      <c r="CQF43" s="228"/>
      <c r="CQG43" s="228"/>
      <c r="CQH43" s="228"/>
      <c r="CQI43" s="228"/>
      <c r="CQJ43" s="228"/>
      <c r="CQK43" s="228"/>
      <c r="CQL43" s="228"/>
      <c r="CQM43" s="228"/>
      <c r="CQN43" s="228"/>
      <c r="CQO43" s="228"/>
      <c r="CQP43" s="228"/>
      <c r="CQQ43" s="228"/>
      <c r="CQR43" s="228"/>
      <c r="CQS43" s="228"/>
      <c r="CQT43" s="228"/>
      <c r="CQU43" s="228"/>
      <c r="CQV43" s="228"/>
      <c r="CQW43" s="228"/>
      <c r="CQX43" s="228"/>
      <c r="CQY43" s="228"/>
      <c r="CQZ43" s="228"/>
      <c r="CRA43" s="228"/>
      <c r="CRB43" s="228"/>
      <c r="CRC43" s="228"/>
      <c r="CRD43" s="228"/>
      <c r="CRE43" s="228"/>
      <c r="CRF43" s="228"/>
      <c r="CRG43" s="228"/>
      <c r="CRH43" s="228"/>
      <c r="CRI43" s="228"/>
      <c r="CRJ43" s="228"/>
      <c r="CRK43" s="228"/>
      <c r="CRL43" s="228"/>
      <c r="CRM43" s="228"/>
      <c r="CRN43" s="228"/>
      <c r="CRO43" s="228"/>
      <c r="CRP43" s="228"/>
      <c r="CRQ43" s="228"/>
      <c r="CRR43" s="228"/>
      <c r="CRS43" s="228"/>
      <c r="CRT43" s="228"/>
      <c r="CRU43" s="228"/>
      <c r="CRV43" s="228"/>
      <c r="CRW43" s="228"/>
      <c r="CRX43" s="228"/>
      <c r="CRY43" s="228"/>
      <c r="CRZ43" s="228"/>
      <c r="CSA43" s="228"/>
      <c r="CSB43" s="228"/>
      <c r="CSC43" s="228"/>
      <c r="CSD43" s="228"/>
      <c r="CSE43" s="228"/>
      <c r="CSF43" s="228"/>
      <c r="CSG43" s="228"/>
      <c r="CSH43" s="228"/>
      <c r="CSI43" s="228"/>
      <c r="CSJ43" s="228"/>
      <c r="CSK43" s="228"/>
      <c r="CSL43" s="228"/>
      <c r="CSM43" s="228"/>
      <c r="CSN43" s="228"/>
      <c r="CSO43" s="228"/>
      <c r="CSP43" s="228"/>
      <c r="CSQ43" s="228"/>
      <c r="CSR43" s="228"/>
      <c r="CSS43" s="228"/>
      <c r="CST43" s="228"/>
      <c r="CSU43" s="228"/>
      <c r="CSV43" s="228"/>
      <c r="CSW43" s="228"/>
      <c r="CSX43" s="228"/>
      <c r="CSY43" s="228"/>
      <c r="CSZ43" s="228"/>
      <c r="CTA43" s="228"/>
      <c r="CTB43" s="228"/>
      <c r="CTC43" s="228"/>
      <c r="CTD43" s="228"/>
      <c r="CTE43" s="228"/>
      <c r="CTF43" s="228"/>
      <c r="CTG43" s="228"/>
      <c r="CTH43" s="228"/>
      <c r="CTI43" s="228"/>
      <c r="CTJ43" s="228"/>
      <c r="CTK43" s="228"/>
      <c r="CTL43" s="228"/>
      <c r="CTM43" s="228"/>
      <c r="CTN43" s="228"/>
      <c r="CTO43" s="228"/>
      <c r="CTP43" s="228"/>
      <c r="CTQ43" s="228"/>
      <c r="CTR43" s="228"/>
      <c r="CTS43" s="228"/>
      <c r="CTT43" s="228"/>
      <c r="CTU43" s="228"/>
      <c r="CTV43" s="228"/>
      <c r="CTW43" s="228"/>
      <c r="CTX43" s="228"/>
      <c r="CTY43" s="228"/>
      <c r="CTZ43" s="228"/>
      <c r="CUA43" s="228"/>
      <c r="CUB43" s="228"/>
      <c r="CUC43" s="228"/>
      <c r="CUD43" s="228"/>
      <c r="CUE43" s="228"/>
      <c r="CUF43" s="228"/>
      <c r="CUG43" s="228"/>
      <c r="CUH43" s="228"/>
      <c r="CUI43" s="228"/>
      <c r="CUJ43" s="228"/>
      <c r="CUK43" s="228"/>
      <c r="CUL43" s="228"/>
      <c r="CUM43" s="228"/>
      <c r="CUN43" s="228"/>
      <c r="CUO43" s="228"/>
      <c r="CUP43" s="228"/>
      <c r="CUQ43" s="228"/>
      <c r="CUR43" s="228"/>
      <c r="CUS43" s="228"/>
      <c r="CUT43" s="228"/>
      <c r="CUU43" s="228"/>
      <c r="CUV43" s="228"/>
      <c r="CUW43" s="228"/>
      <c r="CUX43" s="228"/>
      <c r="CUY43" s="228"/>
      <c r="CUZ43" s="228"/>
      <c r="CVA43" s="228"/>
      <c r="CVB43" s="228"/>
      <c r="CVC43" s="228"/>
      <c r="CVD43" s="228"/>
      <c r="CVE43" s="228"/>
      <c r="CVF43" s="228"/>
      <c r="CVG43" s="228"/>
      <c r="CVH43" s="228"/>
      <c r="CVI43" s="228"/>
      <c r="CVJ43" s="228"/>
      <c r="CVK43" s="228"/>
      <c r="CVL43" s="228"/>
      <c r="CVM43" s="228"/>
      <c r="CVN43" s="228"/>
      <c r="CVO43" s="228"/>
      <c r="CVP43" s="228"/>
      <c r="CVQ43" s="228"/>
      <c r="CVR43" s="228"/>
      <c r="CVS43" s="228"/>
      <c r="CVT43" s="228"/>
      <c r="CVU43" s="228"/>
      <c r="CVV43" s="228"/>
      <c r="CVW43" s="228"/>
      <c r="CVX43" s="228"/>
      <c r="CVY43" s="228"/>
      <c r="CVZ43" s="228"/>
      <c r="CWA43" s="228"/>
      <c r="CWB43" s="228"/>
      <c r="CWC43" s="228"/>
      <c r="CWD43" s="228"/>
      <c r="CWE43" s="228"/>
      <c r="CWF43" s="228"/>
      <c r="CWG43" s="228"/>
      <c r="CWH43" s="228"/>
      <c r="CWI43" s="228"/>
      <c r="CWJ43" s="228"/>
      <c r="CWK43" s="228"/>
      <c r="CWL43" s="228"/>
      <c r="CWM43" s="228"/>
      <c r="CWN43" s="228"/>
      <c r="CWO43" s="228"/>
      <c r="CWP43" s="228"/>
      <c r="CWQ43" s="228"/>
      <c r="CWR43" s="228"/>
      <c r="CWS43" s="228"/>
      <c r="CWT43" s="228"/>
      <c r="CWU43" s="228"/>
      <c r="CWV43" s="228"/>
      <c r="CWW43" s="228"/>
      <c r="CWX43" s="228"/>
      <c r="CWY43" s="228"/>
      <c r="CWZ43" s="228"/>
      <c r="CXA43" s="228"/>
      <c r="CXB43" s="228"/>
      <c r="CXC43" s="228"/>
      <c r="CXD43" s="228"/>
      <c r="CXE43" s="228"/>
      <c r="CXF43" s="228"/>
      <c r="CXG43" s="228"/>
      <c r="CXH43" s="228"/>
      <c r="CXI43" s="228"/>
      <c r="CXJ43" s="228"/>
      <c r="CXK43" s="228"/>
      <c r="CXL43" s="228"/>
      <c r="CXM43" s="228"/>
      <c r="CXN43" s="228"/>
      <c r="CXO43" s="228"/>
      <c r="CXP43" s="228"/>
      <c r="CXQ43" s="228"/>
      <c r="CXR43" s="228"/>
      <c r="CXS43" s="228"/>
      <c r="CXT43" s="228"/>
      <c r="CXU43" s="228"/>
      <c r="CXV43" s="228"/>
      <c r="CXW43" s="228"/>
      <c r="CXX43" s="228"/>
      <c r="CXY43" s="228"/>
      <c r="CXZ43" s="228"/>
      <c r="CYA43" s="228"/>
      <c r="CYB43" s="228"/>
      <c r="CYC43" s="228"/>
      <c r="CYD43" s="228"/>
      <c r="CYE43" s="228"/>
      <c r="CYF43" s="228"/>
      <c r="CYG43" s="228"/>
      <c r="CYH43" s="228"/>
      <c r="CYI43" s="228"/>
      <c r="CYJ43" s="228"/>
      <c r="CYK43" s="228"/>
      <c r="CYL43" s="228"/>
      <c r="CYM43" s="228"/>
      <c r="CYN43" s="228"/>
      <c r="CYO43" s="228"/>
      <c r="CYP43" s="228"/>
      <c r="CYQ43" s="228"/>
      <c r="CYR43" s="228"/>
      <c r="CYS43" s="228"/>
      <c r="CYT43" s="228"/>
      <c r="CYU43" s="228"/>
      <c r="CYV43" s="228"/>
      <c r="CYW43" s="228"/>
      <c r="CYX43" s="228"/>
      <c r="CYY43" s="228"/>
      <c r="CYZ43" s="228"/>
      <c r="CZA43" s="228"/>
      <c r="CZB43" s="228"/>
      <c r="CZC43" s="228"/>
      <c r="CZD43" s="228"/>
      <c r="CZE43" s="228"/>
      <c r="CZF43" s="228"/>
      <c r="CZG43" s="228"/>
      <c r="CZH43" s="228"/>
      <c r="CZI43" s="228"/>
      <c r="CZJ43" s="228"/>
      <c r="CZK43" s="228"/>
      <c r="CZL43" s="228"/>
      <c r="CZM43" s="228"/>
      <c r="CZN43" s="228"/>
      <c r="CZO43" s="228"/>
      <c r="CZP43" s="228"/>
      <c r="CZQ43" s="228"/>
      <c r="CZR43" s="228"/>
      <c r="CZS43" s="228"/>
      <c r="CZT43" s="228"/>
      <c r="CZU43" s="228"/>
      <c r="CZV43" s="228"/>
      <c r="CZW43" s="228"/>
      <c r="CZX43" s="228"/>
      <c r="CZY43" s="228"/>
      <c r="CZZ43" s="228"/>
      <c r="DAA43" s="228"/>
      <c r="DAB43" s="228"/>
      <c r="DAC43" s="228"/>
      <c r="DAD43" s="228"/>
      <c r="DAE43" s="228"/>
      <c r="DAF43" s="228"/>
      <c r="DAG43" s="228"/>
      <c r="DAH43" s="228"/>
      <c r="DAI43" s="228"/>
      <c r="DAJ43" s="228"/>
      <c r="DAK43" s="228"/>
      <c r="DAL43" s="228"/>
      <c r="DAM43" s="228"/>
      <c r="DAN43" s="228"/>
      <c r="DAO43" s="228"/>
      <c r="DAP43" s="228"/>
      <c r="DAQ43" s="228"/>
      <c r="DAR43" s="228"/>
      <c r="DAS43" s="228"/>
      <c r="DAT43" s="228"/>
      <c r="DAU43" s="228"/>
      <c r="DAV43" s="228"/>
      <c r="DAW43" s="228"/>
      <c r="DAX43" s="228"/>
      <c r="DAY43" s="228"/>
      <c r="DAZ43" s="228"/>
      <c r="DBA43" s="228"/>
      <c r="DBB43" s="228"/>
      <c r="DBC43" s="228"/>
      <c r="DBD43" s="228"/>
      <c r="DBE43" s="228"/>
      <c r="DBF43" s="228"/>
      <c r="DBG43" s="228"/>
      <c r="DBH43" s="228"/>
      <c r="DBI43" s="228"/>
      <c r="DBJ43" s="228"/>
      <c r="DBK43" s="228"/>
      <c r="DBL43" s="228"/>
      <c r="DBM43" s="228"/>
      <c r="DBN43" s="228"/>
      <c r="DBO43" s="228"/>
      <c r="DBP43" s="228"/>
      <c r="DBQ43" s="228"/>
      <c r="DBR43" s="228"/>
      <c r="DBS43" s="228"/>
      <c r="DBT43" s="228"/>
      <c r="DBU43" s="228"/>
      <c r="DBV43" s="228"/>
      <c r="DBW43" s="228"/>
      <c r="DBX43" s="228"/>
      <c r="DBY43" s="228"/>
      <c r="DBZ43" s="228"/>
      <c r="DCA43" s="228"/>
      <c r="DCB43" s="228"/>
      <c r="DCC43" s="228"/>
      <c r="DCD43" s="228"/>
      <c r="DCE43" s="228"/>
      <c r="DCF43" s="228"/>
      <c r="DCG43" s="228"/>
      <c r="DCH43" s="228"/>
      <c r="DCI43" s="228"/>
      <c r="DCJ43" s="228"/>
      <c r="DCK43" s="228"/>
      <c r="DCL43" s="228"/>
      <c r="DCM43" s="228"/>
      <c r="DCN43" s="228"/>
      <c r="DCO43" s="228"/>
      <c r="DCP43" s="228"/>
      <c r="DCQ43" s="228"/>
      <c r="DCR43" s="228"/>
      <c r="DCS43" s="228"/>
      <c r="DCT43" s="228"/>
      <c r="DCU43" s="228"/>
      <c r="DCV43" s="228"/>
      <c r="DCW43" s="228"/>
      <c r="DCX43" s="228"/>
      <c r="DCY43" s="228"/>
      <c r="DCZ43" s="228"/>
      <c r="DDA43" s="228"/>
      <c r="DDB43" s="228"/>
      <c r="DDC43" s="228"/>
      <c r="DDD43" s="228"/>
      <c r="DDE43" s="228"/>
      <c r="DDF43" s="228"/>
      <c r="DDG43" s="228"/>
      <c r="DDH43" s="228"/>
      <c r="DDI43" s="228"/>
      <c r="DDJ43" s="228"/>
      <c r="DDK43" s="228"/>
      <c r="DDL43" s="228"/>
      <c r="DDM43" s="228"/>
      <c r="DDN43" s="228"/>
      <c r="DDO43" s="228"/>
      <c r="DDP43" s="228"/>
      <c r="DDQ43" s="228"/>
      <c r="DDR43" s="228"/>
      <c r="DDS43" s="228"/>
      <c r="DDT43" s="228"/>
      <c r="DDU43" s="228"/>
      <c r="DDV43" s="228"/>
      <c r="DDW43" s="228"/>
      <c r="DDX43" s="228"/>
      <c r="DDY43" s="228"/>
      <c r="DDZ43" s="228"/>
      <c r="DEA43" s="228"/>
      <c r="DEB43" s="228"/>
      <c r="DEC43" s="228"/>
      <c r="DED43" s="228"/>
      <c r="DEE43" s="228"/>
      <c r="DEF43" s="228"/>
      <c r="DEG43" s="228"/>
      <c r="DEH43" s="228"/>
      <c r="DEI43" s="228"/>
      <c r="DEJ43" s="228"/>
      <c r="DEK43" s="228"/>
      <c r="DEL43" s="228"/>
      <c r="DEM43" s="228"/>
      <c r="DEN43" s="228"/>
      <c r="DEO43" s="228"/>
      <c r="DEP43" s="228"/>
      <c r="DEQ43" s="228"/>
      <c r="DER43" s="228"/>
      <c r="DES43" s="228"/>
      <c r="DET43" s="228"/>
      <c r="DEU43" s="228"/>
      <c r="DEV43" s="228"/>
      <c r="DEW43" s="228"/>
      <c r="DEX43" s="228"/>
      <c r="DEY43" s="228"/>
      <c r="DEZ43" s="228"/>
      <c r="DFA43" s="228"/>
      <c r="DFB43" s="228"/>
      <c r="DFC43" s="228"/>
      <c r="DFD43" s="228"/>
      <c r="DFE43" s="228"/>
      <c r="DFF43" s="228"/>
      <c r="DFG43" s="228"/>
      <c r="DFH43" s="228"/>
      <c r="DFI43" s="228"/>
      <c r="DFJ43" s="228"/>
      <c r="DFK43" s="228"/>
      <c r="DFL43" s="228"/>
      <c r="DFM43" s="228"/>
      <c r="DFN43" s="228"/>
      <c r="DFO43" s="228"/>
      <c r="DFP43" s="228"/>
      <c r="DFQ43" s="228"/>
      <c r="DFR43" s="228"/>
      <c r="DFS43" s="228"/>
      <c r="DFT43" s="228"/>
      <c r="DFU43" s="228"/>
      <c r="DFV43" s="228"/>
      <c r="DFW43" s="228"/>
      <c r="DFX43" s="228"/>
      <c r="DFY43" s="228"/>
      <c r="DFZ43" s="228"/>
      <c r="DGA43" s="228"/>
      <c r="DGB43" s="228"/>
      <c r="DGC43" s="228"/>
      <c r="DGD43" s="228"/>
      <c r="DGE43" s="228"/>
      <c r="DGF43" s="228"/>
      <c r="DGG43" s="228"/>
      <c r="DGH43" s="228"/>
      <c r="DGI43" s="228"/>
      <c r="DGJ43" s="228"/>
      <c r="DGK43" s="228"/>
      <c r="DGL43" s="228"/>
      <c r="DGM43" s="228"/>
      <c r="DGN43" s="228"/>
      <c r="DGO43" s="228"/>
      <c r="DGP43" s="228"/>
      <c r="DGQ43" s="228"/>
      <c r="DGR43" s="228"/>
      <c r="DGS43" s="228"/>
      <c r="DGT43" s="228"/>
      <c r="DGU43" s="228"/>
      <c r="DGV43" s="228"/>
      <c r="DGW43" s="228"/>
      <c r="DGX43" s="228"/>
      <c r="DGY43" s="228"/>
      <c r="DGZ43" s="228"/>
      <c r="DHA43" s="228"/>
      <c r="DHB43" s="228"/>
      <c r="DHC43" s="228"/>
      <c r="DHD43" s="228"/>
      <c r="DHE43" s="228"/>
      <c r="DHF43" s="228"/>
      <c r="DHG43" s="228"/>
      <c r="DHH43" s="228"/>
      <c r="DHI43" s="228"/>
      <c r="DHJ43" s="228"/>
      <c r="DHK43" s="228"/>
      <c r="DHL43" s="228"/>
      <c r="DHM43" s="228"/>
      <c r="DHN43" s="228"/>
      <c r="DHO43" s="228"/>
      <c r="DHP43" s="228"/>
      <c r="DHQ43" s="228"/>
      <c r="DHR43" s="228"/>
      <c r="DHS43" s="228"/>
      <c r="DHT43" s="228"/>
      <c r="DHU43" s="228"/>
      <c r="DHV43" s="228"/>
      <c r="DHW43" s="228"/>
      <c r="DHX43" s="228"/>
      <c r="DHY43" s="228"/>
      <c r="DHZ43" s="228"/>
      <c r="DIA43" s="228"/>
      <c r="DIB43" s="228"/>
      <c r="DIC43" s="228"/>
      <c r="DID43" s="228"/>
      <c r="DIE43" s="228"/>
      <c r="DIF43" s="228"/>
      <c r="DIG43" s="228"/>
      <c r="DIH43" s="228"/>
      <c r="DII43" s="228"/>
      <c r="DIJ43" s="228"/>
      <c r="DIK43" s="228"/>
      <c r="DIL43" s="228"/>
      <c r="DIM43" s="228"/>
      <c r="DIN43" s="228"/>
      <c r="DIO43" s="228"/>
      <c r="DIP43" s="228"/>
      <c r="DIQ43" s="228"/>
      <c r="DIR43" s="228"/>
      <c r="DIS43" s="228"/>
      <c r="DIT43" s="228"/>
      <c r="DIU43" s="228"/>
      <c r="DIV43" s="228"/>
      <c r="DIW43" s="228"/>
      <c r="DIX43" s="228"/>
      <c r="DIY43" s="228"/>
      <c r="DIZ43" s="228"/>
      <c r="DJA43" s="228"/>
      <c r="DJB43" s="228"/>
      <c r="DJC43" s="228"/>
      <c r="DJD43" s="228"/>
      <c r="DJE43" s="228"/>
      <c r="DJF43" s="228"/>
      <c r="DJG43" s="228"/>
      <c r="DJH43" s="228"/>
      <c r="DJI43" s="228"/>
      <c r="DJJ43" s="228"/>
      <c r="DJK43" s="228"/>
      <c r="DJL43" s="228"/>
      <c r="DJM43" s="228"/>
      <c r="DJN43" s="228"/>
      <c r="DJO43" s="228"/>
      <c r="DJP43" s="228"/>
      <c r="DJQ43" s="228"/>
      <c r="DJR43" s="228"/>
      <c r="DJS43" s="228"/>
      <c r="DJT43" s="228"/>
      <c r="DJU43" s="228"/>
      <c r="DJV43" s="228"/>
      <c r="DJW43" s="228"/>
      <c r="DJX43" s="228"/>
      <c r="DJY43" s="228"/>
      <c r="DJZ43" s="228"/>
      <c r="DKA43" s="228"/>
      <c r="DKB43" s="228"/>
      <c r="DKC43" s="228"/>
      <c r="DKD43" s="228"/>
      <c r="DKE43" s="228"/>
      <c r="DKF43" s="228"/>
      <c r="DKG43" s="228"/>
      <c r="DKH43" s="228"/>
      <c r="DKI43" s="228"/>
      <c r="DKJ43" s="228"/>
      <c r="DKK43" s="228"/>
      <c r="DKL43" s="228"/>
      <c r="DKM43" s="228"/>
      <c r="DKN43" s="228"/>
      <c r="DKO43" s="228"/>
      <c r="DKP43" s="228"/>
      <c r="DKQ43" s="228"/>
      <c r="DKR43" s="228"/>
      <c r="DKS43" s="228"/>
      <c r="DKT43" s="228"/>
      <c r="DKU43" s="228"/>
      <c r="DKV43" s="228"/>
      <c r="DKW43" s="228"/>
      <c r="DKX43" s="228"/>
      <c r="DKY43" s="228"/>
      <c r="DKZ43" s="228"/>
      <c r="DLA43" s="228"/>
      <c r="DLB43" s="228"/>
      <c r="DLC43" s="228"/>
      <c r="DLD43" s="228"/>
      <c r="DLE43" s="228"/>
      <c r="DLF43" s="228"/>
      <c r="DLG43" s="228"/>
      <c r="DLH43" s="228"/>
      <c r="DLI43" s="228"/>
      <c r="DLJ43" s="228"/>
      <c r="DLK43" s="228"/>
      <c r="DLL43" s="228"/>
      <c r="DLM43" s="228"/>
      <c r="DLN43" s="228"/>
      <c r="DLO43" s="228"/>
      <c r="DLP43" s="228"/>
      <c r="DLQ43" s="228"/>
      <c r="DLR43" s="228"/>
      <c r="DLS43" s="228"/>
      <c r="DLT43" s="228"/>
      <c r="DLU43" s="228"/>
      <c r="DLV43" s="228"/>
      <c r="DLW43" s="228"/>
      <c r="DLX43" s="228"/>
      <c r="DLY43" s="228"/>
      <c r="DLZ43" s="228"/>
      <c r="DMA43" s="228"/>
      <c r="DMB43" s="228"/>
      <c r="DMC43" s="228"/>
      <c r="DMD43" s="228"/>
      <c r="DME43" s="228"/>
      <c r="DMF43" s="228"/>
      <c r="DMG43" s="228"/>
      <c r="DMH43" s="228"/>
      <c r="DMI43" s="228"/>
      <c r="DMJ43" s="228"/>
      <c r="DMK43" s="228"/>
      <c r="DML43" s="228"/>
      <c r="DMM43" s="228"/>
      <c r="DMN43" s="228"/>
      <c r="DMO43" s="228"/>
      <c r="DMP43" s="228"/>
      <c r="DMQ43" s="228"/>
      <c r="DMR43" s="228"/>
      <c r="DMS43" s="228"/>
      <c r="DMT43" s="228"/>
      <c r="DMU43" s="228"/>
      <c r="DMV43" s="228"/>
      <c r="DMW43" s="228"/>
      <c r="DMX43" s="228"/>
      <c r="DMY43" s="228"/>
      <c r="DMZ43" s="228"/>
      <c r="DNA43" s="228"/>
      <c r="DNB43" s="228"/>
      <c r="DNC43" s="228"/>
      <c r="DND43" s="228"/>
      <c r="DNE43" s="228"/>
      <c r="DNF43" s="228"/>
      <c r="DNG43" s="228"/>
      <c r="DNH43" s="228"/>
      <c r="DNI43" s="228"/>
      <c r="DNJ43" s="228"/>
      <c r="DNK43" s="228"/>
      <c r="DNL43" s="228"/>
      <c r="DNM43" s="228"/>
      <c r="DNN43" s="228"/>
      <c r="DNO43" s="228"/>
      <c r="DNP43" s="228"/>
      <c r="DNQ43" s="228"/>
      <c r="DNR43" s="228"/>
      <c r="DNS43" s="228"/>
      <c r="DNT43" s="228"/>
      <c r="DNU43" s="228"/>
      <c r="DNV43" s="228"/>
      <c r="DNW43" s="228"/>
      <c r="DNX43" s="228"/>
      <c r="DNY43" s="228"/>
      <c r="DNZ43" s="228"/>
      <c r="DOA43" s="228"/>
      <c r="DOB43" s="228"/>
      <c r="DOC43" s="228"/>
      <c r="DOD43" s="228"/>
      <c r="DOE43" s="228"/>
      <c r="DOF43" s="228"/>
      <c r="DOG43" s="228"/>
      <c r="DOH43" s="228"/>
      <c r="DOI43" s="228"/>
      <c r="DOJ43" s="228"/>
      <c r="DOK43" s="228"/>
      <c r="DOL43" s="228"/>
      <c r="DOM43" s="228"/>
      <c r="DON43" s="228"/>
      <c r="DOO43" s="228"/>
      <c r="DOP43" s="228"/>
      <c r="DOQ43" s="228"/>
      <c r="DOR43" s="228"/>
      <c r="DOS43" s="228"/>
      <c r="DOT43" s="228"/>
      <c r="DOU43" s="228"/>
      <c r="DOV43" s="228"/>
      <c r="DOW43" s="228"/>
      <c r="DOX43" s="228"/>
      <c r="DOY43" s="228"/>
      <c r="DOZ43" s="228"/>
      <c r="DPA43" s="228"/>
      <c r="DPB43" s="228"/>
      <c r="DPC43" s="228"/>
      <c r="DPD43" s="228"/>
      <c r="DPE43" s="228"/>
      <c r="DPF43" s="228"/>
      <c r="DPG43" s="228"/>
      <c r="DPH43" s="228"/>
      <c r="DPI43" s="228"/>
      <c r="DPJ43" s="228"/>
      <c r="DPK43" s="228"/>
      <c r="DPL43" s="228"/>
      <c r="DPM43" s="228"/>
      <c r="DPN43" s="228"/>
      <c r="DPO43" s="228"/>
      <c r="DPP43" s="228"/>
      <c r="DPQ43" s="228"/>
      <c r="DPR43" s="228"/>
      <c r="DPS43" s="228"/>
      <c r="DPT43" s="228"/>
      <c r="DPU43" s="228"/>
      <c r="DPV43" s="228"/>
      <c r="DPW43" s="228"/>
      <c r="DPX43" s="228"/>
      <c r="DPY43" s="228"/>
      <c r="DPZ43" s="228"/>
      <c r="DQA43" s="228"/>
      <c r="DQB43" s="228"/>
      <c r="DQC43" s="228"/>
      <c r="DQD43" s="228"/>
      <c r="DQE43" s="228"/>
      <c r="DQF43" s="228"/>
      <c r="DQG43" s="228"/>
      <c r="DQH43" s="228"/>
      <c r="DQI43" s="228"/>
      <c r="DQJ43" s="228"/>
      <c r="DQK43" s="228"/>
      <c r="DQL43" s="228"/>
      <c r="DQM43" s="228"/>
      <c r="DQN43" s="228"/>
      <c r="DQO43" s="228"/>
      <c r="DQP43" s="228"/>
      <c r="DQQ43" s="228"/>
      <c r="DQR43" s="228"/>
      <c r="DQS43" s="228"/>
      <c r="DQT43" s="228"/>
      <c r="DQU43" s="228"/>
      <c r="DQV43" s="228"/>
      <c r="DQW43" s="228"/>
      <c r="DQX43" s="228"/>
      <c r="DQY43" s="228"/>
      <c r="DQZ43" s="228"/>
      <c r="DRA43" s="228"/>
      <c r="DRB43" s="228"/>
      <c r="DRC43" s="228"/>
      <c r="DRD43" s="228"/>
      <c r="DRE43" s="228"/>
      <c r="DRF43" s="228"/>
      <c r="DRG43" s="228"/>
      <c r="DRH43" s="228"/>
      <c r="DRI43" s="228"/>
      <c r="DRJ43" s="228"/>
      <c r="DRK43" s="228"/>
      <c r="DRL43" s="228"/>
      <c r="DRM43" s="228"/>
      <c r="DRN43" s="228"/>
      <c r="DRO43" s="228"/>
      <c r="DRP43" s="228"/>
      <c r="DRQ43" s="228"/>
      <c r="DRR43" s="228"/>
      <c r="DRS43" s="228"/>
      <c r="DRT43" s="228"/>
      <c r="DRU43" s="228"/>
      <c r="DRV43" s="228"/>
      <c r="DRW43" s="228"/>
      <c r="DRX43" s="228"/>
      <c r="DRY43" s="228"/>
      <c r="DRZ43" s="228"/>
      <c r="DSA43" s="228"/>
      <c r="DSB43" s="228"/>
      <c r="DSC43" s="228"/>
      <c r="DSD43" s="228"/>
      <c r="DSE43" s="228"/>
      <c r="DSF43" s="228"/>
      <c r="DSG43" s="228"/>
      <c r="DSH43" s="228"/>
      <c r="DSI43" s="228"/>
      <c r="DSJ43" s="228"/>
      <c r="DSK43" s="228"/>
      <c r="DSL43" s="228"/>
      <c r="DSM43" s="228"/>
      <c r="DSN43" s="228"/>
      <c r="DSO43" s="228"/>
      <c r="DSP43" s="228"/>
      <c r="DSQ43" s="228"/>
      <c r="DSR43" s="228"/>
      <c r="DSS43" s="228"/>
      <c r="DST43" s="228"/>
      <c r="DSU43" s="228"/>
      <c r="DSV43" s="228"/>
      <c r="DSW43" s="228"/>
      <c r="DSX43" s="228"/>
      <c r="DSY43" s="228"/>
      <c r="DSZ43" s="228"/>
      <c r="DTA43" s="228"/>
      <c r="DTB43" s="228"/>
      <c r="DTC43" s="228"/>
      <c r="DTD43" s="228"/>
      <c r="DTE43" s="228"/>
      <c r="DTF43" s="228"/>
      <c r="DTG43" s="228"/>
      <c r="DTH43" s="228"/>
      <c r="DTI43" s="228"/>
      <c r="DTJ43" s="228"/>
      <c r="DTK43" s="228"/>
      <c r="DTL43" s="228"/>
      <c r="DTM43" s="228"/>
      <c r="DTN43" s="228"/>
      <c r="DTO43" s="228"/>
      <c r="DTP43" s="228"/>
      <c r="DTQ43" s="228"/>
      <c r="DTR43" s="228"/>
      <c r="DTS43" s="228"/>
      <c r="DTT43" s="228"/>
      <c r="DTU43" s="228"/>
      <c r="DTV43" s="228"/>
      <c r="DTW43" s="228"/>
      <c r="DTX43" s="228"/>
      <c r="DTY43" s="228"/>
      <c r="DTZ43" s="228"/>
      <c r="DUA43" s="228"/>
      <c r="DUB43" s="228"/>
      <c r="DUC43" s="228"/>
      <c r="DUD43" s="228"/>
      <c r="DUE43" s="228"/>
      <c r="DUF43" s="228"/>
      <c r="DUG43" s="228"/>
      <c r="DUH43" s="228"/>
      <c r="DUI43" s="228"/>
      <c r="DUJ43" s="228"/>
      <c r="DUK43" s="228"/>
      <c r="DUL43" s="228"/>
      <c r="DUM43" s="228"/>
      <c r="DUN43" s="228"/>
      <c r="DUO43" s="228"/>
      <c r="DUP43" s="228"/>
      <c r="DUQ43" s="228"/>
      <c r="DUR43" s="228"/>
      <c r="DUS43" s="228"/>
      <c r="DUT43" s="228"/>
      <c r="DUU43" s="228"/>
      <c r="DUV43" s="228"/>
      <c r="DUW43" s="228"/>
      <c r="DUX43" s="228"/>
      <c r="DUY43" s="228"/>
      <c r="DUZ43" s="228"/>
      <c r="DVA43" s="228"/>
      <c r="DVB43" s="228"/>
      <c r="DVC43" s="228"/>
      <c r="DVD43" s="228"/>
      <c r="DVE43" s="228"/>
      <c r="DVF43" s="228"/>
      <c r="DVG43" s="228"/>
      <c r="DVH43" s="228"/>
      <c r="DVI43" s="228"/>
      <c r="DVJ43" s="228"/>
      <c r="DVK43" s="228"/>
      <c r="DVL43" s="228"/>
      <c r="DVM43" s="228"/>
      <c r="DVN43" s="228"/>
      <c r="DVO43" s="228"/>
      <c r="DVP43" s="228"/>
      <c r="DVQ43" s="228"/>
      <c r="DVR43" s="228"/>
      <c r="DVS43" s="228"/>
      <c r="DVT43" s="228"/>
      <c r="DVU43" s="228"/>
      <c r="DVV43" s="228"/>
      <c r="DVW43" s="228"/>
      <c r="DVX43" s="228"/>
      <c r="DVY43" s="228"/>
      <c r="DVZ43" s="228"/>
      <c r="DWA43" s="228"/>
      <c r="DWB43" s="228"/>
      <c r="DWC43" s="228"/>
      <c r="DWD43" s="228"/>
      <c r="DWE43" s="228"/>
      <c r="DWF43" s="228"/>
      <c r="DWG43" s="228"/>
      <c r="DWH43" s="228"/>
      <c r="DWI43" s="228"/>
      <c r="DWJ43" s="228"/>
      <c r="DWK43" s="228"/>
      <c r="DWL43" s="228"/>
      <c r="DWM43" s="228"/>
      <c r="DWN43" s="228"/>
      <c r="DWO43" s="228"/>
      <c r="DWP43" s="228"/>
      <c r="DWQ43" s="228"/>
      <c r="DWR43" s="228"/>
      <c r="DWS43" s="228"/>
      <c r="DWT43" s="228"/>
      <c r="DWU43" s="228"/>
      <c r="DWV43" s="228"/>
      <c r="DWW43" s="228"/>
      <c r="DWX43" s="228"/>
      <c r="DWY43" s="228"/>
      <c r="DWZ43" s="228"/>
      <c r="DXA43" s="228"/>
      <c r="DXB43" s="228"/>
      <c r="DXC43" s="228"/>
      <c r="DXD43" s="228"/>
      <c r="DXE43" s="228"/>
      <c r="DXF43" s="228"/>
      <c r="DXG43" s="228"/>
      <c r="DXH43" s="228"/>
      <c r="DXI43" s="228"/>
      <c r="DXJ43" s="228"/>
      <c r="DXK43" s="228"/>
      <c r="DXL43" s="228"/>
      <c r="DXM43" s="228"/>
      <c r="DXN43" s="228"/>
      <c r="DXO43" s="228"/>
      <c r="DXP43" s="228"/>
      <c r="DXQ43" s="228"/>
      <c r="DXR43" s="228"/>
      <c r="DXS43" s="228"/>
      <c r="DXT43" s="228"/>
      <c r="DXU43" s="228"/>
      <c r="DXV43" s="228"/>
      <c r="DXW43" s="228"/>
      <c r="DXX43" s="228"/>
      <c r="DXY43" s="228"/>
      <c r="DXZ43" s="228"/>
      <c r="DYA43" s="228"/>
      <c r="DYB43" s="228"/>
      <c r="DYC43" s="228"/>
      <c r="DYD43" s="228"/>
      <c r="DYE43" s="228"/>
      <c r="DYF43" s="228"/>
      <c r="DYG43" s="228"/>
      <c r="DYH43" s="228"/>
      <c r="DYI43" s="228"/>
      <c r="DYJ43" s="228"/>
      <c r="DYK43" s="228"/>
      <c r="DYL43" s="228"/>
      <c r="DYM43" s="228"/>
      <c r="DYN43" s="228"/>
      <c r="DYO43" s="228"/>
      <c r="DYP43" s="228"/>
      <c r="DYQ43" s="228"/>
      <c r="DYR43" s="228"/>
      <c r="DYS43" s="228"/>
      <c r="DYT43" s="228"/>
      <c r="DYU43" s="228"/>
      <c r="DYV43" s="228"/>
      <c r="DYW43" s="228"/>
      <c r="DYX43" s="228"/>
      <c r="DYY43" s="228"/>
      <c r="DYZ43" s="228"/>
      <c r="DZA43" s="228"/>
      <c r="DZB43" s="228"/>
      <c r="DZC43" s="228"/>
      <c r="DZD43" s="228"/>
      <c r="DZE43" s="228"/>
      <c r="DZF43" s="228"/>
      <c r="DZG43" s="228"/>
      <c r="DZH43" s="228"/>
      <c r="DZI43" s="228"/>
      <c r="DZJ43" s="228"/>
      <c r="DZK43" s="228"/>
      <c r="DZL43" s="228"/>
      <c r="DZM43" s="228"/>
      <c r="DZN43" s="228"/>
      <c r="DZO43" s="228"/>
      <c r="DZP43" s="228"/>
      <c r="DZQ43" s="228"/>
      <c r="DZR43" s="228"/>
      <c r="DZS43" s="228"/>
      <c r="DZT43" s="228"/>
      <c r="DZU43" s="228"/>
      <c r="DZV43" s="228"/>
      <c r="DZW43" s="228"/>
      <c r="DZX43" s="228"/>
      <c r="DZY43" s="228"/>
      <c r="DZZ43" s="228"/>
      <c r="EAA43" s="228"/>
      <c r="EAB43" s="228"/>
      <c r="EAC43" s="228"/>
      <c r="EAD43" s="228"/>
      <c r="EAE43" s="228"/>
      <c r="EAF43" s="228"/>
      <c r="EAG43" s="228"/>
      <c r="EAH43" s="228"/>
      <c r="EAI43" s="228"/>
      <c r="EAJ43" s="228"/>
      <c r="EAK43" s="228"/>
      <c r="EAL43" s="228"/>
      <c r="EAM43" s="228"/>
      <c r="EAN43" s="228"/>
      <c r="EAO43" s="228"/>
      <c r="EAP43" s="228"/>
      <c r="EAQ43" s="228"/>
      <c r="EAR43" s="228"/>
      <c r="EAS43" s="228"/>
      <c r="EAT43" s="228"/>
      <c r="EAU43" s="228"/>
      <c r="EAV43" s="228"/>
      <c r="EAW43" s="228"/>
      <c r="EAX43" s="228"/>
      <c r="EAY43" s="228"/>
      <c r="EAZ43" s="228"/>
      <c r="EBA43" s="228"/>
      <c r="EBB43" s="228"/>
      <c r="EBC43" s="228"/>
      <c r="EBD43" s="228"/>
      <c r="EBE43" s="228"/>
      <c r="EBF43" s="228"/>
      <c r="EBG43" s="228"/>
      <c r="EBH43" s="228"/>
      <c r="EBI43" s="228"/>
      <c r="EBJ43" s="228"/>
      <c r="EBK43" s="228"/>
      <c r="EBL43" s="228"/>
      <c r="EBM43" s="228"/>
      <c r="EBN43" s="228"/>
      <c r="EBO43" s="228"/>
      <c r="EBP43" s="228"/>
      <c r="EBQ43" s="228"/>
      <c r="EBR43" s="228"/>
      <c r="EBS43" s="228"/>
      <c r="EBT43" s="228"/>
      <c r="EBU43" s="228"/>
      <c r="EBV43" s="228"/>
      <c r="EBW43" s="228"/>
      <c r="EBX43" s="228"/>
      <c r="EBY43" s="228"/>
      <c r="EBZ43" s="228"/>
      <c r="ECA43" s="228"/>
      <c r="ECB43" s="228"/>
      <c r="ECC43" s="228"/>
      <c r="ECD43" s="228"/>
      <c r="ECE43" s="228"/>
      <c r="ECF43" s="228"/>
      <c r="ECG43" s="228"/>
      <c r="ECH43" s="228"/>
      <c r="ECI43" s="228"/>
      <c r="ECJ43" s="228"/>
      <c r="ECK43" s="228"/>
      <c r="ECL43" s="228"/>
      <c r="ECM43" s="228"/>
      <c r="ECN43" s="228"/>
      <c r="ECO43" s="228"/>
      <c r="ECP43" s="228"/>
      <c r="ECQ43" s="228"/>
      <c r="ECR43" s="228"/>
      <c r="ECS43" s="228"/>
      <c r="ECT43" s="228"/>
      <c r="ECU43" s="228"/>
      <c r="ECV43" s="228"/>
      <c r="ECW43" s="228"/>
      <c r="ECX43" s="228"/>
      <c r="ECY43" s="228"/>
      <c r="ECZ43" s="228"/>
      <c r="EDA43" s="228"/>
      <c r="EDB43" s="228"/>
      <c r="EDC43" s="228"/>
      <c r="EDD43" s="228"/>
      <c r="EDE43" s="228"/>
      <c r="EDF43" s="228"/>
      <c r="EDG43" s="228"/>
      <c r="EDH43" s="228"/>
      <c r="EDI43" s="228"/>
      <c r="EDJ43" s="228"/>
      <c r="EDK43" s="228"/>
      <c r="EDL43" s="228"/>
      <c r="EDM43" s="228"/>
      <c r="EDN43" s="228"/>
      <c r="EDO43" s="228"/>
      <c r="EDP43" s="228"/>
      <c r="EDQ43" s="228"/>
      <c r="EDR43" s="228"/>
      <c r="EDS43" s="228"/>
      <c r="EDT43" s="228"/>
      <c r="EDU43" s="228"/>
      <c r="EDV43" s="228"/>
      <c r="EDW43" s="228"/>
      <c r="EDX43" s="228"/>
      <c r="EDY43" s="228"/>
      <c r="EDZ43" s="228"/>
      <c r="EEA43" s="228"/>
      <c r="EEB43" s="228"/>
      <c r="EEC43" s="228"/>
      <c r="EED43" s="228"/>
      <c r="EEE43" s="228"/>
      <c r="EEF43" s="228"/>
      <c r="EEG43" s="228"/>
      <c r="EEH43" s="228"/>
      <c r="EEI43" s="228"/>
      <c r="EEJ43" s="228"/>
      <c r="EEK43" s="228"/>
      <c r="EEL43" s="228"/>
      <c r="EEM43" s="228"/>
      <c r="EEN43" s="228"/>
      <c r="EEO43" s="228"/>
      <c r="EEP43" s="228"/>
      <c r="EEQ43" s="228"/>
      <c r="EER43" s="228"/>
      <c r="EES43" s="228"/>
      <c r="EET43" s="228"/>
      <c r="EEU43" s="228"/>
      <c r="EEV43" s="228"/>
      <c r="EEW43" s="228"/>
      <c r="EEX43" s="228"/>
      <c r="EEY43" s="228"/>
      <c r="EEZ43" s="228"/>
      <c r="EFA43" s="228"/>
      <c r="EFB43" s="228"/>
      <c r="EFC43" s="228"/>
      <c r="EFD43" s="228"/>
      <c r="EFE43" s="228"/>
      <c r="EFF43" s="228"/>
      <c r="EFG43" s="228"/>
      <c r="EFH43" s="228"/>
      <c r="EFI43" s="228"/>
      <c r="EFJ43" s="228"/>
      <c r="EFK43" s="228"/>
      <c r="EFL43" s="228"/>
      <c r="EFM43" s="228"/>
      <c r="EFN43" s="228"/>
      <c r="EFO43" s="228"/>
      <c r="EFP43" s="228"/>
      <c r="EFQ43" s="228"/>
      <c r="EFR43" s="228"/>
      <c r="EFS43" s="228"/>
      <c r="EFT43" s="228"/>
      <c r="EFU43" s="228"/>
      <c r="EFV43" s="228"/>
      <c r="EFW43" s="228"/>
      <c r="EFX43" s="228"/>
      <c r="EFY43" s="228"/>
      <c r="EFZ43" s="228"/>
      <c r="EGA43" s="228"/>
      <c r="EGB43" s="228"/>
      <c r="EGC43" s="228"/>
      <c r="EGD43" s="228"/>
      <c r="EGE43" s="228"/>
      <c r="EGF43" s="228"/>
      <c r="EGG43" s="228"/>
      <c r="EGH43" s="228"/>
      <c r="EGI43" s="228"/>
      <c r="EGJ43" s="228"/>
      <c r="EGK43" s="228"/>
      <c r="EGL43" s="228"/>
      <c r="EGM43" s="228"/>
      <c r="EGN43" s="228"/>
      <c r="EGO43" s="228"/>
      <c r="EGP43" s="228"/>
      <c r="EGQ43" s="228"/>
      <c r="EGR43" s="228"/>
      <c r="EGS43" s="228"/>
      <c r="EGT43" s="228"/>
      <c r="EGU43" s="228"/>
      <c r="EGV43" s="228"/>
      <c r="EGW43" s="228"/>
      <c r="EGX43" s="228"/>
      <c r="EGY43" s="228"/>
      <c r="EGZ43" s="228"/>
      <c r="EHA43" s="228"/>
      <c r="EHB43" s="228"/>
      <c r="EHC43" s="228"/>
      <c r="EHD43" s="228"/>
      <c r="EHE43" s="228"/>
      <c r="EHF43" s="228"/>
      <c r="EHG43" s="228"/>
      <c r="EHH43" s="228"/>
      <c r="EHI43" s="228"/>
      <c r="EHJ43" s="228"/>
      <c r="EHK43" s="228"/>
      <c r="EHL43" s="228"/>
      <c r="EHM43" s="228"/>
      <c r="EHN43" s="228"/>
      <c r="EHO43" s="228"/>
      <c r="EHP43" s="228"/>
      <c r="EHQ43" s="228"/>
      <c r="EHR43" s="228"/>
      <c r="EHS43" s="228"/>
      <c r="EHT43" s="228"/>
      <c r="EHU43" s="228"/>
      <c r="EHV43" s="228"/>
      <c r="EHW43" s="228"/>
      <c r="EHX43" s="228"/>
      <c r="EHY43" s="228"/>
      <c r="EHZ43" s="228"/>
      <c r="EIA43" s="228"/>
      <c r="EIB43" s="228"/>
      <c r="EIC43" s="228"/>
      <c r="EID43" s="228"/>
      <c r="EIE43" s="228"/>
      <c r="EIF43" s="228"/>
      <c r="EIG43" s="228"/>
      <c r="EIH43" s="228"/>
      <c r="EII43" s="228"/>
      <c r="EIJ43" s="228"/>
      <c r="EIK43" s="228"/>
      <c r="EIL43" s="228"/>
      <c r="EIM43" s="228"/>
      <c r="EIN43" s="228"/>
      <c r="EIO43" s="228"/>
      <c r="EIP43" s="228"/>
      <c r="EIQ43" s="228"/>
      <c r="EIR43" s="228"/>
      <c r="EIS43" s="228"/>
      <c r="EIT43" s="228"/>
      <c r="EIU43" s="228"/>
      <c r="EIV43" s="228"/>
      <c r="EIW43" s="228"/>
      <c r="EIX43" s="228"/>
      <c r="EIY43" s="228"/>
      <c r="EIZ43" s="228"/>
      <c r="EJA43" s="228"/>
      <c r="EJB43" s="228"/>
      <c r="EJC43" s="228"/>
      <c r="EJD43" s="228"/>
      <c r="EJE43" s="228"/>
      <c r="EJF43" s="228"/>
      <c r="EJG43" s="228"/>
      <c r="EJH43" s="228"/>
      <c r="EJI43" s="228"/>
      <c r="EJJ43" s="228"/>
      <c r="EJK43" s="228"/>
      <c r="EJL43" s="228"/>
      <c r="EJM43" s="228"/>
      <c r="EJN43" s="228"/>
      <c r="EJO43" s="228"/>
      <c r="EJP43" s="228"/>
      <c r="EJQ43" s="228"/>
      <c r="EJR43" s="228"/>
      <c r="EJS43" s="228"/>
      <c r="EJT43" s="228"/>
      <c r="EJU43" s="228"/>
      <c r="EJV43" s="228"/>
      <c r="EJW43" s="228"/>
      <c r="EJX43" s="228"/>
      <c r="EJY43" s="228"/>
      <c r="EJZ43" s="228"/>
      <c r="EKA43" s="228"/>
      <c r="EKB43" s="228"/>
      <c r="EKC43" s="228"/>
      <c r="EKD43" s="228"/>
      <c r="EKE43" s="228"/>
      <c r="EKF43" s="228"/>
      <c r="EKG43" s="228"/>
      <c r="EKH43" s="228"/>
      <c r="EKI43" s="228"/>
      <c r="EKJ43" s="228"/>
      <c r="EKK43" s="228"/>
      <c r="EKL43" s="228"/>
      <c r="EKM43" s="228"/>
      <c r="EKN43" s="228"/>
      <c r="EKO43" s="228"/>
      <c r="EKP43" s="228"/>
      <c r="EKQ43" s="228"/>
      <c r="EKR43" s="228"/>
      <c r="EKS43" s="228"/>
      <c r="EKT43" s="228"/>
      <c r="EKU43" s="228"/>
      <c r="EKV43" s="228"/>
      <c r="EKW43" s="228"/>
      <c r="EKX43" s="228"/>
      <c r="EKY43" s="228"/>
      <c r="EKZ43" s="228"/>
      <c r="ELA43" s="228"/>
      <c r="ELB43" s="228"/>
      <c r="ELC43" s="228"/>
      <c r="ELD43" s="228"/>
      <c r="ELE43" s="228"/>
      <c r="ELF43" s="228"/>
      <c r="ELG43" s="228"/>
      <c r="ELH43" s="228"/>
      <c r="ELI43" s="228"/>
      <c r="ELJ43" s="228"/>
      <c r="ELK43" s="228"/>
      <c r="ELL43" s="228"/>
      <c r="ELM43" s="228"/>
      <c r="ELN43" s="228"/>
      <c r="ELO43" s="228"/>
      <c r="ELP43" s="228"/>
      <c r="ELQ43" s="228"/>
      <c r="ELR43" s="228"/>
      <c r="ELS43" s="228"/>
      <c r="ELT43" s="228"/>
      <c r="ELU43" s="228"/>
      <c r="ELV43" s="228"/>
      <c r="ELW43" s="228"/>
      <c r="ELX43" s="228"/>
      <c r="ELY43" s="228"/>
      <c r="ELZ43" s="228"/>
      <c r="EMA43" s="228"/>
      <c r="EMB43" s="228"/>
      <c r="EMC43" s="228"/>
      <c r="EMD43" s="228"/>
      <c r="EME43" s="228"/>
      <c r="EMF43" s="228"/>
      <c r="EMG43" s="228"/>
      <c r="EMH43" s="228"/>
      <c r="EMI43" s="228"/>
      <c r="EMJ43" s="228"/>
      <c r="EMK43" s="228"/>
      <c r="EML43" s="228"/>
      <c r="EMM43" s="228"/>
      <c r="EMN43" s="228"/>
      <c r="EMO43" s="228"/>
      <c r="EMP43" s="228"/>
      <c r="EMQ43" s="228"/>
      <c r="EMR43" s="228"/>
      <c r="EMS43" s="228"/>
      <c r="EMT43" s="228"/>
      <c r="EMU43" s="228"/>
      <c r="EMV43" s="228"/>
      <c r="EMW43" s="228"/>
      <c r="EMX43" s="228"/>
      <c r="EMY43" s="228"/>
      <c r="EMZ43" s="228"/>
      <c r="ENA43" s="228"/>
      <c r="ENB43" s="228"/>
      <c r="ENC43" s="228"/>
      <c r="END43" s="228"/>
      <c r="ENE43" s="228"/>
      <c r="ENF43" s="228"/>
      <c r="ENG43" s="228"/>
      <c r="ENH43" s="228"/>
      <c r="ENI43" s="228"/>
      <c r="ENJ43" s="228"/>
      <c r="ENK43" s="228"/>
      <c r="ENL43" s="228"/>
      <c r="ENM43" s="228"/>
      <c r="ENN43" s="228"/>
      <c r="ENO43" s="228"/>
      <c r="ENP43" s="228"/>
      <c r="ENQ43" s="228"/>
      <c r="ENR43" s="228"/>
      <c r="ENS43" s="228"/>
      <c r="ENT43" s="228"/>
      <c r="ENU43" s="228"/>
      <c r="ENV43" s="228"/>
      <c r="ENW43" s="228"/>
      <c r="ENX43" s="228"/>
      <c r="ENY43" s="228"/>
      <c r="ENZ43" s="228"/>
      <c r="EOA43" s="228"/>
      <c r="EOB43" s="228"/>
      <c r="EOC43" s="228"/>
      <c r="EOD43" s="228"/>
      <c r="EOE43" s="228"/>
      <c r="EOF43" s="228"/>
      <c r="EOG43" s="228"/>
      <c r="EOH43" s="228"/>
      <c r="EOI43" s="228"/>
      <c r="EOJ43" s="228"/>
      <c r="EOK43" s="228"/>
      <c r="EOL43" s="228"/>
      <c r="EOM43" s="228"/>
      <c r="EON43" s="228"/>
      <c r="EOO43" s="228"/>
      <c r="EOP43" s="228"/>
      <c r="EOQ43" s="228"/>
      <c r="EOR43" s="228"/>
      <c r="EOS43" s="228"/>
      <c r="EOT43" s="228"/>
      <c r="EOU43" s="228"/>
      <c r="EOV43" s="228"/>
      <c r="EOW43" s="228"/>
      <c r="EOX43" s="228"/>
      <c r="EOY43" s="228"/>
      <c r="EOZ43" s="228"/>
      <c r="EPA43" s="228"/>
      <c r="EPB43" s="228"/>
      <c r="EPC43" s="228"/>
      <c r="EPD43" s="228"/>
      <c r="EPE43" s="228"/>
      <c r="EPF43" s="228"/>
      <c r="EPG43" s="228"/>
      <c r="EPH43" s="228"/>
      <c r="EPI43" s="228"/>
      <c r="EPJ43" s="228"/>
      <c r="EPK43" s="228"/>
      <c r="EPL43" s="228"/>
      <c r="EPM43" s="228"/>
      <c r="EPN43" s="228"/>
      <c r="EPO43" s="228"/>
      <c r="EPP43" s="228"/>
      <c r="EPQ43" s="228"/>
      <c r="EPR43" s="228"/>
      <c r="EPS43" s="228"/>
      <c r="EPT43" s="228"/>
      <c r="EPU43" s="228"/>
      <c r="EPV43" s="228"/>
      <c r="EPW43" s="228"/>
      <c r="EPX43" s="228"/>
      <c r="EPY43" s="228"/>
      <c r="EPZ43" s="228"/>
      <c r="EQA43" s="228"/>
      <c r="EQB43" s="228"/>
      <c r="EQC43" s="228"/>
      <c r="EQD43" s="228"/>
      <c r="EQE43" s="228"/>
      <c r="EQF43" s="228"/>
      <c r="EQG43" s="228"/>
      <c r="EQH43" s="228"/>
      <c r="EQI43" s="228"/>
      <c r="EQJ43" s="228"/>
      <c r="EQK43" s="228"/>
      <c r="EQL43" s="228"/>
      <c r="EQM43" s="228"/>
      <c r="EQN43" s="228"/>
      <c r="EQO43" s="228"/>
      <c r="EQP43" s="228"/>
      <c r="EQQ43" s="228"/>
      <c r="EQR43" s="228"/>
      <c r="EQS43" s="228"/>
      <c r="EQT43" s="228"/>
      <c r="EQU43" s="228"/>
      <c r="EQV43" s="228"/>
      <c r="EQW43" s="228"/>
      <c r="EQX43" s="228"/>
      <c r="EQY43" s="228"/>
      <c r="EQZ43" s="228"/>
      <c r="ERA43" s="228"/>
      <c r="ERB43" s="228"/>
      <c r="ERC43" s="228"/>
      <c r="ERD43" s="228"/>
      <c r="ERE43" s="228"/>
      <c r="ERF43" s="228"/>
      <c r="ERG43" s="228"/>
      <c r="ERH43" s="228"/>
      <c r="ERI43" s="228"/>
      <c r="ERJ43" s="228"/>
      <c r="ERK43" s="228"/>
      <c r="ERL43" s="228"/>
      <c r="ERM43" s="228"/>
      <c r="ERN43" s="228"/>
      <c r="ERO43" s="228"/>
      <c r="ERP43" s="228"/>
      <c r="ERQ43" s="228"/>
      <c r="ERR43" s="228"/>
      <c r="ERS43" s="228"/>
      <c r="ERT43" s="228"/>
      <c r="ERU43" s="228"/>
      <c r="ERV43" s="228"/>
      <c r="ERW43" s="228"/>
      <c r="ERX43" s="228"/>
      <c r="ERY43" s="228"/>
      <c r="ERZ43" s="228"/>
      <c r="ESA43" s="228"/>
      <c r="ESB43" s="228"/>
      <c r="ESC43" s="228"/>
      <c r="ESD43" s="228"/>
      <c r="ESE43" s="228"/>
      <c r="ESF43" s="228"/>
      <c r="ESG43" s="228"/>
      <c r="ESH43" s="228"/>
      <c r="ESI43" s="228"/>
      <c r="ESJ43" s="228"/>
      <c r="ESK43" s="228"/>
      <c r="ESL43" s="228"/>
      <c r="ESM43" s="228"/>
      <c r="ESN43" s="228"/>
      <c r="ESO43" s="228"/>
      <c r="ESP43" s="228"/>
      <c r="ESQ43" s="228"/>
      <c r="ESR43" s="228"/>
      <c r="ESS43" s="228"/>
      <c r="EST43" s="228"/>
      <c r="ESU43" s="228"/>
      <c r="ESV43" s="228"/>
      <c r="ESW43" s="228"/>
      <c r="ESX43" s="228"/>
      <c r="ESY43" s="228"/>
      <c r="ESZ43" s="228"/>
      <c r="ETA43" s="228"/>
      <c r="ETB43" s="228"/>
      <c r="ETC43" s="228"/>
      <c r="ETD43" s="228"/>
      <c r="ETE43" s="228"/>
      <c r="ETF43" s="228"/>
      <c r="ETG43" s="228"/>
      <c r="ETH43" s="228"/>
      <c r="ETI43" s="228"/>
      <c r="ETJ43" s="228"/>
      <c r="ETK43" s="228"/>
      <c r="ETL43" s="228"/>
      <c r="ETM43" s="228"/>
      <c r="ETN43" s="228"/>
      <c r="ETO43" s="228"/>
      <c r="ETP43" s="228"/>
      <c r="ETQ43" s="228"/>
      <c r="ETR43" s="228"/>
      <c r="ETS43" s="228"/>
      <c r="ETT43" s="228"/>
      <c r="ETU43" s="228"/>
      <c r="ETV43" s="228"/>
      <c r="ETW43" s="228"/>
      <c r="ETX43" s="228"/>
      <c r="ETY43" s="228"/>
      <c r="ETZ43" s="228"/>
      <c r="EUA43" s="228"/>
      <c r="EUB43" s="228"/>
      <c r="EUC43" s="228"/>
      <c r="EUD43" s="228"/>
      <c r="EUE43" s="228"/>
      <c r="EUF43" s="228"/>
      <c r="EUG43" s="228"/>
      <c r="EUH43" s="228"/>
      <c r="EUI43" s="228"/>
      <c r="EUJ43" s="228"/>
      <c r="EUK43" s="228"/>
      <c r="EUL43" s="228"/>
      <c r="EUM43" s="228"/>
      <c r="EUN43" s="228"/>
      <c r="EUO43" s="228"/>
      <c r="EUP43" s="228"/>
      <c r="EUQ43" s="228"/>
      <c r="EUR43" s="228"/>
      <c r="EUS43" s="228"/>
      <c r="EUT43" s="228"/>
      <c r="EUU43" s="228"/>
      <c r="EUV43" s="228"/>
      <c r="EUW43" s="228"/>
      <c r="EUX43" s="228"/>
      <c r="EUY43" s="228"/>
      <c r="EUZ43" s="228"/>
      <c r="EVA43" s="228"/>
      <c r="EVB43" s="228"/>
      <c r="EVC43" s="228"/>
      <c r="EVD43" s="228"/>
      <c r="EVE43" s="228"/>
      <c r="EVF43" s="228"/>
      <c r="EVG43" s="228"/>
      <c r="EVH43" s="228"/>
      <c r="EVI43" s="228"/>
      <c r="EVJ43" s="228"/>
      <c r="EVK43" s="228"/>
      <c r="EVL43" s="228"/>
      <c r="EVM43" s="228"/>
      <c r="EVN43" s="228"/>
      <c r="EVO43" s="228"/>
      <c r="EVP43" s="228"/>
      <c r="EVQ43" s="228"/>
      <c r="EVR43" s="228"/>
      <c r="EVS43" s="228"/>
      <c r="EVT43" s="228"/>
      <c r="EVU43" s="228"/>
      <c r="EVV43" s="228"/>
      <c r="EVW43" s="228"/>
      <c r="EVX43" s="228"/>
      <c r="EVY43" s="228"/>
      <c r="EVZ43" s="228"/>
      <c r="EWA43" s="228"/>
      <c r="EWB43" s="228"/>
      <c r="EWC43" s="228"/>
      <c r="EWD43" s="228"/>
      <c r="EWE43" s="228"/>
      <c r="EWF43" s="228"/>
      <c r="EWG43" s="228"/>
      <c r="EWH43" s="228"/>
      <c r="EWI43" s="228"/>
      <c r="EWJ43" s="228"/>
      <c r="EWK43" s="228"/>
      <c r="EWL43" s="228"/>
      <c r="EWM43" s="228"/>
      <c r="EWN43" s="228"/>
      <c r="EWO43" s="228"/>
      <c r="EWP43" s="228"/>
      <c r="EWQ43" s="228"/>
      <c r="EWR43" s="228"/>
      <c r="EWS43" s="228"/>
      <c r="EWT43" s="228"/>
      <c r="EWU43" s="228"/>
      <c r="EWV43" s="228"/>
      <c r="EWW43" s="228"/>
      <c r="EWX43" s="228"/>
      <c r="EWY43" s="228"/>
      <c r="EWZ43" s="228"/>
      <c r="EXA43" s="228"/>
      <c r="EXB43" s="228"/>
      <c r="EXC43" s="228"/>
      <c r="EXD43" s="228"/>
      <c r="EXE43" s="228"/>
      <c r="EXF43" s="228"/>
      <c r="EXG43" s="228"/>
      <c r="EXH43" s="228"/>
      <c r="EXI43" s="228"/>
      <c r="EXJ43" s="228"/>
      <c r="EXK43" s="228"/>
      <c r="EXL43" s="228"/>
      <c r="EXM43" s="228"/>
      <c r="EXN43" s="228"/>
      <c r="EXO43" s="228"/>
      <c r="EXP43" s="228"/>
      <c r="EXQ43" s="228"/>
      <c r="EXR43" s="228"/>
      <c r="EXS43" s="228"/>
      <c r="EXT43" s="228"/>
      <c r="EXU43" s="228"/>
      <c r="EXV43" s="228"/>
      <c r="EXW43" s="228"/>
      <c r="EXX43" s="228"/>
      <c r="EXY43" s="228"/>
      <c r="EXZ43" s="228"/>
      <c r="EYA43" s="228"/>
      <c r="EYB43" s="228"/>
      <c r="EYC43" s="228"/>
      <c r="EYD43" s="228"/>
      <c r="EYE43" s="228"/>
      <c r="EYF43" s="228"/>
      <c r="EYG43" s="228"/>
      <c r="EYH43" s="228"/>
      <c r="EYI43" s="228"/>
      <c r="EYJ43" s="228"/>
      <c r="EYK43" s="228"/>
      <c r="EYL43" s="228"/>
      <c r="EYM43" s="228"/>
      <c r="EYN43" s="228"/>
      <c r="EYO43" s="228"/>
      <c r="EYP43" s="228"/>
      <c r="EYQ43" s="228"/>
      <c r="EYR43" s="228"/>
      <c r="EYS43" s="228"/>
      <c r="EYT43" s="228"/>
      <c r="EYU43" s="228"/>
      <c r="EYV43" s="228"/>
      <c r="EYW43" s="228"/>
      <c r="EYX43" s="228"/>
      <c r="EYY43" s="228"/>
      <c r="EYZ43" s="228"/>
      <c r="EZA43" s="228"/>
      <c r="EZB43" s="228"/>
      <c r="EZC43" s="228"/>
      <c r="EZD43" s="228"/>
      <c r="EZE43" s="228"/>
      <c r="EZF43" s="228"/>
      <c r="EZG43" s="228"/>
      <c r="EZH43" s="228"/>
      <c r="EZI43" s="228"/>
      <c r="EZJ43" s="228"/>
      <c r="EZK43" s="228"/>
      <c r="EZL43" s="228"/>
      <c r="EZM43" s="228"/>
      <c r="EZN43" s="228"/>
      <c r="EZO43" s="228"/>
      <c r="EZP43" s="228"/>
      <c r="EZQ43" s="228"/>
      <c r="EZR43" s="228"/>
      <c r="EZS43" s="228"/>
      <c r="EZT43" s="228"/>
      <c r="EZU43" s="228"/>
      <c r="EZV43" s="228"/>
      <c r="EZW43" s="228"/>
      <c r="EZX43" s="228"/>
      <c r="EZY43" s="228"/>
      <c r="EZZ43" s="228"/>
      <c r="FAA43" s="228"/>
      <c r="FAB43" s="228"/>
      <c r="FAC43" s="228"/>
      <c r="FAD43" s="228"/>
      <c r="FAE43" s="228"/>
      <c r="FAF43" s="228"/>
      <c r="FAG43" s="228"/>
      <c r="FAH43" s="228"/>
      <c r="FAI43" s="228"/>
      <c r="FAJ43" s="228"/>
      <c r="FAK43" s="228"/>
      <c r="FAL43" s="228"/>
      <c r="FAM43" s="228"/>
      <c r="FAN43" s="228"/>
      <c r="FAO43" s="228"/>
      <c r="FAP43" s="228"/>
      <c r="FAQ43" s="228"/>
      <c r="FAR43" s="228"/>
      <c r="FAS43" s="228"/>
      <c r="FAT43" s="228"/>
      <c r="FAU43" s="228"/>
      <c r="FAV43" s="228"/>
      <c r="FAW43" s="228"/>
      <c r="FAX43" s="228"/>
      <c r="FAY43" s="228"/>
      <c r="FAZ43" s="228"/>
      <c r="FBA43" s="228"/>
      <c r="FBB43" s="228"/>
      <c r="FBC43" s="228"/>
      <c r="FBD43" s="228"/>
      <c r="FBE43" s="228"/>
      <c r="FBF43" s="228"/>
      <c r="FBG43" s="228"/>
      <c r="FBH43" s="228"/>
      <c r="FBI43" s="228"/>
      <c r="FBJ43" s="228"/>
      <c r="FBK43" s="228"/>
      <c r="FBL43" s="228"/>
      <c r="FBM43" s="228"/>
      <c r="FBN43" s="228"/>
      <c r="FBO43" s="228"/>
      <c r="FBP43" s="228"/>
      <c r="FBQ43" s="228"/>
      <c r="FBR43" s="228"/>
      <c r="FBS43" s="228"/>
      <c r="FBT43" s="228"/>
      <c r="FBU43" s="228"/>
      <c r="FBV43" s="228"/>
      <c r="FBW43" s="228"/>
      <c r="FBX43" s="228"/>
      <c r="FBY43" s="228"/>
      <c r="FBZ43" s="228"/>
      <c r="FCA43" s="228"/>
      <c r="FCB43" s="228"/>
      <c r="FCC43" s="228"/>
      <c r="FCD43" s="228"/>
      <c r="FCE43" s="228"/>
      <c r="FCF43" s="228"/>
      <c r="FCG43" s="228"/>
      <c r="FCH43" s="228"/>
      <c r="FCI43" s="228"/>
      <c r="FCJ43" s="228"/>
      <c r="FCK43" s="228"/>
      <c r="FCL43" s="228"/>
      <c r="FCM43" s="228"/>
      <c r="FCN43" s="228"/>
      <c r="FCO43" s="228"/>
      <c r="FCP43" s="228"/>
      <c r="FCQ43" s="228"/>
      <c r="FCR43" s="228"/>
      <c r="FCS43" s="228"/>
      <c r="FCT43" s="228"/>
      <c r="FCU43" s="228"/>
      <c r="FCV43" s="228"/>
      <c r="FCW43" s="228"/>
      <c r="FCX43" s="228"/>
      <c r="FCY43" s="228"/>
      <c r="FCZ43" s="228"/>
      <c r="FDA43" s="228"/>
      <c r="FDB43" s="228"/>
      <c r="FDC43" s="228"/>
      <c r="FDD43" s="228"/>
      <c r="FDE43" s="228"/>
      <c r="FDF43" s="228"/>
      <c r="FDG43" s="228"/>
      <c r="FDH43" s="228"/>
      <c r="FDI43" s="228"/>
      <c r="FDJ43" s="228"/>
      <c r="FDK43" s="228"/>
      <c r="FDL43" s="228"/>
      <c r="FDM43" s="228"/>
      <c r="FDN43" s="228"/>
      <c r="FDO43" s="228"/>
      <c r="FDP43" s="228"/>
      <c r="FDQ43" s="228"/>
      <c r="FDR43" s="228"/>
      <c r="FDS43" s="228"/>
      <c r="FDT43" s="228"/>
      <c r="FDU43" s="228"/>
      <c r="FDV43" s="228"/>
      <c r="FDW43" s="228"/>
      <c r="FDX43" s="228"/>
      <c r="FDY43" s="228"/>
      <c r="FDZ43" s="228"/>
      <c r="FEA43" s="228"/>
      <c r="FEB43" s="228"/>
      <c r="FEC43" s="228"/>
      <c r="FED43" s="228"/>
      <c r="FEE43" s="228"/>
      <c r="FEF43" s="228"/>
      <c r="FEG43" s="228"/>
      <c r="FEH43" s="228"/>
      <c r="FEI43" s="228"/>
      <c r="FEJ43" s="228"/>
      <c r="FEK43" s="228"/>
      <c r="FEL43" s="228"/>
      <c r="FEM43" s="228"/>
      <c r="FEN43" s="228"/>
      <c r="FEO43" s="228"/>
      <c r="FEP43" s="228"/>
      <c r="FEQ43" s="228"/>
      <c r="FER43" s="228"/>
      <c r="FES43" s="228"/>
      <c r="FET43" s="228"/>
      <c r="FEU43" s="228"/>
      <c r="FEV43" s="228"/>
      <c r="FEW43" s="228"/>
      <c r="FEX43" s="228"/>
      <c r="FEY43" s="228"/>
      <c r="FEZ43" s="228"/>
      <c r="FFA43" s="228"/>
      <c r="FFB43" s="228"/>
      <c r="FFC43" s="228"/>
      <c r="FFD43" s="228"/>
      <c r="FFE43" s="228"/>
      <c r="FFF43" s="228"/>
      <c r="FFG43" s="228"/>
      <c r="FFH43" s="228"/>
      <c r="FFI43" s="228"/>
      <c r="FFJ43" s="228"/>
      <c r="FFK43" s="228"/>
      <c r="FFL43" s="228"/>
      <c r="FFM43" s="228"/>
      <c r="FFN43" s="228"/>
      <c r="FFO43" s="228"/>
      <c r="FFP43" s="228"/>
      <c r="FFQ43" s="228"/>
      <c r="FFR43" s="228"/>
      <c r="FFS43" s="228"/>
      <c r="FFT43" s="228"/>
      <c r="FFU43" s="228"/>
      <c r="FFV43" s="228"/>
      <c r="FFW43" s="228"/>
      <c r="FFX43" s="228"/>
      <c r="FFY43" s="228"/>
      <c r="FFZ43" s="228"/>
      <c r="FGA43" s="228"/>
      <c r="FGB43" s="228"/>
      <c r="FGC43" s="228"/>
      <c r="FGD43" s="228"/>
      <c r="FGE43" s="228"/>
      <c r="FGF43" s="228"/>
      <c r="FGG43" s="228"/>
      <c r="FGH43" s="228"/>
      <c r="FGI43" s="228"/>
      <c r="FGJ43" s="228"/>
      <c r="FGK43" s="228"/>
      <c r="FGL43" s="228"/>
      <c r="FGM43" s="228"/>
      <c r="FGN43" s="228"/>
      <c r="FGO43" s="228"/>
      <c r="FGP43" s="228"/>
      <c r="FGQ43" s="228"/>
      <c r="FGR43" s="228"/>
      <c r="FGS43" s="228"/>
      <c r="FGT43" s="228"/>
      <c r="FGU43" s="228"/>
      <c r="FGV43" s="228"/>
      <c r="FGW43" s="228"/>
      <c r="FGX43" s="228"/>
      <c r="FGY43" s="228"/>
      <c r="FGZ43" s="228"/>
      <c r="FHA43" s="228"/>
      <c r="FHB43" s="228"/>
      <c r="FHC43" s="228"/>
      <c r="FHD43" s="228"/>
      <c r="FHE43" s="228"/>
      <c r="FHF43" s="228"/>
      <c r="FHG43" s="228"/>
      <c r="FHH43" s="228"/>
      <c r="FHI43" s="228"/>
      <c r="FHJ43" s="228"/>
      <c r="FHK43" s="228"/>
      <c r="FHL43" s="228"/>
      <c r="FHM43" s="228"/>
      <c r="FHN43" s="228"/>
      <c r="FHO43" s="228"/>
      <c r="FHP43" s="228"/>
      <c r="FHQ43" s="228"/>
      <c r="FHR43" s="228"/>
      <c r="FHS43" s="228"/>
      <c r="FHT43" s="228"/>
      <c r="FHU43" s="228"/>
      <c r="FHV43" s="228"/>
      <c r="FHW43" s="228"/>
      <c r="FHX43" s="228"/>
      <c r="FHY43" s="228"/>
      <c r="FHZ43" s="228"/>
      <c r="FIA43" s="228"/>
      <c r="FIB43" s="228"/>
      <c r="FIC43" s="228"/>
      <c r="FID43" s="228"/>
      <c r="FIE43" s="228"/>
      <c r="FIF43" s="228"/>
      <c r="FIG43" s="228"/>
      <c r="FIH43" s="228"/>
      <c r="FII43" s="228"/>
      <c r="FIJ43" s="228"/>
      <c r="FIK43" s="228"/>
      <c r="FIL43" s="228"/>
      <c r="FIM43" s="228"/>
      <c r="FIN43" s="228"/>
      <c r="FIO43" s="228"/>
      <c r="FIP43" s="228"/>
      <c r="FIQ43" s="228"/>
      <c r="FIR43" s="228"/>
      <c r="FIS43" s="228"/>
      <c r="FIT43" s="228"/>
      <c r="FIU43" s="228"/>
      <c r="FIV43" s="228"/>
      <c r="FIW43" s="228"/>
      <c r="FIX43" s="228"/>
      <c r="FIY43" s="228"/>
      <c r="FIZ43" s="228"/>
      <c r="FJA43" s="228"/>
      <c r="FJB43" s="228"/>
      <c r="FJC43" s="228"/>
      <c r="FJD43" s="228"/>
      <c r="FJE43" s="228"/>
      <c r="FJF43" s="228"/>
      <c r="FJG43" s="228"/>
      <c r="FJH43" s="228"/>
      <c r="FJI43" s="228"/>
      <c r="FJJ43" s="228"/>
      <c r="FJK43" s="228"/>
      <c r="FJL43" s="228"/>
      <c r="FJM43" s="228"/>
      <c r="FJN43" s="228"/>
      <c r="FJO43" s="228"/>
      <c r="FJP43" s="228"/>
      <c r="FJQ43" s="228"/>
      <c r="FJR43" s="228"/>
      <c r="FJS43" s="228"/>
      <c r="FJT43" s="228"/>
      <c r="FJU43" s="228"/>
      <c r="FJV43" s="228"/>
      <c r="FJW43" s="228"/>
      <c r="FJX43" s="228"/>
      <c r="FJY43" s="228"/>
      <c r="FJZ43" s="228"/>
      <c r="FKA43" s="228"/>
      <c r="FKB43" s="228"/>
      <c r="FKC43" s="228"/>
      <c r="FKD43" s="228"/>
      <c r="FKE43" s="228"/>
      <c r="FKF43" s="228"/>
      <c r="FKG43" s="228"/>
      <c r="FKH43" s="228"/>
      <c r="FKI43" s="228"/>
      <c r="FKJ43" s="228"/>
      <c r="FKK43" s="228"/>
      <c r="FKL43" s="228"/>
      <c r="FKM43" s="228"/>
      <c r="FKN43" s="228"/>
      <c r="FKO43" s="228"/>
      <c r="FKP43" s="228"/>
      <c r="FKQ43" s="228"/>
      <c r="FKR43" s="228"/>
      <c r="FKS43" s="228"/>
      <c r="FKT43" s="228"/>
      <c r="FKU43" s="228"/>
      <c r="FKV43" s="228"/>
      <c r="FKW43" s="228"/>
      <c r="FKX43" s="228"/>
      <c r="FKY43" s="228"/>
      <c r="FKZ43" s="228"/>
      <c r="FLA43" s="228"/>
      <c r="FLB43" s="228"/>
      <c r="FLC43" s="228"/>
      <c r="FLD43" s="228"/>
      <c r="FLE43" s="228"/>
      <c r="FLF43" s="228"/>
      <c r="FLG43" s="228"/>
      <c r="FLH43" s="228"/>
      <c r="FLI43" s="228"/>
      <c r="FLJ43" s="228"/>
      <c r="FLK43" s="228"/>
      <c r="FLL43" s="228"/>
      <c r="FLM43" s="228"/>
      <c r="FLN43" s="228"/>
      <c r="FLO43" s="228"/>
      <c r="FLP43" s="228"/>
      <c r="FLQ43" s="228"/>
      <c r="FLR43" s="228"/>
      <c r="FLS43" s="228"/>
      <c r="FLT43" s="228"/>
      <c r="FLU43" s="228"/>
      <c r="FLV43" s="228"/>
      <c r="FLW43" s="228"/>
      <c r="FLX43" s="228"/>
      <c r="FLY43" s="228"/>
      <c r="FLZ43" s="228"/>
      <c r="FMA43" s="228"/>
      <c r="FMB43" s="228"/>
      <c r="FMC43" s="228"/>
      <c r="FMD43" s="228"/>
      <c r="FME43" s="228"/>
      <c r="FMF43" s="228"/>
      <c r="FMG43" s="228"/>
      <c r="FMH43" s="228"/>
      <c r="FMI43" s="228"/>
      <c r="FMJ43" s="228"/>
      <c r="FMK43" s="228"/>
      <c r="FML43" s="228"/>
      <c r="FMM43" s="228"/>
      <c r="FMN43" s="228"/>
      <c r="FMO43" s="228"/>
      <c r="FMP43" s="228"/>
      <c r="FMQ43" s="228"/>
      <c r="FMR43" s="228"/>
      <c r="FMS43" s="228"/>
      <c r="FMT43" s="228"/>
      <c r="FMU43" s="228"/>
      <c r="FMV43" s="228"/>
      <c r="FMW43" s="228"/>
      <c r="FMX43" s="228"/>
      <c r="FMY43" s="228"/>
      <c r="FMZ43" s="228"/>
      <c r="FNA43" s="228"/>
      <c r="FNB43" s="228"/>
      <c r="FNC43" s="228"/>
      <c r="FND43" s="228"/>
      <c r="FNE43" s="228"/>
      <c r="FNF43" s="228"/>
      <c r="FNG43" s="228"/>
      <c r="FNH43" s="228"/>
      <c r="FNI43" s="228"/>
      <c r="FNJ43" s="228"/>
      <c r="FNK43" s="228"/>
      <c r="FNL43" s="228"/>
      <c r="FNM43" s="228"/>
      <c r="FNN43" s="228"/>
      <c r="FNO43" s="228"/>
      <c r="FNP43" s="228"/>
      <c r="FNQ43" s="228"/>
      <c r="FNR43" s="228"/>
      <c r="FNS43" s="228"/>
      <c r="FNT43" s="228"/>
      <c r="FNU43" s="228"/>
      <c r="FNV43" s="228"/>
      <c r="FNW43" s="228"/>
      <c r="FNX43" s="228"/>
      <c r="FNY43" s="228"/>
      <c r="FNZ43" s="228"/>
      <c r="FOA43" s="228"/>
      <c r="FOB43" s="228"/>
      <c r="FOC43" s="228"/>
      <c r="FOD43" s="228"/>
      <c r="FOE43" s="228"/>
      <c r="FOF43" s="228"/>
      <c r="FOG43" s="228"/>
      <c r="FOH43" s="228"/>
      <c r="FOI43" s="228"/>
      <c r="FOJ43" s="228"/>
      <c r="FOK43" s="228"/>
      <c r="FOL43" s="228"/>
      <c r="FOM43" s="228"/>
      <c r="FON43" s="228"/>
      <c r="FOO43" s="228"/>
      <c r="FOP43" s="228"/>
      <c r="FOQ43" s="228"/>
      <c r="FOR43" s="228"/>
      <c r="FOS43" s="228"/>
      <c r="FOT43" s="228"/>
      <c r="FOU43" s="228"/>
      <c r="FOV43" s="228"/>
      <c r="FOW43" s="228"/>
      <c r="FOX43" s="228"/>
      <c r="FOY43" s="228"/>
      <c r="FOZ43" s="228"/>
      <c r="FPA43" s="228"/>
      <c r="FPB43" s="228"/>
      <c r="FPC43" s="228"/>
      <c r="FPD43" s="228"/>
      <c r="FPE43" s="228"/>
      <c r="FPF43" s="228"/>
      <c r="FPG43" s="228"/>
      <c r="FPH43" s="228"/>
      <c r="FPI43" s="228"/>
      <c r="FPJ43" s="228"/>
      <c r="FPK43" s="228"/>
      <c r="FPL43" s="228"/>
      <c r="FPM43" s="228"/>
      <c r="FPN43" s="228"/>
      <c r="FPO43" s="228"/>
      <c r="FPP43" s="228"/>
      <c r="FPQ43" s="228"/>
      <c r="FPR43" s="228"/>
      <c r="FPS43" s="228"/>
      <c r="FPT43" s="228"/>
      <c r="FPU43" s="228"/>
      <c r="FPV43" s="228"/>
      <c r="FPW43" s="228"/>
      <c r="FPX43" s="228"/>
      <c r="FPY43" s="228"/>
      <c r="FPZ43" s="228"/>
      <c r="FQA43" s="228"/>
      <c r="FQB43" s="228"/>
      <c r="FQC43" s="228"/>
      <c r="FQD43" s="228"/>
      <c r="FQE43" s="228"/>
      <c r="FQF43" s="228"/>
      <c r="FQG43" s="228"/>
      <c r="FQH43" s="228"/>
      <c r="FQI43" s="228"/>
      <c r="FQJ43" s="228"/>
      <c r="FQK43" s="228"/>
      <c r="FQL43" s="228"/>
      <c r="FQM43" s="228"/>
      <c r="FQN43" s="228"/>
      <c r="FQO43" s="228"/>
      <c r="FQP43" s="228"/>
      <c r="FQQ43" s="228"/>
      <c r="FQR43" s="228"/>
      <c r="FQS43" s="228"/>
      <c r="FQT43" s="228"/>
      <c r="FQU43" s="228"/>
      <c r="FQV43" s="228"/>
      <c r="FQW43" s="228"/>
      <c r="FQX43" s="228"/>
      <c r="FQY43" s="228"/>
      <c r="FQZ43" s="228"/>
      <c r="FRA43" s="228"/>
      <c r="FRB43" s="228"/>
      <c r="FRC43" s="228"/>
      <c r="FRD43" s="228"/>
      <c r="FRE43" s="228"/>
      <c r="FRF43" s="228"/>
      <c r="FRG43" s="228"/>
      <c r="FRH43" s="228"/>
      <c r="FRI43" s="228"/>
      <c r="FRJ43" s="228"/>
      <c r="FRK43" s="228"/>
      <c r="FRL43" s="228"/>
      <c r="FRM43" s="228"/>
      <c r="FRN43" s="228"/>
      <c r="FRO43" s="228"/>
      <c r="FRP43" s="228"/>
      <c r="FRQ43" s="228"/>
      <c r="FRR43" s="228"/>
      <c r="FRS43" s="228"/>
      <c r="FRT43" s="228"/>
      <c r="FRU43" s="228"/>
      <c r="FRV43" s="228"/>
      <c r="FRW43" s="228"/>
      <c r="FRX43" s="228"/>
      <c r="FRY43" s="228"/>
      <c r="FRZ43" s="228"/>
      <c r="FSA43" s="228"/>
      <c r="FSB43" s="228"/>
      <c r="FSC43" s="228"/>
      <c r="FSD43" s="228"/>
      <c r="FSE43" s="228"/>
      <c r="FSF43" s="228"/>
      <c r="FSG43" s="228"/>
      <c r="FSH43" s="228"/>
      <c r="FSI43" s="228"/>
      <c r="FSJ43" s="228"/>
      <c r="FSK43" s="228"/>
      <c r="FSL43" s="228"/>
      <c r="FSM43" s="228"/>
      <c r="FSN43" s="228"/>
      <c r="FSO43" s="228"/>
      <c r="FSP43" s="228"/>
      <c r="FSQ43" s="228"/>
      <c r="FSR43" s="228"/>
      <c r="FSS43" s="228"/>
      <c r="FST43" s="228"/>
      <c r="FSU43" s="228"/>
      <c r="FSV43" s="228"/>
      <c r="FSW43" s="228"/>
      <c r="FSX43" s="228"/>
      <c r="FSY43" s="228"/>
      <c r="FSZ43" s="228"/>
      <c r="FTA43" s="228"/>
      <c r="FTB43" s="228"/>
      <c r="FTC43" s="228"/>
      <c r="FTD43" s="228"/>
      <c r="FTE43" s="228"/>
      <c r="FTF43" s="228"/>
      <c r="FTG43" s="228"/>
      <c r="FTH43" s="228"/>
      <c r="FTI43" s="228"/>
      <c r="FTJ43" s="228"/>
      <c r="FTK43" s="228"/>
      <c r="FTL43" s="228"/>
      <c r="FTM43" s="228"/>
      <c r="FTN43" s="228"/>
      <c r="FTO43" s="228"/>
      <c r="FTP43" s="228"/>
      <c r="FTQ43" s="228"/>
      <c r="FTR43" s="228"/>
      <c r="FTS43" s="228"/>
      <c r="FTT43" s="228"/>
      <c r="FTU43" s="228"/>
      <c r="FTV43" s="228"/>
      <c r="FTW43" s="228"/>
      <c r="FTX43" s="228"/>
      <c r="FTY43" s="228"/>
      <c r="FTZ43" s="228"/>
      <c r="FUA43" s="228"/>
      <c r="FUB43" s="228"/>
      <c r="FUC43" s="228"/>
      <c r="FUD43" s="228"/>
      <c r="FUE43" s="228"/>
      <c r="FUF43" s="228"/>
      <c r="FUG43" s="228"/>
      <c r="FUH43" s="228"/>
      <c r="FUI43" s="228"/>
      <c r="FUJ43" s="228"/>
      <c r="FUK43" s="228"/>
      <c r="FUL43" s="228"/>
      <c r="FUM43" s="228"/>
      <c r="FUN43" s="228"/>
      <c r="FUO43" s="228"/>
      <c r="FUP43" s="228"/>
      <c r="FUQ43" s="228"/>
      <c r="FUR43" s="228"/>
      <c r="FUS43" s="228"/>
      <c r="FUT43" s="228"/>
      <c r="FUU43" s="228"/>
      <c r="FUV43" s="228"/>
      <c r="FUW43" s="228"/>
      <c r="FUX43" s="228"/>
      <c r="FUY43" s="228"/>
      <c r="FUZ43" s="228"/>
      <c r="FVA43" s="228"/>
      <c r="FVB43" s="228"/>
      <c r="FVC43" s="228"/>
      <c r="FVD43" s="228"/>
      <c r="FVE43" s="228"/>
      <c r="FVF43" s="228"/>
      <c r="FVG43" s="228"/>
      <c r="FVH43" s="228"/>
      <c r="FVI43" s="228"/>
      <c r="FVJ43" s="228"/>
      <c r="FVK43" s="228"/>
      <c r="FVL43" s="228"/>
      <c r="FVM43" s="228"/>
      <c r="FVN43" s="228"/>
      <c r="FVO43" s="228"/>
      <c r="FVP43" s="228"/>
      <c r="FVQ43" s="228"/>
      <c r="FVR43" s="228"/>
      <c r="FVS43" s="228"/>
      <c r="FVT43" s="228"/>
      <c r="FVU43" s="228"/>
      <c r="FVV43" s="228"/>
      <c r="FVW43" s="228"/>
      <c r="FVX43" s="228"/>
      <c r="FVY43" s="228"/>
      <c r="FVZ43" s="228"/>
      <c r="FWA43" s="228"/>
      <c r="FWB43" s="228"/>
      <c r="FWC43" s="228"/>
      <c r="FWD43" s="228"/>
      <c r="FWE43" s="228"/>
      <c r="FWF43" s="228"/>
      <c r="FWG43" s="228"/>
      <c r="FWH43" s="228"/>
      <c r="FWI43" s="228"/>
      <c r="FWJ43" s="228"/>
      <c r="FWK43" s="228"/>
      <c r="FWL43" s="228"/>
      <c r="FWM43" s="228"/>
      <c r="FWN43" s="228"/>
      <c r="FWO43" s="228"/>
      <c r="FWP43" s="228"/>
      <c r="FWQ43" s="228"/>
      <c r="FWR43" s="228"/>
      <c r="FWS43" s="228"/>
      <c r="FWT43" s="228"/>
      <c r="FWU43" s="228"/>
      <c r="FWV43" s="228"/>
      <c r="FWW43" s="228"/>
      <c r="FWX43" s="228"/>
      <c r="FWY43" s="228"/>
      <c r="FWZ43" s="228"/>
      <c r="FXA43" s="228"/>
      <c r="FXB43" s="228"/>
      <c r="FXC43" s="228"/>
      <c r="FXD43" s="228"/>
      <c r="FXE43" s="228"/>
      <c r="FXF43" s="228"/>
      <c r="FXG43" s="228"/>
      <c r="FXH43" s="228"/>
      <c r="FXI43" s="228"/>
      <c r="FXJ43" s="228"/>
      <c r="FXK43" s="228"/>
      <c r="FXL43" s="228"/>
      <c r="FXM43" s="228"/>
      <c r="FXN43" s="228"/>
      <c r="FXO43" s="228"/>
      <c r="FXP43" s="228"/>
      <c r="FXQ43" s="228"/>
      <c r="FXR43" s="228"/>
      <c r="FXS43" s="228"/>
      <c r="FXT43" s="228"/>
      <c r="FXU43" s="228"/>
      <c r="FXV43" s="228"/>
      <c r="FXW43" s="228"/>
      <c r="FXX43" s="228"/>
      <c r="FXY43" s="228"/>
      <c r="FXZ43" s="228"/>
      <c r="FYA43" s="228"/>
      <c r="FYB43" s="228"/>
      <c r="FYC43" s="228"/>
      <c r="FYD43" s="228"/>
      <c r="FYE43" s="228"/>
      <c r="FYF43" s="228"/>
      <c r="FYG43" s="228"/>
      <c r="FYH43" s="228"/>
      <c r="FYI43" s="228"/>
      <c r="FYJ43" s="228"/>
      <c r="FYK43" s="228"/>
      <c r="FYL43" s="228"/>
      <c r="FYM43" s="228"/>
      <c r="FYN43" s="228"/>
      <c r="FYO43" s="228"/>
      <c r="FYP43" s="228"/>
      <c r="FYQ43" s="228"/>
      <c r="FYR43" s="228"/>
      <c r="FYS43" s="228"/>
      <c r="FYT43" s="228"/>
      <c r="FYU43" s="228"/>
      <c r="FYV43" s="228"/>
      <c r="FYW43" s="228"/>
      <c r="FYX43" s="228"/>
      <c r="FYY43" s="228"/>
      <c r="FYZ43" s="228"/>
      <c r="FZA43" s="228"/>
      <c r="FZB43" s="228"/>
      <c r="FZC43" s="228"/>
      <c r="FZD43" s="228"/>
      <c r="FZE43" s="228"/>
      <c r="FZF43" s="228"/>
      <c r="FZG43" s="228"/>
      <c r="FZH43" s="228"/>
      <c r="FZI43" s="228"/>
      <c r="FZJ43" s="228"/>
      <c r="FZK43" s="228"/>
      <c r="FZL43" s="228"/>
      <c r="FZM43" s="228"/>
      <c r="FZN43" s="228"/>
      <c r="FZO43" s="228"/>
      <c r="FZP43" s="228"/>
      <c r="FZQ43" s="228"/>
      <c r="FZR43" s="228"/>
      <c r="FZS43" s="228"/>
      <c r="FZT43" s="228"/>
      <c r="FZU43" s="228"/>
      <c r="FZV43" s="228"/>
      <c r="FZW43" s="228"/>
      <c r="FZX43" s="228"/>
      <c r="FZY43" s="228"/>
      <c r="FZZ43" s="228"/>
      <c r="GAA43" s="228"/>
      <c r="GAB43" s="228"/>
      <c r="GAC43" s="228"/>
      <c r="GAD43" s="228"/>
      <c r="GAE43" s="228"/>
      <c r="GAF43" s="228"/>
      <c r="GAG43" s="228"/>
      <c r="GAH43" s="228"/>
      <c r="GAI43" s="228"/>
      <c r="GAJ43" s="228"/>
      <c r="GAK43" s="228"/>
      <c r="GAL43" s="228"/>
      <c r="GAM43" s="228"/>
      <c r="GAN43" s="228"/>
      <c r="GAO43" s="228"/>
      <c r="GAP43" s="228"/>
      <c r="GAQ43" s="228"/>
      <c r="GAR43" s="228"/>
      <c r="GAS43" s="228"/>
      <c r="GAT43" s="228"/>
      <c r="GAU43" s="228"/>
      <c r="GAV43" s="228"/>
      <c r="GAW43" s="228"/>
      <c r="GAX43" s="228"/>
      <c r="GAY43" s="228"/>
      <c r="GAZ43" s="228"/>
      <c r="GBA43" s="228"/>
      <c r="GBB43" s="228"/>
      <c r="GBC43" s="228"/>
      <c r="GBD43" s="228"/>
      <c r="GBE43" s="228"/>
      <c r="GBF43" s="228"/>
      <c r="GBG43" s="228"/>
      <c r="GBH43" s="228"/>
      <c r="GBI43" s="228"/>
      <c r="GBJ43" s="228"/>
      <c r="GBK43" s="228"/>
      <c r="GBL43" s="228"/>
      <c r="GBM43" s="228"/>
      <c r="GBN43" s="228"/>
      <c r="GBO43" s="228"/>
      <c r="GBP43" s="228"/>
      <c r="GBQ43" s="228"/>
      <c r="GBR43" s="228"/>
      <c r="GBS43" s="228"/>
      <c r="GBT43" s="228"/>
      <c r="GBU43" s="228"/>
      <c r="GBV43" s="228"/>
      <c r="GBW43" s="228"/>
      <c r="GBX43" s="228"/>
      <c r="GBY43" s="228"/>
      <c r="GBZ43" s="228"/>
      <c r="GCA43" s="228"/>
      <c r="GCB43" s="228"/>
      <c r="GCC43" s="228"/>
      <c r="GCD43" s="228"/>
      <c r="GCE43" s="228"/>
      <c r="GCF43" s="228"/>
      <c r="GCG43" s="228"/>
      <c r="GCH43" s="228"/>
      <c r="GCI43" s="228"/>
      <c r="GCJ43" s="228"/>
      <c r="GCK43" s="228"/>
      <c r="GCL43" s="228"/>
      <c r="GCM43" s="228"/>
      <c r="GCN43" s="228"/>
      <c r="GCO43" s="228"/>
      <c r="GCP43" s="228"/>
      <c r="GCQ43" s="228"/>
      <c r="GCR43" s="228"/>
      <c r="GCS43" s="228"/>
      <c r="GCT43" s="228"/>
      <c r="GCU43" s="228"/>
      <c r="GCV43" s="228"/>
      <c r="GCW43" s="228"/>
      <c r="GCX43" s="228"/>
      <c r="GCY43" s="228"/>
      <c r="GCZ43" s="228"/>
      <c r="GDA43" s="228"/>
      <c r="GDB43" s="228"/>
      <c r="GDC43" s="228"/>
      <c r="GDD43" s="228"/>
      <c r="GDE43" s="228"/>
      <c r="GDF43" s="228"/>
      <c r="GDG43" s="228"/>
      <c r="GDH43" s="228"/>
      <c r="GDI43" s="228"/>
      <c r="GDJ43" s="228"/>
      <c r="GDK43" s="228"/>
      <c r="GDL43" s="228"/>
      <c r="GDM43" s="228"/>
      <c r="GDN43" s="228"/>
      <c r="GDO43" s="228"/>
      <c r="GDP43" s="228"/>
      <c r="GDQ43" s="228"/>
      <c r="GDR43" s="228"/>
      <c r="GDS43" s="228"/>
      <c r="GDT43" s="228"/>
      <c r="GDU43" s="228"/>
      <c r="GDV43" s="228"/>
      <c r="GDW43" s="228"/>
      <c r="GDX43" s="228"/>
      <c r="GDY43" s="228"/>
      <c r="GDZ43" s="228"/>
      <c r="GEA43" s="228"/>
      <c r="GEB43" s="228"/>
      <c r="GEC43" s="228"/>
      <c r="GED43" s="228"/>
      <c r="GEE43" s="228"/>
      <c r="GEF43" s="228"/>
      <c r="GEG43" s="228"/>
      <c r="GEH43" s="228"/>
      <c r="GEI43" s="228"/>
      <c r="GEJ43" s="228"/>
      <c r="GEK43" s="228"/>
      <c r="GEL43" s="228"/>
      <c r="GEM43" s="228"/>
      <c r="GEN43" s="228"/>
      <c r="GEO43" s="228"/>
      <c r="GEP43" s="228"/>
      <c r="GEQ43" s="228"/>
      <c r="GER43" s="228"/>
      <c r="GES43" s="228"/>
      <c r="GET43" s="228"/>
      <c r="GEU43" s="228"/>
      <c r="GEV43" s="228"/>
      <c r="GEW43" s="228"/>
      <c r="GEX43" s="228"/>
      <c r="GEY43" s="228"/>
      <c r="GEZ43" s="228"/>
      <c r="GFA43" s="228"/>
      <c r="GFB43" s="228"/>
      <c r="GFC43" s="228"/>
      <c r="GFD43" s="228"/>
      <c r="GFE43" s="228"/>
      <c r="GFF43" s="228"/>
      <c r="GFG43" s="228"/>
      <c r="GFH43" s="228"/>
      <c r="GFI43" s="228"/>
      <c r="GFJ43" s="228"/>
      <c r="GFK43" s="228"/>
      <c r="GFL43" s="228"/>
      <c r="GFM43" s="228"/>
      <c r="GFN43" s="228"/>
      <c r="GFO43" s="228"/>
      <c r="GFP43" s="228"/>
      <c r="GFQ43" s="228"/>
      <c r="GFR43" s="228"/>
      <c r="GFS43" s="228"/>
      <c r="GFT43" s="228"/>
      <c r="GFU43" s="228"/>
      <c r="GFV43" s="228"/>
      <c r="GFW43" s="228"/>
      <c r="GFX43" s="228"/>
      <c r="GFY43" s="228"/>
      <c r="GFZ43" s="228"/>
      <c r="GGA43" s="228"/>
      <c r="GGB43" s="228"/>
      <c r="GGC43" s="228"/>
      <c r="GGD43" s="228"/>
      <c r="GGE43" s="228"/>
      <c r="GGF43" s="228"/>
      <c r="GGG43" s="228"/>
      <c r="GGH43" s="228"/>
      <c r="GGI43" s="228"/>
      <c r="GGJ43" s="228"/>
      <c r="GGK43" s="228"/>
      <c r="GGL43" s="228"/>
      <c r="GGM43" s="228"/>
      <c r="GGN43" s="228"/>
      <c r="GGO43" s="228"/>
      <c r="GGP43" s="228"/>
      <c r="GGQ43" s="228"/>
      <c r="GGR43" s="228"/>
      <c r="GGS43" s="228"/>
      <c r="GGT43" s="228"/>
      <c r="GGU43" s="228"/>
      <c r="GGV43" s="228"/>
      <c r="GGW43" s="228"/>
      <c r="GGX43" s="228"/>
      <c r="GGY43" s="228"/>
      <c r="GGZ43" s="228"/>
      <c r="GHA43" s="228"/>
      <c r="GHB43" s="228"/>
      <c r="GHC43" s="228"/>
      <c r="GHD43" s="228"/>
      <c r="GHE43" s="228"/>
      <c r="GHF43" s="228"/>
      <c r="GHG43" s="228"/>
      <c r="GHH43" s="228"/>
      <c r="GHI43" s="228"/>
      <c r="GHJ43" s="228"/>
      <c r="GHK43" s="228"/>
      <c r="GHL43" s="228"/>
      <c r="GHM43" s="228"/>
      <c r="GHN43" s="228"/>
      <c r="GHO43" s="228"/>
      <c r="GHP43" s="228"/>
      <c r="GHQ43" s="228"/>
      <c r="GHR43" s="228"/>
      <c r="GHS43" s="228"/>
      <c r="GHT43" s="228"/>
      <c r="GHU43" s="228"/>
      <c r="GHV43" s="228"/>
      <c r="GHW43" s="228"/>
      <c r="GHX43" s="228"/>
      <c r="GHY43" s="228"/>
      <c r="GHZ43" s="228"/>
      <c r="GIA43" s="228"/>
      <c r="GIB43" s="228"/>
      <c r="GIC43" s="228"/>
      <c r="GID43" s="228"/>
      <c r="GIE43" s="228"/>
      <c r="GIF43" s="228"/>
      <c r="GIG43" s="228"/>
      <c r="GIH43" s="228"/>
      <c r="GII43" s="228"/>
      <c r="GIJ43" s="228"/>
      <c r="GIK43" s="228"/>
      <c r="GIL43" s="228"/>
      <c r="GIM43" s="228"/>
      <c r="GIN43" s="228"/>
      <c r="GIO43" s="228"/>
      <c r="GIP43" s="228"/>
      <c r="GIQ43" s="228"/>
      <c r="GIR43" s="228"/>
      <c r="GIS43" s="228"/>
      <c r="GIT43" s="228"/>
      <c r="GIU43" s="228"/>
      <c r="GIV43" s="228"/>
      <c r="GIW43" s="228"/>
      <c r="GIX43" s="228"/>
      <c r="GIY43" s="228"/>
      <c r="GIZ43" s="228"/>
      <c r="GJA43" s="228"/>
      <c r="GJB43" s="228"/>
      <c r="GJC43" s="228"/>
      <c r="GJD43" s="228"/>
      <c r="GJE43" s="228"/>
      <c r="GJF43" s="228"/>
      <c r="GJG43" s="228"/>
      <c r="GJH43" s="228"/>
      <c r="GJI43" s="228"/>
      <c r="GJJ43" s="228"/>
      <c r="GJK43" s="228"/>
      <c r="GJL43" s="228"/>
      <c r="GJM43" s="228"/>
      <c r="GJN43" s="228"/>
      <c r="GJO43" s="228"/>
      <c r="GJP43" s="228"/>
      <c r="GJQ43" s="228"/>
      <c r="GJR43" s="228"/>
      <c r="GJS43" s="228"/>
      <c r="GJT43" s="228"/>
      <c r="GJU43" s="228"/>
      <c r="GJV43" s="228"/>
      <c r="GJW43" s="228"/>
      <c r="GJX43" s="228"/>
      <c r="GJY43" s="228"/>
      <c r="GJZ43" s="228"/>
      <c r="GKA43" s="228"/>
      <c r="GKB43" s="228"/>
      <c r="GKC43" s="228"/>
      <c r="GKD43" s="228"/>
      <c r="GKE43" s="228"/>
      <c r="GKF43" s="228"/>
      <c r="GKG43" s="228"/>
      <c r="GKH43" s="228"/>
      <c r="GKI43" s="228"/>
      <c r="GKJ43" s="228"/>
      <c r="GKK43" s="228"/>
      <c r="GKL43" s="228"/>
      <c r="GKM43" s="228"/>
      <c r="GKN43" s="228"/>
      <c r="GKO43" s="228"/>
      <c r="GKP43" s="228"/>
      <c r="GKQ43" s="228"/>
      <c r="GKR43" s="228"/>
      <c r="GKS43" s="228"/>
      <c r="GKT43" s="228"/>
      <c r="GKU43" s="228"/>
      <c r="GKV43" s="228"/>
      <c r="GKW43" s="228"/>
      <c r="GKX43" s="228"/>
      <c r="GKY43" s="228"/>
      <c r="GKZ43" s="228"/>
      <c r="GLA43" s="228"/>
      <c r="GLB43" s="228"/>
      <c r="GLC43" s="228"/>
      <c r="GLD43" s="228"/>
      <c r="GLE43" s="228"/>
      <c r="GLF43" s="228"/>
      <c r="GLG43" s="228"/>
      <c r="GLH43" s="228"/>
      <c r="GLI43" s="228"/>
      <c r="GLJ43" s="228"/>
      <c r="GLK43" s="228"/>
      <c r="GLL43" s="228"/>
      <c r="GLM43" s="228"/>
      <c r="GLN43" s="228"/>
      <c r="GLO43" s="228"/>
      <c r="GLP43" s="228"/>
      <c r="GLQ43" s="228"/>
      <c r="GLR43" s="228"/>
      <c r="GLS43" s="228"/>
      <c r="GLT43" s="228"/>
      <c r="GLU43" s="228"/>
      <c r="GLV43" s="228"/>
      <c r="GLW43" s="228"/>
      <c r="GLX43" s="228"/>
      <c r="GLY43" s="228"/>
      <c r="GLZ43" s="228"/>
      <c r="GMA43" s="228"/>
      <c r="GMB43" s="228"/>
      <c r="GMC43" s="228"/>
      <c r="GMD43" s="228"/>
      <c r="GME43" s="228"/>
      <c r="GMF43" s="228"/>
      <c r="GMG43" s="228"/>
      <c r="GMH43" s="228"/>
      <c r="GMI43" s="228"/>
      <c r="GMJ43" s="228"/>
      <c r="GMK43" s="228"/>
      <c r="GML43" s="228"/>
      <c r="GMM43" s="228"/>
      <c r="GMN43" s="228"/>
      <c r="GMO43" s="228"/>
      <c r="GMP43" s="228"/>
      <c r="GMQ43" s="228"/>
      <c r="GMR43" s="228"/>
      <c r="GMS43" s="228"/>
      <c r="GMT43" s="228"/>
      <c r="GMU43" s="228"/>
      <c r="GMV43" s="228"/>
      <c r="GMW43" s="228"/>
      <c r="GMX43" s="228"/>
      <c r="GMY43" s="228"/>
      <c r="GMZ43" s="228"/>
      <c r="GNA43" s="228"/>
      <c r="GNB43" s="228"/>
      <c r="GNC43" s="228"/>
      <c r="GND43" s="228"/>
      <c r="GNE43" s="228"/>
      <c r="GNF43" s="228"/>
      <c r="GNG43" s="228"/>
      <c r="GNH43" s="228"/>
      <c r="GNI43" s="228"/>
      <c r="GNJ43" s="228"/>
      <c r="GNK43" s="228"/>
      <c r="GNL43" s="228"/>
      <c r="GNM43" s="228"/>
      <c r="GNN43" s="228"/>
      <c r="GNO43" s="228"/>
      <c r="GNP43" s="228"/>
      <c r="GNQ43" s="228"/>
      <c r="GNR43" s="228"/>
      <c r="GNS43" s="228"/>
      <c r="GNT43" s="228"/>
      <c r="GNU43" s="228"/>
      <c r="GNV43" s="228"/>
      <c r="GNW43" s="228"/>
      <c r="GNX43" s="228"/>
      <c r="GNY43" s="228"/>
      <c r="GNZ43" s="228"/>
      <c r="GOA43" s="228"/>
      <c r="GOB43" s="228"/>
      <c r="GOC43" s="228"/>
      <c r="GOD43" s="228"/>
      <c r="GOE43" s="228"/>
      <c r="GOF43" s="228"/>
      <c r="GOG43" s="228"/>
      <c r="GOH43" s="228"/>
      <c r="GOI43" s="228"/>
      <c r="GOJ43" s="228"/>
      <c r="GOK43" s="228"/>
      <c r="GOL43" s="228"/>
      <c r="GOM43" s="228"/>
      <c r="GON43" s="228"/>
      <c r="GOO43" s="228"/>
      <c r="GOP43" s="228"/>
      <c r="GOQ43" s="228"/>
      <c r="GOR43" s="228"/>
      <c r="GOS43" s="228"/>
      <c r="GOT43" s="228"/>
      <c r="GOU43" s="228"/>
      <c r="GOV43" s="228"/>
      <c r="GOW43" s="228"/>
      <c r="GOX43" s="228"/>
      <c r="GOY43" s="228"/>
      <c r="GOZ43" s="228"/>
      <c r="GPA43" s="228"/>
      <c r="GPB43" s="228"/>
      <c r="GPC43" s="228"/>
      <c r="GPD43" s="228"/>
      <c r="GPE43" s="228"/>
      <c r="GPF43" s="228"/>
      <c r="GPG43" s="228"/>
      <c r="GPH43" s="228"/>
      <c r="GPI43" s="228"/>
      <c r="GPJ43" s="228"/>
      <c r="GPK43" s="228"/>
      <c r="GPL43" s="228"/>
      <c r="GPM43" s="228"/>
      <c r="GPN43" s="228"/>
      <c r="GPO43" s="228"/>
      <c r="GPP43" s="228"/>
      <c r="GPQ43" s="228"/>
      <c r="GPR43" s="228"/>
      <c r="GPS43" s="228"/>
      <c r="GPT43" s="228"/>
      <c r="GPU43" s="228"/>
      <c r="GPV43" s="228"/>
      <c r="GPW43" s="228"/>
      <c r="GPX43" s="228"/>
      <c r="GPY43" s="228"/>
      <c r="GPZ43" s="228"/>
      <c r="GQA43" s="228"/>
      <c r="GQB43" s="228"/>
      <c r="GQC43" s="228"/>
      <c r="GQD43" s="228"/>
      <c r="GQE43" s="228"/>
      <c r="GQF43" s="228"/>
      <c r="GQG43" s="228"/>
      <c r="GQH43" s="228"/>
      <c r="GQI43" s="228"/>
      <c r="GQJ43" s="228"/>
      <c r="GQK43" s="228"/>
      <c r="GQL43" s="228"/>
      <c r="GQM43" s="228"/>
      <c r="GQN43" s="228"/>
      <c r="GQO43" s="228"/>
      <c r="GQP43" s="228"/>
      <c r="GQQ43" s="228"/>
      <c r="GQR43" s="228"/>
      <c r="GQS43" s="228"/>
      <c r="GQT43" s="228"/>
      <c r="GQU43" s="228"/>
      <c r="GQV43" s="228"/>
      <c r="GQW43" s="228"/>
      <c r="GQX43" s="228"/>
      <c r="GQY43" s="228"/>
      <c r="GQZ43" s="228"/>
      <c r="GRA43" s="228"/>
      <c r="GRB43" s="228"/>
      <c r="GRC43" s="228"/>
      <c r="GRD43" s="228"/>
      <c r="GRE43" s="228"/>
      <c r="GRF43" s="228"/>
      <c r="GRG43" s="228"/>
      <c r="GRH43" s="228"/>
      <c r="GRI43" s="228"/>
      <c r="GRJ43" s="228"/>
      <c r="GRK43" s="228"/>
      <c r="GRL43" s="228"/>
      <c r="GRM43" s="228"/>
      <c r="GRN43" s="228"/>
      <c r="GRO43" s="228"/>
      <c r="GRP43" s="228"/>
      <c r="GRQ43" s="228"/>
      <c r="GRR43" s="228"/>
      <c r="GRS43" s="228"/>
      <c r="GRT43" s="228"/>
      <c r="GRU43" s="228"/>
      <c r="GRV43" s="228"/>
      <c r="GRW43" s="228"/>
      <c r="GRX43" s="228"/>
      <c r="GRY43" s="228"/>
      <c r="GRZ43" s="228"/>
      <c r="GSA43" s="228"/>
      <c r="GSB43" s="228"/>
      <c r="GSC43" s="228"/>
      <c r="GSD43" s="228"/>
      <c r="GSE43" s="228"/>
      <c r="GSF43" s="228"/>
      <c r="GSG43" s="228"/>
      <c r="GSH43" s="228"/>
      <c r="GSI43" s="228"/>
      <c r="GSJ43" s="228"/>
      <c r="GSK43" s="228"/>
      <c r="GSL43" s="228"/>
      <c r="GSM43" s="228"/>
      <c r="GSN43" s="228"/>
      <c r="GSO43" s="228"/>
      <c r="GSP43" s="228"/>
      <c r="GSQ43" s="228"/>
      <c r="GSR43" s="228"/>
      <c r="GSS43" s="228"/>
      <c r="GST43" s="228"/>
      <c r="GSU43" s="228"/>
      <c r="GSV43" s="228"/>
      <c r="GSW43" s="228"/>
      <c r="GSX43" s="228"/>
      <c r="GSY43" s="228"/>
      <c r="GSZ43" s="228"/>
      <c r="GTA43" s="228"/>
      <c r="GTB43" s="228"/>
      <c r="GTC43" s="228"/>
      <c r="GTD43" s="228"/>
      <c r="GTE43" s="228"/>
      <c r="GTF43" s="228"/>
      <c r="GTG43" s="228"/>
      <c r="GTH43" s="228"/>
      <c r="GTI43" s="228"/>
      <c r="GTJ43" s="228"/>
      <c r="GTK43" s="228"/>
      <c r="GTL43" s="228"/>
      <c r="GTM43" s="228"/>
      <c r="GTN43" s="228"/>
      <c r="GTO43" s="228"/>
      <c r="GTP43" s="228"/>
      <c r="GTQ43" s="228"/>
      <c r="GTR43" s="228"/>
      <c r="GTS43" s="228"/>
      <c r="GTT43" s="228"/>
      <c r="GTU43" s="228"/>
      <c r="GTV43" s="228"/>
      <c r="GTW43" s="228"/>
      <c r="GTX43" s="228"/>
      <c r="GTY43" s="228"/>
      <c r="GTZ43" s="228"/>
      <c r="GUA43" s="228"/>
      <c r="GUB43" s="228"/>
      <c r="GUC43" s="228"/>
      <c r="GUD43" s="228"/>
      <c r="GUE43" s="228"/>
      <c r="GUF43" s="228"/>
      <c r="GUG43" s="228"/>
      <c r="GUH43" s="228"/>
      <c r="GUI43" s="228"/>
      <c r="GUJ43" s="228"/>
      <c r="GUK43" s="228"/>
      <c r="GUL43" s="228"/>
      <c r="GUM43" s="228"/>
      <c r="GUN43" s="228"/>
      <c r="GUO43" s="228"/>
      <c r="GUP43" s="228"/>
      <c r="GUQ43" s="228"/>
      <c r="GUR43" s="228"/>
      <c r="GUS43" s="228"/>
      <c r="GUT43" s="228"/>
      <c r="GUU43" s="228"/>
      <c r="GUV43" s="228"/>
      <c r="GUW43" s="228"/>
      <c r="GUX43" s="228"/>
      <c r="GUY43" s="228"/>
      <c r="GUZ43" s="228"/>
      <c r="GVA43" s="228"/>
      <c r="GVB43" s="228"/>
      <c r="GVC43" s="228"/>
      <c r="GVD43" s="228"/>
      <c r="GVE43" s="228"/>
      <c r="GVF43" s="228"/>
      <c r="GVG43" s="228"/>
      <c r="GVH43" s="228"/>
      <c r="GVI43" s="228"/>
      <c r="GVJ43" s="228"/>
      <c r="GVK43" s="228"/>
      <c r="GVL43" s="228"/>
      <c r="GVM43" s="228"/>
      <c r="GVN43" s="228"/>
      <c r="GVO43" s="228"/>
      <c r="GVP43" s="228"/>
      <c r="GVQ43" s="228"/>
      <c r="GVR43" s="228"/>
      <c r="GVS43" s="228"/>
      <c r="GVT43" s="228"/>
      <c r="GVU43" s="228"/>
      <c r="GVV43" s="228"/>
      <c r="GVW43" s="228"/>
      <c r="GVX43" s="228"/>
      <c r="GVY43" s="228"/>
      <c r="GVZ43" s="228"/>
      <c r="GWA43" s="228"/>
      <c r="GWB43" s="228"/>
      <c r="GWC43" s="228"/>
      <c r="GWD43" s="228"/>
      <c r="GWE43" s="228"/>
      <c r="GWF43" s="228"/>
      <c r="GWG43" s="228"/>
      <c r="GWH43" s="228"/>
      <c r="GWI43" s="228"/>
      <c r="GWJ43" s="228"/>
      <c r="GWK43" s="228"/>
      <c r="GWL43" s="228"/>
      <c r="GWM43" s="228"/>
      <c r="GWN43" s="228"/>
      <c r="GWO43" s="228"/>
      <c r="GWP43" s="228"/>
      <c r="GWQ43" s="228"/>
      <c r="GWR43" s="228"/>
      <c r="GWS43" s="228"/>
      <c r="GWT43" s="228"/>
      <c r="GWU43" s="228"/>
      <c r="GWV43" s="228"/>
      <c r="GWW43" s="228"/>
      <c r="GWX43" s="228"/>
      <c r="GWY43" s="228"/>
      <c r="GWZ43" s="228"/>
      <c r="GXA43" s="228"/>
      <c r="GXB43" s="228"/>
      <c r="GXC43" s="228"/>
      <c r="GXD43" s="228"/>
      <c r="GXE43" s="228"/>
      <c r="GXF43" s="228"/>
      <c r="GXG43" s="228"/>
      <c r="GXH43" s="228"/>
      <c r="GXI43" s="228"/>
      <c r="GXJ43" s="228"/>
      <c r="GXK43" s="228"/>
      <c r="GXL43" s="228"/>
      <c r="GXM43" s="228"/>
      <c r="GXN43" s="228"/>
      <c r="GXO43" s="228"/>
      <c r="GXP43" s="228"/>
      <c r="GXQ43" s="228"/>
      <c r="GXR43" s="228"/>
      <c r="GXS43" s="228"/>
      <c r="GXT43" s="228"/>
      <c r="GXU43" s="228"/>
      <c r="GXV43" s="228"/>
      <c r="GXW43" s="228"/>
      <c r="GXX43" s="228"/>
      <c r="GXY43" s="228"/>
      <c r="GXZ43" s="228"/>
      <c r="GYA43" s="228"/>
      <c r="GYB43" s="228"/>
      <c r="GYC43" s="228"/>
      <c r="GYD43" s="228"/>
      <c r="GYE43" s="228"/>
      <c r="GYF43" s="228"/>
      <c r="GYG43" s="228"/>
      <c r="GYH43" s="228"/>
      <c r="GYI43" s="228"/>
      <c r="GYJ43" s="228"/>
      <c r="GYK43" s="228"/>
      <c r="GYL43" s="228"/>
      <c r="GYM43" s="228"/>
      <c r="GYN43" s="228"/>
      <c r="GYO43" s="228"/>
      <c r="GYP43" s="228"/>
      <c r="GYQ43" s="228"/>
      <c r="GYR43" s="228"/>
      <c r="GYS43" s="228"/>
      <c r="GYT43" s="228"/>
      <c r="GYU43" s="228"/>
      <c r="GYV43" s="228"/>
      <c r="GYW43" s="228"/>
      <c r="GYX43" s="228"/>
      <c r="GYY43" s="228"/>
      <c r="GYZ43" s="228"/>
      <c r="GZA43" s="228"/>
      <c r="GZB43" s="228"/>
      <c r="GZC43" s="228"/>
      <c r="GZD43" s="228"/>
      <c r="GZE43" s="228"/>
      <c r="GZF43" s="228"/>
      <c r="GZG43" s="228"/>
      <c r="GZH43" s="228"/>
      <c r="GZI43" s="228"/>
      <c r="GZJ43" s="228"/>
      <c r="GZK43" s="228"/>
      <c r="GZL43" s="228"/>
      <c r="GZM43" s="228"/>
      <c r="GZN43" s="228"/>
      <c r="GZO43" s="228"/>
      <c r="GZP43" s="228"/>
      <c r="GZQ43" s="228"/>
      <c r="GZR43" s="228"/>
      <c r="GZS43" s="228"/>
      <c r="GZT43" s="228"/>
      <c r="GZU43" s="228"/>
      <c r="GZV43" s="228"/>
      <c r="GZW43" s="228"/>
      <c r="GZX43" s="228"/>
      <c r="GZY43" s="228"/>
      <c r="GZZ43" s="228"/>
      <c r="HAA43" s="228"/>
      <c r="HAB43" s="228"/>
      <c r="HAC43" s="228"/>
      <c r="HAD43" s="228"/>
      <c r="HAE43" s="228"/>
      <c r="HAF43" s="228"/>
      <c r="HAG43" s="228"/>
      <c r="HAH43" s="228"/>
      <c r="HAI43" s="228"/>
      <c r="HAJ43" s="228"/>
      <c r="HAK43" s="228"/>
      <c r="HAL43" s="228"/>
      <c r="HAM43" s="228"/>
      <c r="HAN43" s="228"/>
      <c r="HAO43" s="228"/>
      <c r="HAP43" s="228"/>
      <c r="HAQ43" s="228"/>
      <c r="HAR43" s="228"/>
      <c r="HAS43" s="228"/>
      <c r="HAT43" s="228"/>
      <c r="HAU43" s="228"/>
      <c r="HAV43" s="228"/>
      <c r="HAW43" s="228"/>
      <c r="HAX43" s="228"/>
      <c r="HAY43" s="228"/>
      <c r="HAZ43" s="228"/>
      <c r="HBA43" s="228"/>
      <c r="HBB43" s="228"/>
      <c r="HBC43" s="228"/>
      <c r="HBD43" s="228"/>
      <c r="HBE43" s="228"/>
      <c r="HBF43" s="228"/>
      <c r="HBG43" s="228"/>
      <c r="HBH43" s="228"/>
      <c r="HBI43" s="228"/>
      <c r="HBJ43" s="228"/>
      <c r="HBK43" s="228"/>
      <c r="HBL43" s="228"/>
      <c r="HBM43" s="228"/>
      <c r="HBN43" s="228"/>
      <c r="HBO43" s="228"/>
      <c r="HBP43" s="228"/>
      <c r="HBQ43" s="228"/>
      <c r="HBR43" s="228"/>
      <c r="HBS43" s="228"/>
      <c r="HBT43" s="228"/>
      <c r="HBU43" s="228"/>
      <c r="HBV43" s="228"/>
      <c r="HBW43" s="228"/>
      <c r="HBX43" s="228"/>
      <c r="HBY43" s="228"/>
      <c r="HBZ43" s="228"/>
      <c r="HCA43" s="228"/>
      <c r="HCB43" s="228"/>
      <c r="HCC43" s="228"/>
      <c r="HCD43" s="228"/>
      <c r="HCE43" s="228"/>
      <c r="HCF43" s="228"/>
      <c r="HCG43" s="228"/>
      <c r="HCH43" s="228"/>
      <c r="HCI43" s="228"/>
      <c r="HCJ43" s="228"/>
      <c r="HCK43" s="228"/>
      <c r="HCL43" s="228"/>
      <c r="HCM43" s="228"/>
      <c r="HCN43" s="228"/>
      <c r="HCO43" s="228"/>
      <c r="HCP43" s="228"/>
      <c r="HCQ43" s="228"/>
      <c r="HCR43" s="228"/>
      <c r="HCS43" s="228"/>
      <c r="HCT43" s="228"/>
      <c r="HCU43" s="228"/>
      <c r="HCV43" s="228"/>
      <c r="HCW43" s="228"/>
      <c r="HCX43" s="228"/>
      <c r="HCY43" s="228"/>
      <c r="HCZ43" s="228"/>
      <c r="HDA43" s="228"/>
      <c r="HDB43" s="228"/>
      <c r="HDC43" s="228"/>
      <c r="HDD43" s="228"/>
      <c r="HDE43" s="228"/>
      <c r="HDF43" s="228"/>
      <c r="HDG43" s="228"/>
      <c r="HDH43" s="228"/>
      <c r="HDI43" s="228"/>
      <c r="HDJ43" s="228"/>
      <c r="HDK43" s="228"/>
      <c r="HDL43" s="228"/>
      <c r="HDM43" s="228"/>
      <c r="HDN43" s="228"/>
      <c r="HDO43" s="228"/>
      <c r="HDP43" s="228"/>
      <c r="HDQ43" s="228"/>
      <c r="HDR43" s="228"/>
      <c r="HDS43" s="228"/>
      <c r="HDT43" s="228"/>
      <c r="HDU43" s="228"/>
      <c r="HDV43" s="228"/>
      <c r="HDW43" s="228"/>
      <c r="HDX43" s="228"/>
      <c r="HDY43" s="228"/>
      <c r="HDZ43" s="228"/>
      <c r="HEA43" s="228"/>
      <c r="HEB43" s="228"/>
      <c r="HEC43" s="228"/>
      <c r="HED43" s="228"/>
      <c r="HEE43" s="228"/>
      <c r="HEF43" s="228"/>
      <c r="HEG43" s="228"/>
      <c r="HEH43" s="228"/>
      <c r="HEI43" s="228"/>
      <c r="HEJ43" s="228"/>
      <c r="HEK43" s="228"/>
      <c r="HEL43" s="228"/>
      <c r="HEM43" s="228"/>
      <c r="HEN43" s="228"/>
      <c r="HEO43" s="228"/>
      <c r="HEP43" s="228"/>
      <c r="HEQ43" s="228"/>
      <c r="HER43" s="228"/>
      <c r="HES43" s="228"/>
      <c r="HET43" s="228"/>
      <c r="HEU43" s="228"/>
      <c r="HEV43" s="228"/>
      <c r="HEW43" s="228"/>
      <c r="HEX43" s="228"/>
      <c r="HEY43" s="228"/>
      <c r="HEZ43" s="228"/>
      <c r="HFA43" s="228"/>
      <c r="HFB43" s="228"/>
      <c r="HFC43" s="228"/>
      <c r="HFD43" s="228"/>
      <c r="HFE43" s="228"/>
      <c r="HFF43" s="228"/>
      <c r="HFG43" s="228"/>
      <c r="HFH43" s="228"/>
      <c r="HFI43" s="228"/>
      <c r="HFJ43" s="228"/>
      <c r="HFK43" s="228"/>
      <c r="HFL43" s="228"/>
      <c r="HFM43" s="228"/>
      <c r="HFN43" s="228"/>
      <c r="HFO43" s="228"/>
      <c r="HFP43" s="228"/>
      <c r="HFQ43" s="228"/>
      <c r="HFR43" s="228"/>
      <c r="HFS43" s="228"/>
      <c r="HFT43" s="228"/>
      <c r="HFU43" s="228"/>
      <c r="HFV43" s="228"/>
      <c r="HFW43" s="228"/>
      <c r="HFX43" s="228"/>
      <c r="HFY43" s="228"/>
      <c r="HFZ43" s="228"/>
      <c r="HGA43" s="228"/>
      <c r="HGB43" s="228"/>
      <c r="HGC43" s="228"/>
      <c r="HGD43" s="228"/>
      <c r="HGE43" s="228"/>
      <c r="HGF43" s="228"/>
      <c r="HGG43" s="228"/>
      <c r="HGH43" s="228"/>
      <c r="HGI43" s="228"/>
      <c r="HGJ43" s="228"/>
      <c r="HGK43" s="228"/>
      <c r="HGL43" s="228"/>
      <c r="HGM43" s="228"/>
      <c r="HGN43" s="228"/>
      <c r="HGO43" s="228"/>
      <c r="HGP43" s="228"/>
      <c r="HGQ43" s="228"/>
      <c r="HGR43" s="228"/>
      <c r="HGS43" s="228"/>
      <c r="HGT43" s="228"/>
      <c r="HGU43" s="228"/>
      <c r="HGV43" s="228"/>
      <c r="HGW43" s="228"/>
      <c r="HGX43" s="228"/>
      <c r="HGY43" s="228"/>
      <c r="HGZ43" s="228"/>
      <c r="HHA43" s="228"/>
      <c r="HHB43" s="228"/>
      <c r="HHC43" s="228"/>
      <c r="HHD43" s="228"/>
      <c r="HHE43" s="228"/>
      <c r="HHF43" s="228"/>
      <c r="HHG43" s="228"/>
      <c r="HHH43" s="228"/>
      <c r="HHI43" s="228"/>
      <c r="HHJ43" s="228"/>
      <c r="HHK43" s="228"/>
      <c r="HHL43" s="228"/>
      <c r="HHM43" s="228"/>
      <c r="HHN43" s="228"/>
      <c r="HHO43" s="228"/>
      <c r="HHP43" s="228"/>
      <c r="HHQ43" s="228"/>
      <c r="HHR43" s="228"/>
      <c r="HHS43" s="228"/>
      <c r="HHT43" s="228"/>
      <c r="HHU43" s="228"/>
      <c r="HHV43" s="228"/>
      <c r="HHW43" s="228"/>
      <c r="HHX43" s="228"/>
      <c r="HHY43" s="228"/>
      <c r="HHZ43" s="228"/>
      <c r="HIA43" s="228"/>
      <c r="HIB43" s="228"/>
      <c r="HIC43" s="228"/>
      <c r="HID43" s="228"/>
      <c r="HIE43" s="228"/>
      <c r="HIF43" s="228"/>
      <c r="HIG43" s="228"/>
      <c r="HIH43" s="228"/>
      <c r="HII43" s="228"/>
      <c r="HIJ43" s="228"/>
      <c r="HIK43" s="228"/>
      <c r="HIL43" s="228"/>
      <c r="HIM43" s="228"/>
      <c r="HIN43" s="228"/>
      <c r="HIO43" s="228"/>
      <c r="HIP43" s="228"/>
      <c r="HIQ43" s="228"/>
      <c r="HIR43" s="228"/>
      <c r="HIS43" s="228"/>
      <c r="HIT43" s="228"/>
      <c r="HIU43" s="228"/>
      <c r="HIV43" s="228"/>
      <c r="HIW43" s="228"/>
      <c r="HIX43" s="228"/>
      <c r="HIY43" s="228"/>
      <c r="HIZ43" s="228"/>
      <c r="HJA43" s="228"/>
      <c r="HJB43" s="228"/>
      <c r="HJC43" s="228"/>
      <c r="HJD43" s="228"/>
      <c r="HJE43" s="228"/>
      <c r="HJF43" s="228"/>
      <c r="HJG43" s="228"/>
      <c r="HJH43" s="228"/>
      <c r="HJI43" s="228"/>
      <c r="HJJ43" s="228"/>
      <c r="HJK43" s="228"/>
      <c r="HJL43" s="228"/>
      <c r="HJM43" s="228"/>
      <c r="HJN43" s="228"/>
      <c r="HJO43" s="228"/>
      <c r="HJP43" s="228"/>
      <c r="HJQ43" s="228"/>
      <c r="HJR43" s="228"/>
      <c r="HJS43" s="228"/>
      <c r="HJT43" s="228"/>
      <c r="HJU43" s="228"/>
      <c r="HJV43" s="228"/>
      <c r="HJW43" s="228"/>
      <c r="HJX43" s="228"/>
      <c r="HJY43" s="228"/>
      <c r="HJZ43" s="228"/>
      <c r="HKA43" s="228"/>
      <c r="HKB43" s="228"/>
      <c r="HKC43" s="228"/>
      <c r="HKD43" s="228"/>
      <c r="HKE43" s="228"/>
      <c r="HKF43" s="228"/>
      <c r="HKG43" s="228"/>
      <c r="HKH43" s="228"/>
      <c r="HKI43" s="228"/>
      <c r="HKJ43" s="228"/>
      <c r="HKK43" s="228"/>
      <c r="HKL43" s="228"/>
      <c r="HKM43" s="228"/>
      <c r="HKN43" s="228"/>
      <c r="HKO43" s="228"/>
      <c r="HKP43" s="228"/>
      <c r="HKQ43" s="228"/>
      <c r="HKR43" s="228"/>
      <c r="HKS43" s="228"/>
      <c r="HKT43" s="228"/>
      <c r="HKU43" s="228"/>
      <c r="HKV43" s="228"/>
      <c r="HKW43" s="228"/>
      <c r="HKX43" s="228"/>
      <c r="HKY43" s="228"/>
      <c r="HKZ43" s="228"/>
      <c r="HLA43" s="228"/>
      <c r="HLB43" s="228"/>
      <c r="HLC43" s="228"/>
      <c r="HLD43" s="228"/>
      <c r="HLE43" s="228"/>
      <c r="HLF43" s="228"/>
      <c r="HLG43" s="228"/>
      <c r="HLH43" s="228"/>
      <c r="HLI43" s="228"/>
      <c r="HLJ43" s="228"/>
      <c r="HLK43" s="228"/>
      <c r="HLL43" s="228"/>
      <c r="HLM43" s="228"/>
      <c r="HLN43" s="228"/>
      <c r="HLO43" s="228"/>
      <c r="HLP43" s="228"/>
      <c r="HLQ43" s="228"/>
      <c r="HLR43" s="228"/>
      <c r="HLS43" s="228"/>
      <c r="HLT43" s="228"/>
      <c r="HLU43" s="228"/>
      <c r="HLV43" s="228"/>
      <c r="HLW43" s="228"/>
      <c r="HLX43" s="228"/>
      <c r="HLY43" s="228"/>
      <c r="HLZ43" s="228"/>
      <c r="HMA43" s="228"/>
      <c r="HMB43" s="228"/>
      <c r="HMC43" s="228"/>
      <c r="HMD43" s="228"/>
      <c r="HME43" s="228"/>
      <c r="HMF43" s="228"/>
      <c r="HMG43" s="228"/>
      <c r="HMH43" s="228"/>
      <c r="HMI43" s="228"/>
      <c r="HMJ43" s="228"/>
      <c r="HMK43" s="228"/>
      <c r="HML43" s="228"/>
      <c r="HMM43" s="228"/>
      <c r="HMN43" s="228"/>
      <c r="HMO43" s="228"/>
      <c r="HMP43" s="228"/>
      <c r="HMQ43" s="228"/>
      <c r="HMR43" s="228"/>
      <c r="HMS43" s="228"/>
      <c r="HMT43" s="228"/>
      <c r="HMU43" s="228"/>
      <c r="HMV43" s="228"/>
      <c r="HMW43" s="228"/>
      <c r="HMX43" s="228"/>
      <c r="HMY43" s="228"/>
      <c r="HMZ43" s="228"/>
      <c r="HNA43" s="228"/>
      <c r="HNB43" s="228"/>
      <c r="HNC43" s="228"/>
      <c r="HND43" s="228"/>
      <c r="HNE43" s="228"/>
      <c r="HNF43" s="228"/>
      <c r="HNG43" s="228"/>
      <c r="HNH43" s="228"/>
      <c r="HNI43" s="228"/>
      <c r="HNJ43" s="228"/>
      <c r="HNK43" s="228"/>
      <c r="HNL43" s="228"/>
      <c r="HNM43" s="228"/>
      <c r="HNN43" s="228"/>
      <c r="HNO43" s="228"/>
      <c r="HNP43" s="228"/>
      <c r="HNQ43" s="228"/>
      <c r="HNR43" s="228"/>
      <c r="HNS43" s="228"/>
      <c r="HNT43" s="228"/>
      <c r="HNU43" s="228"/>
      <c r="HNV43" s="228"/>
      <c r="HNW43" s="228"/>
      <c r="HNX43" s="228"/>
      <c r="HNY43" s="228"/>
      <c r="HNZ43" s="228"/>
      <c r="HOA43" s="228"/>
      <c r="HOB43" s="228"/>
      <c r="HOC43" s="228"/>
      <c r="HOD43" s="228"/>
      <c r="HOE43" s="228"/>
      <c r="HOF43" s="228"/>
      <c r="HOG43" s="228"/>
      <c r="HOH43" s="228"/>
      <c r="HOI43" s="228"/>
      <c r="HOJ43" s="228"/>
      <c r="HOK43" s="228"/>
      <c r="HOL43" s="228"/>
      <c r="HOM43" s="228"/>
      <c r="HON43" s="228"/>
      <c r="HOO43" s="228"/>
      <c r="HOP43" s="228"/>
      <c r="HOQ43" s="228"/>
      <c r="HOR43" s="228"/>
      <c r="HOS43" s="228"/>
      <c r="HOT43" s="228"/>
      <c r="HOU43" s="228"/>
      <c r="HOV43" s="228"/>
      <c r="HOW43" s="228"/>
      <c r="HOX43" s="228"/>
      <c r="HOY43" s="228"/>
      <c r="HOZ43" s="228"/>
      <c r="HPA43" s="228"/>
      <c r="HPB43" s="228"/>
      <c r="HPC43" s="228"/>
      <c r="HPD43" s="228"/>
      <c r="HPE43" s="228"/>
      <c r="HPF43" s="228"/>
      <c r="HPG43" s="228"/>
      <c r="HPH43" s="228"/>
      <c r="HPI43" s="228"/>
      <c r="HPJ43" s="228"/>
      <c r="HPK43" s="228"/>
      <c r="HPL43" s="228"/>
      <c r="HPM43" s="228"/>
      <c r="HPN43" s="228"/>
      <c r="HPO43" s="228"/>
      <c r="HPP43" s="228"/>
      <c r="HPQ43" s="228"/>
      <c r="HPR43" s="228"/>
      <c r="HPS43" s="228"/>
      <c r="HPT43" s="228"/>
      <c r="HPU43" s="228"/>
      <c r="HPV43" s="228"/>
      <c r="HPW43" s="228"/>
      <c r="HPX43" s="228"/>
      <c r="HPY43" s="228"/>
      <c r="HPZ43" s="228"/>
      <c r="HQA43" s="228"/>
      <c r="HQB43" s="228"/>
      <c r="HQC43" s="228"/>
      <c r="HQD43" s="228"/>
      <c r="HQE43" s="228"/>
      <c r="HQF43" s="228"/>
      <c r="HQG43" s="228"/>
      <c r="HQH43" s="228"/>
      <c r="HQI43" s="228"/>
      <c r="HQJ43" s="228"/>
      <c r="HQK43" s="228"/>
      <c r="HQL43" s="228"/>
      <c r="HQM43" s="228"/>
      <c r="HQN43" s="228"/>
      <c r="HQO43" s="228"/>
      <c r="HQP43" s="228"/>
      <c r="HQQ43" s="228"/>
      <c r="HQR43" s="228"/>
      <c r="HQS43" s="228"/>
      <c r="HQT43" s="228"/>
      <c r="HQU43" s="228"/>
      <c r="HQV43" s="228"/>
      <c r="HQW43" s="228"/>
      <c r="HQX43" s="228"/>
      <c r="HQY43" s="228"/>
      <c r="HQZ43" s="228"/>
      <c r="HRA43" s="228"/>
      <c r="HRB43" s="228"/>
      <c r="HRC43" s="228"/>
      <c r="HRD43" s="228"/>
      <c r="HRE43" s="228"/>
      <c r="HRF43" s="228"/>
      <c r="HRG43" s="228"/>
      <c r="HRH43" s="228"/>
      <c r="HRI43" s="228"/>
      <c r="HRJ43" s="228"/>
      <c r="HRK43" s="228"/>
      <c r="HRL43" s="228"/>
      <c r="HRM43" s="228"/>
      <c r="HRN43" s="228"/>
      <c r="HRO43" s="228"/>
      <c r="HRP43" s="228"/>
      <c r="HRQ43" s="228"/>
      <c r="HRR43" s="228"/>
      <c r="HRS43" s="228"/>
      <c r="HRT43" s="228"/>
      <c r="HRU43" s="228"/>
      <c r="HRV43" s="228"/>
      <c r="HRW43" s="228"/>
      <c r="HRX43" s="228"/>
      <c r="HRY43" s="228"/>
      <c r="HRZ43" s="228"/>
      <c r="HSA43" s="228"/>
      <c r="HSB43" s="228"/>
      <c r="HSC43" s="228"/>
      <c r="HSD43" s="228"/>
      <c r="HSE43" s="228"/>
      <c r="HSF43" s="228"/>
      <c r="HSG43" s="228"/>
      <c r="HSH43" s="228"/>
      <c r="HSI43" s="228"/>
      <c r="HSJ43" s="228"/>
      <c r="HSK43" s="228"/>
      <c r="HSL43" s="228"/>
      <c r="HSM43" s="228"/>
      <c r="HSN43" s="228"/>
      <c r="HSO43" s="228"/>
      <c r="HSP43" s="228"/>
      <c r="HSQ43" s="228"/>
      <c r="HSR43" s="228"/>
      <c r="HSS43" s="228"/>
      <c r="HST43" s="228"/>
      <c r="HSU43" s="228"/>
      <c r="HSV43" s="228"/>
      <c r="HSW43" s="228"/>
      <c r="HSX43" s="228"/>
      <c r="HSY43" s="228"/>
      <c r="HSZ43" s="228"/>
      <c r="HTA43" s="228"/>
      <c r="HTB43" s="228"/>
      <c r="HTC43" s="228"/>
      <c r="HTD43" s="228"/>
      <c r="HTE43" s="228"/>
      <c r="HTF43" s="228"/>
      <c r="HTG43" s="228"/>
      <c r="HTH43" s="228"/>
      <c r="HTI43" s="228"/>
      <c r="HTJ43" s="228"/>
      <c r="HTK43" s="228"/>
      <c r="HTL43" s="228"/>
      <c r="HTM43" s="228"/>
      <c r="HTN43" s="228"/>
      <c r="HTO43" s="228"/>
      <c r="HTP43" s="228"/>
      <c r="HTQ43" s="228"/>
      <c r="HTR43" s="228"/>
      <c r="HTS43" s="228"/>
      <c r="HTT43" s="228"/>
      <c r="HTU43" s="228"/>
      <c r="HTV43" s="228"/>
      <c r="HTW43" s="228"/>
      <c r="HTX43" s="228"/>
      <c r="HTY43" s="228"/>
      <c r="HTZ43" s="228"/>
      <c r="HUA43" s="228"/>
      <c r="HUB43" s="228"/>
      <c r="HUC43" s="228"/>
      <c r="HUD43" s="228"/>
      <c r="HUE43" s="228"/>
      <c r="HUF43" s="228"/>
      <c r="HUG43" s="228"/>
      <c r="HUH43" s="228"/>
      <c r="HUI43" s="228"/>
      <c r="HUJ43" s="228"/>
      <c r="HUK43" s="228"/>
      <c r="HUL43" s="228"/>
      <c r="HUM43" s="228"/>
      <c r="HUN43" s="228"/>
      <c r="HUO43" s="228"/>
      <c r="HUP43" s="228"/>
      <c r="HUQ43" s="228"/>
      <c r="HUR43" s="228"/>
      <c r="HUS43" s="228"/>
      <c r="HUT43" s="228"/>
      <c r="HUU43" s="228"/>
      <c r="HUV43" s="228"/>
      <c r="HUW43" s="228"/>
      <c r="HUX43" s="228"/>
      <c r="HUY43" s="228"/>
      <c r="HUZ43" s="228"/>
      <c r="HVA43" s="228"/>
      <c r="HVB43" s="228"/>
      <c r="HVC43" s="228"/>
      <c r="HVD43" s="228"/>
      <c r="HVE43" s="228"/>
      <c r="HVF43" s="228"/>
      <c r="HVG43" s="228"/>
      <c r="HVH43" s="228"/>
      <c r="HVI43" s="228"/>
      <c r="HVJ43" s="228"/>
      <c r="HVK43" s="228"/>
      <c r="HVL43" s="228"/>
      <c r="HVM43" s="228"/>
      <c r="HVN43" s="228"/>
      <c r="HVO43" s="228"/>
      <c r="HVP43" s="228"/>
      <c r="HVQ43" s="228"/>
      <c r="HVR43" s="228"/>
      <c r="HVS43" s="228"/>
      <c r="HVT43" s="228"/>
      <c r="HVU43" s="228"/>
      <c r="HVV43" s="228"/>
      <c r="HVW43" s="228"/>
      <c r="HVX43" s="228"/>
      <c r="HVY43" s="228"/>
      <c r="HVZ43" s="228"/>
      <c r="HWA43" s="228"/>
      <c r="HWB43" s="228"/>
      <c r="HWC43" s="228"/>
      <c r="HWD43" s="228"/>
      <c r="HWE43" s="228"/>
      <c r="HWF43" s="228"/>
      <c r="HWG43" s="228"/>
      <c r="HWH43" s="228"/>
      <c r="HWI43" s="228"/>
      <c r="HWJ43" s="228"/>
      <c r="HWK43" s="228"/>
      <c r="HWL43" s="228"/>
      <c r="HWM43" s="228"/>
      <c r="HWN43" s="228"/>
      <c r="HWO43" s="228"/>
      <c r="HWP43" s="228"/>
      <c r="HWQ43" s="228"/>
      <c r="HWR43" s="228"/>
      <c r="HWS43" s="228"/>
      <c r="HWT43" s="228"/>
      <c r="HWU43" s="228"/>
      <c r="HWV43" s="228"/>
      <c r="HWW43" s="228"/>
      <c r="HWX43" s="228"/>
      <c r="HWY43" s="228"/>
      <c r="HWZ43" s="228"/>
      <c r="HXA43" s="228"/>
      <c r="HXB43" s="228"/>
      <c r="HXC43" s="228"/>
      <c r="HXD43" s="228"/>
      <c r="HXE43" s="228"/>
      <c r="HXF43" s="228"/>
      <c r="HXG43" s="228"/>
      <c r="HXH43" s="228"/>
      <c r="HXI43" s="228"/>
      <c r="HXJ43" s="228"/>
      <c r="HXK43" s="228"/>
      <c r="HXL43" s="228"/>
      <c r="HXM43" s="228"/>
      <c r="HXN43" s="228"/>
      <c r="HXO43" s="228"/>
      <c r="HXP43" s="228"/>
      <c r="HXQ43" s="228"/>
      <c r="HXR43" s="228"/>
      <c r="HXS43" s="228"/>
      <c r="HXT43" s="228"/>
      <c r="HXU43" s="228"/>
      <c r="HXV43" s="228"/>
      <c r="HXW43" s="228"/>
      <c r="HXX43" s="228"/>
      <c r="HXY43" s="228"/>
      <c r="HXZ43" s="228"/>
      <c r="HYA43" s="228"/>
      <c r="HYB43" s="228"/>
      <c r="HYC43" s="228"/>
      <c r="HYD43" s="228"/>
      <c r="HYE43" s="228"/>
      <c r="HYF43" s="228"/>
      <c r="HYG43" s="228"/>
      <c r="HYH43" s="228"/>
      <c r="HYI43" s="228"/>
      <c r="HYJ43" s="228"/>
      <c r="HYK43" s="228"/>
      <c r="HYL43" s="228"/>
      <c r="HYM43" s="228"/>
      <c r="HYN43" s="228"/>
      <c r="HYO43" s="228"/>
      <c r="HYP43" s="228"/>
      <c r="HYQ43" s="228"/>
      <c r="HYR43" s="228"/>
      <c r="HYS43" s="228"/>
      <c r="HYT43" s="228"/>
      <c r="HYU43" s="228"/>
      <c r="HYV43" s="228"/>
      <c r="HYW43" s="228"/>
      <c r="HYX43" s="228"/>
      <c r="HYY43" s="228"/>
      <c r="HYZ43" s="228"/>
      <c r="HZA43" s="228"/>
      <c r="HZB43" s="228"/>
      <c r="HZC43" s="228"/>
      <c r="HZD43" s="228"/>
      <c r="HZE43" s="228"/>
      <c r="HZF43" s="228"/>
      <c r="HZG43" s="228"/>
      <c r="HZH43" s="228"/>
      <c r="HZI43" s="228"/>
      <c r="HZJ43" s="228"/>
      <c r="HZK43" s="228"/>
      <c r="HZL43" s="228"/>
      <c r="HZM43" s="228"/>
      <c r="HZN43" s="228"/>
      <c r="HZO43" s="228"/>
      <c r="HZP43" s="228"/>
      <c r="HZQ43" s="228"/>
      <c r="HZR43" s="228"/>
      <c r="HZS43" s="228"/>
      <c r="HZT43" s="228"/>
      <c r="HZU43" s="228"/>
      <c r="HZV43" s="228"/>
      <c r="HZW43" s="228"/>
      <c r="HZX43" s="228"/>
      <c r="HZY43" s="228"/>
      <c r="HZZ43" s="228"/>
      <c r="IAA43" s="228"/>
      <c r="IAB43" s="228"/>
      <c r="IAC43" s="228"/>
      <c r="IAD43" s="228"/>
      <c r="IAE43" s="228"/>
      <c r="IAF43" s="228"/>
      <c r="IAG43" s="228"/>
      <c r="IAH43" s="228"/>
      <c r="IAI43" s="228"/>
      <c r="IAJ43" s="228"/>
      <c r="IAK43" s="228"/>
      <c r="IAL43" s="228"/>
      <c r="IAM43" s="228"/>
      <c r="IAN43" s="228"/>
      <c r="IAO43" s="228"/>
      <c r="IAP43" s="228"/>
      <c r="IAQ43" s="228"/>
      <c r="IAR43" s="228"/>
      <c r="IAS43" s="228"/>
      <c r="IAT43" s="228"/>
      <c r="IAU43" s="228"/>
      <c r="IAV43" s="228"/>
      <c r="IAW43" s="228"/>
      <c r="IAX43" s="228"/>
      <c r="IAY43" s="228"/>
      <c r="IAZ43" s="228"/>
      <c r="IBA43" s="228"/>
      <c r="IBB43" s="228"/>
      <c r="IBC43" s="228"/>
      <c r="IBD43" s="228"/>
      <c r="IBE43" s="228"/>
      <c r="IBF43" s="228"/>
      <c r="IBG43" s="228"/>
      <c r="IBH43" s="228"/>
      <c r="IBI43" s="228"/>
      <c r="IBJ43" s="228"/>
      <c r="IBK43" s="228"/>
      <c r="IBL43" s="228"/>
      <c r="IBM43" s="228"/>
      <c r="IBN43" s="228"/>
      <c r="IBO43" s="228"/>
      <c r="IBP43" s="228"/>
      <c r="IBQ43" s="228"/>
      <c r="IBR43" s="228"/>
      <c r="IBS43" s="228"/>
      <c r="IBT43" s="228"/>
      <c r="IBU43" s="228"/>
      <c r="IBV43" s="228"/>
      <c r="IBW43" s="228"/>
      <c r="IBX43" s="228"/>
      <c r="IBY43" s="228"/>
      <c r="IBZ43" s="228"/>
      <c r="ICA43" s="228"/>
      <c r="ICB43" s="228"/>
      <c r="ICC43" s="228"/>
      <c r="ICD43" s="228"/>
      <c r="ICE43" s="228"/>
      <c r="ICF43" s="228"/>
      <c r="ICG43" s="228"/>
      <c r="ICH43" s="228"/>
      <c r="ICI43" s="228"/>
      <c r="ICJ43" s="228"/>
      <c r="ICK43" s="228"/>
      <c r="ICL43" s="228"/>
      <c r="ICM43" s="228"/>
      <c r="ICN43" s="228"/>
      <c r="ICO43" s="228"/>
      <c r="ICP43" s="228"/>
      <c r="ICQ43" s="228"/>
      <c r="ICR43" s="228"/>
      <c r="ICS43" s="228"/>
      <c r="ICT43" s="228"/>
      <c r="ICU43" s="228"/>
      <c r="ICV43" s="228"/>
      <c r="ICW43" s="228"/>
      <c r="ICX43" s="228"/>
      <c r="ICY43" s="228"/>
      <c r="ICZ43" s="228"/>
      <c r="IDA43" s="228"/>
      <c r="IDB43" s="228"/>
      <c r="IDC43" s="228"/>
      <c r="IDD43" s="228"/>
      <c r="IDE43" s="228"/>
      <c r="IDF43" s="228"/>
      <c r="IDG43" s="228"/>
      <c r="IDH43" s="228"/>
      <c r="IDI43" s="228"/>
      <c r="IDJ43" s="228"/>
      <c r="IDK43" s="228"/>
      <c r="IDL43" s="228"/>
      <c r="IDM43" s="228"/>
      <c r="IDN43" s="228"/>
      <c r="IDO43" s="228"/>
      <c r="IDP43" s="228"/>
      <c r="IDQ43" s="228"/>
      <c r="IDR43" s="228"/>
      <c r="IDS43" s="228"/>
      <c r="IDT43" s="228"/>
      <c r="IDU43" s="228"/>
      <c r="IDV43" s="228"/>
      <c r="IDW43" s="228"/>
      <c r="IDX43" s="228"/>
      <c r="IDY43" s="228"/>
      <c r="IDZ43" s="228"/>
      <c r="IEA43" s="228"/>
      <c r="IEB43" s="228"/>
      <c r="IEC43" s="228"/>
      <c r="IED43" s="228"/>
      <c r="IEE43" s="228"/>
      <c r="IEF43" s="228"/>
      <c r="IEG43" s="228"/>
      <c r="IEH43" s="228"/>
      <c r="IEI43" s="228"/>
      <c r="IEJ43" s="228"/>
      <c r="IEK43" s="228"/>
      <c r="IEL43" s="228"/>
      <c r="IEM43" s="228"/>
      <c r="IEN43" s="228"/>
      <c r="IEO43" s="228"/>
      <c r="IEP43" s="228"/>
      <c r="IEQ43" s="228"/>
      <c r="IER43" s="228"/>
      <c r="IES43" s="228"/>
      <c r="IET43" s="228"/>
      <c r="IEU43" s="228"/>
      <c r="IEV43" s="228"/>
      <c r="IEW43" s="228"/>
      <c r="IEX43" s="228"/>
      <c r="IEY43" s="228"/>
      <c r="IEZ43" s="228"/>
      <c r="IFA43" s="228"/>
      <c r="IFB43" s="228"/>
      <c r="IFC43" s="228"/>
      <c r="IFD43" s="228"/>
      <c r="IFE43" s="228"/>
      <c r="IFF43" s="228"/>
      <c r="IFG43" s="228"/>
      <c r="IFH43" s="228"/>
      <c r="IFI43" s="228"/>
      <c r="IFJ43" s="228"/>
      <c r="IFK43" s="228"/>
      <c r="IFL43" s="228"/>
      <c r="IFM43" s="228"/>
      <c r="IFN43" s="228"/>
      <c r="IFO43" s="228"/>
      <c r="IFP43" s="228"/>
      <c r="IFQ43" s="228"/>
      <c r="IFR43" s="228"/>
      <c r="IFS43" s="228"/>
      <c r="IFT43" s="228"/>
      <c r="IFU43" s="228"/>
      <c r="IFV43" s="228"/>
      <c r="IFW43" s="228"/>
      <c r="IFX43" s="228"/>
      <c r="IFY43" s="228"/>
      <c r="IFZ43" s="228"/>
      <c r="IGA43" s="228"/>
      <c r="IGB43" s="228"/>
      <c r="IGC43" s="228"/>
      <c r="IGD43" s="228"/>
      <c r="IGE43" s="228"/>
      <c r="IGF43" s="228"/>
      <c r="IGG43" s="228"/>
      <c r="IGH43" s="228"/>
      <c r="IGI43" s="228"/>
      <c r="IGJ43" s="228"/>
      <c r="IGK43" s="228"/>
      <c r="IGL43" s="228"/>
      <c r="IGM43" s="228"/>
      <c r="IGN43" s="228"/>
      <c r="IGO43" s="228"/>
      <c r="IGP43" s="228"/>
      <c r="IGQ43" s="228"/>
      <c r="IGR43" s="228"/>
      <c r="IGS43" s="228"/>
      <c r="IGT43" s="228"/>
      <c r="IGU43" s="228"/>
      <c r="IGV43" s="228"/>
      <c r="IGW43" s="228"/>
      <c r="IGX43" s="228"/>
      <c r="IGY43" s="228"/>
      <c r="IGZ43" s="228"/>
      <c r="IHA43" s="228"/>
      <c r="IHB43" s="228"/>
      <c r="IHC43" s="228"/>
      <c r="IHD43" s="228"/>
      <c r="IHE43" s="228"/>
      <c r="IHF43" s="228"/>
      <c r="IHG43" s="228"/>
      <c r="IHH43" s="228"/>
      <c r="IHI43" s="228"/>
      <c r="IHJ43" s="228"/>
      <c r="IHK43" s="228"/>
      <c r="IHL43" s="228"/>
      <c r="IHM43" s="228"/>
      <c r="IHN43" s="228"/>
      <c r="IHO43" s="228"/>
      <c r="IHP43" s="228"/>
      <c r="IHQ43" s="228"/>
      <c r="IHR43" s="228"/>
      <c r="IHS43" s="228"/>
      <c r="IHT43" s="228"/>
      <c r="IHU43" s="228"/>
      <c r="IHV43" s="228"/>
      <c r="IHW43" s="228"/>
      <c r="IHX43" s="228"/>
      <c r="IHY43" s="228"/>
      <c r="IHZ43" s="228"/>
      <c r="IIA43" s="228"/>
      <c r="IIB43" s="228"/>
      <c r="IIC43" s="228"/>
      <c r="IID43" s="228"/>
      <c r="IIE43" s="228"/>
      <c r="IIF43" s="228"/>
      <c r="IIG43" s="228"/>
      <c r="IIH43" s="228"/>
      <c r="III43" s="228"/>
      <c r="IIJ43" s="228"/>
      <c r="IIK43" s="228"/>
      <c r="IIL43" s="228"/>
      <c r="IIM43" s="228"/>
      <c r="IIN43" s="228"/>
      <c r="IIO43" s="228"/>
      <c r="IIP43" s="228"/>
      <c r="IIQ43" s="228"/>
      <c r="IIR43" s="228"/>
      <c r="IIS43" s="228"/>
      <c r="IIT43" s="228"/>
      <c r="IIU43" s="228"/>
      <c r="IIV43" s="228"/>
      <c r="IIW43" s="228"/>
      <c r="IIX43" s="228"/>
      <c r="IIY43" s="228"/>
      <c r="IIZ43" s="228"/>
      <c r="IJA43" s="228"/>
      <c r="IJB43" s="228"/>
      <c r="IJC43" s="228"/>
      <c r="IJD43" s="228"/>
      <c r="IJE43" s="228"/>
      <c r="IJF43" s="228"/>
      <c r="IJG43" s="228"/>
      <c r="IJH43" s="228"/>
      <c r="IJI43" s="228"/>
      <c r="IJJ43" s="228"/>
      <c r="IJK43" s="228"/>
      <c r="IJL43" s="228"/>
      <c r="IJM43" s="228"/>
      <c r="IJN43" s="228"/>
      <c r="IJO43" s="228"/>
      <c r="IJP43" s="228"/>
      <c r="IJQ43" s="228"/>
      <c r="IJR43" s="228"/>
      <c r="IJS43" s="228"/>
      <c r="IJT43" s="228"/>
      <c r="IJU43" s="228"/>
      <c r="IJV43" s="228"/>
      <c r="IJW43" s="228"/>
      <c r="IJX43" s="228"/>
      <c r="IJY43" s="228"/>
      <c r="IJZ43" s="228"/>
      <c r="IKA43" s="228"/>
      <c r="IKB43" s="228"/>
      <c r="IKC43" s="228"/>
      <c r="IKD43" s="228"/>
      <c r="IKE43" s="228"/>
      <c r="IKF43" s="228"/>
      <c r="IKG43" s="228"/>
      <c r="IKH43" s="228"/>
      <c r="IKI43" s="228"/>
      <c r="IKJ43" s="228"/>
      <c r="IKK43" s="228"/>
      <c r="IKL43" s="228"/>
      <c r="IKM43" s="228"/>
      <c r="IKN43" s="228"/>
      <c r="IKO43" s="228"/>
      <c r="IKP43" s="228"/>
      <c r="IKQ43" s="228"/>
      <c r="IKR43" s="228"/>
      <c r="IKS43" s="228"/>
      <c r="IKT43" s="228"/>
      <c r="IKU43" s="228"/>
      <c r="IKV43" s="228"/>
      <c r="IKW43" s="228"/>
      <c r="IKX43" s="228"/>
      <c r="IKY43" s="228"/>
      <c r="IKZ43" s="228"/>
      <c r="ILA43" s="228"/>
      <c r="ILB43" s="228"/>
      <c r="ILC43" s="228"/>
      <c r="ILD43" s="228"/>
      <c r="ILE43" s="228"/>
      <c r="ILF43" s="228"/>
      <c r="ILG43" s="228"/>
      <c r="ILH43" s="228"/>
      <c r="ILI43" s="228"/>
      <c r="ILJ43" s="228"/>
      <c r="ILK43" s="228"/>
      <c r="ILL43" s="228"/>
      <c r="ILM43" s="228"/>
      <c r="ILN43" s="228"/>
      <c r="ILO43" s="228"/>
      <c r="ILP43" s="228"/>
      <c r="ILQ43" s="228"/>
      <c r="ILR43" s="228"/>
      <c r="ILS43" s="228"/>
      <c r="ILT43" s="228"/>
      <c r="ILU43" s="228"/>
      <c r="ILV43" s="228"/>
      <c r="ILW43" s="228"/>
      <c r="ILX43" s="228"/>
      <c r="ILY43" s="228"/>
      <c r="ILZ43" s="228"/>
      <c r="IMA43" s="228"/>
      <c r="IMB43" s="228"/>
      <c r="IMC43" s="228"/>
      <c r="IMD43" s="228"/>
      <c r="IME43" s="228"/>
      <c r="IMF43" s="228"/>
      <c r="IMG43" s="228"/>
      <c r="IMH43" s="228"/>
      <c r="IMI43" s="228"/>
      <c r="IMJ43" s="228"/>
      <c r="IMK43" s="228"/>
      <c r="IML43" s="228"/>
      <c r="IMM43" s="228"/>
      <c r="IMN43" s="228"/>
      <c r="IMO43" s="228"/>
      <c r="IMP43" s="228"/>
      <c r="IMQ43" s="228"/>
      <c r="IMR43" s="228"/>
      <c r="IMS43" s="228"/>
      <c r="IMT43" s="228"/>
      <c r="IMU43" s="228"/>
      <c r="IMV43" s="228"/>
      <c r="IMW43" s="228"/>
      <c r="IMX43" s="228"/>
      <c r="IMY43" s="228"/>
      <c r="IMZ43" s="228"/>
      <c r="INA43" s="228"/>
      <c r="INB43" s="228"/>
      <c r="INC43" s="228"/>
      <c r="IND43" s="228"/>
      <c r="INE43" s="228"/>
      <c r="INF43" s="228"/>
      <c r="ING43" s="228"/>
      <c r="INH43" s="228"/>
      <c r="INI43" s="228"/>
      <c r="INJ43" s="228"/>
      <c r="INK43" s="228"/>
      <c r="INL43" s="228"/>
      <c r="INM43" s="228"/>
      <c r="INN43" s="228"/>
      <c r="INO43" s="228"/>
      <c r="INP43" s="228"/>
      <c r="INQ43" s="228"/>
      <c r="INR43" s="228"/>
      <c r="INS43" s="228"/>
      <c r="INT43" s="228"/>
      <c r="INU43" s="228"/>
      <c r="INV43" s="228"/>
      <c r="INW43" s="228"/>
      <c r="INX43" s="228"/>
      <c r="INY43" s="228"/>
      <c r="INZ43" s="228"/>
      <c r="IOA43" s="228"/>
      <c r="IOB43" s="228"/>
      <c r="IOC43" s="228"/>
      <c r="IOD43" s="228"/>
      <c r="IOE43" s="228"/>
      <c r="IOF43" s="228"/>
      <c r="IOG43" s="228"/>
      <c r="IOH43" s="228"/>
      <c r="IOI43" s="228"/>
      <c r="IOJ43" s="228"/>
      <c r="IOK43" s="228"/>
      <c r="IOL43" s="228"/>
      <c r="IOM43" s="228"/>
      <c r="ION43" s="228"/>
      <c r="IOO43" s="228"/>
      <c r="IOP43" s="228"/>
      <c r="IOQ43" s="228"/>
      <c r="IOR43" s="228"/>
      <c r="IOS43" s="228"/>
      <c r="IOT43" s="228"/>
      <c r="IOU43" s="228"/>
      <c r="IOV43" s="228"/>
      <c r="IOW43" s="228"/>
      <c r="IOX43" s="228"/>
      <c r="IOY43" s="228"/>
      <c r="IOZ43" s="228"/>
      <c r="IPA43" s="228"/>
      <c r="IPB43" s="228"/>
      <c r="IPC43" s="228"/>
      <c r="IPD43" s="228"/>
      <c r="IPE43" s="228"/>
      <c r="IPF43" s="228"/>
      <c r="IPG43" s="228"/>
      <c r="IPH43" s="228"/>
      <c r="IPI43" s="228"/>
      <c r="IPJ43" s="228"/>
      <c r="IPK43" s="228"/>
      <c r="IPL43" s="228"/>
      <c r="IPM43" s="228"/>
      <c r="IPN43" s="228"/>
      <c r="IPO43" s="228"/>
      <c r="IPP43" s="228"/>
      <c r="IPQ43" s="228"/>
      <c r="IPR43" s="228"/>
      <c r="IPS43" s="228"/>
      <c r="IPT43" s="228"/>
      <c r="IPU43" s="228"/>
      <c r="IPV43" s="228"/>
      <c r="IPW43" s="228"/>
      <c r="IPX43" s="228"/>
      <c r="IPY43" s="228"/>
      <c r="IPZ43" s="228"/>
      <c r="IQA43" s="228"/>
      <c r="IQB43" s="228"/>
      <c r="IQC43" s="228"/>
      <c r="IQD43" s="228"/>
      <c r="IQE43" s="228"/>
      <c r="IQF43" s="228"/>
      <c r="IQG43" s="228"/>
      <c r="IQH43" s="228"/>
      <c r="IQI43" s="228"/>
      <c r="IQJ43" s="228"/>
      <c r="IQK43" s="228"/>
      <c r="IQL43" s="228"/>
      <c r="IQM43" s="228"/>
      <c r="IQN43" s="228"/>
      <c r="IQO43" s="228"/>
      <c r="IQP43" s="228"/>
      <c r="IQQ43" s="228"/>
      <c r="IQR43" s="228"/>
      <c r="IQS43" s="228"/>
      <c r="IQT43" s="228"/>
      <c r="IQU43" s="228"/>
      <c r="IQV43" s="228"/>
      <c r="IQW43" s="228"/>
      <c r="IQX43" s="228"/>
      <c r="IQY43" s="228"/>
      <c r="IQZ43" s="228"/>
      <c r="IRA43" s="228"/>
      <c r="IRB43" s="228"/>
      <c r="IRC43" s="228"/>
      <c r="IRD43" s="228"/>
      <c r="IRE43" s="228"/>
      <c r="IRF43" s="228"/>
      <c r="IRG43" s="228"/>
      <c r="IRH43" s="228"/>
      <c r="IRI43" s="228"/>
      <c r="IRJ43" s="228"/>
      <c r="IRK43" s="228"/>
      <c r="IRL43" s="228"/>
      <c r="IRM43" s="228"/>
      <c r="IRN43" s="228"/>
      <c r="IRO43" s="228"/>
      <c r="IRP43" s="228"/>
      <c r="IRQ43" s="228"/>
      <c r="IRR43" s="228"/>
      <c r="IRS43" s="228"/>
      <c r="IRT43" s="228"/>
      <c r="IRU43" s="228"/>
      <c r="IRV43" s="228"/>
      <c r="IRW43" s="228"/>
      <c r="IRX43" s="228"/>
      <c r="IRY43" s="228"/>
      <c r="IRZ43" s="228"/>
      <c r="ISA43" s="228"/>
      <c r="ISB43" s="228"/>
      <c r="ISC43" s="228"/>
      <c r="ISD43" s="228"/>
      <c r="ISE43" s="228"/>
      <c r="ISF43" s="228"/>
      <c r="ISG43" s="228"/>
      <c r="ISH43" s="228"/>
      <c r="ISI43" s="228"/>
      <c r="ISJ43" s="228"/>
      <c r="ISK43" s="228"/>
      <c r="ISL43" s="228"/>
      <c r="ISM43" s="228"/>
      <c r="ISN43" s="228"/>
      <c r="ISO43" s="228"/>
      <c r="ISP43" s="228"/>
      <c r="ISQ43" s="228"/>
      <c r="ISR43" s="228"/>
      <c r="ISS43" s="228"/>
      <c r="IST43" s="228"/>
      <c r="ISU43" s="228"/>
      <c r="ISV43" s="228"/>
      <c r="ISW43" s="228"/>
      <c r="ISX43" s="228"/>
      <c r="ISY43" s="228"/>
      <c r="ISZ43" s="228"/>
      <c r="ITA43" s="228"/>
      <c r="ITB43" s="228"/>
      <c r="ITC43" s="228"/>
      <c r="ITD43" s="228"/>
      <c r="ITE43" s="228"/>
      <c r="ITF43" s="228"/>
      <c r="ITG43" s="228"/>
      <c r="ITH43" s="228"/>
      <c r="ITI43" s="228"/>
      <c r="ITJ43" s="228"/>
      <c r="ITK43" s="228"/>
      <c r="ITL43" s="228"/>
      <c r="ITM43" s="228"/>
      <c r="ITN43" s="228"/>
      <c r="ITO43" s="228"/>
      <c r="ITP43" s="228"/>
      <c r="ITQ43" s="228"/>
      <c r="ITR43" s="228"/>
      <c r="ITS43" s="228"/>
      <c r="ITT43" s="228"/>
      <c r="ITU43" s="228"/>
      <c r="ITV43" s="228"/>
      <c r="ITW43" s="228"/>
      <c r="ITX43" s="228"/>
      <c r="ITY43" s="228"/>
      <c r="ITZ43" s="228"/>
      <c r="IUA43" s="228"/>
      <c r="IUB43" s="228"/>
      <c r="IUC43" s="228"/>
      <c r="IUD43" s="228"/>
      <c r="IUE43" s="228"/>
      <c r="IUF43" s="228"/>
      <c r="IUG43" s="228"/>
      <c r="IUH43" s="228"/>
      <c r="IUI43" s="228"/>
      <c r="IUJ43" s="228"/>
      <c r="IUK43" s="228"/>
      <c r="IUL43" s="228"/>
      <c r="IUM43" s="228"/>
      <c r="IUN43" s="228"/>
      <c r="IUO43" s="228"/>
      <c r="IUP43" s="228"/>
      <c r="IUQ43" s="228"/>
      <c r="IUR43" s="228"/>
      <c r="IUS43" s="228"/>
      <c r="IUT43" s="228"/>
      <c r="IUU43" s="228"/>
      <c r="IUV43" s="228"/>
      <c r="IUW43" s="228"/>
      <c r="IUX43" s="228"/>
      <c r="IUY43" s="228"/>
      <c r="IUZ43" s="228"/>
      <c r="IVA43" s="228"/>
      <c r="IVB43" s="228"/>
      <c r="IVC43" s="228"/>
      <c r="IVD43" s="228"/>
      <c r="IVE43" s="228"/>
      <c r="IVF43" s="228"/>
      <c r="IVG43" s="228"/>
      <c r="IVH43" s="228"/>
      <c r="IVI43" s="228"/>
      <c r="IVJ43" s="228"/>
      <c r="IVK43" s="228"/>
      <c r="IVL43" s="228"/>
      <c r="IVM43" s="228"/>
      <c r="IVN43" s="228"/>
      <c r="IVO43" s="228"/>
      <c r="IVP43" s="228"/>
      <c r="IVQ43" s="228"/>
      <c r="IVR43" s="228"/>
      <c r="IVS43" s="228"/>
      <c r="IVT43" s="228"/>
      <c r="IVU43" s="228"/>
      <c r="IVV43" s="228"/>
      <c r="IVW43" s="228"/>
      <c r="IVX43" s="228"/>
      <c r="IVY43" s="228"/>
      <c r="IVZ43" s="228"/>
      <c r="IWA43" s="228"/>
      <c r="IWB43" s="228"/>
      <c r="IWC43" s="228"/>
      <c r="IWD43" s="228"/>
      <c r="IWE43" s="228"/>
      <c r="IWF43" s="228"/>
      <c r="IWG43" s="228"/>
      <c r="IWH43" s="228"/>
      <c r="IWI43" s="228"/>
      <c r="IWJ43" s="228"/>
      <c r="IWK43" s="228"/>
      <c r="IWL43" s="228"/>
      <c r="IWM43" s="228"/>
      <c r="IWN43" s="228"/>
      <c r="IWO43" s="228"/>
      <c r="IWP43" s="228"/>
      <c r="IWQ43" s="228"/>
      <c r="IWR43" s="228"/>
      <c r="IWS43" s="228"/>
      <c r="IWT43" s="228"/>
      <c r="IWU43" s="228"/>
      <c r="IWV43" s="228"/>
      <c r="IWW43" s="228"/>
      <c r="IWX43" s="228"/>
      <c r="IWY43" s="228"/>
      <c r="IWZ43" s="228"/>
      <c r="IXA43" s="228"/>
      <c r="IXB43" s="228"/>
      <c r="IXC43" s="228"/>
      <c r="IXD43" s="228"/>
      <c r="IXE43" s="228"/>
      <c r="IXF43" s="228"/>
      <c r="IXG43" s="228"/>
      <c r="IXH43" s="228"/>
      <c r="IXI43" s="228"/>
      <c r="IXJ43" s="228"/>
      <c r="IXK43" s="228"/>
      <c r="IXL43" s="228"/>
      <c r="IXM43" s="228"/>
      <c r="IXN43" s="228"/>
      <c r="IXO43" s="228"/>
      <c r="IXP43" s="228"/>
      <c r="IXQ43" s="228"/>
      <c r="IXR43" s="228"/>
      <c r="IXS43" s="228"/>
      <c r="IXT43" s="228"/>
      <c r="IXU43" s="228"/>
      <c r="IXV43" s="228"/>
      <c r="IXW43" s="228"/>
      <c r="IXX43" s="228"/>
      <c r="IXY43" s="228"/>
      <c r="IXZ43" s="228"/>
      <c r="IYA43" s="228"/>
      <c r="IYB43" s="228"/>
      <c r="IYC43" s="228"/>
      <c r="IYD43" s="228"/>
      <c r="IYE43" s="228"/>
      <c r="IYF43" s="228"/>
      <c r="IYG43" s="228"/>
      <c r="IYH43" s="228"/>
      <c r="IYI43" s="228"/>
      <c r="IYJ43" s="228"/>
      <c r="IYK43" s="228"/>
      <c r="IYL43" s="228"/>
      <c r="IYM43" s="228"/>
      <c r="IYN43" s="228"/>
      <c r="IYO43" s="228"/>
      <c r="IYP43" s="228"/>
      <c r="IYQ43" s="228"/>
      <c r="IYR43" s="228"/>
      <c r="IYS43" s="228"/>
      <c r="IYT43" s="228"/>
      <c r="IYU43" s="228"/>
      <c r="IYV43" s="228"/>
      <c r="IYW43" s="228"/>
      <c r="IYX43" s="228"/>
      <c r="IYY43" s="228"/>
      <c r="IYZ43" s="228"/>
      <c r="IZA43" s="228"/>
      <c r="IZB43" s="228"/>
      <c r="IZC43" s="228"/>
      <c r="IZD43" s="228"/>
      <c r="IZE43" s="228"/>
      <c r="IZF43" s="228"/>
      <c r="IZG43" s="228"/>
      <c r="IZH43" s="228"/>
      <c r="IZI43" s="228"/>
      <c r="IZJ43" s="228"/>
      <c r="IZK43" s="228"/>
      <c r="IZL43" s="228"/>
      <c r="IZM43" s="228"/>
      <c r="IZN43" s="228"/>
      <c r="IZO43" s="228"/>
      <c r="IZP43" s="228"/>
      <c r="IZQ43" s="228"/>
      <c r="IZR43" s="228"/>
      <c r="IZS43" s="228"/>
      <c r="IZT43" s="228"/>
      <c r="IZU43" s="228"/>
      <c r="IZV43" s="228"/>
      <c r="IZW43" s="228"/>
      <c r="IZX43" s="228"/>
      <c r="IZY43" s="228"/>
      <c r="IZZ43" s="228"/>
      <c r="JAA43" s="228"/>
      <c r="JAB43" s="228"/>
      <c r="JAC43" s="228"/>
      <c r="JAD43" s="228"/>
      <c r="JAE43" s="228"/>
      <c r="JAF43" s="228"/>
      <c r="JAG43" s="228"/>
      <c r="JAH43" s="228"/>
      <c r="JAI43" s="228"/>
      <c r="JAJ43" s="228"/>
      <c r="JAK43" s="228"/>
      <c r="JAL43" s="228"/>
      <c r="JAM43" s="228"/>
      <c r="JAN43" s="228"/>
      <c r="JAO43" s="228"/>
      <c r="JAP43" s="228"/>
      <c r="JAQ43" s="228"/>
      <c r="JAR43" s="228"/>
      <c r="JAS43" s="228"/>
      <c r="JAT43" s="228"/>
      <c r="JAU43" s="228"/>
      <c r="JAV43" s="228"/>
      <c r="JAW43" s="228"/>
      <c r="JAX43" s="228"/>
      <c r="JAY43" s="228"/>
      <c r="JAZ43" s="228"/>
      <c r="JBA43" s="228"/>
      <c r="JBB43" s="228"/>
      <c r="JBC43" s="228"/>
      <c r="JBD43" s="228"/>
      <c r="JBE43" s="228"/>
      <c r="JBF43" s="228"/>
      <c r="JBG43" s="228"/>
      <c r="JBH43" s="228"/>
      <c r="JBI43" s="228"/>
      <c r="JBJ43" s="228"/>
      <c r="JBK43" s="228"/>
      <c r="JBL43" s="228"/>
      <c r="JBM43" s="228"/>
      <c r="JBN43" s="228"/>
      <c r="JBO43" s="228"/>
      <c r="JBP43" s="228"/>
      <c r="JBQ43" s="228"/>
      <c r="JBR43" s="228"/>
      <c r="JBS43" s="228"/>
      <c r="JBT43" s="228"/>
      <c r="JBU43" s="228"/>
      <c r="JBV43" s="228"/>
      <c r="JBW43" s="228"/>
      <c r="JBX43" s="228"/>
      <c r="JBY43" s="228"/>
      <c r="JBZ43" s="228"/>
      <c r="JCA43" s="228"/>
      <c r="JCB43" s="228"/>
      <c r="JCC43" s="228"/>
      <c r="JCD43" s="228"/>
      <c r="JCE43" s="228"/>
      <c r="JCF43" s="228"/>
      <c r="JCG43" s="228"/>
      <c r="JCH43" s="228"/>
      <c r="JCI43" s="228"/>
      <c r="JCJ43" s="228"/>
      <c r="JCK43" s="228"/>
      <c r="JCL43" s="228"/>
      <c r="JCM43" s="228"/>
      <c r="JCN43" s="228"/>
      <c r="JCO43" s="228"/>
      <c r="JCP43" s="228"/>
      <c r="JCQ43" s="228"/>
      <c r="JCR43" s="228"/>
      <c r="JCS43" s="228"/>
      <c r="JCT43" s="228"/>
      <c r="JCU43" s="228"/>
      <c r="JCV43" s="228"/>
      <c r="JCW43" s="228"/>
      <c r="JCX43" s="228"/>
      <c r="JCY43" s="228"/>
      <c r="JCZ43" s="228"/>
      <c r="JDA43" s="228"/>
      <c r="JDB43" s="228"/>
      <c r="JDC43" s="228"/>
      <c r="JDD43" s="228"/>
      <c r="JDE43" s="228"/>
      <c r="JDF43" s="228"/>
      <c r="JDG43" s="228"/>
      <c r="JDH43" s="228"/>
      <c r="JDI43" s="228"/>
      <c r="JDJ43" s="228"/>
      <c r="JDK43" s="228"/>
      <c r="JDL43" s="228"/>
      <c r="JDM43" s="228"/>
      <c r="JDN43" s="228"/>
      <c r="JDO43" s="228"/>
      <c r="JDP43" s="228"/>
      <c r="JDQ43" s="228"/>
      <c r="JDR43" s="228"/>
      <c r="JDS43" s="228"/>
      <c r="JDT43" s="228"/>
      <c r="JDU43" s="228"/>
      <c r="JDV43" s="228"/>
      <c r="JDW43" s="228"/>
      <c r="JDX43" s="228"/>
      <c r="JDY43" s="228"/>
      <c r="JDZ43" s="228"/>
      <c r="JEA43" s="228"/>
      <c r="JEB43" s="228"/>
      <c r="JEC43" s="228"/>
      <c r="JED43" s="228"/>
      <c r="JEE43" s="228"/>
      <c r="JEF43" s="228"/>
      <c r="JEG43" s="228"/>
      <c r="JEH43" s="228"/>
      <c r="JEI43" s="228"/>
      <c r="JEJ43" s="228"/>
      <c r="JEK43" s="228"/>
      <c r="JEL43" s="228"/>
      <c r="JEM43" s="228"/>
      <c r="JEN43" s="228"/>
      <c r="JEO43" s="228"/>
      <c r="JEP43" s="228"/>
      <c r="JEQ43" s="228"/>
      <c r="JER43" s="228"/>
      <c r="JES43" s="228"/>
      <c r="JET43" s="228"/>
      <c r="JEU43" s="228"/>
      <c r="JEV43" s="228"/>
      <c r="JEW43" s="228"/>
      <c r="JEX43" s="228"/>
      <c r="JEY43" s="228"/>
      <c r="JEZ43" s="228"/>
      <c r="JFA43" s="228"/>
      <c r="JFB43" s="228"/>
      <c r="JFC43" s="228"/>
      <c r="JFD43" s="228"/>
      <c r="JFE43" s="228"/>
      <c r="JFF43" s="228"/>
      <c r="JFG43" s="228"/>
      <c r="JFH43" s="228"/>
      <c r="JFI43" s="228"/>
      <c r="JFJ43" s="228"/>
      <c r="JFK43" s="228"/>
      <c r="JFL43" s="228"/>
      <c r="JFM43" s="228"/>
      <c r="JFN43" s="228"/>
      <c r="JFO43" s="228"/>
      <c r="JFP43" s="228"/>
      <c r="JFQ43" s="228"/>
      <c r="JFR43" s="228"/>
      <c r="JFS43" s="228"/>
      <c r="JFT43" s="228"/>
      <c r="JFU43" s="228"/>
      <c r="JFV43" s="228"/>
      <c r="JFW43" s="228"/>
      <c r="JFX43" s="228"/>
      <c r="JFY43" s="228"/>
      <c r="JFZ43" s="228"/>
      <c r="JGA43" s="228"/>
      <c r="JGB43" s="228"/>
      <c r="JGC43" s="228"/>
      <c r="JGD43" s="228"/>
      <c r="JGE43" s="228"/>
      <c r="JGF43" s="228"/>
      <c r="JGG43" s="228"/>
      <c r="JGH43" s="228"/>
      <c r="JGI43" s="228"/>
      <c r="JGJ43" s="228"/>
      <c r="JGK43" s="228"/>
      <c r="JGL43" s="228"/>
      <c r="JGM43" s="228"/>
      <c r="JGN43" s="228"/>
      <c r="JGO43" s="228"/>
      <c r="JGP43" s="228"/>
      <c r="JGQ43" s="228"/>
      <c r="JGR43" s="228"/>
      <c r="JGS43" s="228"/>
      <c r="JGT43" s="228"/>
      <c r="JGU43" s="228"/>
      <c r="JGV43" s="228"/>
      <c r="JGW43" s="228"/>
      <c r="JGX43" s="228"/>
      <c r="JGY43" s="228"/>
      <c r="JGZ43" s="228"/>
      <c r="JHA43" s="228"/>
      <c r="JHB43" s="228"/>
      <c r="JHC43" s="228"/>
      <c r="JHD43" s="228"/>
      <c r="JHE43" s="228"/>
      <c r="JHF43" s="228"/>
      <c r="JHG43" s="228"/>
      <c r="JHH43" s="228"/>
      <c r="JHI43" s="228"/>
      <c r="JHJ43" s="228"/>
      <c r="JHK43" s="228"/>
      <c r="JHL43" s="228"/>
      <c r="JHM43" s="228"/>
      <c r="JHN43" s="228"/>
      <c r="JHO43" s="228"/>
      <c r="JHP43" s="228"/>
      <c r="JHQ43" s="228"/>
      <c r="JHR43" s="228"/>
      <c r="JHS43" s="228"/>
      <c r="JHT43" s="228"/>
      <c r="JHU43" s="228"/>
      <c r="JHV43" s="228"/>
      <c r="JHW43" s="228"/>
      <c r="JHX43" s="228"/>
      <c r="JHY43" s="228"/>
      <c r="JHZ43" s="228"/>
      <c r="JIA43" s="228"/>
      <c r="JIB43" s="228"/>
      <c r="JIC43" s="228"/>
      <c r="JID43" s="228"/>
      <c r="JIE43" s="228"/>
      <c r="JIF43" s="228"/>
      <c r="JIG43" s="228"/>
      <c r="JIH43" s="228"/>
      <c r="JII43" s="228"/>
      <c r="JIJ43" s="228"/>
      <c r="JIK43" s="228"/>
      <c r="JIL43" s="228"/>
      <c r="JIM43" s="228"/>
      <c r="JIN43" s="228"/>
      <c r="JIO43" s="228"/>
      <c r="JIP43" s="228"/>
      <c r="JIQ43" s="228"/>
      <c r="JIR43" s="228"/>
      <c r="JIS43" s="228"/>
      <c r="JIT43" s="228"/>
      <c r="JIU43" s="228"/>
      <c r="JIV43" s="228"/>
      <c r="JIW43" s="228"/>
      <c r="JIX43" s="228"/>
      <c r="JIY43" s="228"/>
      <c r="JIZ43" s="228"/>
      <c r="JJA43" s="228"/>
      <c r="JJB43" s="228"/>
      <c r="JJC43" s="228"/>
      <c r="JJD43" s="228"/>
      <c r="JJE43" s="228"/>
      <c r="JJF43" s="228"/>
      <c r="JJG43" s="228"/>
      <c r="JJH43" s="228"/>
      <c r="JJI43" s="228"/>
      <c r="JJJ43" s="228"/>
      <c r="JJK43" s="228"/>
      <c r="JJL43" s="228"/>
      <c r="JJM43" s="228"/>
      <c r="JJN43" s="228"/>
      <c r="JJO43" s="228"/>
      <c r="JJP43" s="228"/>
      <c r="JJQ43" s="228"/>
      <c r="JJR43" s="228"/>
      <c r="JJS43" s="228"/>
      <c r="JJT43" s="228"/>
      <c r="JJU43" s="228"/>
      <c r="JJV43" s="228"/>
      <c r="JJW43" s="228"/>
      <c r="JJX43" s="228"/>
      <c r="JJY43" s="228"/>
      <c r="JJZ43" s="228"/>
      <c r="JKA43" s="228"/>
      <c r="JKB43" s="228"/>
      <c r="JKC43" s="228"/>
      <c r="JKD43" s="228"/>
      <c r="JKE43" s="228"/>
      <c r="JKF43" s="228"/>
      <c r="JKG43" s="228"/>
      <c r="JKH43" s="228"/>
      <c r="JKI43" s="228"/>
      <c r="JKJ43" s="228"/>
      <c r="JKK43" s="228"/>
      <c r="JKL43" s="228"/>
      <c r="JKM43" s="228"/>
      <c r="JKN43" s="228"/>
      <c r="JKO43" s="228"/>
      <c r="JKP43" s="228"/>
      <c r="JKQ43" s="228"/>
      <c r="JKR43" s="228"/>
      <c r="JKS43" s="228"/>
      <c r="JKT43" s="228"/>
      <c r="JKU43" s="228"/>
      <c r="JKV43" s="228"/>
      <c r="JKW43" s="228"/>
      <c r="JKX43" s="228"/>
      <c r="JKY43" s="228"/>
      <c r="JKZ43" s="228"/>
      <c r="JLA43" s="228"/>
      <c r="JLB43" s="228"/>
      <c r="JLC43" s="228"/>
      <c r="JLD43" s="228"/>
      <c r="JLE43" s="228"/>
      <c r="JLF43" s="228"/>
      <c r="JLG43" s="228"/>
      <c r="JLH43" s="228"/>
      <c r="JLI43" s="228"/>
      <c r="JLJ43" s="228"/>
      <c r="JLK43" s="228"/>
      <c r="JLL43" s="228"/>
      <c r="JLM43" s="228"/>
      <c r="JLN43" s="228"/>
      <c r="JLO43" s="228"/>
      <c r="JLP43" s="228"/>
      <c r="JLQ43" s="228"/>
      <c r="JLR43" s="228"/>
      <c r="JLS43" s="228"/>
      <c r="JLT43" s="228"/>
      <c r="JLU43" s="228"/>
      <c r="JLV43" s="228"/>
      <c r="JLW43" s="228"/>
      <c r="JLX43" s="228"/>
      <c r="JLY43" s="228"/>
      <c r="JLZ43" s="228"/>
      <c r="JMA43" s="228"/>
      <c r="JMB43" s="228"/>
      <c r="JMC43" s="228"/>
      <c r="JMD43" s="228"/>
      <c r="JME43" s="228"/>
      <c r="JMF43" s="228"/>
      <c r="JMG43" s="228"/>
      <c r="JMH43" s="228"/>
      <c r="JMI43" s="228"/>
      <c r="JMJ43" s="228"/>
      <c r="JMK43" s="228"/>
      <c r="JML43" s="228"/>
      <c r="JMM43" s="228"/>
      <c r="JMN43" s="228"/>
      <c r="JMO43" s="228"/>
      <c r="JMP43" s="228"/>
      <c r="JMQ43" s="228"/>
      <c r="JMR43" s="228"/>
      <c r="JMS43" s="228"/>
      <c r="JMT43" s="228"/>
      <c r="JMU43" s="228"/>
      <c r="JMV43" s="228"/>
      <c r="JMW43" s="228"/>
      <c r="JMX43" s="228"/>
      <c r="JMY43" s="228"/>
      <c r="JMZ43" s="228"/>
      <c r="JNA43" s="228"/>
      <c r="JNB43" s="228"/>
      <c r="JNC43" s="228"/>
      <c r="JND43" s="228"/>
      <c r="JNE43" s="228"/>
      <c r="JNF43" s="228"/>
      <c r="JNG43" s="228"/>
      <c r="JNH43" s="228"/>
      <c r="JNI43" s="228"/>
      <c r="JNJ43" s="228"/>
      <c r="JNK43" s="228"/>
      <c r="JNL43" s="228"/>
      <c r="JNM43" s="228"/>
      <c r="JNN43" s="228"/>
      <c r="JNO43" s="228"/>
      <c r="JNP43" s="228"/>
      <c r="JNQ43" s="228"/>
      <c r="JNR43" s="228"/>
      <c r="JNS43" s="228"/>
      <c r="JNT43" s="228"/>
      <c r="JNU43" s="228"/>
      <c r="JNV43" s="228"/>
      <c r="JNW43" s="228"/>
      <c r="JNX43" s="228"/>
      <c r="JNY43" s="228"/>
      <c r="JNZ43" s="228"/>
      <c r="JOA43" s="228"/>
      <c r="JOB43" s="228"/>
      <c r="JOC43" s="228"/>
      <c r="JOD43" s="228"/>
      <c r="JOE43" s="228"/>
      <c r="JOF43" s="228"/>
      <c r="JOG43" s="228"/>
      <c r="JOH43" s="228"/>
      <c r="JOI43" s="228"/>
      <c r="JOJ43" s="228"/>
      <c r="JOK43" s="228"/>
      <c r="JOL43" s="228"/>
      <c r="JOM43" s="228"/>
      <c r="JON43" s="228"/>
      <c r="JOO43" s="228"/>
      <c r="JOP43" s="228"/>
      <c r="JOQ43" s="228"/>
      <c r="JOR43" s="228"/>
      <c r="JOS43" s="228"/>
      <c r="JOT43" s="228"/>
      <c r="JOU43" s="228"/>
      <c r="JOV43" s="228"/>
      <c r="JOW43" s="228"/>
      <c r="JOX43" s="228"/>
      <c r="JOY43" s="228"/>
      <c r="JOZ43" s="228"/>
      <c r="JPA43" s="228"/>
      <c r="JPB43" s="228"/>
      <c r="JPC43" s="228"/>
      <c r="JPD43" s="228"/>
      <c r="JPE43" s="228"/>
      <c r="JPF43" s="228"/>
      <c r="JPG43" s="228"/>
      <c r="JPH43" s="228"/>
      <c r="JPI43" s="228"/>
      <c r="JPJ43" s="228"/>
      <c r="JPK43" s="228"/>
      <c r="JPL43" s="228"/>
      <c r="JPM43" s="228"/>
      <c r="JPN43" s="228"/>
      <c r="JPO43" s="228"/>
      <c r="JPP43" s="228"/>
      <c r="JPQ43" s="228"/>
      <c r="JPR43" s="228"/>
      <c r="JPS43" s="228"/>
      <c r="JPT43" s="228"/>
      <c r="JPU43" s="228"/>
      <c r="JPV43" s="228"/>
      <c r="JPW43" s="228"/>
      <c r="JPX43" s="228"/>
      <c r="JPY43" s="228"/>
      <c r="JPZ43" s="228"/>
      <c r="JQA43" s="228"/>
      <c r="JQB43" s="228"/>
      <c r="JQC43" s="228"/>
      <c r="JQD43" s="228"/>
      <c r="JQE43" s="228"/>
      <c r="JQF43" s="228"/>
      <c r="JQG43" s="228"/>
      <c r="JQH43" s="228"/>
      <c r="JQI43" s="228"/>
      <c r="JQJ43" s="228"/>
      <c r="JQK43" s="228"/>
      <c r="JQL43" s="228"/>
      <c r="JQM43" s="228"/>
      <c r="JQN43" s="228"/>
      <c r="JQO43" s="228"/>
      <c r="JQP43" s="228"/>
      <c r="JQQ43" s="228"/>
      <c r="JQR43" s="228"/>
      <c r="JQS43" s="228"/>
      <c r="JQT43" s="228"/>
      <c r="JQU43" s="228"/>
      <c r="JQV43" s="228"/>
      <c r="JQW43" s="228"/>
      <c r="JQX43" s="228"/>
      <c r="JQY43" s="228"/>
      <c r="JQZ43" s="228"/>
      <c r="JRA43" s="228"/>
      <c r="JRB43" s="228"/>
      <c r="JRC43" s="228"/>
      <c r="JRD43" s="228"/>
      <c r="JRE43" s="228"/>
      <c r="JRF43" s="228"/>
      <c r="JRG43" s="228"/>
      <c r="JRH43" s="228"/>
      <c r="JRI43" s="228"/>
      <c r="JRJ43" s="228"/>
      <c r="JRK43" s="228"/>
      <c r="JRL43" s="228"/>
      <c r="JRM43" s="228"/>
      <c r="JRN43" s="228"/>
      <c r="JRO43" s="228"/>
      <c r="JRP43" s="228"/>
      <c r="JRQ43" s="228"/>
      <c r="JRR43" s="228"/>
      <c r="JRS43" s="228"/>
      <c r="JRT43" s="228"/>
      <c r="JRU43" s="228"/>
      <c r="JRV43" s="228"/>
      <c r="JRW43" s="228"/>
      <c r="JRX43" s="228"/>
      <c r="JRY43" s="228"/>
      <c r="JRZ43" s="228"/>
      <c r="JSA43" s="228"/>
      <c r="JSB43" s="228"/>
      <c r="JSC43" s="228"/>
      <c r="JSD43" s="228"/>
      <c r="JSE43" s="228"/>
      <c r="JSF43" s="228"/>
      <c r="JSG43" s="228"/>
      <c r="JSH43" s="228"/>
      <c r="JSI43" s="228"/>
      <c r="JSJ43" s="228"/>
      <c r="JSK43" s="228"/>
      <c r="JSL43" s="228"/>
      <c r="JSM43" s="228"/>
      <c r="JSN43" s="228"/>
      <c r="JSO43" s="228"/>
      <c r="JSP43" s="228"/>
      <c r="JSQ43" s="228"/>
      <c r="JSR43" s="228"/>
      <c r="JSS43" s="228"/>
      <c r="JST43" s="228"/>
      <c r="JSU43" s="228"/>
      <c r="JSV43" s="228"/>
      <c r="JSW43" s="228"/>
      <c r="JSX43" s="228"/>
      <c r="JSY43" s="228"/>
      <c r="JSZ43" s="228"/>
      <c r="JTA43" s="228"/>
      <c r="JTB43" s="228"/>
      <c r="JTC43" s="228"/>
      <c r="JTD43" s="228"/>
      <c r="JTE43" s="228"/>
      <c r="JTF43" s="228"/>
      <c r="JTG43" s="228"/>
      <c r="JTH43" s="228"/>
      <c r="JTI43" s="228"/>
      <c r="JTJ43" s="228"/>
      <c r="JTK43" s="228"/>
      <c r="JTL43" s="228"/>
      <c r="JTM43" s="228"/>
      <c r="JTN43" s="228"/>
      <c r="JTO43" s="228"/>
      <c r="JTP43" s="228"/>
      <c r="JTQ43" s="228"/>
      <c r="JTR43" s="228"/>
      <c r="JTS43" s="228"/>
      <c r="JTT43" s="228"/>
      <c r="JTU43" s="228"/>
      <c r="JTV43" s="228"/>
      <c r="JTW43" s="228"/>
      <c r="JTX43" s="228"/>
      <c r="JTY43" s="228"/>
      <c r="JTZ43" s="228"/>
      <c r="JUA43" s="228"/>
      <c r="JUB43" s="228"/>
      <c r="JUC43" s="228"/>
      <c r="JUD43" s="228"/>
      <c r="JUE43" s="228"/>
      <c r="JUF43" s="228"/>
      <c r="JUG43" s="228"/>
      <c r="JUH43" s="228"/>
      <c r="JUI43" s="228"/>
      <c r="JUJ43" s="228"/>
      <c r="JUK43" s="228"/>
      <c r="JUL43" s="228"/>
      <c r="JUM43" s="228"/>
      <c r="JUN43" s="228"/>
      <c r="JUO43" s="228"/>
      <c r="JUP43" s="228"/>
      <c r="JUQ43" s="228"/>
      <c r="JUR43" s="228"/>
      <c r="JUS43" s="228"/>
      <c r="JUT43" s="228"/>
      <c r="JUU43" s="228"/>
      <c r="JUV43" s="228"/>
      <c r="JUW43" s="228"/>
      <c r="JUX43" s="228"/>
      <c r="JUY43" s="228"/>
      <c r="JUZ43" s="228"/>
      <c r="JVA43" s="228"/>
      <c r="JVB43" s="228"/>
      <c r="JVC43" s="228"/>
      <c r="JVD43" s="228"/>
      <c r="JVE43" s="228"/>
      <c r="JVF43" s="228"/>
      <c r="JVG43" s="228"/>
      <c r="JVH43" s="228"/>
      <c r="JVI43" s="228"/>
      <c r="JVJ43" s="228"/>
      <c r="JVK43" s="228"/>
      <c r="JVL43" s="228"/>
      <c r="JVM43" s="228"/>
      <c r="JVN43" s="228"/>
      <c r="JVO43" s="228"/>
      <c r="JVP43" s="228"/>
      <c r="JVQ43" s="228"/>
      <c r="JVR43" s="228"/>
      <c r="JVS43" s="228"/>
      <c r="JVT43" s="228"/>
      <c r="JVU43" s="228"/>
      <c r="JVV43" s="228"/>
      <c r="JVW43" s="228"/>
      <c r="JVX43" s="228"/>
      <c r="JVY43" s="228"/>
      <c r="JVZ43" s="228"/>
      <c r="JWA43" s="228"/>
      <c r="JWB43" s="228"/>
      <c r="JWC43" s="228"/>
      <c r="JWD43" s="228"/>
      <c r="JWE43" s="228"/>
      <c r="JWF43" s="228"/>
      <c r="JWG43" s="228"/>
      <c r="JWH43" s="228"/>
      <c r="JWI43" s="228"/>
      <c r="JWJ43" s="228"/>
      <c r="JWK43" s="228"/>
      <c r="JWL43" s="228"/>
      <c r="JWM43" s="228"/>
      <c r="JWN43" s="228"/>
      <c r="JWO43" s="228"/>
      <c r="JWP43" s="228"/>
      <c r="JWQ43" s="228"/>
      <c r="JWR43" s="228"/>
      <c r="JWS43" s="228"/>
      <c r="JWT43" s="228"/>
      <c r="JWU43" s="228"/>
      <c r="JWV43" s="228"/>
      <c r="JWW43" s="228"/>
      <c r="JWX43" s="228"/>
      <c r="JWY43" s="228"/>
      <c r="JWZ43" s="228"/>
      <c r="JXA43" s="228"/>
      <c r="JXB43" s="228"/>
      <c r="JXC43" s="228"/>
      <c r="JXD43" s="228"/>
      <c r="JXE43" s="228"/>
      <c r="JXF43" s="228"/>
      <c r="JXG43" s="228"/>
      <c r="JXH43" s="228"/>
      <c r="JXI43" s="228"/>
      <c r="JXJ43" s="228"/>
      <c r="JXK43" s="228"/>
      <c r="JXL43" s="228"/>
      <c r="JXM43" s="228"/>
      <c r="JXN43" s="228"/>
      <c r="JXO43" s="228"/>
      <c r="JXP43" s="228"/>
      <c r="JXQ43" s="228"/>
      <c r="JXR43" s="228"/>
      <c r="JXS43" s="228"/>
      <c r="JXT43" s="228"/>
      <c r="JXU43" s="228"/>
      <c r="JXV43" s="228"/>
      <c r="JXW43" s="228"/>
      <c r="JXX43" s="228"/>
      <c r="JXY43" s="228"/>
      <c r="JXZ43" s="228"/>
      <c r="JYA43" s="228"/>
      <c r="JYB43" s="228"/>
      <c r="JYC43" s="228"/>
      <c r="JYD43" s="228"/>
      <c r="JYE43" s="228"/>
      <c r="JYF43" s="228"/>
      <c r="JYG43" s="228"/>
      <c r="JYH43" s="228"/>
      <c r="JYI43" s="228"/>
      <c r="JYJ43" s="228"/>
      <c r="JYK43" s="228"/>
      <c r="JYL43" s="228"/>
      <c r="JYM43" s="228"/>
      <c r="JYN43" s="228"/>
      <c r="JYO43" s="228"/>
      <c r="JYP43" s="228"/>
      <c r="JYQ43" s="228"/>
      <c r="JYR43" s="228"/>
      <c r="JYS43" s="228"/>
      <c r="JYT43" s="228"/>
      <c r="JYU43" s="228"/>
      <c r="JYV43" s="228"/>
      <c r="JYW43" s="228"/>
      <c r="JYX43" s="228"/>
      <c r="JYY43" s="228"/>
      <c r="JYZ43" s="228"/>
      <c r="JZA43" s="228"/>
      <c r="JZB43" s="228"/>
      <c r="JZC43" s="228"/>
      <c r="JZD43" s="228"/>
      <c r="JZE43" s="228"/>
      <c r="JZF43" s="228"/>
      <c r="JZG43" s="228"/>
      <c r="JZH43" s="228"/>
      <c r="JZI43" s="228"/>
      <c r="JZJ43" s="228"/>
      <c r="JZK43" s="228"/>
      <c r="JZL43" s="228"/>
      <c r="JZM43" s="228"/>
      <c r="JZN43" s="228"/>
      <c r="JZO43" s="228"/>
      <c r="JZP43" s="228"/>
      <c r="JZQ43" s="228"/>
      <c r="JZR43" s="228"/>
      <c r="JZS43" s="228"/>
      <c r="JZT43" s="228"/>
      <c r="JZU43" s="228"/>
      <c r="JZV43" s="228"/>
      <c r="JZW43" s="228"/>
      <c r="JZX43" s="228"/>
      <c r="JZY43" s="228"/>
      <c r="JZZ43" s="228"/>
      <c r="KAA43" s="228"/>
      <c r="KAB43" s="228"/>
      <c r="KAC43" s="228"/>
      <c r="KAD43" s="228"/>
      <c r="KAE43" s="228"/>
      <c r="KAF43" s="228"/>
      <c r="KAG43" s="228"/>
      <c r="KAH43" s="228"/>
      <c r="KAI43" s="228"/>
      <c r="KAJ43" s="228"/>
      <c r="KAK43" s="228"/>
      <c r="KAL43" s="228"/>
      <c r="KAM43" s="228"/>
      <c r="KAN43" s="228"/>
      <c r="KAO43" s="228"/>
      <c r="KAP43" s="228"/>
      <c r="KAQ43" s="228"/>
      <c r="KAR43" s="228"/>
      <c r="KAS43" s="228"/>
      <c r="KAT43" s="228"/>
      <c r="KAU43" s="228"/>
      <c r="KAV43" s="228"/>
      <c r="KAW43" s="228"/>
      <c r="KAX43" s="228"/>
      <c r="KAY43" s="228"/>
      <c r="KAZ43" s="228"/>
      <c r="KBA43" s="228"/>
      <c r="KBB43" s="228"/>
      <c r="KBC43" s="228"/>
      <c r="KBD43" s="228"/>
      <c r="KBE43" s="228"/>
      <c r="KBF43" s="228"/>
      <c r="KBG43" s="228"/>
      <c r="KBH43" s="228"/>
      <c r="KBI43" s="228"/>
      <c r="KBJ43" s="228"/>
      <c r="KBK43" s="228"/>
      <c r="KBL43" s="228"/>
      <c r="KBM43" s="228"/>
      <c r="KBN43" s="228"/>
      <c r="KBO43" s="228"/>
      <c r="KBP43" s="228"/>
      <c r="KBQ43" s="228"/>
      <c r="KBR43" s="228"/>
      <c r="KBS43" s="228"/>
      <c r="KBT43" s="228"/>
      <c r="KBU43" s="228"/>
      <c r="KBV43" s="228"/>
      <c r="KBW43" s="228"/>
      <c r="KBX43" s="228"/>
      <c r="KBY43" s="228"/>
      <c r="KBZ43" s="228"/>
      <c r="KCA43" s="228"/>
      <c r="KCB43" s="228"/>
      <c r="KCC43" s="228"/>
      <c r="KCD43" s="228"/>
      <c r="KCE43" s="228"/>
      <c r="KCF43" s="228"/>
      <c r="KCG43" s="228"/>
      <c r="KCH43" s="228"/>
      <c r="KCI43" s="228"/>
      <c r="KCJ43" s="228"/>
      <c r="KCK43" s="228"/>
      <c r="KCL43" s="228"/>
      <c r="KCM43" s="228"/>
      <c r="KCN43" s="228"/>
      <c r="KCO43" s="228"/>
      <c r="KCP43" s="228"/>
      <c r="KCQ43" s="228"/>
      <c r="KCR43" s="228"/>
      <c r="KCS43" s="228"/>
      <c r="KCT43" s="228"/>
      <c r="KCU43" s="228"/>
      <c r="KCV43" s="228"/>
      <c r="KCW43" s="228"/>
      <c r="KCX43" s="228"/>
      <c r="KCY43" s="228"/>
      <c r="KCZ43" s="228"/>
      <c r="KDA43" s="228"/>
      <c r="KDB43" s="228"/>
      <c r="KDC43" s="228"/>
      <c r="KDD43" s="228"/>
      <c r="KDE43" s="228"/>
      <c r="KDF43" s="228"/>
      <c r="KDG43" s="228"/>
      <c r="KDH43" s="228"/>
      <c r="KDI43" s="228"/>
      <c r="KDJ43" s="228"/>
      <c r="KDK43" s="228"/>
      <c r="KDL43" s="228"/>
      <c r="KDM43" s="228"/>
      <c r="KDN43" s="228"/>
      <c r="KDO43" s="228"/>
      <c r="KDP43" s="228"/>
      <c r="KDQ43" s="228"/>
      <c r="KDR43" s="228"/>
      <c r="KDS43" s="228"/>
      <c r="KDT43" s="228"/>
      <c r="KDU43" s="228"/>
      <c r="KDV43" s="228"/>
      <c r="KDW43" s="228"/>
      <c r="KDX43" s="228"/>
      <c r="KDY43" s="228"/>
      <c r="KDZ43" s="228"/>
      <c r="KEA43" s="228"/>
      <c r="KEB43" s="228"/>
      <c r="KEC43" s="228"/>
      <c r="KED43" s="228"/>
      <c r="KEE43" s="228"/>
      <c r="KEF43" s="228"/>
      <c r="KEG43" s="228"/>
      <c r="KEH43" s="228"/>
      <c r="KEI43" s="228"/>
      <c r="KEJ43" s="228"/>
      <c r="KEK43" s="228"/>
      <c r="KEL43" s="228"/>
      <c r="KEM43" s="228"/>
      <c r="KEN43" s="228"/>
      <c r="KEO43" s="228"/>
      <c r="KEP43" s="228"/>
      <c r="KEQ43" s="228"/>
      <c r="KER43" s="228"/>
      <c r="KES43" s="228"/>
      <c r="KET43" s="228"/>
      <c r="KEU43" s="228"/>
      <c r="KEV43" s="228"/>
      <c r="KEW43" s="228"/>
      <c r="KEX43" s="228"/>
      <c r="KEY43" s="228"/>
      <c r="KEZ43" s="228"/>
      <c r="KFA43" s="228"/>
      <c r="KFB43" s="228"/>
      <c r="KFC43" s="228"/>
      <c r="KFD43" s="228"/>
      <c r="KFE43" s="228"/>
      <c r="KFF43" s="228"/>
      <c r="KFG43" s="228"/>
      <c r="KFH43" s="228"/>
      <c r="KFI43" s="228"/>
      <c r="KFJ43" s="228"/>
      <c r="KFK43" s="228"/>
      <c r="KFL43" s="228"/>
      <c r="KFM43" s="228"/>
      <c r="KFN43" s="228"/>
      <c r="KFO43" s="228"/>
      <c r="KFP43" s="228"/>
      <c r="KFQ43" s="228"/>
      <c r="KFR43" s="228"/>
      <c r="KFS43" s="228"/>
      <c r="KFT43" s="228"/>
      <c r="KFU43" s="228"/>
      <c r="KFV43" s="228"/>
      <c r="KFW43" s="228"/>
      <c r="KFX43" s="228"/>
      <c r="KFY43" s="228"/>
      <c r="KFZ43" s="228"/>
      <c r="KGA43" s="228"/>
      <c r="KGB43" s="228"/>
      <c r="KGC43" s="228"/>
      <c r="KGD43" s="228"/>
      <c r="KGE43" s="228"/>
      <c r="KGF43" s="228"/>
      <c r="KGG43" s="228"/>
      <c r="KGH43" s="228"/>
      <c r="KGI43" s="228"/>
      <c r="KGJ43" s="228"/>
      <c r="KGK43" s="228"/>
      <c r="KGL43" s="228"/>
      <c r="KGM43" s="228"/>
      <c r="KGN43" s="228"/>
      <c r="KGO43" s="228"/>
      <c r="KGP43" s="228"/>
      <c r="KGQ43" s="228"/>
      <c r="KGR43" s="228"/>
      <c r="KGS43" s="228"/>
      <c r="KGT43" s="228"/>
      <c r="KGU43" s="228"/>
      <c r="KGV43" s="228"/>
      <c r="KGW43" s="228"/>
      <c r="KGX43" s="228"/>
      <c r="KGY43" s="228"/>
      <c r="KGZ43" s="228"/>
      <c r="KHA43" s="228"/>
      <c r="KHB43" s="228"/>
      <c r="KHC43" s="228"/>
      <c r="KHD43" s="228"/>
      <c r="KHE43" s="228"/>
      <c r="KHF43" s="228"/>
      <c r="KHG43" s="228"/>
      <c r="KHH43" s="228"/>
      <c r="KHI43" s="228"/>
      <c r="KHJ43" s="228"/>
      <c r="KHK43" s="228"/>
      <c r="KHL43" s="228"/>
      <c r="KHM43" s="228"/>
      <c r="KHN43" s="228"/>
      <c r="KHO43" s="228"/>
      <c r="KHP43" s="228"/>
      <c r="KHQ43" s="228"/>
      <c r="KHR43" s="228"/>
      <c r="KHS43" s="228"/>
      <c r="KHT43" s="228"/>
      <c r="KHU43" s="228"/>
      <c r="KHV43" s="228"/>
      <c r="KHW43" s="228"/>
      <c r="KHX43" s="228"/>
      <c r="KHY43" s="228"/>
      <c r="KHZ43" s="228"/>
      <c r="KIA43" s="228"/>
      <c r="KIB43" s="228"/>
      <c r="KIC43" s="228"/>
      <c r="KID43" s="228"/>
      <c r="KIE43" s="228"/>
      <c r="KIF43" s="228"/>
      <c r="KIG43" s="228"/>
      <c r="KIH43" s="228"/>
      <c r="KII43" s="228"/>
      <c r="KIJ43" s="228"/>
      <c r="KIK43" s="228"/>
      <c r="KIL43" s="228"/>
      <c r="KIM43" s="228"/>
      <c r="KIN43" s="228"/>
      <c r="KIO43" s="228"/>
      <c r="KIP43" s="228"/>
      <c r="KIQ43" s="228"/>
      <c r="KIR43" s="228"/>
      <c r="KIS43" s="228"/>
      <c r="KIT43" s="228"/>
      <c r="KIU43" s="228"/>
      <c r="KIV43" s="228"/>
      <c r="KIW43" s="228"/>
      <c r="KIX43" s="228"/>
      <c r="KIY43" s="228"/>
      <c r="KIZ43" s="228"/>
      <c r="KJA43" s="228"/>
      <c r="KJB43" s="228"/>
      <c r="KJC43" s="228"/>
      <c r="KJD43" s="228"/>
      <c r="KJE43" s="228"/>
      <c r="KJF43" s="228"/>
      <c r="KJG43" s="228"/>
      <c r="KJH43" s="228"/>
      <c r="KJI43" s="228"/>
      <c r="KJJ43" s="228"/>
      <c r="KJK43" s="228"/>
      <c r="KJL43" s="228"/>
      <c r="KJM43" s="228"/>
      <c r="KJN43" s="228"/>
      <c r="KJO43" s="228"/>
      <c r="KJP43" s="228"/>
      <c r="KJQ43" s="228"/>
      <c r="KJR43" s="228"/>
      <c r="KJS43" s="228"/>
      <c r="KJT43" s="228"/>
      <c r="KJU43" s="228"/>
      <c r="KJV43" s="228"/>
      <c r="KJW43" s="228"/>
      <c r="KJX43" s="228"/>
      <c r="KJY43" s="228"/>
      <c r="KJZ43" s="228"/>
      <c r="KKA43" s="228"/>
      <c r="KKB43" s="228"/>
      <c r="KKC43" s="228"/>
      <c r="KKD43" s="228"/>
      <c r="KKE43" s="228"/>
      <c r="KKF43" s="228"/>
      <c r="KKG43" s="228"/>
      <c r="KKH43" s="228"/>
      <c r="KKI43" s="228"/>
      <c r="KKJ43" s="228"/>
      <c r="KKK43" s="228"/>
      <c r="KKL43" s="228"/>
      <c r="KKM43" s="228"/>
      <c r="KKN43" s="228"/>
      <c r="KKO43" s="228"/>
      <c r="KKP43" s="228"/>
      <c r="KKQ43" s="228"/>
      <c r="KKR43" s="228"/>
      <c r="KKS43" s="228"/>
      <c r="KKT43" s="228"/>
      <c r="KKU43" s="228"/>
      <c r="KKV43" s="228"/>
      <c r="KKW43" s="228"/>
      <c r="KKX43" s="228"/>
      <c r="KKY43" s="228"/>
      <c r="KKZ43" s="228"/>
      <c r="KLA43" s="228"/>
      <c r="KLB43" s="228"/>
      <c r="KLC43" s="228"/>
      <c r="KLD43" s="228"/>
      <c r="KLE43" s="228"/>
      <c r="KLF43" s="228"/>
      <c r="KLG43" s="228"/>
      <c r="KLH43" s="228"/>
      <c r="KLI43" s="228"/>
      <c r="KLJ43" s="228"/>
      <c r="KLK43" s="228"/>
      <c r="KLL43" s="228"/>
      <c r="KLM43" s="228"/>
      <c r="KLN43" s="228"/>
      <c r="KLO43" s="228"/>
      <c r="KLP43" s="228"/>
      <c r="KLQ43" s="228"/>
      <c r="KLR43" s="228"/>
      <c r="KLS43" s="228"/>
      <c r="KLT43" s="228"/>
      <c r="KLU43" s="228"/>
      <c r="KLV43" s="228"/>
      <c r="KLW43" s="228"/>
      <c r="KLX43" s="228"/>
      <c r="KLY43" s="228"/>
      <c r="KLZ43" s="228"/>
      <c r="KMA43" s="228"/>
      <c r="KMB43" s="228"/>
      <c r="KMC43" s="228"/>
      <c r="KMD43" s="228"/>
      <c r="KME43" s="228"/>
      <c r="KMF43" s="228"/>
      <c r="KMG43" s="228"/>
      <c r="KMH43" s="228"/>
      <c r="KMI43" s="228"/>
      <c r="KMJ43" s="228"/>
      <c r="KMK43" s="228"/>
      <c r="KML43" s="228"/>
      <c r="KMM43" s="228"/>
      <c r="KMN43" s="228"/>
      <c r="KMO43" s="228"/>
      <c r="KMP43" s="228"/>
      <c r="KMQ43" s="228"/>
      <c r="KMR43" s="228"/>
      <c r="KMS43" s="228"/>
      <c r="KMT43" s="228"/>
      <c r="KMU43" s="228"/>
      <c r="KMV43" s="228"/>
      <c r="KMW43" s="228"/>
      <c r="KMX43" s="228"/>
      <c r="KMY43" s="228"/>
      <c r="KMZ43" s="228"/>
      <c r="KNA43" s="228"/>
      <c r="KNB43" s="228"/>
      <c r="KNC43" s="228"/>
      <c r="KND43" s="228"/>
      <c r="KNE43" s="228"/>
      <c r="KNF43" s="228"/>
      <c r="KNG43" s="228"/>
      <c r="KNH43" s="228"/>
      <c r="KNI43" s="228"/>
      <c r="KNJ43" s="228"/>
      <c r="KNK43" s="228"/>
      <c r="KNL43" s="228"/>
      <c r="KNM43" s="228"/>
      <c r="KNN43" s="228"/>
      <c r="KNO43" s="228"/>
      <c r="KNP43" s="228"/>
      <c r="KNQ43" s="228"/>
      <c r="KNR43" s="228"/>
      <c r="KNS43" s="228"/>
      <c r="KNT43" s="228"/>
      <c r="KNU43" s="228"/>
      <c r="KNV43" s="228"/>
      <c r="KNW43" s="228"/>
      <c r="KNX43" s="228"/>
      <c r="KNY43" s="228"/>
      <c r="KNZ43" s="228"/>
      <c r="KOA43" s="228"/>
      <c r="KOB43" s="228"/>
      <c r="KOC43" s="228"/>
      <c r="KOD43" s="228"/>
      <c r="KOE43" s="228"/>
      <c r="KOF43" s="228"/>
      <c r="KOG43" s="228"/>
      <c r="KOH43" s="228"/>
      <c r="KOI43" s="228"/>
      <c r="KOJ43" s="228"/>
      <c r="KOK43" s="228"/>
      <c r="KOL43" s="228"/>
      <c r="KOM43" s="228"/>
      <c r="KON43" s="228"/>
      <c r="KOO43" s="228"/>
      <c r="KOP43" s="228"/>
      <c r="KOQ43" s="228"/>
      <c r="KOR43" s="228"/>
      <c r="KOS43" s="228"/>
      <c r="KOT43" s="228"/>
      <c r="KOU43" s="228"/>
      <c r="KOV43" s="228"/>
      <c r="KOW43" s="228"/>
      <c r="KOX43" s="228"/>
      <c r="KOY43" s="228"/>
      <c r="KOZ43" s="228"/>
      <c r="KPA43" s="228"/>
      <c r="KPB43" s="228"/>
      <c r="KPC43" s="228"/>
      <c r="KPD43" s="228"/>
      <c r="KPE43" s="228"/>
      <c r="KPF43" s="228"/>
      <c r="KPG43" s="228"/>
      <c r="KPH43" s="228"/>
      <c r="KPI43" s="228"/>
      <c r="KPJ43" s="228"/>
      <c r="KPK43" s="228"/>
      <c r="KPL43" s="228"/>
      <c r="KPM43" s="228"/>
      <c r="KPN43" s="228"/>
      <c r="KPO43" s="228"/>
      <c r="KPP43" s="228"/>
      <c r="KPQ43" s="228"/>
      <c r="KPR43" s="228"/>
      <c r="KPS43" s="228"/>
      <c r="KPT43" s="228"/>
      <c r="KPU43" s="228"/>
      <c r="KPV43" s="228"/>
      <c r="KPW43" s="228"/>
      <c r="KPX43" s="228"/>
      <c r="KPY43" s="228"/>
      <c r="KPZ43" s="228"/>
      <c r="KQA43" s="228"/>
      <c r="KQB43" s="228"/>
      <c r="KQC43" s="228"/>
      <c r="KQD43" s="228"/>
      <c r="KQE43" s="228"/>
      <c r="KQF43" s="228"/>
      <c r="KQG43" s="228"/>
      <c r="KQH43" s="228"/>
      <c r="KQI43" s="228"/>
      <c r="KQJ43" s="228"/>
      <c r="KQK43" s="228"/>
      <c r="KQL43" s="228"/>
      <c r="KQM43" s="228"/>
      <c r="KQN43" s="228"/>
      <c r="KQO43" s="228"/>
      <c r="KQP43" s="228"/>
      <c r="KQQ43" s="228"/>
      <c r="KQR43" s="228"/>
      <c r="KQS43" s="228"/>
      <c r="KQT43" s="228"/>
      <c r="KQU43" s="228"/>
      <c r="KQV43" s="228"/>
      <c r="KQW43" s="228"/>
      <c r="KQX43" s="228"/>
      <c r="KQY43" s="228"/>
      <c r="KQZ43" s="228"/>
      <c r="KRA43" s="228"/>
      <c r="KRB43" s="228"/>
      <c r="KRC43" s="228"/>
      <c r="KRD43" s="228"/>
      <c r="KRE43" s="228"/>
      <c r="KRF43" s="228"/>
      <c r="KRG43" s="228"/>
      <c r="KRH43" s="228"/>
      <c r="KRI43" s="228"/>
      <c r="KRJ43" s="228"/>
      <c r="KRK43" s="228"/>
      <c r="KRL43" s="228"/>
      <c r="KRM43" s="228"/>
      <c r="KRN43" s="228"/>
      <c r="KRO43" s="228"/>
      <c r="KRP43" s="228"/>
      <c r="KRQ43" s="228"/>
      <c r="KRR43" s="228"/>
      <c r="KRS43" s="228"/>
      <c r="KRT43" s="228"/>
      <c r="KRU43" s="228"/>
      <c r="KRV43" s="228"/>
      <c r="KRW43" s="228"/>
      <c r="KRX43" s="228"/>
      <c r="KRY43" s="228"/>
      <c r="KRZ43" s="228"/>
      <c r="KSA43" s="228"/>
      <c r="KSB43" s="228"/>
      <c r="KSC43" s="228"/>
      <c r="KSD43" s="228"/>
      <c r="KSE43" s="228"/>
      <c r="KSF43" s="228"/>
      <c r="KSG43" s="228"/>
      <c r="KSH43" s="228"/>
      <c r="KSI43" s="228"/>
      <c r="KSJ43" s="228"/>
      <c r="KSK43" s="228"/>
      <c r="KSL43" s="228"/>
      <c r="KSM43" s="228"/>
      <c r="KSN43" s="228"/>
      <c r="KSO43" s="228"/>
      <c r="KSP43" s="228"/>
      <c r="KSQ43" s="228"/>
      <c r="KSR43" s="228"/>
      <c r="KSS43" s="228"/>
      <c r="KST43" s="228"/>
      <c r="KSU43" s="228"/>
      <c r="KSV43" s="228"/>
      <c r="KSW43" s="228"/>
      <c r="KSX43" s="228"/>
      <c r="KSY43" s="228"/>
      <c r="KSZ43" s="228"/>
      <c r="KTA43" s="228"/>
      <c r="KTB43" s="228"/>
      <c r="KTC43" s="228"/>
      <c r="KTD43" s="228"/>
      <c r="KTE43" s="228"/>
      <c r="KTF43" s="228"/>
      <c r="KTG43" s="228"/>
      <c r="KTH43" s="228"/>
      <c r="KTI43" s="228"/>
      <c r="KTJ43" s="228"/>
      <c r="KTK43" s="228"/>
      <c r="KTL43" s="228"/>
      <c r="KTM43" s="228"/>
      <c r="KTN43" s="228"/>
      <c r="KTO43" s="228"/>
      <c r="KTP43" s="228"/>
      <c r="KTQ43" s="228"/>
      <c r="KTR43" s="228"/>
      <c r="KTS43" s="228"/>
      <c r="KTT43" s="228"/>
      <c r="KTU43" s="228"/>
      <c r="KTV43" s="228"/>
      <c r="KTW43" s="228"/>
      <c r="KTX43" s="228"/>
      <c r="KTY43" s="228"/>
      <c r="KTZ43" s="228"/>
      <c r="KUA43" s="228"/>
      <c r="KUB43" s="228"/>
      <c r="KUC43" s="228"/>
      <c r="KUD43" s="228"/>
      <c r="KUE43" s="228"/>
      <c r="KUF43" s="228"/>
      <c r="KUG43" s="228"/>
      <c r="KUH43" s="228"/>
      <c r="KUI43" s="228"/>
      <c r="KUJ43" s="228"/>
      <c r="KUK43" s="228"/>
      <c r="KUL43" s="228"/>
      <c r="KUM43" s="228"/>
      <c r="KUN43" s="228"/>
      <c r="KUO43" s="228"/>
      <c r="KUP43" s="228"/>
      <c r="KUQ43" s="228"/>
      <c r="KUR43" s="228"/>
      <c r="KUS43" s="228"/>
      <c r="KUT43" s="228"/>
      <c r="KUU43" s="228"/>
      <c r="KUV43" s="228"/>
      <c r="KUW43" s="228"/>
      <c r="KUX43" s="228"/>
      <c r="KUY43" s="228"/>
      <c r="KUZ43" s="228"/>
      <c r="KVA43" s="228"/>
      <c r="KVB43" s="228"/>
      <c r="KVC43" s="228"/>
      <c r="KVD43" s="228"/>
      <c r="KVE43" s="228"/>
      <c r="KVF43" s="228"/>
      <c r="KVG43" s="228"/>
      <c r="KVH43" s="228"/>
      <c r="KVI43" s="228"/>
      <c r="KVJ43" s="228"/>
      <c r="KVK43" s="228"/>
      <c r="KVL43" s="228"/>
      <c r="KVM43" s="228"/>
      <c r="KVN43" s="228"/>
      <c r="KVO43" s="228"/>
      <c r="KVP43" s="228"/>
      <c r="KVQ43" s="228"/>
      <c r="KVR43" s="228"/>
      <c r="KVS43" s="228"/>
      <c r="KVT43" s="228"/>
      <c r="KVU43" s="228"/>
      <c r="KVV43" s="228"/>
      <c r="KVW43" s="228"/>
      <c r="KVX43" s="228"/>
      <c r="KVY43" s="228"/>
      <c r="KVZ43" s="228"/>
      <c r="KWA43" s="228"/>
      <c r="KWB43" s="228"/>
      <c r="KWC43" s="228"/>
      <c r="KWD43" s="228"/>
      <c r="KWE43" s="228"/>
      <c r="KWF43" s="228"/>
      <c r="KWG43" s="228"/>
      <c r="KWH43" s="228"/>
      <c r="KWI43" s="228"/>
      <c r="KWJ43" s="228"/>
      <c r="KWK43" s="228"/>
      <c r="KWL43" s="228"/>
      <c r="KWM43" s="228"/>
      <c r="KWN43" s="228"/>
      <c r="KWO43" s="228"/>
      <c r="KWP43" s="228"/>
      <c r="KWQ43" s="228"/>
      <c r="KWR43" s="228"/>
      <c r="KWS43" s="228"/>
      <c r="KWT43" s="228"/>
      <c r="KWU43" s="228"/>
      <c r="KWV43" s="228"/>
      <c r="KWW43" s="228"/>
      <c r="KWX43" s="228"/>
      <c r="KWY43" s="228"/>
      <c r="KWZ43" s="228"/>
      <c r="KXA43" s="228"/>
      <c r="KXB43" s="228"/>
      <c r="KXC43" s="228"/>
      <c r="KXD43" s="228"/>
      <c r="KXE43" s="228"/>
      <c r="KXF43" s="228"/>
      <c r="KXG43" s="228"/>
      <c r="KXH43" s="228"/>
      <c r="KXI43" s="228"/>
      <c r="KXJ43" s="228"/>
      <c r="KXK43" s="228"/>
      <c r="KXL43" s="228"/>
      <c r="KXM43" s="228"/>
      <c r="KXN43" s="228"/>
      <c r="KXO43" s="228"/>
      <c r="KXP43" s="228"/>
      <c r="KXQ43" s="228"/>
      <c r="KXR43" s="228"/>
      <c r="KXS43" s="228"/>
      <c r="KXT43" s="228"/>
      <c r="KXU43" s="228"/>
      <c r="KXV43" s="228"/>
      <c r="KXW43" s="228"/>
      <c r="KXX43" s="228"/>
      <c r="KXY43" s="228"/>
      <c r="KXZ43" s="228"/>
      <c r="KYA43" s="228"/>
      <c r="KYB43" s="228"/>
      <c r="KYC43" s="228"/>
      <c r="KYD43" s="228"/>
      <c r="KYE43" s="228"/>
      <c r="KYF43" s="228"/>
      <c r="KYG43" s="228"/>
      <c r="KYH43" s="228"/>
      <c r="KYI43" s="228"/>
      <c r="KYJ43" s="228"/>
      <c r="KYK43" s="228"/>
      <c r="KYL43" s="228"/>
      <c r="KYM43" s="228"/>
      <c r="KYN43" s="228"/>
      <c r="KYO43" s="228"/>
      <c r="KYP43" s="228"/>
      <c r="KYQ43" s="228"/>
      <c r="KYR43" s="228"/>
      <c r="KYS43" s="228"/>
      <c r="KYT43" s="228"/>
      <c r="KYU43" s="228"/>
      <c r="KYV43" s="228"/>
      <c r="KYW43" s="228"/>
      <c r="KYX43" s="228"/>
      <c r="KYY43" s="228"/>
      <c r="KYZ43" s="228"/>
      <c r="KZA43" s="228"/>
      <c r="KZB43" s="228"/>
      <c r="KZC43" s="228"/>
      <c r="KZD43" s="228"/>
      <c r="KZE43" s="228"/>
      <c r="KZF43" s="228"/>
      <c r="KZG43" s="228"/>
      <c r="KZH43" s="228"/>
      <c r="KZI43" s="228"/>
      <c r="KZJ43" s="228"/>
      <c r="KZK43" s="228"/>
      <c r="KZL43" s="228"/>
      <c r="KZM43" s="228"/>
      <c r="KZN43" s="228"/>
      <c r="KZO43" s="228"/>
      <c r="KZP43" s="228"/>
      <c r="KZQ43" s="228"/>
      <c r="KZR43" s="228"/>
      <c r="KZS43" s="228"/>
      <c r="KZT43" s="228"/>
      <c r="KZU43" s="228"/>
      <c r="KZV43" s="228"/>
      <c r="KZW43" s="228"/>
      <c r="KZX43" s="228"/>
      <c r="KZY43" s="228"/>
      <c r="KZZ43" s="228"/>
      <c r="LAA43" s="228"/>
      <c r="LAB43" s="228"/>
      <c r="LAC43" s="228"/>
      <c r="LAD43" s="228"/>
      <c r="LAE43" s="228"/>
      <c r="LAF43" s="228"/>
      <c r="LAG43" s="228"/>
      <c r="LAH43" s="228"/>
      <c r="LAI43" s="228"/>
      <c r="LAJ43" s="228"/>
      <c r="LAK43" s="228"/>
      <c r="LAL43" s="228"/>
      <c r="LAM43" s="228"/>
      <c r="LAN43" s="228"/>
      <c r="LAO43" s="228"/>
      <c r="LAP43" s="228"/>
      <c r="LAQ43" s="228"/>
      <c r="LAR43" s="228"/>
      <c r="LAS43" s="228"/>
      <c r="LAT43" s="228"/>
      <c r="LAU43" s="228"/>
      <c r="LAV43" s="228"/>
      <c r="LAW43" s="228"/>
      <c r="LAX43" s="228"/>
      <c r="LAY43" s="228"/>
      <c r="LAZ43" s="228"/>
      <c r="LBA43" s="228"/>
      <c r="LBB43" s="228"/>
      <c r="LBC43" s="228"/>
      <c r="LBD43" s="228"/>
      <c r="LBE43" s="228"/>
      <c r="LBF43" s="228"/>
      <c r="LBG43" s="228"/>
      <c r="LBH43" s="228"/>
      <c r="LBI43" s="228"/>
      <c r="LBJ43" s="228"/>
      <c r="LBK43" s="228"/>
      <c r="LBL43" s="228"/>
      <c r="LBM43" s="228"/>
      <c r="LBN43" s="228"/>
      <c r="LBO43" s="228"/>
      <c r="LBP43" s="228"/>
      <c r="LBQ43" s="228"/>
      <c r="LBR43" s="228"/>
      <c r="LBS43" s="228"/>
      <c r="LBT43" s="228"/>
      <c r="LBU43" s="228"/>
      <c r="LBV43" s="228"/>
      <c r="LBW43" s="228"/>
      <c r="LBX43" s="228"/>
      <c r="LBY43" s="228"/>
      <c r="LBZ43" s="228"/>
      <c r="LCA43" s="228"/>
      <c r="LCB43" s="228"/>
      <c r="LCC43" s="228"/>
      <c r="LCD43" s="228"/>
      <c r="LCE43" s="228"/>
      <c r="LCF43" s="228"/>
      <c r="LCG43" s="228"/>
      <c r="LCH43" s="228"/>
      <c r="LCI43" s="228"/>
      <c r="LCJ43" s="228"/>
      <c r="LCK43" s="228"/>
      <c r="LCL43" s="228"/>
      <c r="LCM43" s="228"/>
      <c r="LCN43" s="228"/>
      <c r="LCO43" s="228"/>
      <c r="LCP43" s="228"/>
      <c r="LCQ43" s="228"/>
      <c r="LCR43" s="228"/>
      <c r="LCS43" s="228"/>
      <c r="LCT43" s="228"/>
      <c r="LCU43" s="228"/>
      <c r="LCV43" s="228"/>
      <c r="LCW43" s="228"/>
      <c r="LCX43" s="228"/>
      <c r="LCY43" s="228"/>
      <c r="LCZ43" s="228"/>
      <c r="LDA43" s="228"/>
      <c r="LDB43" s="228"/>
      <c r="LDC43" s="228"/>
      <c r="LDD43" s="228"/>
      <c r="LDE43" s="228"/>
      <c r="LDF43" s="228"/>
      <c r="LDG43" s="228"/>
      <c r="LDH43" s="228"/>
      <c r="LDI43" s="228"/>
      <c r="LDJ43" s="228"/>
      <c r="LDK43" s="228"/>
      <c r="LDL43" s="228"/>
      <c r="LDM43" s="228"/>
      <c r="LDN43" s="228"/>
      <c r="LDO43" s="228"/>
      <c r="LDP43" s="228"/>
      <c r="LDQ43" s="228"/>
      <c r="LDR43" s="228"/>
      <c r="LDS43" s="228"/>
      <c r="LDT43" s="228"/>
      <c r="LDU43" s="228"/>
      <c r="LDV43" s="228"/>
      <c r="LDW43" s="228"/>
      <c r="LDX43" s="228"/>
      <c r="LDY43" s="228"/>
      <c r="LDZ43" s="228"/>
      <c r="LEA43" s="228"/>
      <c r="LEB43" s="228"/>
      <c r="LEC43" s="228"/>
      <c r="LED43" s="228"/>
      <c r="LEE43" s="228"/>
      <c r="LEF43" s="228"/>
      <c r="LEG43" s="228"/>
      <c r="LEH43" s="228"/>
      <c r="LEI43" s="228"/>
      <c r="LEJ43" s="228"/>
      <c r="LEK43" s="228"/>
      <c r="LEL43" s="228"/>
      <c r="LEM43" s="228"/>
      <c r="LEN43" s="228"/>
      <c r="LEO43" s="228"/>
      <c r="LEP43" s="228"/>
      <c r="LEQ43" s="228"/>
      <c r="LER43" s="228"/>
      <c r="LES43" s="228"/>
      <c r="LET43" s="228"/>
      <c r="LEU43" s="228"/>
      <c r="LEV43" s="228"/>
      <c r="LEW43" s="228"/>
      <c r="LEX43" s="228"/>
      <c r="LEY43" s="228"/>
      <c r="LEZ43" s="228"/>
      <c r="LFA43" s="228"/>
      <c r="LFB43" s="228"/>
      <c r="LFC43" s="228"/>
      <c r="LFD43" s="228"/>
      <c r="LFE43" s="228"/>
      <c r="LFF43" s="228"/>
      <c r="LFG43" s="228"/>
      <c r="LFH43" s="228"/>
      <c r="LFI43" s="228"/>
      <c r="LFJ43" s="228"/>
      <c r="LFK43" s="228"/>
      <c r="LFL43" s="228"/>
      <c r="LFM43" s="228"/>
      <c r="LFN43" s="228"/>
      <c r="LFO43" s="228"/>
      <c r="LFP43" s="228"/>
      <c r="LFQ43" s="228"/>
      <c r="LFR43" s="228"/>
      <c r="LFS43" s="228"/>
      <c r="LFT43" s="228"/>
      <c r="LFU43" s="228"/>
      <c r="LFV43" s="228"/>
      <c r="LFW43" s="228"/>
      <c r="LFX43" s="228"/>
      <c r="LFY43" s="228"/>
      <c r="LFZ43" s="228"/>
      <c r="LGA43" s="228"/>
      <c r="LGB43" s="228"/>
      <c r="LGC43" s="228"/>
      <c r="LGD43" s="228"/>
      <c r="LGE43" s="228"/>
      <c r="LGF43" s="228"/>
      <c r="LGG43" s="228"/>
      <c r="LGH43" s="228"/>
      <c r="LGI43" s="228"/>
      <c r="LGJ43" s="228"/>
      <c r="LGK43" s="228"/>
      <c r="LGL43" s="228"/>
      <c r="LGM43" s="228"/>
      <c r="LGN43" s="228"/>
      <c r="LGO43" s="228"/>
      <c r="LGP43" s="228"/>
      <c r="LGQ43" s="228"/>
      <c r="LGR43" s="228"/>
      <c r="LGS43" s="228"/>
      <c r="LGT43" s="228"/>
      <c r="LGU43" s="228"/>
      <c r="LGV43" s="228"/>
      <c r="LGW43" s="228"/>
      <c r="LGX43" s="228"/>
      <c r="LGY43" s="228"/>
      <c r="LGZ43" s="228"/>
      <c r="LHA43" s="228"/>
      <c r="LHB43" s="228"/>
      <c r="LHC43" s="228"/>
      <c r="LHD43" s="228"/>
      <c r="LHE43" s="228"/>
      <c r="LHF43" s="228"/>
      <c r="LHG43" s="228"/>
      <c r="LHH43" s="228"/>
      <c r="LHI43" s="228"/>
      <c r="LHJ43" s="228"/>
      <c r="LHK43" s="228"/>
      <c r="LHL43" s="228"/>
      <c r="LHM43" s="228"/>
      <c r="LHN43" s="228"/>
      <c r="LHO43" s="228"/>
      <c r="LHP43" s="228"/>
      <c r="LHQ43" s="228"/>
      <c r="LHR43" s="228"/>
      <c r="LHS43" s="228"/>
      <c r="LHT43" s="228"/>
      <c r="LHU43" s="228"/>
      <c r="LHV43" s="228"/>
      <c r="LHW43" s="228"/>
      <c r="LHX43" s="228"/>
      <c r="LHY43" s="228"/>
      <c r="LHZ43" s="228"/>
      <c r="LIA43" s="228"/>
      <c r="LIB43" s="228"/>
      <c r="LIC43" s="228"/>
      <c r="LID43" s="228"/>
      <c r="LIE43" s="228"/>
      <c r="LIF43" s="228"/>
      <c r="LIG43" s="228"/>
      <c r="LIH43" s="228"/>
      <c r="LII43" s="228"/>
      <c r="LIJ43" s="228"/>
      <c r="LIK43" s="228"/>
      <c r="LIL43" s="228"/>
      <c r="LIM43" s="228"/>
      <c r="LIN43" s="228"/>
      <c r="LIO43" s="228"/>
      <c r="LIP43" s="228"/>
      <c r="LIQ43" s="228"/>
      <c r="LIR43" s="228"/>
      <c r="LIS43" s="228"/>
      <c r="LIT43" s="228"/>
      <c r="LIU43" s="228"/>
      <c r="LIV43" s="228"/>
      <c r="LIW43" s="228"/>
      <c r="LIX43" s="228"/>
      <c r="LIY43" s="228"/>
      <c r="LIZ43" s="228"/>
      <c r="LJA43" s="228"/>
      <c r="LJB43" s="228"/>
      <c r="LJC43" s="228"/>
      <c r="LJD43" s="228"/>
      <c r="LJE43" s="228"/>
      <c r="LJF43" s="228"/>
      <c r="LJG43" s="228"/>
      <c r="LJH43" s="228"/>
      <c r="LJI43" s="228"/>
      <c r="LJJ43" s="228"/>
      <c r="LJK43" s="228"/>
      <c r="LJL43" s="228"/>
      <c r="LJM43" s="228"/>
      <c r="LJN43" s="228"/>
      <c r="LJO43" s="228"/>
      <c r="LJP43" s="228"/>
      <c r="LJQ43" s="228"/>
      <c r="LJR43" s="228"/>
      <c r="LJS43" s="228"/>
      <c r="LJT43" s="228"/>
      <c r="LJU43" s="228"/>
      <c r="LJV43" s="228"/>
      <c r="LJW43" s="228"/>
      <c r="LJX43" s="228"/>
      <c r="LJY43" s="228"/>
      <c r="LJZ43" s="228"/>
      <c r="LKA43" s="228"/>
      <c r="LKB43" s="228"/>
      <c r="LKC43" s="228"/>
      <c r="LKD43" s="228"/>
      <c r="LKE43" s="228"/>
      <c r="LKF43" s="228"/>
      <c r="LKG43" s="228"/>
      <c r="LKH43" s="228"/>
      <c r="LKI43" s="228"/>
      <c r="LKJ43" s="228"/>
      <c r="LKK43" s="228"/>
      <c r="LKL43" s="228"/>
      <c r="LKM43" s="228"/>
      <c r="LKN43" s="228"/>
      <c r="LKO43" s="228"/>
      <c r="LKP43" s="228"/>
      <c r="LKQ43" s="228"/>
      <c r="LKR43" s="228"/>
      <c r="LKS43" s="228"/>
      <c r="LKT43" s="228"/>
      <c r="LKU43" s="228"/>
      <c r="LKV43" s="228"/>
      <c r="LKW43" s="228"/>
      <c r="LKX43" s="228"/>
      <c r="LKY43" s="228"/>
      <c r="LKZ43" s="228"/>
      <c r="LLA43" s="228"/>
      <c r="LLB43" s="228"/>
      <c r="LLC43" s="228"/>
      <c r="LLD43" s="228"/>
      <c r="LLE43" s="228"/>
      <c r="LLF43" s="228"/>
      <c r="LLG43" s="228"/>
      <c r="LLH43" s="228"/>
      <c r="LLI43" s="228"/>
      <c r="LLJ43" s="228"/>
      <c r="LLK43" s="228"/>
      <c r="LLL43" s="228"/>
      <c r="LLM43" s="228"/>
      <c r="LLN43" s="228"/>
      <c r="LLO43" s="228"/>
      <c r="LLP43" s="228"/>
      <c r="LLQ43" s="228"/>
      <c r="LLR43" s="228"/>
      <c r="LLS43" s="228"/>
      <c r="LLT43" s="228"/>
      <c r="LLU43" s="228"/>
      <c r="LLV43" s="228"/>
      <c r="LLW43" s="228"/>
      <c r="LLX43" s="228"/>
      <c r="LLY43" s="228"/>
      <c r="LLZ43" s="228"/>
      <c r="LMA43" s="228"/>
      <c r="LMB43" s="228"/>
      <c r="LMC43" s="228"/>
      <c r="LMD43" s="228"/>
      <c r="LME43" s="228"/>
      <c r="LMF43" s="228"/>
      <c r="LMG43" s="228"/>
      <c r="LMH43" s="228"/>
      <c r="LMI43" s="228"/>
      <c r="LMJ43" s="228"/>
      <c r="LMK43" s="228"/>
      <c r="LML43" s="228"/>
      <c r="LMM43" s="228"/>
      <c r="LMN43" s="228"/>
      <c r="LMO43" s="228"/>
      <c r="LMP43" s="228"/>
      <c r="LMQ43" s="228"/>
      <c r="LMR43" s="228"/>
      <c r="LMS43" s="228"/>
      <c r="LMT43" s="228"/>
      <c r="LMU43" s="228"/>
      <c r="LMV43" s="228"/>
      <c r="LMW43" s="228"/>
      <c r="LMX43" s="228"/>
      <c r="LMY43" s="228"/>
      <c r="LMZ43" s="228"/>
      <c r="LNA43" s="228"/>
      <c r="LNB43" s="228"/>
      <c r="LNC43" s="228"/>
      <c r="LND43" s="228"/>
      <c r="LNE43" s="228"/>
      <c r="LNF43" s="228"/>
      <c r="LNG43" s="228"/>
      <c r="LNH43" s="228"/>
      <c r="LNI43" s="228"/>
      <c r="LNJ43" s="228"/>
      <c r="LNK43" s="228"/>
      <c r="LNL43" s="228"/>
      <c r="LNM43" s="228"/>
      <c r="LNN43" s="228"/>
      <c r="LNO43" s="228"/>
      <c r="LNP43" s="228"/>
      <c r="LNQ43" s="228"/>
      <c r="LNR43" s="228"/>
      <c r="LNS43" s="228"/>
      <c r="LNT43" s="228"/>
      <c r="LNU43" s="228"/>
      <c r="LNV43" s="228"/>
      <c r="LNW43" s="228"/>
      <c r="LNX43" s="228"/>
      <c r="LNY43" s="228"/>
      <c r="LNZ43" s="228"/>
      <c r="LOA43" s="228"/>
      <c r="LOB43" s="228"/>
      <c r="LOC43" s="228"/>
      <c r="LOD43" s="228"/>
      <c r="LOE43" s="228"/>
      <c r="LOF43" s="228"/>
      <c r="LOG43" s="228"/>
      <c r="LOH43" s="228"/>
      <c r="LOI43" s="228"/>
      <c r="LOJ43" s="228"/>
      <c r="LOK43" s="228"/>
      <c r="LOL43" s="228"/>
      <c r="LOM43" s="228"/>
      <c r="LON43" s="228"/>
      <c r="LOO43" s="228"/>
      <c r="LOP43" s="228"/>
      <c r="LOQ43" s="228"/>
      <c r="LOR43" s="228"/>
      <c r="LOS43" s="228"/>
      <c r="LOT43" s="228"/>
      <c r="LOU43" s="228"/>
      <c r="LOV43" s="228"/>
      <c r="LOW43" s="228"/>
      <c r="LOX43" s="228"/>
      <c r="LOY43" s="228"/>
      <c r="LOZ43" s="228"/>
      <c r="LPA43" s="228"/>
      <c r="LPB43" s="228"/>
      <c r="LPC43" s="228"/>
      <c r="LPD43" s="228"/>
      <c r="LPE43" s="228"/>
      <c r="LPF43" s="228"/>
      <c r="LPG43" s="228"/>
      <c r="LPH43" s="228"/>
      <c r="LPI43" s="228"/>
      <c r="LPJ43" s="228"/>
      <c r="LPK43" s="228"/>
      <c r="LPL43" s="228"/>
      <c r="LPM43" s="228"/>
      <c r="LPN43" s="228"/>
      <c r="LPO43" s="228"/>
      <c r="LPP43" s="228"/>
      <c r="LPQ43" s="228"/>
      <c r="LPR43" s="228"/>
      <c r="LPS43" s="228"/>
      <c r="LPT43" s="228"/>
      <c r="LPU43" s="228"/>
      <c r="LPV43" s="228"/>
      <c r="LPW43" s="228"/>
      <c r="LPX43" s="228"/>
      <c r="LPY43" s="228"/>
      <c r="LPZ43" s="228"/>
      <c r="LQA43" s="228"/>
      <c r="LQB43" s="228"/>
      <c r="LQC43" s="228"/>
      <c r="LQD43" s="228"/>
      <c r="LQE43" s="228"/>
      <c r="LQF43" s="228"/>
      <c r="LQG43" s="228"/>
      <c r="LQH43" s="228"/>
      <c r="LQI43" s="228"/>
      <c r="LQJ43" s="228"/>
      <c r="LQK43" s="228"/>
      <c r="LQL43" s="228"/>
      <c r="LQM43" s="228"/>
      <c r="LQN43" s="228"/>
      <c r="LQO43" s="228"/>
      <c r="LQP43" s="228"/>
      <c r="LQQ43" s="228"/>
      <c r="LQR43" s="228"/>
      <c r="LQS43" s="228"/>
      <c r="LQT43" s="228"/>
      <c r="LQU43" s="228"/>
      <c r="LQV43" s="228"/>
      <c r="LQW43" s="228"/>
      <c r="LQX43" s="228"/>
      <c r="LQY43" s="228"/>
      <c r="LQZ43" s="228"/>
      <c r="LRA43" s="228"/>
      <c r="LRB43" s="228"/>
      <c r="LRC43" s="228"/>
      <c r="LRD43" s="228"/>
      <c r="LRE43" s="228"/>
      <c r="LRF43" s="228"/>
      <c r="LRG43" s="228"/>
      <c r="LRH43" s="228"/>
      <c r="LRI43" s="228"/>
      <c r="LRJ43" s="228"/>
      <c r="LRK43" s="228"/>
      <c r="LRL43" s="228"/>
      <c r="LRM43" s="228"/>
      <c r="LRN43" s="228"/>
      <c r="LRO43" s="228"/>
      <c r="LRP43" s="228"/>
      <c r="LRQ43" s="228"/>
      <c r="LRR43" s="228"/>
      <c r="LRS43" s="228"/>
      <c r="LRT43" s="228"/>
      <c r="LRU43" s="228"/>
      <c r="LRV43" s="228"/>
      <c r="LRW43" s="228"/>
      <c r="LRX43" s="228"/>
      <c r="LRY43" s="228"/>
      <c r="LRZ43" s="228"/>
      <c r="LSA43" s="228"/>
      <c r="LSB43" s="228"/>
      <c r="LSC43" s="228"/>
      <c r="LSD43" s="228"/>
      <c r="LSE43" s="228"/>
      <c r="LSF43" s="228"/>
      <c r="LSG43" s="228"/>
      <c r="LSH43" s="228"/>
      <c r="LSI43" s="228"/>
      <c r="LSJ43" s="228"/>
      <c r="LSK43" s="228"/>
      <c r="LSL43" s="228"/>
      <c r="LSM43" s="228"/>
      <c r="LSN43" s="228"/>
      <c r="LSO43" s="228"/>
      <c r="LSP43" s="228"/>
      <c r="LSQ43" s="228"/>
      <c r="LSR43" s="228"/>
      <c r="LSS43" s="228"/>
      <c r="LST43" s="228"/>
      <c r="LSU43" s="228"/>
      <c r="LSV43" s="228"/>
      <c r="LSW43" s="228"/>
      <c r="LSX43" s="228"/>
      <c r="LSY43" s="228"/>
      <c r="LSZ43" s="228"/>
      <c r="LTA43" s="228"/>
      <c r="LTB43" s="228"/>
      <c r="LTC43" s="228"/>
      <c r="LTD43" s="228"/>
      <c r="LTE43" s="228"/>
      <c r="LTF43" s="228"/>
      <c r="LTG43" s="228"/>
      <c r="LTH43" s="228"/>
      <c r="LTI43" s="228"/>
      <c r="LTJ43" s="228"/>
      <c r="LTK43" s="228"/>
      <c r="LTL43" s="228"/>
      <c r="LTM43" s="228"/>
      <c r="LTN43" s="228"/>
      <c r="LTO43" s="228"/>
      <c r="LTP43" s="228"/>
      <c r="LTQ43" s="228"/>
      <c r="LTR43" s="228"/>
      <c r="LTS43" s="228"/>
      <c r="LTT43" s="228"/>
      <c r="LTU43" s="228"/>
      <c r="LTV43" s="228"/>
      <c r="LTW43" s="228"/>
      <c r="LTX43" s="228"/>
      <c r="LTY43" s="228"/>
      <c r="LTZ43" s="228"/>
      <c r="LUA43" s="228"/>
      <c r="LUB43" s="228"/>
      <c r="LUC43" s="228"/>
      <c r="LUD43" s="228"/>
      <c r="LUE43" s="228"/>
      <c r="LUF43" s="228"/>
      <c r="LUG43" s="228"/>
      <c r="LUH43" s="228"/>
      <c r="LUI43" s="228"/>
      <c r="LUJ43" s="228"/>
      <c r="LUK43" s="228"/>
      <c r="LUL43" s="228"/>
      <c r="LUM43" s="228"/>
      <c r="LUN43" s="228"/>
      <c r="LUO43" s="228"/>
      <c r="LUP43" s="228"/>
      <c r="LUQ43" s="228"/>
      <c r="LUR43" s="228"/>
      <c r="LUS43" s="228"/>
      <c r="LUT43" s="228"/>
      <c r="LUU43" s="228"/>
      <c r="LUV43" s="228"/>
      <c r="LUW43" s="228"/>
      <c r="LUX43" s="228"/>
      <c r="LUY43" s="228"/>
      <c r="LUZ43" s="228"/>
      <c r="LVA43" s="228"/>
      <c r="LVB43" s="228"/>
      <c r="LVC43" s="228"/>
      <c r="LVD43" s="228"/>
      <c r="LVE43" s="228"/>
      <c r="LVF43" s="228"/>
      <c r="LVG43" s="228"/>
      <c r="LVH43" s="228"/>
      <c r="LVI43" s="228"/>
      <c r="LVJ43" s="228"/>
      <c r="LVK43" s="228"/>
      <c r="LVL43" s="228"/>
      <c r="LVM43" s="228"/>
      <c r="LVN43" s="228"/>
      <c r="LVO43" s="228"/>
      <c r="LVP43" s="228"/>
      <c r="LVQ43" s="228"/>
      <c r="LVR43" s="228"/>
      <c r="LVS43" s="228"/>
      <c r="LVT43" s="228"/>
      <c r="LVU43" s="228"/>
      <c r="LVV43" s="228"/>
      <c r="LVW43" s="228"/>
      <c r="LVX43" s="228"/>
      <c r="LVY43" s="228"/>
      <c r="LVZ43" s="228"/>
      <c r="LWA43" s="228"/>
      <c r="LWB43" s="228"/>
      <c r="LWC43" s="228"/>
      <c r="LWD43" s="228"/>
      <c r="LWE43" s="228"/>
      <c r="LWF43" s="228"/>
      <c r="LWG43" s="228"/>
      <c r="LWH43" s="228"/>
      <c r="LWI43" s="228"/>
      <c r="LWJ43" s="228"/>
      <c r="LWK43" s="228"/>
      <c r="LWL43" s="228"/>
      <c r="LWM43" s="228"/>
      <c r="LWN43" s="228"/>
      <c r="LWO43" s="228"/>
      <c r="LWP43" s="228"/>
      <c r="LWQ43" s="228"/>
      <c r="LWR43" s="228"/>
      <c r="LWS43" s="228"/>
      <c r="LWT43" s="228"/>
      <c r="LWU43" s="228"/>
      <c r="LWV43" s="228"/>
      <c r="LWW43" s="228"/>
      <c r="LWX43" s="228"/>
      <c r="LWY43" s="228"/>
      <c r="LWZ43" s="228"/>
      <c r="LXA43" s="228"/>
      <c r="LXB43" s="228"/>
      <c r="LXC43" s="228"/>
      <c r="LXD43" s="228"/>
      <c r="LXE43" s="228"/>
      <c r="LXF43" s="228"/>
      <c r="LXG43" s="228"/>
      <c r="LXH43" s="228"/>
      <c r="LXI43" s="228"/>
      <c r="LXJ43" s="228"/>
      <c r="LXK43" s="228"/>
      <c r="LXL43" s="228"/>
      <c r="LXM43" s="228"/>
      <c r="LXN43" s="228"/>
      <c r="LXO43" s="228"/>
      <c r="LXP43" s="228"/>
      <c r="LXQ43" s="228"/>
      <c r="LXR43" s="228"/>
      <c r="LXS43" s="228"/>
      <c r="LXT43" s="228"/>
      <c r="LXU43" s="228"/>
      <c r="LXV43" s="228"/>
      <c r="LXW43" s="228"/>
      <c r="LXX43" s="228"/>
      <c r="LXY43" s="228"/>
      <c r="LXZ43" s="228"/>
      <c r="LYA43" s="228"/>
      <c r="LYB43" s="228"/>
      <c r="LYC43" s="228"/>
      <c r="LYD43" s="228"/>
      <c r="LYE43" s="228"/>
      <c r="LYF43" s="228"/>
      <c r="LYG43" s="228"/>
      <c r="LYH43" s="228"/>
      <c r="LYI43" s="228"/>
      <c r="LYJ43" s="228"/>
      <c r="LYK43" s="228"/>
      <c r="LYL43" s="228"/>
      <c r="LYM43" s="228"/>
      <c r="LYN43" s="228"/>
      <c r="LYO43" s="228"/>
      <c r="LYP43" s="228"/>
      <c r="LYQ43" s="228"/>
      <c r="LYR43" s="228"/>
      <c r="LYS43" s="228"/>
      <c r="LYT43" s="228"/>
      <c r="LYU43" s="228"/>
      <c r="LYV43" s="228"/>
      <c r="LYW43" s="228"/>
      <c r="LYX43" s="228"/>
      <c r="LYY43" s="228"/>
      <c r="LYZ43" s="228"/>
      <c r="LZA43" s="228"/>
      <c r="LZB43" s="228"/>
      <c r="LZC43" s="228"/>
      <c r="LZD43" s="228"/>
      <c r="LZE43" s="228"/>
      <c r="LZF43" s="228"/>
      <c r="LZG43" s="228"/>
      <c r="LZH43" s="228"/>
      <c r="LZI43" s="228"/>
      <c r="LZJ43" s="228"/>
      <c r="LZK43" s="228"/>
      <c r="LZL43" s="228"/>
      <c r="LZM43" s="228"/>
      <c r="LZN43" s="228"/>
      <c r="LZO43" s="228"/>
      <c r="LZP43" s="228"/>
      <c r="LZQ43" s="228"/>
      <c r="LZR43" s="228"/>
      <c r="LZS43" s="228"/>
      <c r="LZT43" s="228"/>
      <c r="LZU43" s="228"/>
      <c r="LZV43" s="228"/>
      <c r="LZW43" s="228"/>
      <c r="LZX43" s="228"/>
      <c r="LZY43" s="228"/>
      <c r="LZZ43" s="228"/>
      <c r="MAA43" s="228"/>
      <c r="MAB43" s="228"/>
      <c r="MAC43" s="228"/>
      <c r="MAD43" s="228"/>
      <c r="MAE43" s="228"/>
      <c r="MAF43" s="228"/>
      <c r="MAG43" s="228"/>
      <c r="MAH43" s="228"/>
      <c r="MAI43" s="228"/>
      <c r="MAJ43" s="228"/>
      <c r="MAK43" s="228"/>
      <c r="MAL43" s="228"/>
      <c r="MAM43" s="228"/>
      <c r="MAN43" s="228"/>
      <c r="MAO43" s="228"/>
      <c r="MAP43" s="228"/>
      <c r="MAQ43" s="228"/>
      <c r="MAR43" s="228"/>
      <c r="MAS43" s="228"/>
      <c r="MAT43" s="228"/>
      <c r="MAU43" s="228"/>
      <c r="MAV43" s="228"/>
      <c r="MAW43" s="228"/>
      <c r="MAX43" s="228"/>
      <c r="MAY43" s="228"/>
      <c r="MAZ43" s="228"/>
      <c r="MBA43" s="228"/>
      <c r="MBB43" s="228"/>
      <c r="MBC43" s="228"/>
      <c r="MBD43" s="228"/>
      <c r="MBE43" s="228"/>
      <c r="MBF43" s="228"/>
      <c r="MBG43" s="228"/>
      <c r="MBH43" s="228"/>
      <c r="MBI43" s="228"/>
      <c r="MBJ43" s="228"/>
      <c r="MBK43" s="228"/>
      <c r="MBL43" s="228"/>
      <c r="MBM43" s="228"/>
      <c r="MBN43" s="228"/>
      <c r="MBO43" s="228"/>
      <c r="MBP43" s="228"/>
      <c r="MBQ43" s="228"/>
      <c r="MBR43" s="228"/>
      <c r="MBS43" s="228"/>
      <c r="MBT43" s="228"/>
      <c r="MBU43" s="228"/>
      <c r="MBV43" s="228"/>
      <c r="MBW43" s="228"/>
      <c r="MBX43" s="228"/>
      <c r="MBY43" s="228"/>
      <c r="MBZ43" s="228"/>
      <c r="MCA43" s="228"/>
      <c r="MCB43" s="228"/>
      <c r="MCC43" s="228"/>
      <c r="MCD43" s="228"/>
      <c r="MCE43" s="228"/>
      <c r="MCF43" s="228"/>
      <c r="MCG43" s="228"/>
      <c r="MCH43" s="228"/>
      <c r="MCI43" s="228"/>
      <c r="MCJ43" s="228"/>
      <c r="MCK43" s="228"/>
      <c r="MCL43" s="228"/>
      <c r="MCM43" s="228"/>
      <c r="MCN43" s="228"/>
      <c r="MCO43" s="228"/>
      <c r="MCP43" s="228"/>
      <c r="MCQ43" s="228"/>
      <c r="MCR43" s="228"/>
      <c r="MCS43" s="228"/>
      <c r="MCT43" s="228"/>
      <c r="MCU43" s="228"/>
      <c r="MCV43" s="228"/>
      <c r="MCW43" s="228"/>
      <c r="MCX43" s="228"/>
      <c r="MCY43" s="228"/>
      <c r="MCZ43" s="228"/>
      <c r="MDA43" s="228"/>
      <c r="MDB43" s="228"/>
      <c r="MDC43" s="228"/>
      <c r="MDD43" s="228"/>
      <c r="MDE43" s="228"/>
      <c r="MDF43" s="228"/>
      <c r="MDG43" s="228"/>
      <c r="MDH43" s="228"/>
      <c r="MDI43" s="228"/>
      <c r="MDJ43" s="228"/>
      <c r="MDK43" s="228"/>
      <c r="MDL43" s="228"/>
      <c r="MDM43" s="228"/>
      <c r="MDN43" s="228"/>
      <c r="MDO43" s="228"/>
      <c r="MDP43" s="228"/>
      <c r="MDQ43" s="228"/>
      <c r="MDR43" s="228"/>
      <c r="MDS43" s="228"/>
      <c r="MDT43" s="228"/>
      <c r="MDU43" s="228"/>
      <c r="MDV43" s="228"/>
      <c r="MDW43" s="228"/>
      <c r="MDX43" s="228"/>
      <c r="MDY43" s="228"/>
      <c r="MDZ43" s="228"/>
      <c r="MEA43" s="228"/>
      <c r="MEB43" s="228"/>
      <c r="MEC43" s="228"/>
      <c r="MED43" s="228"/>
      <c r="MEE43" s="228"/>
      <c r="MEF43" s="228"/>
      <c r="MEG43" s="228"/>
      <c r="MEH43" s="228"/>
      <c r="MEI43" s="228"/>
      <c r="MEJ43" s="228"/>
      <c r="MEK43" s="228"/>
      <c r="MEL43" s="228"/>
      <c r="MEM43" s="228"/>
      <c r="MEN43" s="228"/>
      <c r="MEO43" s="228"/>
      <c r="MEP43" s="228"/>
      <c r="MEQ43" s="228"/>
      <c r="MER43" s="228"/>
      <c r="MES43" s="228"/>
      <c r="MET43" s="228"/>
      <c r="MEU43" s="228"/>
      <c r="MEV43" s="228"/>
      <c r="MEW43" s="228"/>
      <c r="MEX43" s="228"/>
      <c r="MEY43" s="228"/>
      <c r="MEZ43" s="228"/>
      <c r="MFA43" s="228"/>
      <c r="MFB43" s="228"/>
      <c r="MFC43" s="228"/>
      <c r="MFD43" s="228"/>
      <c r="MFE43" s="228"/>
      <c r="MFF43" s="228"/>
      <c r="MFG43" s="228"/>
      <c r="MFH43" s="228"/>
      <c r="MFI43" s="228"/>
      <c r="MFJ43" s="228"/>
      <c r="MFK43" s="228"/>
      <c r="MFL43" s="228"/>
      <c r="MFM43" s="228"/>
      <c r="MFN43" s="228"/>
      <c r="MFO43" s="228"/>
      <c r="MFP43" s="228"/>
      <c r="MFQ43" s="228"/>
      <c r="MFR43" s="228"/>
      <c r="MFS43" s="228"/>
      <c r="MFT43" s="228"/>
      <c r="MFU43" s="228"/>
      <c r="MFV43" s="228"/>
      <c r="MFW43" s="228"/>
      <c r="MFX43" s="228"/>
      <c r="MFY43" s="228"/>
      <c r="MFZ43" s="228"/>
      <c r="MGA43" s="228"/>
      <c r="MGB43" s="228"/>
      <c r="MGC43" s="228"/>
      <c r="MGD43" s="228"/>
      <c r="MGE43" s="228"/>
      <c r="MGF43" s="228"/>
      <c r="MGG43" s="228"/>
      <c r="MGH43" s="228"/>
      <c r="MGI43" s="228"/>
      <c r="MGJ43" s="228"/>
      <c r="MGK43" s="228"/>
      <c r="MGL43" s="228"/>
      <c r="MGM43" s="228"/>
      <c r="MGN43" s="228"/>
      <c r="MGO43" s="228"/>
      <c r="MGP43" s="228"/>
      <c r="MGQ43" s="228"/>
      <c r="MGR43" s="228"/>
      <c r="MGS43" s="228"/>
      <c r="MGT43" s="228"/>
      <c r="MGU43" s="228"/>
      <c r="MGV43" s="228"/>
      <c r="MGW43" s="228"/>
      <c r="MGX43" s="228"/>
      <c r="MGY43" s="228"/>
      <c r="MGZ43" s="228"/>
      <c r="MHA43" s="228"/>
      <c r="MHB43" s="228"/>
      <c r="MHC43" s="228"/>
      <c r="MHD43" s="228"/>
      <c r="MHE43" s="228"/>
      <c r="MHF43" s="228"/>
      <c r="MHG43" s="228"/>
      <c r="MHH43" s="228"/>
      <c r="MHI43" s="228"/>
      <c r="MHJ43" s="228"/>
      <c r="MHK43" s="228"/>
      <c r="MHL43" s="228"/>
      <c r="MHM43" s="228"/>
      <c r="MHN43" s="228"/>
      <c r="MHO43" s="228"/>
      <c r="MHP43" s="228"/>
      <c r="MHQ43" s="228"/>
      <c r="MHR43" s="228"/>
      <c r="MHS43" s="228"/>
      <c r="MHT43" s="228"/>
      <c r="MHU43" s="228"/>
      <c r="MHV43" s="228"/>
      <c r="MHW43" s="228"/>
      <c r="MHX43" s="228"/>
      <c r="MHY43" s="228"/>
      <c r="MHZ43" s="228"/>
      <c r="MIA43" s="228"/>
      <c r="MIB43" s="228"/>
      <c r="MIC43" s="228"/>
      <c r="MID43" s="228"/>
      <c r="MIE43" s="228"/>
      <c r="MIF43" s="228"/>
      <c r="MIG43" s="228"/>
      <c r="MIH43" s="228"/>
      <c r="MII43" s="228"/>
      <c r="MIJ43" s="228"/>
      <c r="MIK43" s="228"/>
      <c r="MIL43" s="228"/>
      <c r="MIM43" s="228"/>
      <c r="MIN43" s="228"/>
      <c r="MIO43" s="228"/>
      <c r="MIP43" s="228"/>
      <c r="MIQ43" s="228"/>
      <c r="MIR43" s="228"/>
      <c r="MIS43" s="228"/>
      <c r="MIT43" s="228"/>
      <c r="MIU43" s="228"/>
      <c r="MIV43" s="228"/>
      <c r="MIW43" s="228"/>
      <c r="MIX43" s="228"/>
      <c r="MIY43" s="228"/>
      <c r="MIZ43" s="228"/>
      <c r="MJA43" s="228"/>
      <c r="MJB43" s="228"/>
      <c r="MJC43" s="228"/>
      <c r="MJD43" s="228"/>
      <c r="MJE43" s="228"/>
      <c r="MJF43" s="228"/>
      <c r="MJG43" s="228"/>
      <c r="MJH43" s="228"/>
      <c r="MJI43" s="228"/>
      <c r="MJJ43" s="228"/>
      <c r="MJK43" s="228"/>
      <c r="MJL43" s="228"/>
      <c r="MJM43" s="228"/>
      <c r="MJN43" s="228"/>
      <c r="MJO43" s="228"/>
      <c r="MJP43" s="228"/>
      <c r="MJQ43" s="228"/>
      <c r="MJR43" s="228"/>
      <c r="MJS43" s="228"/>
      <c r="MJT43" s="228"/>
      <c r="MJU43" s="228"/>
      <c r="MJV43" s="228"/>
      <c r="MJW43" s="228"/>
      <c r="MJX43" s="228"/>
      <c r="MJY43" s="228"/>
      <c r="MJZ43" s="228"/>
      <c r="MKA43" s="228"/>
      <c r="MKB43" s="228"/>
      <c r="MKC43" s="228"/>
      <c r="MKD43" s="228"/>
      <c r="MKE43" s="228"/>
      <c r="MKF43" s="228"/>
      <c r="MKG43" s="228"/>
      <c r="MKH43" s="228"/>
      <c r="MKI43" s="228"/>
      <c r="MKJ43" s="228"/>
      <c r="MKK43" s="228"/>
      <c r="MKL43" s="228"/>
      <c r="MKM43" s="228"/>
      <c r="MKN43" s="228"/>
      <c r="MKO43" s="228"/>
      <c r="MKP43" s="228"/>
      <c r="MKQ43" s="228"/>
      <c r="MKR43" s="228"/>
      <c r="MKS43" s="228"/>
      <c r="MKT43" s="228"/>
      <c r="MKU43" s="228"/>
      <c r="MKV43" s="228"/>
      <c r="MKW43" s="228"/>
      <c r="MKX43" s="228"/>
      <c r="MKY43" s="228"/>
      <c r="MKZ43" s="228"/>
      <c r="MLA43" s="228"/>
      <c r="MLB43" s="228"/>
      <c r="MLC43" s="228"/>
      <c r="MLD43" s="228"/>
      <c r="MLE43" s="228"/>
      <c r="MLF43" s="228"/>
      <c r="MLG43" s="228"/>
      <c r="MLH43" s="228"/>
      <c r="MLI43" s="228"/>
      <c r="MLJ43" s="228"/>
      <c r="MLK43" s="228"/>
      <c r="MLL43" s="228"/>
      <c r="MLM43" s="228"/>
      <c r="MLN43" s="228"/>
      <c r="MLO43" s="228"/>
      <c r="MLP43" s="228"/>
      <c r="MLQ43" s="228"/>
      <c r="MLR43" s="228"/>
      <c r="MLS43" s="228"/>
      <c r="MLT43" s="228"/>
      <c r="MLU43" s="228"/>
      <c r="MLV43" s="228"/>
      <c r="MLW43" s="228"/>
      <c r="MLX43" s="228"/>
      <c r="MLY43" s="228"/>
      <c r="MLZ43" s="228"/>
      <c r="MMA43" s="228"/>
      <c r="MMB43" s="228"/>
      <c r="MMC43" s="228"/>
      <c r="MMD43" s="228"/>
      <c r="MME43" s="228"/>
      <c r="MMF43" s="228"/>
      <c r="MMG43" s="228"/>
      <c r="MMH43" s="228"/>
      <c r="MMI43" s="228"/>
      <c r="MMJ43" s="228"/>
      <c r="MMK43" s="228"/>
      <c r="MML43" s="228"/>
      <c r="MMM43" s="228"/>
      <c r="MMN43" s="228"/>
      <c r="MMO43" s="228"/>
      <c r="MMP43" s="228"/>
      <c r="MMQ43" s="228"/>
      <c r="MMR43" s="228"/>
      <c r="MMS43" s="228"/>
      <c r="MMT43" s="228"/>
      <c r="MMU43" s="228"/>
      <c r="MMV43" s="228"/>
      <c r="MMW43" s="228"/>
      <c r="MMX43" s="228"/>
      <c r="MMY43" s="228"/>
      <c r="MMZ43" s="228"/>
      <c r="MNA43" s="228"/>
      <c r="MNB43" s="228"/>
      <c r="MNC43" s="228"/>
      <c r="MND43" s="228"/>
      <c r="MNE43" s="228"/>
      <c r="MNF43" s="228"/>
      <c r="MNG43" s="228"/>
      <c r="MNH43" s="228"/>
      <c r="MNI43" s="228"/>
      <c r="MNJ43" s="228"/>
      <c r="MNK43" s="228"/>
      <c r="MNL43" s="228"/>
      <c r="MNM43" s="228"/>
      <c r="MNN43" s="228"/>
      <c r="MNO43" s="228"/>
      <c r="MNP43" s="228"/>
      <c r="MNQ43" s="228"/>
      <c r="MNR43" s="228"/>
      <c r="MNS43" s="228"/>
      <c r="MNT43" s="228"/>
      <c r="MNU43" s="228"/>
      <c r="MNV43" s="228"/>
      <c r="MNW43" s="228"/>
      <c r="MNX43" s="228"/>
      <c r="MNY43" s="228"/>
      <c r="MNZ43" s="228"/>
      <c r="MOA43" s="228"/>
      <c r="MOB43" s="228"/>
      <c r="MOC43" s="228"/>
      <c r="MOD43" s="228"/>
      <c r="MOE43" s="228"/>
      <c r="MOF43" s="228"/>
      <c r="MOG43" s="228"/>
      <c r="MOH43" s="228"/>
      <c r="MOI43" s="228"/>
      <c r="MOJ43" s="228"/>
      <c r="MOK43" s="228"/>
      <c r="MOL43" s="228"/>
      <c r="MOM43" s="228"/>
      <c r="MON43" s="228"/>
      <c r="MOO43" s="228"/>
      <c r="MOP43" s="228"/>
      <c r="MOQ43" s="228"/>
      <c r="MOR43" s="228"/>
      <c r="MOS43" s="228"/>
      <c r="MOT43" s="228"/>
      <c r="MOU43" s="228"/>
      <c r="MOV43" s="228"/>
      <c r="MOW43" s="228"/>
      <c r="MOX43" s="228"/>
      <c r="MOY43" s="228"/>
      <c r="MOZ43" s="228"/>
      <c r="MPA43" s="228"/>
      <c r="MPB43" s="228"/>
      <c r="MPC43" s="228"/>
      <c r="MPD43" s="228"/>
      <c r="MPE43" s="228"/>
      <c r="MPF43" s="228"/>
      <c r="MPG43" s="228"/>
      <c r="MPH43" s="228"/>
      <c r="MPI43" s="228"/>
      <c r="MPJ43" s="228"/>
      <c r="MPK43" s="228"/>
      <c r="MPL43" s="228"/>
      <c r="MPM43" s="228"/>
      <c r="MPN43" s="228"/>
      <c r="MPO43" s="228"/>
      <c r="MPP43" s="228"/>
      <c r="MPQ43" s="228"/>
      <c r="MPR43" s="228"/>
      <c r="MPS43" s="228"/>
      <c r="MPT43" s="228"/>
      <c r="MPU43" s="228"/>
      <c r="MPV43" s="228"/>
      <c r="MPW43" s="228"/>
      <c r="MPX43" s="228"/>
      <c r="MPY43" s="228"/>
      <c r="MPZ43" s="228"/>
      <c r="MQA43" s="228"/>
      <c r="MQB43" s="228"/>
      <c r="MQC43" s="228"/>
      <c r="MQD43" s="228"/>
      <c r="MQE43" s="228"/>
      <c r="MQF43" s="228"/>
      <c r="MQG43" s="228"/>
      <c r="MQH43" s="228"/>
      <c r="MQI43" s="228"/>
      <c r="MQJ43" s="228"/>
      <c r="MQK43" s="228"/>
      <c r="MQL43" s="228"/>
      <c r="MQM43" s="228"/>
      <c r="MQN43" s="228"/>
      <c r="MQO43" s="228"/>
      <c r="MQP43" s="228"/>
      <c r="MQQ43" s="228"/>
      <c r="MQR43" s="228"/>
      <c r="MQS43" s="228"/>
      <c r="MQT43" s="228"/>
      <c r="MQU43" s="228"/>
      <c r="MQV43" s="228"/>
      <c r="MQW43" s="228"/>
      <c r="MQX43" s="228"/>
      <c r="MQY43" s="228"/>
      <c r="MQZ43" s="228"/>
      <c r="MRA43" s="228"/>
      <c r="MRB43" s="228"/>
      <c r="MRC43" s="228"/>
      <c r="MRD43" s="228"/>
      <c r="MRE43" s="228"/>
      <c r="MRF43" s="228"/>
      <c r="MRG43" s="228"/>
      <c r="MRH43" s="228"/>
      <c r="MRI43" s="228"/>
      <c r="MRJ43" s="228"/>
      <c r="MRK43" s="228"/>
      <c r="MRL43" s="228"/>
      <c r="MRM43" s="228"/>
      <c r="MRN43" s="228"/>
      <c r="MRO43" s="228"/>
      <c r="MRP43" s="228"/>
      <c r="MRQ43" s="228"/>
      <c r="MRR43" s="228"/>
      <c r="MRS43" s="228"/>
      <c r="MRT43" s="228"/>
      <c r="MRU43" s="228"/>
      <c r="MRV43" s="228"/>
      <c r="MRW43" s="228"/>
      <c r="MRX43" s="228"/>
      <c r="MRY43" s="228"/>
      <c r="MRZ43" s="228"/>
      <c r="MSA43" s="228"/>
      <c r="MSB43" s="228"/>
      <c r="MSC43" s="228"/>
      <c r="MSD43" s="228"/>
      <c r="MSE43" s="228"/>
      <c r="MSF43" s="228"/>
      <c r="MSG43" s="228"/>
      <c r="MSH43" s="228"/>
      <c r="MSI43" s="228"/>
      <c r="MSJ43" s="228"/>
      <c r="MSK43" s="228"/>
      <c r="MSL43" s="228"/>
      <c r="MSM43" s="228"/>
      <c r="MSN43" s="228"/>
      <c r="MSO43" s="228"/>
      <c r="MSP43" s="228"/>
      <c r="MSQ43" s="228"/>
      <c r="MSR43" s="228"/>
      <c r="MSS43" s="228"/>
      <c r="MST43" s="228"/>
      <c r="MSU43" s="228"/>
      <c r="MSV43" s="228"/>
      <c r="MSW43" s="228"/>
      <c r="MSX43" s="228"/>
      <c r="MSY43" s="228"/>
      <c r="MSZ43" s="228"/>
      <c r="MTA43" s="228"/>
      <c r="MTB43" s="228"/>
      <c r="MTC43" s="228"/>
      <c r="MTD43" s="228"/>
      <c r="MTE43" s="228"/>
      <c r="MTF43" s="228"/>
      <c r="MTG43" s="228"/>
      <c r="MTH43" s="228"/>
      <c r="MTI43" s="228"/>
      <c r="MTJ43" s="228"/>
      <c r="MTK43" s="228"/>
      <c r="MTL43" s="228"/>
      <c r="MTM43" s="228"/>
      <c r="MTN43" s="228"/>
      <c r="MTO43" s="228"/>
      <c r="MTP43" s="228"/>
      <c r="MTQ43" s="228"/>
      <c r="MTR43" s="228"/>
      <c r="MTS43" s="228"/>
      <c r="MTT43" s="228"/>
      <c r="MTU43" s="228"/>
      <c r="MTV43" s="228"/>
      <c r="MTW43" s="228"/>
      <c r="MTX43" s="228"/>
      <c r="MTY43" s="228"/>
      <c r="MTZ43" s="228"/>
      <c r="MUA43" s="228"/>
      <c r="MUB43" s="228"/>
      <c r="MUC43" s="228"/>
      <c r="MUD43" s="228"/>
      <c r="MUE43" s="228"/>
      <c r="MUF43" s="228"/>
      <c r="MUG43" s="228"/>
      <c r="MUH43" s="228"/>
      <c r="MUI43" s="228"/>
      <c r="MUJ43" s="228"/>
      <c r="MUK43" s="228"/>
      <c r="MUL43" s="228"/>
      <c r="MUM43" s="228"/>
      <c r="MUN43" s="228"/>
      <c r="MUO43" s="228"/>
      <c r="MUP43" s="228"/>
      <c r="MUQ43" s="228"/>
      <c r="MUR43" s="228"/>
      <c r="MUS43" s="228"/>
      <c r="MUT43" s="228"/>
      <c r="MUU43" s="228"/>
      <c r="MUV43" s="228"/>
      <c r="MUW43" s="228"/>
      <c r="MUX43" s="228"/>
      <c r="MUY43" s="228"/>
      <c r="MUZ43" s="228"/>
      <c r="MVA43" s="228"/>
      <c r="MVB43" s="228"/>
      <c r="MVC43" s="228"/>
      <c r="MVD43" s="228"/>
      <c r="MVE43" s="228"/>
      <c r="MVF43" s="228"/>
      <c r="MVG43" s="228"/>
      <c r="MVH43" s="228"/>
      <c r="MVI43" s="228"/>
      <c r="MVJ43" s="228"/>
      <c r="MVK43" s="228"/>
      <c r="MVL43" s="228"/>
      <c r="MVM43" s="228"/>
      <c r="MVN43" s="228"/>
      <c r="MVO43" s="228"/>
      <c r="MVP43" s="228"/>
      <c r="MVQ43" s="228"/>
      <c r="MVR43" s="228"/>
      <c r="MVS43" s="228"/>
      <c r="MVT43" s="228"/>
      <c r="MVU43" s="228"/>
      <c r="MVV43" s="228"/>
      <c r="MVW43" s="228"/>
      <c r="MVX43" s="228"/>
      <c r="MVY43" s="228"/>
      <c r="MVZ43" s="228"/>
      <c r="MWA43" s="228"/>
      <c r="MWB43" s="228"/>
      <c r="MWC43" s="228"/>
      <c r="MWD43" s="228"/>
      <c r="MWE43" s="228"/>
      <c r="MWF43" s="228"/>
      <c r="MWG43" s="228"/>
      <c r="MWH43" s="228"/>
      <c r="MWI43" s="228"/>
      <c r="MWJ43" s="228"/>
      <c r="MWK43" s="228"/>
      <c r="MWL43" s="228"/>
      <c r="MWM43" s="228"/>
      <c r="MWN43" s="228"/>
      <c r="MWO43" s="228"/>
      <c r="MWP43" s="228"/>
      <c r="MWQ43" s="228"/>
      <c r="MWR43" s="228"/>
      <c r="MWS43" s="228"/>
      <c r="MWT43" s="228"/>
      <c r="MWU43" s="228"/>
      <c r="MWV43" s="228"/>
      <c r="MWW43" s="228"/>
      <c r="MWX43" s="228"/>
      <c r="MWY43" s="228"/>
      <c r="MWZ43" s="228"/>
      <c r="MXA43" s="228"/>
      <c r="MXB43" s="228"/>
      <c r="MXC43" s="228"/>
      <c r="MXD43" s="228"/>
      <c r="MXE43" s="228"/>
      <c r="MXF43" s="228"/>
      <c r="MXG43" s="228"/>
      <c r="MXH43" s="228"/>
      <c r="MXI43" s="228"/>
      <c r="MXJ43" s="228"/>
      <c r="MXK43" s="228"/>
      <c r="MXL43" s="228"/>
      <c r="MXM43" s="228"/>
      <c r="MXN43" s="228"/>
      <c r="MXO43" s="228"/>
      <c r="MXP43" s="228"/>
      <c r="MXQ43" s="228"/>
      <c r="MXR43" s="228"/>
      <c r="MXS43" s="228"/>
      <c r="MXT43" s="228"/>
      <c r="MXU43" s="228"/>
      <c r="MXV43" s="228"/>
      <c r="MXW43" s="228"/>
      <c r="MXX43" s="228"/>
      <c r="MXY43" s="228"/>
      <c r="MXZ43" s="228"/>
      <c r="MYA43" s="228"/>
      <c r="MYB43" s="228"/>
      <c r="MYC43" s="228"/>
      <c r="MYD43" s="228"/>
      <c r="MYE43" s="228"/>
      <c r="MYF43" s="228"/>
      <c r="MYG43" s="228"/>
      <c r="MYH43" s="228"/>
      <c r="MYI43" s="228"/>
      <c r="MYJ43" s="228"/>
      <c r="MYK43" s="228"/>
      <c r="MYL43" s="228"/>
      <c r="MYM43" s="228"/>
      <c r="MYN43" s="228"/>
      <c r="MYO43" s="228"/>
      <c r="MYP43" s="228"/>
      <c r="MYQ43" s="228"/>
      <c r="MYR43" s="228"/>
      <c r="MYS43" s="228"/>
      <c r="MYT43" s="228"/>
      <c r="MYU43" s="228"/>
      <c r="MYV43" s="228"/>
      <c r="MYW43" s="228"/>
      <c r="MYX43" s="228"/>
      <c r="MYY43" s="228"/>
      <c r="MYZ43" s="228"/>
      <c r="MZA43" s="228"/>
      <c r="MZB43" s="228"/>
      <c r="MZC43" s="228"/>
      <c r="MZD43" s="228"/>
      <c r="MZE43" s="228"/>
      <c r="MZF43" s="228"/>
      <c r="MZG43" s="228"/>
      <c r="MZH43" s="228"/>
      <c r="MZI43" s="228"/>
      <c r="MZJ43" s="228"/>
      <c r="MZK43" s="228"/>
      <c r="MZL43" s="228"/>
      <c r="MZM43" s="228"/>
      <c r="MZN43" s="228"/>
      <c r="MZO43" s="228"/>
      <c r="MZP43" s="228"/>
      <c r="MZQ43" s="228"/>
      <c r="MZR43" s="228"/>
      <c r="MZS43" s="228"/>
      <c r="MZT43" s="228"/>
      <c r="MZU43" s="228"/>
      <c r="MZV43" s="228"/>
      <c r="MZW43" s="228"/>
      <c r="MZX43" s="228"/>
      <c r="MZY43" s="228"/>
      <c r="MZZ43" s="228"/>
      <c r="NAA43" s="228"/>
      <c r="NAB43" s="228"/>
      <c r="NAC43" s="228"/>
      <c r="NAD43" s="228"/>
      <c r="NAE43" s="228"/>
      <c r="NAF43" s="228"/>
      <c r="NAG43" s="228"/>
      <c r="NAH43" s="228"/>
      <c r="NAI43" s="228"/>
      <c r="NAJ43" s="228"/>
      <c r="NAK43" s="228"/>
      <c r="NAL43" s="228"/>
      <c r="NAM43" s="228"/>
      <c r="NAN43" s="228"/>
      <c r="NAO43" s="228"/>
      <c r="NAP43" s="228"/>
      <c r="NAQ43" s="228"/>
      <c r="NAR43" s="228"/>
      <c r="NAS43" s="228"/>
      <c r="NAT43" s="228"/>
      <c r="NAU43" s="228"/>
      <c r="NAV43" s="228"/>
      <c r="NAW43" s="228"/>
      <c r="NAX43" s="228"/>
      <c r="NAY43" s="228"/>
      <c r="NAZ43" s="228"/>
      <c r="NBA43" s="228"/>
      <c r="NBB43" s="228"/>
      <c r="NBC43" s="228"/>
      <c r="NBD43" s="228"/>
      <c r="NBE43" s="228"/>
      <c r="NBF43" s="228"/>
      <c r="NBG43" s="228"/>
      <c r="NBH43" s="228"/>
      <c r="NBI43" s="228"/>
      <c r="NBJ43" s="228"/>
      <c r="NBK43" s="228"/>
      <c r="NBL43" s="228"/>
      <c r="NBM43" s="228"/>
      <c r="NBN43" s="228"/>
      <c r="NBO43" s="228"/>
      <c r="NBP43" s="228"/>
      <c r="NBQ43" s="228"/>
      <c r="NBR43" s="228"/>
      <c r="NBS43" s="228"/>
      <c r="NBT43" s="228"/>
      <c r="NBU43" s="228"/>
      <c r="NBV43" s="228"/>
      <c r="NBW43" s="228"/>
      <c r="NBX43" s="228"/>
      <c r="NBY43" s="228"/>
      <c r="NBZ43" s="228"/>
      <c r="NCA43" s="228"/>
      <c r="NCB43" s="228"/>
      <c r="NCC43" s="228"/>
      <c r="NCD43" s="228"/>
      <c r="NCE43" s="228"/>
      <c r="NCF43" s="228"/>
      <c r="NCG43" s="228"/>
      <c r="NCH43" s="228"/>
      <c r="NCI43" s="228"/>
      <c r="NCJ43" s="228"/>
      <c r="NCK43" s="228"/>
      <c r="NCL43" s="228"/>
      <c r="NCM43" s="228"/>
      <c r="NCN43" s="228"/>
      <c r="NCO43" s="228"/>
      <c r="NCP43" s="228"/>
      <c r="NCQ43" s="228"/>
      <c r="NCR43" s="228"/>
      <c r="NCS43" s="228"/>
      <c r="NCT43" s="228"/>
      <c r="NCU43" s="228"/>
      <c r="NCV43" s="228"/>
      <c r="NCW43" s="228"/>
      <c r="NCX43" s="228"/>
      <c r="NCY43" s="228"/>
      <c r="NCZ43" s="228"/>
      <c r="NDA43" s="228"/>
      <c r="NDB43" s="228"/>
      <c r="NDC43" s="228"/>
      <c r="NDD43" s="228"/>
      <c r="NDE43" s="228"/>
      <c r="NDF43" s="228"/>
      <c r="NDG43" s="228"/>
      <c r="NDH43" s="228"/>
      <c r="NDI43" s="228"/>
      <c r="NDJ43" s="228"/>
      <c r="NDK43" s="228"/>
      <c r="NDL43" s="228"/>
      <c r="NDM43" s="228"/>
      <c r="NDN43" s="228"/>
      <c r="NDO43" s="228"/>
      <c r="NDP43" s="228"/>
      <c r="NDQ43" s="228"/>
      <c r="NDR43" s="228"/>
      <c r="NDS43" s="228"/>
      <c r="NDT43" s="228"/>
      <c r="NDU43" s="228"/>
      <c r="NDV43" s="228"/>
      <c r="NDW43" s="228"/>
      <c r="NDX43" s="228"/>
      <c r="NDY43" s="228"/>
      <c r="NDZ43" s="228"/>
      <c r="NEA43" s="228"/>
      <c r="NEB43" s="228"/>
      <c r="NEC43" s="228"/>
      <c r="NED43" s="228"/>
      <c r="NEE43" s="228"/>
      <c r="NEF43" s="228"/>
      <c r="NEG43" s="228"/>
      <c r="NEH43" s="228"/>
      <c r="NEI43" s="228"/>
      <c r="NEJ43" s="228"/>
      <c r="NEK43" s="228"/>
      <c r="NEL43" s="228"/>
      <c r="NEM43" s="228"/>
      <c r="NEN43" s="228"/>
      <c r="NEO43" s="228"/>
      <c r="NEP43" s="228"/>
      <c r="NEQ43" s="228"/>
      <c r="NER43" s="228"/>
      <c r="NES43" s="228"/>
      <c r="NET43" s="228"/>
      <c r="NEU43" s="228"/>
      <c r="NEV43" s="228"/>
      <c r="NEW43" s="228"/>
      <c r="NEX43" s="228"/>
      <c r="NEY43" s="228"/>
      <c r="NEZ43" s="228"/>
      <c r="NFA43" s="228"/>
      <c r="NFB43" s="228"/>
      <c r="NFC43" s="228"/>
      <c r="NFD43" s="228"/>
      <c r="NFE43" s="228"/>
      <c r="NFF43" s="228"/>
      <c r="NFG43" s="228"/>
      <c r="NFH43" s="228"/>
      <c r="NFI43" s="228"/>
      <c r="NFJ43" s="228"/>
      <c r="NFK43" s="228"/>
      <c r="NFL43" s="228"/>
      <c r="NFM43" s="228"/>
      <c r="NFN43" s="228"/>
      <c r="NFO43" s="228"/>
      <c r="NFP43" s="228"/>
      <c r="NFQ43" s="228"/>
      <c r="NFR43" s="228"/>
      <c r="NFS43" s="228"/>
      <c r="NFT43" s="228"/>
      <c r="NFU43" s="228"/>
      <c r="NFV43" s="228"/>
      <c r="NFW43" s="228"/>
      <c r="NFX43" s="228"/>
      <c r="NFY43" s="228"/>
      <c r="NFZ43" s="228"/>
      <c r="NGA43" s="228"/>
      <c r="NGB43" s="228"/>
      <c r="NGC43" s="228"/>
      <c r="NGD43" s="228"/>
      <c r="NGE43" s="228"/>
      <c r="NGF43" s="228"/>
      <c r="NGG43" s="228"/>
      <c r="NGH43" s="228"/>
      <c r="NGI43" s="228"/>
      <c r="NGJ43" s="228"/>
      <c r="NGK43" s="228"/>
      <c r="NGL43" s="228"/>
      <c r="NGM43" s="228"/>
      <c r="NGN43" s="228"/>
      <c r="NGO43" s="228"/>
      <c r="NGP43" s="228"/>
      <c r="NGQ43" s="228"/>
      <c r="NGR43" s="228"/>
      <c r="NGS43" s="228"/>
      <c r="NGT43" s="228"/>
      <c r="NGU43" s="228"/>
      <c r="NGV43" s="228"/>
      <c r="NGW43" s="228"/>
      <c r="NGX43" s="228"/>
      <c r="NGY43" s="228"/>
      <c r="NGZ43" s="228"/>
      <c r="NHA43" s="228"/>
      <c r="NHB43" s="228"/>
      <c r="NHC43" s="228"/>
      <c r="NHD43" s="228"/>
      <c r="NHE43" s="228"/>
      <c r="NHF43" s="228"/>
      <c r="NHG43" s="228"/>
      <c r="NHH43" s="228"/>
      <c r="NHI43" s="228"/>
      <c r="NHJ43" s="228"/>
      <c r="NHK43" s="228"/>
      <c r="NHL43" s="228"/>
      <c r="NHM43" s="228"/>
      <c r="NHN43" s="228"/>
      <c r="NHO43" s="228"/>
      <c r="NHP43" s="228"/>
      <c r="NHQ43" s="228"/>
      <c r="NHR43" s="228"/>
      <c r="NHS43" s="228"/>
      <c r="NHT43" s="228"/>
      <c r="NHU43" s="228"/>
      <c r="NHV43" s="228"/>
      <c r="NHW43" s="228"/>
      <c r="NHX43" s="228"/>
      <c r="NHY43" s="228"/>
      <c r="NHZ43" s="228"/>
      <c r="NIA43" s="228"/>
      <c r="NIB43" s="228"/>
      <c r="NIC43" s="228"/>
      <c r="NID43" s="228"/>
      <c r="NIE43" s="228"/>
      <c r="NIF43" s="228"/>
      <c r="NIG43" s="228"/>
      <c r="NIH43" s="228"/>
      <c r="NII43" s="228"/>
      <c r="NIJ43" s="228"/>
      <c r="NIK43" s="228"/>
      <c r="NIL43" s="228"/>
      <c r="NIM43" s="228"/>
      <c r="NIN43" s="228"/>
      <c r="NIO43" s="228"/>
      <c r="NIP43" s="228"/>
      <c r="NIQ43" s="228"/>
      <c r="NIR43" s="228"/>
      <c r="NIS43" s="228"/>
      <c r="NIT43" s="228"/>
      <c r="NIU43" s="228"/>
      <c r="NIV43" s="228"/>
      <c r="NIW43" s="228"/>
      <c r="NIX43" s="228"/>
      <c r="NIY43" s="228"/>
      <c r="NIZ43" s="228"/>
      <c r="NJA43" s="228"/>
      <c r="NJB43" s="228"/>
      <c r="NJC43" s="228"/>
      <c r="NJD43" s="228"/>
      <c r="NJE43" s="228"/>
      <c r="NJF43" s="228"/>
      <c r="NJG43" s="228"/>
      <c r="NJH43" s="228"/>
      <c r="NJI43" s="228"/>
      <c r="NJJ43" s="228"/>
      <c r="NJK43" s="228"/>
      <c r="NJL43" s="228"/>
      <c r="NJM43" s="228"/>
      <c r="NJN43" s="228"/>
      <c r="NJO43" s="228"/>
      <c r="NJP43" s="228"/>
      <c r="NJQ43" s="228"/>
      <c r="NJR43" s="228"/>
      <c r="NJS43" s="228"/>
      <c r="NJT43" s="228"/>
      <c r="NJU43" s="228"/>
      <c r="NJV43" s="228"/>
      <c r="NJW43" s="228"/>
      <c r="NJX43" s="228"/>
      <c r="NJY43" s="228"/>
      <c r="NJZ43" s="228"/>
      <c r="NKA43" s="228"/>
      <c r="NKB43" s="228"/>
      <c r="NKC43" s="228"/>
      <c r="NKD43" s="228"/>
      <c r="NKE43" s="228"/>
      <c r="NKF43" s="228"/>
      <c r="NKG43" s="228"/>
      <c r="NKH43" s="228"/>
      <c r="NKI43" s="228"/>
      <c r="NKJ43" s="228"/>
      <c r="NKK43" s="228"/>
      <c r="NKL43" s="228"/>
      <c r="NKM43" s="228"/>
      <c r="NKN43" s="228"/>
      <c r="NKO43" s="228"/>
      <c r="NKP43" s="228"/>
      <c r="NKQ43" s="228"/>
      <c r="NKR43" s="228"/>
      <c r="NKS43" s="228"/>
      <c r="NKT43" s="228"/>
      <c r="NKU43" s="228"/>
      <c r="NKV43" s="228"/>
      <c r="NKW43" s="228"/>
      <c r="NKX43" s="228"/>
      <c r="NKY43" s="228"/>
      <c r="NKZ43" s="228"/>
      <c r="NLA43" s="228"/>
      <c r="NLB43" s="228"/>
      <c r="NLC43" s="228"/>
      <c r="NLD43" s="228"/>
      <c r="NLE43" s="228"/>
      <c r="NLF43" s="228"/>
      <c r="NLG43" s="228"/>
      <c r="NLH43" s="228"/>
      <c r="NLI43" s="228"/>
      <c r="NLJ43" s="228"/>
      <c r="NLK43" s="228"/>
      <c r="NLL43" s="228"/>
      <c r="NLM43" s="228"/>
      <c r="NLN43" s="228"/>
      <c r="NLO43" s="228"/>
      <c r="NLP43" s="228"/>
      <c r="NLQ43" s="228"/>
      <c r="NLR43" s="228"/>
      <c r="NLS43" s="228"/>
      <c r="NLT43" s="228"/>
      <c r="NLU43" s="228"/>
      <c r="NLV43" s="228"/>
      <c r="NLW43" s="228"/>
      <c r="NLX43" s="228"/>
      <c r="NLY43" s="228"/>
      <c r="NLZ43" s="228"/>
      <c r="NMA43" s="228"/>
      <c r="NMB43" s="228"/>
      <c r="NMC43" s="228"/>
      <c r="NMD43" s="228"/>
      <c r="NME43" s="228"/>
      <c r="NMF43" s="228"/>
      <c r="NMG43" s="228"/>
      <c r="NMH43" s="228"/>
      <c r="NMI43" s="228"/>
      <c r="NMJ43" s="228"/>
      <c r="NMK43" s="228"/>
      <c r="NML43" s="228"/>
      <c r="NMM43" s="228"/>
      <c r="NMN43" s="228"/>
      <c r="NMO43" s="228"/>
      <c r="NMP43" s="228"/>
      <c r="NMQ43" s="228"/>
      <c r="NMR43" s="228"/>
      <c r="NMS43" s="228"/>
      <c r="NMT43" s="228"/>
      <c r="NMU43" s="228"/>
      <c r="NMV43" s="228"/>
      <c r="NMW43" s="228"/>
      <c r="NMX43" s="228"/>
      <c r="NMY43" s="228"/>
      <c r="NMZ43" s="228"/>
      <c r="NNA43" s="228"/>
      <c r="NNB43" s="228"/>
      <c r="NNC43" s="228"/>
      <c r="NND43" s="228"/>
      <c r="NNE43" s="228"/>
      <c r="NNF43" s="228"/>
      <c r="NNG43" s="228"/>
      <c r="NNH43" s="228"/>
      <c r="NNI43" s="228"/>
      <c r="NNJ43" s="228"/>
      <c r="NNK43" s="228"/>
      <c r="NNL43" s="228"/>
      <c r="NNM43" s="228"/>
      <c r="NNN43" s="228"/>
      <c r="NNO43" s="228"/>
      <c r="NNP43" s="228"/>
      <c r="NNQ43" s="228"/>
      <c r="NNR43" s="228"/>
      <c r="NNS43" s="228"/>
      <c r="NNT43" s="228"/>
      <c r="NNU43" s="228"/>
      <c r="NNV43" s="228"/>
      <c r="NNW43" s="228"/>
      <c r="NNX43" s="228"/>
      <c r="NNY43" s="228"/>
      <c r="NNZ43" s="228"/>
      <c r="NOA43" s="228"/>
      <c r="NOB43" s="228"/>
      <c r="NOC43" s="228"/>
      <c r="NOD43" s="228"/>
      <c r="NOE43" s="228"/>
      <c r="NOF43" s="228"/>
      <c r="NOG43" s="228"/>
      <c r="NOH43" s="228"/>
      <c r="NOI43" s="228"/>
      <c r="NOJ43" s="228"/>
      <c r="NOK43" s="228"/>
      <c r="NOL43" s="228"/>
      <c r="NOM43" s="228"/>
      <c r="NON43" s="228"/>
      <c r="NOO43" s="228"/>
      <c r="NOP43" s="228"/>
      <c r="NOQ43" s="228"/>
      <c r="NOR43" s="228"/>
      <c r="NOS43" s="228"/>
      <c r="NOT43" s="228"/>
      <c r="NOU43" s="228"/>
      <c r="NOV43" s="228"/>
      <c r="NOW43" s="228"/>
      <c r="NOX43" s="228"/>
      <c r="NOY43" s="228"/>
      <c r="NOZ43" s="228"/>
      <c r="NPA43" s="228"/>
      <c r="NPB43" s="228"/>
      <c r="NPC43" s="228"/>
      <c r="NPD43" s="228"/>
      <c r="NPE43" s="228"/>
      <c r="NPF43" s="228"/>
      <c r="NPG43" s="228"/>
      <c r="NPH43" s="228"/>
      <c r="NPI43" s="228"/>
      <c r="NPJ43" s="228"/>
      <c r="NPK43" s="228"/>
      <c r="NPL43" s="228"/>
      <c r="NPM43" s="228"/>
      <c r="NPN43" s="228"/>
      <c r="NPO43" s="228"/>
      <c r="NPP43" s="228"/>
      <c r="NPQ43" s="228"/>
      <c r="NPR43" s="228"/>
      <c r="NPS43" s="228"/>
      <c r="NPT43" s="228"/>
      <c r="NPU43" s="228"/>
      <c r="NPV43" s="228"/>
      <c r="NPW43" s="228"/>
      <c r="NPX43" s="228"/>
      <c r="NPY43" s="228"/>
      <c r="NPZ43" s="228"/>
      <c r="NQA43" s="228"/>
      <c r="NQB43" s="228"/>
      <c r="NQC43" s="228"/>
      <c r="NQD43" s="228"/>
      <c r="NQE43" s="228"/>
      <c r="NQF43" s="228"/>
      <c r="NQG43" s="228"/>
      <c r="NQH43" s="228"/>
      <c r="NQI43" s="228"/>
      <c r="NQJ43" s="228"/>
      <c r="NQK43" s="228"/>
      <c r="NQL43" s="228"/>
      <c r="NQM43" s="228"/>
      <c r="NQN43" s="228"/>
      <c r="NQO43" s="228"/>
      <c r="NQP43" s="228"/>
      <c r="NQQ43" s="228"/>
      <c r="NQR43" s="228"/>
      <c r="NQS43" s="228"/>
      <c r="NQT43" s="228"/>
      <c r="NQU43" s="228"/>
      <c r="NQV43" s="228"/>
      <c r="NQW43" s="228"/>
      <c r="NQX43" s="228"/>
      <c r="NQY43" s="228"/>
      <c r="NQZ43" s="228"/>
      <c r="NRA43" s="228"/>
      <c r="NRB43" s="228"/>
      <c r="NRC43" s="228"/>
      <c r="NRD43" s="228"/>
      <c r="NRE43" s="228"/>
      <c r="NRF43" s="228"/>
      <c r="NRG43" s="228"/>
      <c r="NRH43" s="228"/>
      <c r="NRI43" s="228"/>
      <c r="NRJ43" s="228"/>
      <c r="NRK43" s="228"/>
      <c r="NRL43" s="228"/>
      <c r="NRM43" s="228"/>
      <c r="NRN43" s="228"/>
      <c r="NRO43" s="228"/>
      <c r="NRP43" s="228"/>
      <c r="NRQ43" s="228"/>
      <c r="NRR43" s="228"/>
      <c r="NRS43" s="228"/>
      <c r="NRT43" s="228"/>
      <c r="NRU43" s="228"/>
      <c r="NRV43" s="228"/>
      <c r="NRW43" s="228"/>
      <c r="NRX43" s="228"/>
      <c r="NRY43" s="228"/>
      <c r="NRZ43" s="228"/>
      <c r="NSA43" s="228"/>
      <c r="NSB43" s="228"/>
      <c r="NSC43" s="228"/>
      <c r="NSD43" s="228"/>
      <c r="NSE43" s="228"/>
      <c r="NSF43" s="228"/>
      <c r="NSG43" s="228"/>
      <c r="NSH43" s="228"/>
      <c r="NSI43" s="228"/>
      <c r="NSJ43" s="228"/>
      <c r="NSK43" s="228"/>
      <c r="NSL43" s="228"/>
      <c r="NSM43" s="228"/>
      <c r="NSN43" s="228"/>
      <c r="NSO43" s="228"/>
      <c r="NSP43" s="228"/>
      <c r="NSQ43" s="228"/>
      <c r="NSR43" s="228"/>
      <c r="NSS43" s="228"/>
      <c r="NST43" s="228"/>
      <c r="NSU43" s="228"/>
      <c r="NSV43" s="228"/>
      <c r="NSW43" s="228"/>
      <c r="NSX43" s="228"/>
      <c r="NSY43" s="228"/>
      <c r="NSZ43" s="228"/>
      <c r="NTA43" s="228"/>
      <c r="NTB43" s="228"/>
      <c r="NTC43" s="228"/>
      <c r="NTD43" s="228"/>
      <c r="NTE43" s="228"/>
      <c r="NTF43" s="228"/>
      <c r="NTG43" s="228"/>
      <c r="NTH43" s="228"/>
      <c r="NTI43" s="228"/>
      <c r="NTJ43" s="228"/>
      <c r="NTK43" s="228"/>
      <c r="NTL43" s="228"/>
      <c r="NTM43" s="228"/>
      <c r="NTN43" s="228"/>
      <c r="NTO43" s="228"/>
      <c r="NTP43" s="228"/>
      <c r="NTQ43" s="228"/>
      <c r="NTR43" s="228"/>
      <c r="NTS43" s="228"/>
      <c r="NTT43" s="228"/>
      <c r="NTU43" s="228"/>
      <c r="NTV43" s="228"/>
      <c r="NTW43" s="228"/>
      <c r="NTX43" s="228"/>
      <c r="NTY43" s="228"/>
      <c r="NTZ43" s="228"/>
      <c r="NUA43" s="228"/>
      <c r="NUB43" s="228"/>
      <c r="NUC43" s="228"/>
      <c r="NUD43" s="228"/>
      <c r="NUE43" s="228"/>
      <c r="NUF43" s="228"/>
      <c r="NUG43" s="228"/>
      <c r="NUH43" s="228"/>
      <c r="NUI43" s="228"/>
      <c r="NUJ43" s="228"/>
      <c r="NUK43" s="228"/>
      <c r="NUL43" s="228"/>
      <c r="NUM43" s="228"/>
      <c r="NUN43" s="228"/>
      <c r="NUO43" s="228"/>
      <c r="NUP43" s="228"/>
      <c r="NUQ43" s="228"/>
      <c r="NUR43" s="228"/>
      <c r="NUS43" s="228"/>
      <c r="NUT43" s="228"/>
      <c r="NUU43" s="228"/>
      <c r="NUV43" s="228"/>
      <c r="NUW43" s="228"/>
      <c r="NUX43" s="228"/>
      <c r="NUY43" s="228"/>
      <c r="NUZ43" s="228"/>
      <c r="NVA43" s="228"/>
      <c r="NVB43" s="228"/>
      <c r="NVC43" s="228"/>
      <c r="NVD43" s="228"/>
      <c r="NVE43" s="228"/>
      <c r="NVF43" s="228"/>
      <c r="NVG43" s="228"/>
      <c r="NVH43" s="228"/>
      <c r="NVI43" s="228"/>
      <c r="NVJ43" s="228"/>
      <c r="NVK43" s="228"/>
      <c r="NVL43" s="228"/>
      <c r="NVM43" s="228"/>
      <c r="NVN43" s="228"/>
      <c r="NVO43" s="228"/>
      <c r="NVP43" s="228"/>
      <c r="NVQ43" s="228"/>
      <c r="NVR43" s="228"/>
      <c r="NVS43" s="228"/>
      <c r="NVT43" s="228"/>
      <c r="NVU43" s="228"/>
      <c r="NVV43" s="228"/>
      <c r="NVW43" s="228"/>
      <c r="NVX43" s="228"/>
      <c r="NVY43" s="228"/>
      <c r="NVZ43" s="228"/>
      <c r="NWA43" s="228"/>
      <c r="NWB43" s="228"/>
      <c r="NWC43" s="228"/>
      <c r="NWD43" s="228"/>
      <c r="NWE43" s="228"/>
      <c r="NWF43" s="228"/>
      <c r="NWG43" s="228"/>
      <c r="NWH43" s="228"/>
      <c r="NWI43" s="228"/>
      <c r="NWJ43" s="228"/>
      <c r="NWK43" s="228"/>
      <c r="NWL43" s="228"/>
      <c r="NWM43" s="228"/>
      <c r="NWN43" s="228"/>
      <c r="NWO43" s="228"/>
      <c r="NWP43" s="228"/>
      <c r="NWQ43" s="228"/>
      <c r="NWR43" s="228"/>
      <c r="NWS43" s="228"/>
      <c r="NWT43" s="228"/>
      <c r="NWU43" s="228"/>
      <c r="NWV43" s="228"/>
      <c r="NWW43" s="228"/>
      <c r="NWX43" s="228"/>
      <c r="NWY43" s="228"/>
      <c r="NWZ43" s="228"/>
      <c r="NXA43" s="228"/>
      <c r="NXB43" s="228"/>
      <c r="NXC43" s="228"/>
      <c r="NXD43" s="228"/>
      <c r="NXE43" s="228"/>
      <c r="NXF43" s="228"/>
      <c r="NXG43" s="228"/>
      <c r="NXH43" s="228"/>
      <c r="NXI43" s="228"/>
      <c r="NXJ43" s="228"/>
      <c r="NXK43" s="228"/>
      <c r="NXL43" s="228"/>
      <c r="NXM43" s="228"/>
      <c r="NXN43" s="228"/>
      <c r="NXO43" s="228"/>
      <c r="NXP43" s="228"/>
      <c r="NXQ43" s="228"/>
      <c r="NXR43" s="228"/>
      <c r="NXS43" s="228"/>
      <c r="NXT43" s="228"/>
      <c r="NXU43" s="228"/>
      <c r="NXV43" s="228"/>
      <c r="NXW43" s="228"/>
      <c r="NXX43" s="228"/>
      <c r="NXY43" s="228"/>
      <c r="NXZ43" s="228"/>
      <c r="NYA43" s="228"/>
      <c r="NYB43" s="228"/>
      <c r="NYC43" s="228"/>
      <c r="NYD43" s="228"/>
      <c r="NYE43" s="228"/>
      <c r="NYF43" s="228"/>
      <c r="NYG43" s="228"/>
      <c r="NYH43" s="228"/>
      <c r="NYI43" s="228"/>
      <c r="NYJ43" s="228"/>
      <c r="NYK43" s="228"/>
      <c r="NYL43" s="228"/>
      <c r="NYM43" s="228"/>
      <c r="NYN43" s="228"/>
      <c r="NYO43" s="228"/>
      <c r="NYP43" s="228"/>
      <c r="NYQ43" s="228"/>
      <c r="NYR43" s="228"/>
      <c r="NYS43" s="228"/>
      <c r="NYT43" s="228"/>
      <c r="NYU43" s="228"/>
      <c r="NYV43" s="228"/>
      <c r="NYW43" s="228"/>
      <c r="NYX43" s="228"/>
      <c r="NYY43" s="228"/>
      <c r="NYZ43" s="228"/>
      <c r="NZA43" s="228"/>
      <c r="NZB43" s="228"/>
      <c r="NZC43" s="228"/>
      <c r="NZD43" s="228"/>
      <c r="NZE43" s="228"/>
      <c r="NZF43" s="228"/>
      <c r="NZG43" s="228"/>
      <c r="NZH43" s="228"/>
      <c r="NZI43" s="228"/>
      <c r="NZJ43" s="228"/>
      <c r="NZK43" s="228"/>
      <c r="NZL43" s="228"/>
      <c r="NZM43" s="228"/>
      <c r="NZN43" s="228"/>
      <c r="NZO43" s="228"/>
      <c r="NZP43" s="228"/>
      <c r="NZQ43" s="228"/>
      <c r="NZR43" s="228"/>
      <c r="NZS43" s="228"/>
      <c r="NZT43" s="228"/>
      <c r="NZU43" s="228"/>
      <c r="NZV43" s="228"/>
      <c r="NZW43" s="228"/>
      <c r="NZX43" s="228"/>
      <c r="NZY43" s="228"/>
      <c r="NZZ43" s="228"/>
      <c r="OAA43" s="228"/>
      <c r="OAB43" s="228"/>
      <c r="OAC43" s="228"/>
      <c r="OAD43" s="228"/>
      <c r="OAE43" s="228"/>
      <c r="OAF43" s="228"/>
      <c r="OAG43" s="228"/>
      <c r="OAH43" s="228"/>
      <c r="OAI43" s="228"/>
      <c r="OAJ43" s="228"/>
      <c r="OAK43" s="228"/>
      <c r="OAL43" s="228"/>
      <c r="OAM43" s="228"/>
      <c r="OAN43" s="228"/>
      <c r="OAO43" s="228"/>
      <c r="OAP43" s="228"/>
      <c r="OAQ43" s="228"/>
      <c r="OAR43" s="228"/>
      <c r="OAS43" s="228"/>
      <c r="OAT43" s="228"/>
      <c r="OAU43" s="228"/>
      <c r="OAV43" s="228"/>
      <c r="OAW43" s="228"/>
      <c r="OAX43" s="228"/>
      <c r="OAY43" s="228"/>
      <c r="OAZ43" s="228"/>
      <c r="OBA43" s="228"/>
      <c r="OBB43" s="228"/>
      <c r="OBC43" s="228"/>
      <c r="OBD43" s="228"/>
      <c r="OBE43" s="228"/>
      <c r="OBF43" s="228"/>
      <c r="OBG43" s="228"/>
      <c r="OBH43" s="228"/>
      <c r="OBI43" s="228"/>
      <c r="OBJ43" s="228"/>
      <c r="OBK43" s="228"/>
      <c r="OBL43" s="228"/>
      <c r="OBM43" s="228"/>
      <c r="OBN43" s="228"/>
      <c r="OBO43" s="228"/>
      <c r="OBP43" s="228"/>
      <c r="OBQ43" s="228"/>
      <c r="OBR43" s="228"/>
      <c r="OBS43" s="228"/>
      <c r="OBT43" s="228"/>
      <c r="OBU43" s="228"/>
      <c r="OBV43" s="228"/>
      <c r="OBW43" s="228"/>
      <c r="OBX43" s="228"/>
      <c r="OBY43" s="228"/>
      <c r="OBZ43" s="228"/>
      <c r="OCA43" s="228"/>
      <c r="OCB43" s="228"/>
      <c r="OCC43" s="228"/>
      <c r="OCD43" s="228"/>
      <c r="OCE43" s="228"/>
      <c r="OCF43" s="228"/>
      <c r="OCG43" s="228"/>
      <c r="OCH43" s="228"/>
      <c r="OCI43" s="228"/>
      <c r="OCJ43" s="228"/>
      <c r="OCK43" s="228"/>
      <c r="OCL43" s="228"/>
      <c r="OCM43" s="228"/>
      <c r="OCN43" s="228"/>
      <c r="OCO43" s="228"/>
      <c r="OCP43" s="228"/>
      <c r="OCQ43" s="228"/>
      <c r="OCR43" s="228"/>
      <c r="OCS43" s="228"/>
      <c r="OCT43" s="228"/>
      <c r="OCU43" s="228"/>
      <c r="OCV43" s="228"/>
      <c r="OCW43" s="228"/>
      <c r="OCX43" s="228"/>
      <c r="OCY43" s="228"/>
      <c r="OCZ43" s="228"/>
      <c r="ODA43" s="228"/>
      <c r="ODB43" s="228"/>
      <c r="ODC43" s="228"/>
      <c r="ODD43" s="228"/>
      <c r="ODE43" s="228"/>
      <c r="ODF43" s="228"/>
      <c r="ODG43" s="228"/>
      <c r="ODH43" s="228"/>
      <c r="ODI43" s="228"/>
      <c r="ODJ43" s="228"/>
      <c r="ODK43" s="228"/>
      <c r="ODL43" s="228"/>
      <c r="ODM43" s="228"/>
      <c r="ODN43" s="228"/>
      <c r="ODO43" s="228"/>
      <c r="ODP43" s="228"/>
      <c r="ODQ43" s="228"/>
      <c r="ODR43" s="228"/>
      <c r="ODS43" s="228"/>
      <c r="ODT43" s="228"/>
      <c r="ODU43" s="228"/>
      <c r="ODV43" s="228"/>
      <c r="ODW43" s="228"/>
      <c r="ODX43" s="228"/>
      <c r="ODY43" s="228"/>
      <c r="ODZ43" s="228"/>
      <c r="OEA43" s="228"/>
      <c r="OEB43" s="228"/>
      <c r="OEC43" s="228"/>
      <c r="OED43" s="228"/>
      <c r="OEE43" s="228"/>
      <c r="OEF43" s="228"/>
      <c r="OEG43" s="228"/>
      <c r="OEH43" s="228"/>
      <c r="OEI43" s="228"/>
      <c r="OEJ43" s="228"/>
      <c r="OEK43" s="228"/>
      <c r="OEL43" s="228"/>
      <c r="OEM43" s="228"/>
      <c r="OEN43" s="228"/>
      <c r="OEO43" s="228"/>
      <c r="OEP43" s="228"/>
      <c r="OEQ43" s="228"/>
      <c r="OER43" s="228"/>
      <c r="OES43" s="228"/>
      <c r="OET43" s="228"/>
      <c r="OEU43" s="228"/>
      <c r="OEV43" s="228"/>
      <c r="OEW43" s="228"/>
      <c r="OEX43" s="228"/>
      <c r="OEY43" s="228"/>
      <c r="OEZ43" s="228"/>
      <c r="OFA43" s="228"/>
      <c r="OFB43" s="228"/>
      <c r="OFC43" s="228"/>
      <c r="OFD43" s="228"/>
      <c r="OFE43" s="228"/>
      <c r="OFF43" s="228"/>
      <c r="OFG43" s="228"/>
      <c r="OFH43" s="228"/>
      <c r="OFI43" s="228"/>
      <c r="OFJ43" s="228"/>
      <c r="OFK43" s="228"/>
      <c r="OFL43" s="228"/>
      <c r="OFM43" s="228"/>
      <c r="OFN43" s="228"/>
      <c r="OFO43" s="228"/>
      <c r="OFP43" s="228"/>
      <c r="OFQ43" s="228"/>
      <c r="OFR43" s="228"/>
      <c r="OFS43" s="228"/>
      <c r="OFT43" s="228"/>
      <c r="OFU43" s="228"/>
      <c r="OFV43" s="228"/>
      <c r="OFW43" s="228"/>
      <c r="OFX43" s="228"/>
      <c r="OFY43" s="228"/>
      <c r="OFZ43" s="228"/>
      <c r="OGA43" s="228"/>
      <c r="OGB43" s="228"/>
      <c r="OGC43" s="228"/>
      <c r="OGD43" s="228"/>
      <c r="OGE43" s="228"/>
      <c r="OGF43" s="228"/>
      <c r="OGG43" s="228"/>
      <c r="OGH43" s="228"/>
      <c r="OGI43" s="228"/>
      <c r="OGJ43" s="228"/>
      <c r="OGK43" s="228"/>
      <c r="OGL43" s="228"/>
      <c r="OGM43" s="228"/>
      <c r="OGN43" s="228"/>
      <c r="OGO43" s="228"/>
      <c r="OGP43" s="228"/>
      <c r="OGQ43" s="228"/>
      <c r="OGR43" s="228"/>
      <c r="OGS43" s="228"/>
      <c r="OGT43" s="228"/>
      <c r="OGU43" s="228"/>
      <c r="OGV43" s="228"/>
      <c r="OGW43" s="228"/>
      <c r="OGX43" s="228"/>
      <c r="OGY43" s="228"/>
      <c r="OGZ43" s="228"/>
      <c r="OHA43" s="228"/>
      <c r="OHB43" s="228"/>
      <c r="OHC43" s="228"/>
      <c r="OHD43" s="228"/>
      <c r="OHE43" s="228"/>
      <c r="OHF43" s="228"/>
      <c r="OHG43" s="228"/>
      <c r="OHH43" s="228"/>
      <c r="OHI43" s="228"/>
      <c r="OHJ43" s="228"/>
      <c r="OHK43" s="228"/>
      <c r="OHL43" s="228"/>
      <c r="OHM43" s="228"/>
      <c r="OHN43" s="228"/>
      <c r="OHO43" s="228"/>
      <c r="OHP43" s="228"/>
      <c r="OHQ43" s="228"/>
      <c r="OHR43" s="228"/>
      <c r="OHS43" s="228"/>
      <c r="OHT43" s="228"/>
      <c r="OHU43" s="228"/>
      <c r="OHV43" s="228"/>
      <c r="OHW43" s="228"/>
      <c r="OHX43" s="228"/>
      <c r="OHY43" s="228"/>
      <c r="OHZ43" s="228"/>
      <c r="OIA43" s="228"/>
      <c r="OIB43" s="228"/>
      <c r="OIC43" s="228"/>
      <c r="OID43" s="228"/>
      <c r="OIE43" s="228"/>
      <c r="OIF43" s="228"/>
      <c r="OIG43" s="228"/>
      <c r="OIH43" s="228"/>
      <c r="OII43" s="228"/>
      <c r="OIJ43" s="228"/>
      <c r="OIK43" s="228"/>
      <c r="OIL43" s="228"/>
      <c r="OIM43" s="228"/>
      <c r="OIN43" s="228"/>
      <c r="OIO43" s="228"/>
      <c r="OIP43" s="228"/>
      <c r="OIQ43" s="228"/>
      <c r="OIR43" s="228"/>
      <c r="OIS43" s="228"/>
      <c r="OIT43" s="228"/>
      <c r="OIU43" s="228"/>
      <c r="OIV43" s="228"/>
      <c r="OIW43" s="228"/>
      <c r="OIX43" s="228"/>
      <c r="OIY43" s="228"/>
      <c r="OIZ43" s="228"/>
      <c r="OJA43" s="228"/>
      <c r="OJB43" s="228"/>
      <c r="OJC43" s="228"/>
      <c r="OJD43" s="228"/>
      <c r="OJE43" s="228"/>
      <c r="OJF43" s="228"/>
      <c r="OJG43" s="228"/>
      <c r="OJH43" s="228"/>
      <c r="OJI43" s="228"/>
      <c r="OJJ43" s="228"/>
      <c r="OJK43" s="228"/>
      <c r="OJL43" s="228"/>
      <c r="OJM43" s="228"/>
      <c r="OJN43" s="228"/>
      <c r="OJO43" s="228"/>
      <c r="OJP43" s="228"/>
      <c r="OJQ43" s="228"/>
      <c r="OJR43" s="228"/>
      <c r="OJS43" s="228"/>
      <c r="OJT43" s="228"/>
      <c r="OJU43" s="228"/>
      <c r="OJV43" s="228"/>
      <c r="OJW43" s="228"/>
      <c r="OJX43" s="228"/>
      <c r="OJY43" s="228"/>
      <c r="OJZ43" s="228"/>
      <c r="OKA43" s="228"/>
      <c r="OKB43" s="228"/>
      <c r="OKC43" s="228"/>
      <c r="OKD43" s="228"/>
      <c r="OKE43" s="228"/>
      <c r="OKF43" s="228"/>
      <c r="OKG43" s="228"/>
      <c r="OKH43" s="228"/>
      <c r="OKI43" s="228"/>
      <c r="OKJ43" s="228"/>
      <c r="OKK43" s="228"/>
      <c r="OKL43" s="228"/>
      <c r="OKM43" s="228"/>
      <c r="OKN43" s="228"/>
      <c r="OKO43" s="228"/>
      <c r="OKP43" s="228"/>
      <c r="OKQ43" s="228"/>
      <c r="OKR43" s="228"/>
      <c r="OKS43" s="228"/>
      <c r="OKT43" s="228"/>
      <c r="OKU43" s="228"/>
      <c r="OKV43" s="228"/>
      <c r="OKW43" s="228"/>
      <c r="OKX43" s="228"/>
      <c r="OKY43" s="228"/>
      <c r="OKZ43" s="228"/>
      <c r="OLA43" s="228"/>
      <c r="OLB43" s="228"/>
      <c r="OLC43" s="228"/>
      <c r="OLD43" s="228"/>
      <c r="OLE43" s="228"/>
      <c r="OLF43" s="228"/>
      <c r="OLG43" s="228"/>
      <c r="OLH43" s="228"/>
      <c r="OLI43" s="228"/>
      <c r="OLJ43" s="228"/>
      <c r="OLK43" s="228"/>
      <c r="OLL43" s="228"/>
      <c r="OLM43" s="228"/>
      <c r="OLN43" s="228"/>
      <c r="OLO43" s="228"/>
      <c r="OLP43" s="228"/>
      <c r="OLQ43" s="228"/>
      <c r="OLR43" s="228"/>
      <c r="OLS43" s="228"/>
      <c r="OLT43" s="228"/>
      <c r="OLU43" s="228"/>
      <c r="OLV43" s="228"/>
      <c r="OLW43" s="228"/>
      <c r="OLX43" s="228"/>
      <c r="OLY43" s="228"/>
      <c r="OLZ43" s="228"/>
      <c r="OMA43" s="228"/>
      <c r="OMB43" s="228"/>
      <c r="OMC43" s="228"/>
      <c r="OMD43" s="228"/>
      <c r="OME43" s="228"/>
      <c r="OMF43" s="228"/>
      <c r="OMG43" s="228"/>
      <c r="OMH43" s="228"/>
      <c r="OMI43" s="228"/>
      <c r="OMJ43" s="228"/>
      <c r="OMK43" s="228"/>
      <c r="OML43" s="228"/>
      <c r="OMM43" s="228"/>
      <c r="OMN43" s="228"/>
      <c r="OMO43" s="228"/>
      <c r="OMP43" s="228"/>
      <c r="OMQ43" s="228"/>
      <c r="OMR43" s="228"/>
      <c r="OMS43" s="228"/>
      <c r="OMT43" s="228"/>
      <c r="OMU43" s="228"/>
      <c r="OMV43" s="228"/>
      <c r="OMW43" s="228"/>
      <c r="OMX43" s="228"/>
      <c r="OMY43" s="228"/>
      <c r="OMZ43" s="228"/>
      <c r="ONA43" s="228"/>
      <c r="ONB43" s="228"/>
      <c r="ONC43" s="228"/>
      <c r="OND43" s="228"/>
      <c r="ONE43" s="228"/>
      <c r="ONF43" s="228"/>
      <c r="ONG43" s="228"/>
      <c r="ONH43" s="228"/>
      <c r="ONI43" s="228"/>
      <c r="ONJ43" s="228"/>
      <c r="ONK43" s="228"/>
      <c r="ONL43" s="228"/>
      <c r="ONM43" s="228"/>
      <c r="ONN43" s="228"/>
      <c r="ONO43" s="228"/>
      <c r="ONP43" s="228"/>
      <c r="ONQ43" s="228"/>
      <c r="ONR43" s="228"/>
      <c r="ONS43" s="228"/>
      <c r="ONT43" s="228"/>
      <c r="ONU43" s="228"/>
      <c r="ONV43" s="228"/>
      <c r="ONW43" s="228"/>
      <c r="ONX43" s="228"/>
      <c r="ONY43" s="228"/>
      <c r="ONZ43" s="228"/>
      <c r="OOA43" s="228"/>
      <c r="OOB43" s="228"/>
      <c r="OOC43" s="228"/>
      <c r="OOD43" s="228"/>
      <c r="OOE43" s="228"/>
      <c r="OOF43" s="228"/>
      <c r="OOG43" s="228"/>
      <c r="OOH43" s="228"/>
      <c r="OOI43" s="228"/>
      <c r="OOJ43" s="228"/>
      <c r="OOK43" s="228"/>
      <c r="OOL43" s="228"/>
      <c r="OOM43" s="228"/>
      <c r="OON43" s="228"/>
      <c r="OOO43" s="228"/>
      <c r="OOP43" s="228"/>
      <c r="OOQ43" s="228"/>
      <c r="OOR43" s="228"/>
      <c r="OOS43" s="228"/>
      <c r="OOT43" s="228"/>
      <c r="OOU43" s="228"/>
      <c r="OOV43" s="228"/>
      <c r="OOW43" s="228"/>
      <c r="OOX43" s="228"/>
      <c r="OOY43" s="228"/>
      <c r="OOZ43" s="228"/>
      <c r="OPA43" s="228"/>
      <c r="OPB43" s="228"/>
      <c r="OPC43" s="228"/>
      <c r="OPD43" s="228"/>
      <c r="OPE43" s="228"/>
      <c r="OPF43" s="228"/>
      <c r="OPG43" s="228"/>
      <c r="OPH43" s="228"/>
      <c r="OPI43" s="228"/>
      <c r="OPJ43" s="228"/>
      <c r="OPK43" s="228"/>
      <c r="OPL43" s="228"/>
      <c r="OPM43" s="228"/>
      <c r="OPN43" s="228"/>
      <c r="OPO43" s="228"/>
      <c r="OPP43" s="228"/>
      <c r="OPQ43" s="228"/>
      <c r="OPR43" s="228"/>
      <c r="OPS43" s="228"/>
      <c r="OPT43" s="228"/>
      <c r="OPU43" s="228"/>
      <c r="OPV43" s="228"/>
      <c r="OPW43" s="228"/>
      <c r="OPX43" s="228"/>
      <c r="OPY43" s="228"/>
      <c r="OPZ43" s="228"/>
      <c r="OQA43" s="228"/>
      <c r="OQB43" s="228"/>
      <c r="OQC43" s="228"/>
      <c r="OQD43" s="228"/>
      <c r="OQE43" s="228"/>
      <c r="OQF43" s="228"/>
      <c r="OQG43" s="228"/>
      <c r="OQH43" s="228"/>
      <c r="OQI43" s="228"/>
      <c r="OQJ43" s="228"/>
      <c r="OQK43" s="228"/>
      <c r="OQL43" s="228"/>
      <c r="OQM43" s="228"/>
      <c r="OQN43" s="228"/>
      <c r="OQO43" s="228"/>
      <c r="OQP43" s="228"/>
      <c r="OQQ43" s="228"/>
      <c r="OQR43" s="228"/>
      <c r="OQS43" s="228"/>
      <c r="OQT43" s="228"/>
      <c r="OQU43" s="228"/>
      <c r="OQV43" s="228"/>
      <c r="OQW43" s="228"/>
      <c r="OQX43" s="228"/>
      <c r="OQY43" s="228"/>
      <c r="OQZ43" s="228"/>
      <c r="ORA43" s="228"/>
      <c r="ORB43" s="228"/>
      <c r="ORC43" s="228"/>
      <c r="ORD43" s="228"/>
      <c r="ORE43" s="228"/>
      <c r="ORF43" s="228"/>
      <c r="ORG43" s="228"/>
      <c r="ORH43" s="228"/>
      <c r="ORI43" s="228"/>
      <c r="ORJ43" s="228"/>
      <c r="ORK43" s="228"/>
      <c r="ORL43" s="228"/>
      <c r="ORM43" s="228"/>
      <c r="ORN43" s="228"/>
      <c r="ORO43" s="228"/>
      <c r="ORP43" s="228"/>
      <c r="ORQ43" s="228"/>
      <c r="ORR43" s="228"/>
      <c r="ORS43" s="228"/>
      <c r="ORT43" s="228"/>
      <c r="ORU43" s="228"/>
      <c r="ORV43" s="228"/>
      <c r="ORW43" s="228"/>
      <c r="ORX43" s="228"/>
      <c r="ORY43" s="228"/>
      <c r="ORZ43" s="228"/>
      <c r="OSA43" s="228"/>
      <c r="OSB43" s="228"/>
      <c r="OSC43" s="228"/>
      <c r="OSD43" s="228"/>
      <c r="OSE43" s="228"/>
      <c r="OSF43" s="228"/>
      <c r="OSG43" s="228"/>
      <c r="OSH43" s="228"/>
      <c r="OSI43" s="228"/>
      <c r="OSJ43" s="228"/>
      <c r="OSK43" s="228"/>
      <c r="OSL43" s="228"/>
      <c r="OSM43" s="228"/>
      <c r="OSN43" s="228"/>
      <c r="OSO43" s="228"/>
      <c r="OSP43" s="228"/>
      <c r="OSQ43" s="228"/>
      <c r="OSR43" s="228"/>
      <c r="OSS43" s="228"/>
      <c r="OST43" s="228"/>
      <c r="OSU43" s="228"/>
      <c r="OSV43" s="228"/>
      <c r="OSW43" s="228"/>
      <c r="OSX43" s="228"/>
      <c r="OSY43" s="228"/>
      <c r="OSZ43" s="228"/>
      <c r="OTA43" s="228"/>
      <c r="OTB43" s="228"/>
      <c r="OTC43" s="228"/>
      <c r="OTD43" s="228"/>
      <c r="OTE43" s="228"/>
      <c r="OTF43" s="228"/>
      <c r="OTG43" s="228"/>
      <c r="OTH43" s="228"/>
      <c r="OTI43" s="228"/>
      <c r="OTJ43" s="228"/>
      <c r="OTK43" s="228"/>
      <c r="OTL43" s="228"/>
      <c r="OTM43" s="228"/>
      <c r="OTN43" s="228"/>
      <c r="OTO43" s="228"/>
      <c r="OTP43" s="228"/>
      <c r="OTQ43" s="228"/>
      <c r="OTR43" s="228"/>
      <c r="OTS43" s="228"/>
      <c r="OTT43" s="228"/>
      <c r="OTU43" s="228"/>
      <c r="OTV43" s="228"/>
      <c r="OTW43" s="228"/>
      <c r="OTX43" s="228"/>
      <c r="OTY43" s="228"/>
      <c r="OTZ43" s="228"/>
      <c r="OUA43" s="228"/>
      <c r="OUB43" s="228"/>
      <c r="OUC43" s="228"/>
      <c r="OUD43" s="228"/>
      <c r="OUE43" s="228"/>
      <c r="OUF43" s="228"/>
      <c r="OUG43" s="228"/>
      <c r="OUH43" s="228"/>
      <c r="OUI43" s="228"/>
      <c r="OUJ43" s="228"/>
      <c r="OUK43" s="228"/>
      <c r="OUL43" s="228"/>
      <c r="OUM43" s="228"/>
      <c r="OUN43" s="228"/>
      <c r="OUO43" s="228"/>
      <c r="OUP43" s="228"/>
      <c r="OUQ43" s="228"/>
      <c r="OUR43" s="228"/>
      <c r="OUS43" s="228"/>
      <c r="OUT43" s="228"/>
      <c r="OUU43" s="228"/>
      <c r="OUV43" s="228"/>
      <c r="OUW43" s="228"/>
      <c r="OUX43" s="228"/>
      <c r="OUY43" s="228"/>
      <c r="OUZ43" s="228"/>
      <c r="OVA43" s="228"/>
      <c r="OVB43" s="228"/>
      <c r="OVC43" s="228"/>
      <c r="OVD43" s="228"/>
      <c r="OVE43" s="228"/>
      <c r="OVF43" s="228"/>
      <c r="OVG43" s="228"/>
      <c r="OVH43" s="228"/>
      <c r="OVI43" s="228"/>
      <c r="OVJ43" s="228"/>
      <c r="OVK43" s="228"/>
      <c r="OVL43" s="228"/>
      <c r="OVM43" s="228"/>
      <c r="OVN43" s="228"/>
      <c r="OVO43" s="228"/>
      <c r="OVP43" s="228"/>
      <c r="OVQ43" s="228"/>
      <c r="OVR43" s="228"/>
      <c r="OVS43" s="228"/>
      <c r="OVT43" s="228"/>
      <c r="OVU43" s="228"/>
      <c r="OVV43" s="228"/>
      <c r="OVW43" s="228"/>
      <c r="OVX43" s="228"/>
      <c r="OVY43" s="228"/>
      <c r="OVZ43" s="228"/>
      <c r="OWA43" s="228"/>
      <c r="OWB43" s="228"/>
      <c r="OWC43" s="228"/>
      <c r="OWD43" s="228"/>
      <c r="OWE43" s="228"/>
      <c r="OWF43" s="228"/>
      <c r="OWG43" s="228"/>
      <c r="OWH43" s="228"/>
      <c r="OWI43" s="228"/>
      <c r="OWJ43" s="228"/>
      <c r="OWK43" s="228"/>
      <c r="OWL43" s="228"/>
      <c r="OWM43" s="228"/>
      <c r="OWN43" s="228"/>
      <c r="OWO43" s="228"/>
      <c r="OWP43" s="228"/>
      <c r="OWQ43" s="228"/>
      <c r="OWR43" s="228"/>
      <c r="OWS43" s="228"/>
      <c r="OWT43" s="228"/>
      <c r="OWU43" s="228"/>
      <c r="OWV43" s="228"/>
      <c r="OWW43" s="228"/>
      <c r="OWX43" s="228"/>
      <c r="OWY43" s="228"/>
      <c r="OWZ43" s="228"/>
      <c r="OXA43" s="228"/>
      <c r="OXB43" s="228"/>
      <c r="OXC43" s="228"/>
      <c r="OXD43" s="228"/>
      <c r="OXE43" s="228"/>
      <c r="OXF43" s="228"/>
      <c r="OXG43" s="228"/>
      <c r="OXH43" s="228"/>
      <c r="OXI43" s="228"/>
      <c r="OXJ43" s="228"/>
      <c r="OXK43" s="228"/>
      <c r="OXL43" s="228"/>
      <c r="OXM43" s="228"/>
      <c r="OXN43" s="228"/>
      <c r="OXO43" s="228"/>
      <c r="OXP43" s="228"/>
      <c r="OXQ43" s="228"/>
      <c r="OXR43" s="228"/>
      <c r="OXS43" s="228"/>
      <c r="OXT43" s="228"/>
      <c r="OXU43" s="228"/>
      <c r="OXV43" s="228"/>
      <c r="OXW43" s="228"/>
      <c r="OXX43" s="228"/>
      <c r="OXY43" s="228"/>
      <c r="OXZ43" s="228"/>
      <c r="OYA43" s="228"/>
      <c r="OYB43" s="228"/>
      <c r="OYC43" s="228"/>
      <c r="OYD43" s="228"/>
      <c r="OYE43" s="228"/>
      <c r="OYF43" s="228"/>
      <c r="OYG43" s="228"/>
      <c r="OYH43" s="228"/>
      <c r="OYI43" s="228"/>
      <c r="OYJ43" s="228"/>
      <c r="OYK43" s="228"/>
      <c r="OYL43" s="228"/>
      <c r="OYM43" s="228"/>
      <c r="OYN43" s="228"/>
      <c r="OYO43" s="228"/>
      <c r="OYP43" s="228"/>
      <c r="OYQ43" s="228"/>
      <c r="OYR43" s="228"/>
      <c r="OYS43" s="228"/>
      <c r="OYT43" s="228"/>
      <c r="OYU43" s="228"/>
      <c r="OYV43" s="228"/>
      <c r="OYW43" s="228"/>
      <c r="OYX43" s="228"/>
      <c r="OYY43" s="228"/>
      <c r="OYZ43" s="228"/>
      <c r="OZA43" s="228"/>
      <c r="OZB43" s="228"/>
      <c r="OZC43" s="228"/>
      <c r="OZD43" s="228"/>
      <c r="OZE43" s="228"/>
      <c r="OZF43" s="228"/>
      <c r="OZG43" s="228"/>
      <c r="OZH43" s="228"/>
      <c r="OZI43" s="228"/>
      <c r="OZJ43" s="228"/>
      <c r="OZK43" s="228"/>
      <c r="OZL43" s="228"/>
      <c r="OZM43" s="228"/>
      <c r="OZN43" s="228"/>
      <c r="OZO43" s="228"/>
      <c r="OZP43" s="228"/>
      <c r="OZQ43" s="228"/>
      <c r="OZR43" s="228"/>
      <c r="OZS43" s="228"/>
      <c r="OZT43" s="228"/>
      <c r="OZU43" s="228"/>
      <c r="OZV43" s="228"/>
      <c r="OZW43" s="228"/>
      <c r="OZX43" s="228"/>
      <c r="OZY43" s="228"/>
      <c r="OZZ43" s="228"/>
      <c r="PAA43" s="228"/>
      <c r="PAB43" s="228"/>
      <c r="PAC43" s="228"/>
      <c r="PAD43" s="228"/>
      <c r="PAE43" s="228"/>
      <c r="PAF43" s="228"/>
      <c r="PAG43" s="228"/>
      <c r="PAH43" s="228"/>
      <c r="PAI43" s="228"/>
      <c r="PAJ43" s="228"/>
      <c r="PAK43" s="228"/>
      <c r="PAL43" s="228"/>
      <c r="PAM43" s="228"/>
      <c r="PAN43" s="228"/>
      <c r="PAO43" s="228"/>
      <c r="PAP43" s="228"/>
      <c r="PAQ43" s="228"/>
      <c r="PAR43" s="228"/>
      <c r="PAS43" s="228"/>
      <c r="PAT43" s="228"/>
      <c r="PAU43" s="228"/>
      <c r="PAV43" s="228"/>
      <c r="PAW43" s="228"/>
      <c r="PAX43" s="228"/>
      <c r="PAY43" s="228"/>
      <c r="PAZ43" s="228"/>
      <c r="PBA43" s="228"/>
      <c r="PBB43" s="228"/>
      <c r="PBC43" s="228"/>
      <c r="PBD43" s="228"/>
      <c r="PBE43" s="228"/>
      <c r="PBF43" s="228"/>
      <c r="PBG43" s="228"/>
      <c r="PBH43" s="228"/>
      <c r="PBI43" s="228"/>
      <c r="PBJ43" s="228"/>
      <c r="PBK43" s="228"/>
      <c r="PBL43" s="228"/>
      <c r="PBM43" s="228"/>
      <c r="PBN43" s="228"/>
      <c r="PBO43" s="228"/>
      <c r="PBP43" s="228"/>
      <c r="PBQ43" s="228"/>
      <c r="PBR43" s="228"/>
      <c r="PBS43" s="228"/>
      <c r="PBT43" s="228"/>
      <c r="PBU43" s="228"/>
      <c r="PBV43" s="228"/>
      <c r="PBW43" s="228"/>
      <c r="PBX43" s="228"/>
      <c r="PBY43" s="228"/>
      <c r="PBZ43" s="228"/>
      <c r="PCA43" s="228"/>
      <c r="PCB43" s="228"/>
      <c r="PCC43" s="228"/>
      <c r="PCD43" s="228"/>
      <c r="PCE43" s="228"/>
      <c r="PCF43" s="228"/>
      <c r="PCG43" s="228"/>
      <c r="PCH43" s="228"/>
      <c r="PCI43" s="228"/>
      <c r="PCJ43" s="228"/>
      <c r="PCK43" s="228"/>
      <c r="PCL43" s="228"/>
      <c r="PCM43" s="228"/>
      <c r="PCN43" s="228"/>
      <c r="PCO43" s="228"/>
      <c r="PCP43" s="228"/>
      <c r="PCQ43" s="228"/>
      <c r="PCR43" s="228"/>
      <c r="PCS43" s="228"/>
      <c r="PCT43" s="228"/>
      <c r="PCU43" s="228"/>
      <c r="PCV43" s="228"/>
      <c r="PCW43" s="228"/>
      <c r="PCX43" s="228"/>
      <c r="PCY43" s="228"/>
      <c r="PCZ43" s="228"/>
      <c r="PDA43" s="228"/>
      <c r="PDB43" s="228"/>
      <c r="PDC43" s="228"/>
      <c r="PDD43" s="228"/>
      <c r="PDE43" s="228"/>
      <c r="PDF43" s="228"/>
      <c r="PDG43" s="228"/>
      <c r="PDH43" s="228"/>
      <c r="PDI43" s="228"/>
      <c r="PDJ43" s="228"/>
      <c r="PDK43" s="228"/>
      <c r="PDL43" s="228"/>
      <c r="PDM43" s="228"/>
      <c r="PDN43" s="228"/>
      <c r="PDO43" s="228"/>
      <c r="PDP43" s="228"/>
      <c r="PDQ43" s="228"/>
      <c r="PDR43" s="228"/>
      <c r="PDS43" s="228"/>
      <c r="PDT43" s="228"/>
      <c r="PDU43" s="228"/>
      <c r="PDV43" s="228"/>
      <c r="PDW43" s="228"/>
      <c r="PDX43" s="228"/>
      <c r="PDY43" s="228"/>
      <c r="PDZ43" s="228"/>
      <c r="PEA43" s="228"/>
      <c r="PEB43" s="228"/>
      <c r="PEC43" s="228"/>
      <c r="PED43" s="228"/>
      <c r="PEE43" s="228"/>
      <c r="PEF43" s="228"/>
      <c r="PEG43" s="228"/>
      <c r="PEH43" s="228"/>
      <c r="PEI43" s="228"/>
      <c r="PEJ43" s="228"/>
      <c r="PEK43" s="228"/>
      <c r="PEL43" s="228"/>
      <c r="PEM43" s="228"/>
      <c r="PEN43" s="228"/>
      <c r="PEO43" s="228"/>
      <c r="PEP43" s="228"/>
      <c r="PEQ43" s="228"/>
      <c r="PER43" s="228"/>
      <c r="PES43" s="228"/>
      <c r="PET43" s="228"/>
      <c r="PEU43" s="228"/>
      <c r="PEV43" s="228"/>
      <c r="PEW43" s="228"/>
      <c r="PEX43" s="228"/>
      <c r="PEY43" s="228"/>
      <c r="PEZ43" s="228"/>
      <c r="PFA43" s="228"/>
      <c r="PFB43" s="228"/>
      <c r="PFC43" s="228"/>
      <c r="PFD43" s="228"/>
      <c r="PFE43" s="228"/>
      <c r="PFF43" s="228"/>
      <c r="PFG43" s="228"/>
      <c r="PFH43" s="228"/>
      <c r="PFI43" s="228"/>
      <c r="PFJ43" s="228"/>
      <c r="PFK43" s="228"/>
      <c r="PFL43" s="228"/>
      <c r="PFM43" s="228"/>
      <c r="PFN43" s="228"/>
      <c r="PFO43" s="228"/>
      <c r="PFP43" s="228"/>
      <c r="PFQ43" s="228"/>
      <c r="PFR43" s="228"/>
      <c r="PFS43" s="228"/>
      <c r="PFT43" s="228"/>
      <c r="PFU43" s="228"/>
      <c r="PFV43" s="228"/>
      <c r="PFW43" s="228"/>
      <c r="PFX43" s="228"/>
      <c r="PFY43" s="228"/>
      <c r="PFZ43" s="228"/>
      <c r="PGA43" s="228"/>
      <c r="PGB43" s="228"/>
      <c r="PGC43" s="228"/>
      <c r="PGD43" s="228"/>
      <c r="PGE43" s="228"/>
      <c r="PGF43" s="228"/>
      <c r="PGG43" s="228"/>
      <c r="PGH43" s="228"/>
      <c r="PGI43" s="228"/>
      <c r="PGJ43" s="228"/>
      <c r="PGK43" s="228"/>
      <c r="PGL43" s="228"/>
      <c r="PGM43" s="228"/>
      <c r="PGN43" s="228"/>
      <c r="PGO43" s="228"/>
      <c r="PGP43" s="228"/>
      <c r="PGQ43" s="228"/>
      <c r="PGR43" s="228"/>
      <c r="PGS43" s="228"/>
      <c r="PGT43" s="228"/>
      <c r="PGU43" s="228"/>
      <c r="PGV43" s="228"/>
      <c r="PGW43" s="228"/>
      <c r="PGX43" s="228"/>
      <c r="PGY43" s="228"/>
      <c r="PGZ43" s="228"/>
      <c r="PHA43" s="228"/>
      <c r="PHB43" s="228"/>
      <c r="PHC43" s="228"/>
      <c r="PHD43" s="228"/>
      <c r="PHE43" s="228"/>
      <c r="PHF43" s="228"/>
      <c r="PHG43" s="228"/>
      <c r="PHH43" s="228"/>
      <c r="PHI43" s="228"/>
      <c r="PHJ43" s="228"/>
      <c r="PHK43" s="228"/>
      <c r="PHL43" s="228"/>
      <c r="PHM43" s="228"/>
      <c r="PHN43" s="228"/>
      <c r="PHO43" s="228"/>
      <c r="PHP43" s="228"/>
      <c r="PHQ43" s="228"/>
      <c r="PHR43" s="228"/>
      <c r="PHS43" s="228"/>
      <c r="PHT43" s="228"/>
      <c r="PHU43" s="228"/>
      <c r="PHV43" s="228"/>
      <c r="PHW43" s="228"/>
      <c r="PHX43" s="228"/>
      <c r="PHY43" s="228"/>
      <c r="PHZ43" s="228"/>
      <c r="PIA43" s="228"/>
      <c r="PIB43" s="228"/>
      <c r="PIC43" s="228"/>
      <c r="PID43" s="228"/>
      <c r="PIE43" s="228"/>
      <c r="PIF43" s="228"/>
      <c r="PIG43" s="228"/>
      <c r="PIH43" s="228"/>
      <c r="PII43" s="228"/>
      <c r="PIJ43" s="228"/>
      <c r="PIK43" s="228"/>
      <c r="PIL43" s="228"/>
      <c r="PIM43" s="228"/>
      <c r="PIN43" s="228"/>
      <c r="PIO43" s="228"/>
      <c r="PIP43" s="228"/>
      <c r="PIQ43" s="228"/>
      <c r="PIR43" s="228"/>
      <c r="PIS43" s="228"/>
      <c r="PIT43" s="228"/>
      <c r="PIU43" s="228"/>
      <c r="PIV43" s="228"/>
      <c r="PIW43" s="228"/>
      <c r="PIX43" s="228"/>
      <c r="PIY43" s="228"/>
      <c r="PIZ43" s="228"/>
      <c r="PJA43" s="228"/>
      <c r="PJB43" s="228"/>
      <c r="PJC43" s="228"/>
      <c r="PJD43" s="228"/>
      <c r="PJE43" s="228"/>
      <c r="PJF43" s="228"/>
      <c r="PJG43" s="228"/>
      <c r="PJH43" s="228"/>
      <c r="PJI43" s="228"/>
      <c r="PJJ43" s="228"/>
      <c r="PJK43" s="228"/>
      <c r="PJL43" s="228"/>
      <c r="PJM43" s="228"/>
      <c r="PJN43" s="228"/>
      <c r="PJO43" s="228"/>
      <c r="PJP43" s="228"/>
      <c r="PJQ43" s="228"/>
      <c r="PJR43" s="228"/>
      <c r="PJS43" s="228"/>
      <c r="PJT43" s="228"/>
      <c r="PJU43" s="228"/>
      <c r="PJV43" s="228"/>
      <c r="PJW43" s="228"/>
      <c r="PJX43" s="228"/>
      <c r="PJY43" s="228"/>
      <c r="PJZ43" s="228"/>
      <c r="PKA43" s="228"/>
      <c r="PKB43" s="228"/>
      <c r="PKC43" s="228"/>
      <c r="PKD43" s="228"/>
      <c r="PKE43" s="228"/>
      <c r="PKF43" s="228"/>
      <c r="PKG43" s="228"/>
      <c r="PKH43" s="228"/>
      <c r="PKI43" s="228"/>
      <c r="PKJ43" s="228"/>
      <c r="PKK43" s="228"/>
      <c r="PKL43" s="228"/>
      <c r="PKM43" s="228"/>
      <c r="PKN43" s="228"/>
      <c r="PKO43" s="228"/>
      <c r="PKP43" s="228"/>
      <c r="PKQ43" s="228"/>
      <c r="PKR43" s="228"/>
      <c r="PKS43" s="228"/>
      <c r="PKT43" s="228"/>
      <c r="PKU43" s="228"/>
      <c r="PKV43" s="228"/>
      <c r="PKW43" s="228"/>
      <c r="PKX43" s="228"/>
      <c r="PKY43" s="228"/>
      <c r="PKZ43" s="228"/>
      <c r="PLA43" s="228"/>
      <c r="PLB43" s="228"/>
      <c r="PLC43" s="228"/>
      <c r="PLD43" s="228"/>
      <c r="PLE43" s="228"/>
      <c r="PLF43" s="228"/>
      <c r="PLG43" s="228"/>
      <c r="PLH43" s="228"/>
      <c r="PLI43" s="228"/>
      <c r="PLJ43" s="228"/>
      <c r="PLK43" s="228"/>
      <c r="PLL43" s="228"/>
      <c r="PLM43" s="228"/>
      <c r="PLN43" s="228"/>
      <c r="PLO43" s="228"/>
      <c r="PLP43" s="228"/>
      <c r="PLQ43" s="228"/>
      <c r="PLR43" s="228"/>
      <c r="PLS43" s="228"/>
      <c r="PLT43" s="228"/>
      <c r="PLU43" s="228"/>
      <c r="PLV43" s="228"/>
      <c r="PLW43" s="228"/>
      <c r="PLX43" s="228"/>
      <c r="PLY43" s="228"/>
      <c r="PLZ43" s="228"/>
      <c r="PMA43" s="228"/>
      <c r="PMB43" s="228"/>
      <c r="PMC43" s="228"/>
      <c r="PMD43" s="228"/>
      <c r="PME43" s="228"/>
      <c r="PMF43" s="228"/>
      <c r="PMG43" s="228"/>
      <c r="PMH43" s="228"/>
      <c r="PMI43" s="228"/>
      <c r="PMJ43" s="228"/>
      <c r="PMK43" s="228"/>
      <c r="PML43" s="228"/>
      <c r="PMM43" s="228"/>
      <c r="PMN43" s="228"/>
      <c r="PMO43" s="228"/>
      <c r="PMP43" s="228"/>
      <c r="PMQ43" s="228"/>
      <c r="PMR43" s="228"/>
      <c r="PMS43" s="228"/>
      <c r="PMT43" s="228"/>
      <c r="PMU43" s="228"/>
      <c r="PMV43" s="228"/>
      <c r="PMW43" s="228"/>
      <c r="PMX43" s="228"/>
      <c r="PMY43" s="228"/>
      <c r="PMZ43" s="228"/>
      <c r="PNA43" s="228"/>
      <c r="PNB43" s="228"/>
      <c r="PNC43" s="228"/>
      <c r="PND43" s="228"/>
      <c r="PNE43" s="228"/>
      <c r="PNF43" s="228"/>
      <c r="PNG43" s="228"/>
      <c r="PNH43" s="228"/>
      <c r="PNI43" s="228"/>
      <c r="PNJ43" s="228"/>
      <c r="PNK43" s="228"/>
      <c r="PNL43" s="228"/>
      <c r="PNM43" s="228"/>
      <c r="PNN43" s="228"/>
      <c r="PNO43" s="228"/>
      <c r="PNP43" s="228"/>
      <c r="PNQ43" s="228"/>
      <c r="PNR43" s="228"/>
      <c r="PNS43" s="228"/>
      <c r="PNT43" s="228"/>
      <c r="PNU43" s="228"/>
      <c r="PNV43" s="228"/>
      <c r="PNW43" s="228"/>
      <c r="PNX43" s="228"/>
      <c r="PNY43" s="228"/>
      <c r="PNZ43" s="228"/>
      <c r="POA43" s="228"/>
      <c r="POB43" s="228"/>
      <c r="POC43" s="228"/>
      <c r="POD43" s="228"/>
      <c r="POE43" s="228"/>
      <c r="POF43" s="228"/>
      <c r="POG43" s="228"/>
      <c r="POH43" s="228"/>
      <c r="POI43" s="228"/>
      <c r="POJ43" s="228"/>
      <c r="POK43" s="228"/>
      <c r="POL43" s="228"/>
      <c r="POM43" s="228"/>
      <c r="PON43" s="228"/>
      <c r="POO43" s="228"/>
      <c r="POP43" s="228"/>
      <c r="POQ43" s="228"/>
      <c r="POR43" s="228"/>
      <c r="POS43" s="228"/>
      <c r="POT43" s="228"/>
      <c r="POU43" s="228"/>
      <c r="POV43" s="228"/>
      <c r="POW43" s="228"/>
      <c r="POX43" s="228"/>
      <c r="POY43" s="228"/>
      <c r="POZ43" s="228"/>
      <c r="PPA43" s="228"/>
      <c r="PPB43" s="228"/>
      <c r="PPC43" s="228"/>
      <c r="PPD43" s="228"/>
      <c r="PPE43" s="228"/>
      <c r="PPF43" s="228"/>
      <c r="PPG43" s="228"/>
      <c r="PPH43" s="228"/>
      <c r="PPI43" s="228"/>
      <c r="PPJ43" s="228"/>
      <c r="PPK43" s="228"/>
      <c r="PPL43" s="228"/>
      <c r="PPM43" s="228"/>
      <c r="PPN43" s="228"/>
      <c r="PPO43" s="228"/>
      <c r="PPP43" s="228"/>
      <c r="PPQ43" s="228"/>
      <c r="PPR43" s="228"/>
      <c r="PPS43" s="228"/>
      <c r="PPT43" s="228"/>
      <c r="PPU43" s="228"/>
      <c r="PPV43" s="228"/>
      <c r="PPW43" s="228"/>
      <c r="PPX43" s="228"/>
      <c r="PPY43" s="228"/>
      <c r="PPZ43" s="228"/>
      <c r="PQA43" s="228"/>
      <c r="PQB43" s="228"/>
      <c r="PQC43" s="228"/>
      <c r="PQD43" s="228"/>
      <c r="PQE43" s="228"/>
      <c r="PQF43" s="228"/>
      <c r="PQG43" s="228"/>
      <c r="PQH43" s="228"/>
      <c r="PQI43" s="228"/>
      <c r="PQJ43" s="228"/>
      <c r="PQK43" s="228"/>
      <c r="PQL43" s="228"/>
      <c r="PQM43" s="228"/>
      <c r="PQN43" s="228"/>
      <c r="PQO43" s="228"/>
      <c r="PQP43" s="228"/>
      <c r="PQQ43" s="228"/>
      <c r="PQR43" s="228"/>
      <c r="PQS43" s="228"/>
      <c r="PQT43" s="228"/>
      <c r="PQU43" s="228"/>
      <c r="PQV43" s="228"/>
      <c r="PQW43" s="228"/>
      <c r="PQX43" s="228"/>
      <c r="PQY43" s="228"/>
      <c r="PQZ43" s="228"/>
      <c r="PRA43" s="228"/>
      <c r="PRB43" s="228"/>
      <c r="PRC43" s="228"/>
      <c r="PRD43" s="228"/>
      <c r="PRE43" s="228"/>
      <c r="PRF43" s="228"/>
      <c r="PRG43" s="228"/>
      <c r="PRH43" s="228"/>
      <c r="PRI43" s="228"/>
      <c r="PRJ43" s="228"/>
      <c r="PRK43" s="228"/>
      <c r="PRL43" s="228"/>
      <c r="PRM43" s="228"/>
      <c r="PRN43" s="228"/>
      <c r="PRO43" s="228"/>
      <c r="PRP43" s="228"/>
      <c r="PRQ43" s="228"/>
      <c r="PRR43" s="228"/>
      <c r="PRS43" s="228"/>
      <c r="PRT43" s="228"/>
      <c r="PRU43" s="228"/>
      <c r="PRV43" s="228"/>
      <c r="PRW43" s="228"/>
      <c r="PRX43" s="228"/>
      <c r="PRY43" s="228"/>
      <c r="PRZ43" s="228"/>
      <c r="PSA43" s="228"/>
      <c r="PSB43" s="228"/>
      <c r="PSC43" s="228"/>
      <c r="PSD43" s="228"/>
      <c r="PSE43" s="228"/>
      <c r="PSF43" s="228"/>
      <c r="PSG43" s="228"/>
      <c r="PSH43" s="228"/>
      <c r="PSI43" s="228"/>
      <c r="PSJ43" s="228"/>
      <c r="PSK43" s="228"/>
      <c r="PSL43" s="228"/>
      <c r="PSM43" s="228"/>
      <c r="PSN43" s="228"/>
      <c r="PSO43" s="228"/>
      <c r="PSP43" s="228"/>
      <c r="PSQ43" s="228"/>
      <c r="PSR43" s="228"/>
      <c r="PSS43" s="228"/>
      <c r="PST43" s="228"/>
      <c r="PSU43" s="228"/>
      <c r="PSV43" s="228"/>
      <c r="PSW43" s="228"/>
      <c r="PSX43" s="228"/>
      <c r="PSY43" s="228"/>
      <c r="PSZ43" s="228"/>
      <c r="PTA43" s="228"/>
      <c r="PTB43" s="228"/>
      <c r="PTC43" s="228"/>
      <c r="PTD43" s="228"/>
      <c r="PTE43" s="228"/>
      <c r="PTF43" s="228"/>
      <c r="PTG43" s="228"/>
      <c r="PTH43" s="228"/>
      <c r="PTI43" s="228"/>
      <c r="PTJ43" s="228"/>
      <c r="PTK43" s="228"/>
      <c r="PTL43" s="228"/>
      <c r="PTM43" s="228"/>
      <c r="PTN43" s="228"/>
      <c r="PTO43" s="228"/>
      <c r="PTP43" s="228"/>
      <c r="PTQ43" s="228"/>
      <c r="PTR43" s="228"/>
      <c r="PTS43" s="228"/>
      <c r="PTT43" s="228"/>
      <c r="PTU43" s="228"/>
      <c r="PTV43" s="228"/>
      <c r="PTW43" s="228"/>
      <c r="PTX43" s="228"/>
      <c r="PTY43" s="228"/>
      <c r="PTZ43" s="228"/>
      <c r="PUA43" s="228"/>
      <c r="PUB43" s="228"/>
      <c r="PUC43" s="228"/>
      <c r="PUD43" s="228"/>
      <c r="PUE43" s="228"/>
      <c r="PUF43" s="228"/>
      <c r="PUG43" s="228"/>
      <c r="PUH43" s="228"/>
      <c r="PUI43" s="228"/>
      <c r="PUJ43" s="228"/>
      <c r="PUK43" s="228"/>
      <c r="PUL43" s="228"/>
      <c r="PUM43" s="228"/>
      <c r="PUN43" s="228"/>
      <c r="PUO43" s="228"/>
      <c r="PUP43" s="228"/>
      <c r="PUQ43" s="228"/>
      <c r="PUR43" s="228"/>
      <c r="PUS43" s="228"/>
      <c r="PUT43" s="228"/>
      <c r="PUU43" s="228"/>
      <c r="PUV43" s="228"/>
      <c r="PUW43" s="228"/>
      <c r="PUX43" s="228"/>
      <c r="PUY43" s="228"/>
      <c r="PUZ43" s="228"/>
      <c r="PVA43" s="228"/>
      <c r="PVB43" s="228"/>
      <c r="PVC43" s="228"/>
      <c r="PVD43" s="228"/>
      <c r="PVE43" s="228"/>
      <c r="PVF43" s="228"/>
      <c r="PVG43" s="228"/>
      <c r="PVH43" s="228"/>
      <c r="PVI43" s="228"/>
      <c r="PVJ43" s="228"/>
      <c r="PVK43" s="228"/>
      <c r="PVL43" s="228"/>
      <c r="PVM43" s="228"/>
      <c r="PVN43" s="228"/>
      <c r="PVO43" s="228"/>
      <c r="PVP43" s="228"/>
      <c r="PVQ43" s="228"/>
      <c r="PVR43" s="228"/>
      <c r="PVS43" s="228"/>
      <c r="PVT43" s="228"/>
      <c r="PVU43" s="228"/>
      <c r="PVV43" s="228"/>
      <c r="PVW43" s="228"/>
      <c r="PVX43" s="228"/>
      <c r="PVY43" s="228"/>
      <c r="PVZ43" s="228"/>
      <c r="PWA43" s="228"/>
      <c r="PWB43" s="228"/>
      <c r="PWC43" s="228"/>
      <c r="PWD43" s="228"/>
      <c r="PWE43" s="228"/>
      <c r="PWF43" s="228"/>
      <c r="PWG43" s="228"/>
      <c r="PWH43" s="228"/>
      <c r="PWI43" s="228"/>
      <c r="PWJ43" s="228"/>
      <c r="PWK43" s="228"/>
      <c r="PWL43" s="228"/>
      <c r="PWM43" s="228"/>
      <c r="PWN43" s="228"/>
      <c r="PWO43" s="228"/>
      <c r="PWP43" s="228"/>
      <c r="PWQ43" s="228"/>
      <c r="PWR43" s="228"/>
      <c r="PWS43" s="228"/>
      <c r="PWT43" s="228"/>
      <c r="PWU43" s="228"/>
      <c r="PWV43" s="228"/>
      <c r="PWW43" s="228"/>
      <c r="PWX43" s="228"/>
      <c r="PWY43" s="228"/>
      <c r="PWZ43" s="228"/>
      <c r="PXA43" s="228"/>
      <c r="PXB43" s="228"/>
      <c r="PXC43" s="228"/>
      <c r="PXD43" s="228"/>
      <c r="PXE43" s="228"/>
      <c r="PXF43" s="228"/>
      <c r="PXG43" s="228"/>
      <c r="PXH43" s="228"/>
      <c r="PXI43" s="228"/>
      <c r="PXJ43" s="228"/>
      <c r="PXK43" s="228"/>
      <c r="PXL43" s="228"/>
      <c r="PXM43" s="228"/>
      <c r="PXN43" s="228"/>
      <c r="PXO43" s="228"/>
      <c r="PXP43" s="228"/>
      <c r="PXQ43" s="228"/>
      <c r="PXR43" s="228"/>
      <c r="PXS43" s="228"/>
      <c r="PXT43" s="228"/>
      <c r="PXU43" s="228"/>
      <c r="PXV43" s="228"/>
      <c r="PXW43" s="228"/>
      <c r="PXX43" s="228"/>
      <c r="PXY43" s="228"/>
      <c r="PXZ43" s="228"/>
      <c r="PYA43" s="228"/>
      <c r="PYB43" s="228"/>
      <c r="PYC43" s="228"/>
      <c r="PYD43" s="228"/>
      <c r="PYE43" s="228"/>
      <c r="PYF43" s="228"/>
      <c r="PYG43" s="228"/>
      <c r="PYH43" s="228"/>
      <c r="PYI43" s="228"/>
      <c r="PYJ43" s="228"/>
      <c r="PYK43" s="228"/>
      <c r="PYL43" s="228"/>
      <c r="PYM43" s="228"/>
      <c r="PYN43" s="228"/>
      <c r="PYO43" s="228"/>
      <c r="PYP43" s="228"/>
      <c r="PYQ43" s="228"/>
      <c r="PYR43" s="228"/>
      <c r="PYS43" s="228"/>
      <c r="PYT43" s="228"/>
      <c r="PYU43" s="228"/>
      <c r="PYV43" s="228"/>
      <c r="PYW43" s="228"/>
      <c r="PYX43" s="228"/>
      <c r="PYY43" s="228"/>
      <c r="PYZ43" s="228"/>
      <c r="PZA43" s="228"/>
      <c r="PZB43" s="228"/>
      <c r="PZC43" s="228"/>
      <c r="PZD43" s="228"/>
      <c r="PZE43" s="228"/>
      <c r="PZF43" s="228"/>
      <c r="PZG43" s="228"/>
      <c r="PZH43" s="228"/>
      <c r="PZI43" s="228"/>
      <c r="PZJ43" s="228"/>
      <c r="PZK43" s="228"/>
      <c r="PZL43" s="228"/>
      <c r="PZM43" s="228"/>
      <c r="PZN43" s="228"/>
      <c r="PZO43" s="228"/>
      <c r="PZP43" s="228"/>
      <c r="PZQ43" s="228"/>
      <c r="PZR43" s="228"/>
      <c r="PZS43" s="228"/>
      <c r="PZT43" s="228"/>
      <c r="PZU43" s="228"/>
      <c r="PZV43" s="228"/>
      <c r="PZW43" s="228"/>
      <c r="PZX43" s="228"/>
      <c r="PZY43" s="228"/>
      <c r="PZZ43" s="228"/>
      <c r="QAA43" s="228"/>
      <c r="QAB43" s="228"/>
      <c r="QAC43" s="228"/>
      <c r="QAD43" s="228"/>
      <c r="QAE43" s="228"/>
      <c r="QAF43" s="228"/>
      <c r="QAG43" s="228"/>
      <c r="QAH43" s="228"/>
      <c r="QAI43" s="228"/>
      <c r="QAJ43" s="228"/>
      <c r="QAK43" s="228"/>
      <c r="QAL43" s="228"/>
      <c r="QAM43" s="228"/>
      <c r="QAN43" s="228"/>
      <c r="QAO43" s="228"/>
      <c r="QAP43" s="228"/>
      <c r="QAQ43" s="228"/>
      <c r="QAR43" s="228"/>
      <c r="QAS43" s="228"/>
      <c r="QAT43" s="228"/>
      <c r="QAU43" s="228"/>
      <c r="QAV43" s="228"/>
      <c r="QAW43" s="228"/>
      <c r="QAX43" s="228"/>
      <c r="QAY43" s="228"/>
      <c r="QAZ43" s="228"/>
      <c r="QBA43" s="228"/>
      <c r="QBB43" s="228"/>
      <c r="QBC43" s="228"/>
      <c r="QBD43" s="228"/>
      <c r="QBE43" s="228"/>
      <c r="QBF43" s="228"/>
      <c r="QBG43" s="228"/>
      <c r="QBH43" s="228"/>
      <c r="QBI43" s="228"/>
      <c r="QBJ43" s="228"/>
      <c r="QBK43" s="228"/>
      <c r="QBL43" s="228"/>
      <c r="QBM43" s="228"/>
      <c r="QBN43" s="228"/>
      <c r="QBO43" s="228"/>
      <c r="QBP43" s="228"/>
      <c r="QBQ43" s="228"/>
      <c r="QBR43" s="228"/>
      <c r="QBS43" s="228"/>
      <c r="QBT43" s="228"/>
      <c r="QBU43" s="228"/>
      <c r="QBV43" s="228"/>
      <c r="QBW43" s="228"/>
      <c r="QBX43" s="228"/>
      <c r="QBY43" s="228"/>
      <c r="QBZ43" s="228"/>
      <c r="QCA43" s="228"/>
      <c r="QCB43" s="228"/>
      <c r="QCC43" s="228"/>
      <c r="QCD43" s="228"/>
      <c r="QCE43" s="228"/>
      <c r="QCF43" s="228"/>
      <c r="QCG43" s="228"/>
      <c r="QCH43" s="228"/>
      <c r="QCI43" s="228"/>
      <c r="QCJ43" s="228"/>
      <c r="QCK43" s="228"/>
      <c r="QCL43" s="228"/>
      <c r="QCM43" s="228"/>
      <c r="QCN43" s="228"/>
      <c r="QCO43" s="228"/>
      <c r="QCP43" s="228"/>
      <c r="QCQ43" s="228"/>
      <c r="QCR43" s="228"/>
      <c r="QCS43" s="228"/>
      <c r="QCT43" s="228"/>
      <c r="QCU43" s="228"/>
      <c r="QCV43" s="228"/>
      <c r="QCW43" s="228"/>
      <c r="QCX43" s="228"/>
      <c r="QCY43" s="228"/>
      <c r="QCZ43" s="228"/>
      <c r="QDA43" s="228"/>
      <c r="QDB43" s="228"/>
      <c r="QDC43" s="228"/>
      <c r="QDD43" s="228"/>
      <c r="QDE43" s="228"/>
      <c r="QDF43" s="228"/>
      <c r="QDG43" s="228"/>
      <c r="QDH43" s="228"/>
      <c r="QDI43" s="228"/>
      <c r="QDJ43" s="228"/>
      <c r="QDK43" s="228"/>
      <c r="QDL43" s="228"/>
      <c r="QDM43" s="228"/>
      <c r="QDN43" s="228"/>
      <c r="QDO43" s="228"/>
      <c r="QDP43" s="228"/>
      <c r="QDQ43" s="228"/>
      <c r="QDR43" s="228"/>
      <c r="QDS43" s="228"/>
      <c r="QDT43" s="228"/>
      <c r="QDU43" s="228"/>
      <c r="QDV43" s="228"/>
      <c r="QDW43" s="228"/>
      <c r="QDX43" s="228"/>
      <c r="QDY43" s="228"/>
      <c r="QDZ43" s="228"/>
      <c r="QEA43" s="228"/>
      <c r="QEB43" s="228"/>
      <c r="QEC43" s="228"/>
      <c r="QED43" s="228"/>
      <c r="QEE43" s="228"/>
      <c r="QEF43" s="228"/>
      <c r="QEG43" s="228"/>
      <c r="QEH43" s="228"/>
      <c r="QEI43" s="228"/>
      <c r="QEJ43" s="228"/>
      <c r="QEK43" s="228"/>
      <c r="QEL43" s="228"/>
      <c r="QEM43" s="228"/>
      <c r="QEN43" s="228"/>
      <c r="QEO43" s="228"/>
      <c r="QEP43" s="228"/>
      <c r="QEQ43" s="228"/>
      <c r="QER43" s="228"/>
      <c r="QES43" s="228"/>
      <c r="QET43" s="228"/>
      <c r="QEU43" s="228"/>
      <c r="QEV43" s="228"/>
      <c r="QEW43" s="228"/>
      <c r="QEX43" s="228"/>
      <c r="QEY43" s="228"/>
      <c r="QEZ43" s="228"/>
      <c r="QFA43" s="228"/>
      <c r="QFB43" s="228"/>
      <c r="QFC43" s="228"/>
      <c r="QFD43" s="228"/>
      <c r="QFE43" s="228"/>
      <c r="QFF43" s="228"/>
      <c r="QFG43" s="228"/>
      <c r="QFH43" s="228"/>
      <c r="QFI43" s="228"/>
      <c r="QFJ43" s="228"/>
      <c r="QFK43" s="228"/>
      <c r="QFL43" s="228"/>
      <c r="QFM43" s="228"/>
      <c r="QFN43" s="228"/>
      <c r="QFO43" s="228"/>
      <c r="QFP43" s="228"/>
      <c r="QFQ43" s="228"/>
      <c r="QFR43" s="228"/>
      <c r="QFS43" s="228"/>
      <c r="QFT43" s="228"/>
      <c r="QFU43" s="228"/>
      <c r="QFV43" s="228"/>
      <c r="QFW43" s="228"/>
      <c r="QFX43" s="228"/>
      <c r="QFY43" s="228"/>
      <c r="QFZ43" s="228"/>
      <c r="QGA43" s="228"/>
      <c r="QGB43" s="228"/>
      <c r="QGC43" s="228"/>
      <c r="QGD43" s="228"/>
      <c r="QGE43" s="228"/>
      <c r="QGF43" s="228"/>
      <c r="QGG43" s="228"/>
      <c r="QGH43" s="228"/>
      <c r="QGI43" s="228"/>
      <c r="QGJ43" s="228"/>
      <c r="QGK43" s="228"/>
      <c r="QGL43" s="228"/>
      <c r="QGM43" s="228"/>
      <c r="QGN43" s="228"/>
      <c r="QGO43" s="228"/>
      <c r="QGP43" s="228"/>
      <c r="QGQ43" s="228"/>
      <c r="QGR43" s="228"/>
      <c r="QGS43" s="228"/>
      <c r="QGT43" s="228"/>
      <c r="QGU43" s="228"/>
      <c r="QGV43" s="228"/>
      <c r="QGW43" s="228"/>
      <c r="QGX43" s="228"/>
      <c r="QGY43" s="228"/>
      <c r="QGZ43" s="228"/>
      <c r="QHA43" s="228"/>
      <c r="QHB43" s="228"/>
      <c r="QHC43" s="228"/>
      <c r="QHD43" s="228"/>
      <c r="QHE43" s="228"/>
      <c r="QHF43" s="228"/>
      <c r="QHG43" s="228"/>
      <c r="QHH43" s="228"/>
      <c r="QHI43" s="228"/>
      <c r="QHJ43" s="228"/>
      <c r="QHK43" s="228"/>
      <c r="QHL43" s="228"/>
      <c r="QHM43" s="228"/>
      <c r="QHN43" s="228"/>
      <c r="QHO43" s="228"/>
      <c r="QHP43" s="228"/>
      <c r="QHQ43" s="228"/>
      <c r="QHR43" s="228"/>
      <c r="QHS43" s="228"/>
      <c r="QHT43" s="228"/>
      <c r="QHU43" s="228"/>
      <c r="QHV43" s="228"/>
      <c r="QHW43" s="228"/>
      <c r="QHX43" s="228"/>
      <c r="QHY43" s="228"/>
      <c r="QHZ43" s="228"/>
      <c r="QIA43" s="228"/>
      <c r="QIB43" s="228"/>
      <c r="QIC43" s="228"/>
      <c r="QID43" s="228"/>
      <c r="QIE43" s="228"/>
      <c r="QIF43" s="228"/>
      <c r="QIG43" s="228"/>
      <c r="QIH43" s="228"/>
      <c r="QII43" s="228"/>
      <c r="QIJ43" s="228"/>
      <c r="QIK43" s="228"/>
      <c r="QIL43" s="228"/>
      <c r="QIM43" s="228"/>
      <c r="QIN43" s="228"/>
      <c r="QIO43" s="228"/>
      <c r="QIP43" s="228"/>
      <c r="QIQ43" s="228"/>
      <c r="QIR43" s="228"/>
      <c r="QIS43" s="228"/>
      <c r="QIT43" s="228"/>
      <c r="QIU43" s="228"/>
      <c r="QIV43" s="228"/>
      <c r="QIW43" s="228"/>
      <c r="QIX43" s="228"/>
      <c r="QIY43" s="228"/>
      <c r="QIZ43" s="228"/>
      <c r="QJA43" s="228"/>
      <c r="QJB43" s="228"/>
      <c r="QJC43" s="228"/>
      <c r="QJD43" s="228"/>
      <c r="QJE43" s="228"/>
      <c r="QJF43" s="228"/>
      <c r="QJG43" s="228"/>
      <c r="QJH43" s="228"/>
      <c r="QJI43" s="228"/>
      <c r="QJJ43" s="228"/>
      <c r="QJK43" s="228"/>
      <c r="QJL43" s="228"/>
      <c r="QJM43" s="228"/>
      <c r="QJN43" s="228"/>
      <c r="QJO43" s="228"/>
      <c r="QJP43" s="228"/>
      <c r="QJQ43" s="228"/>
      <c r="QJR43" s="228"/>
      <c r="QJS43" s="228"/>
      <c r="QJT43" s="228"/>
      <c r="QJU43" s="228"/>
      <c r="QJV43" s="228"/>
      <c r="QJW43" s="228"/>
      <c r="QJX43" s="228"/>
      <c r="QJY43" s="228"/>
      <c r="QJZ43" s="228"/>
      <c r="QKA43" s="228"/>
      <c r="QKB43" s="228"/>
      <c r="QKC43" s="228"/>
      <c r="QKD43" s="228"/>
      <c r="QKE43" s="228"/>
      <c r="QKF43" s="228"/>
      <c r="QKG43" s="228"/>
      <c r="QKH43" s="228"/>
      <c r="QKI43" s="228"/>
      <c r="QKJ43" s="228"/>
      <c r="QKK43" s="228"/>
      <c r="QKL43" s="228"/>
      <c r="QKM43" s="228"/>
      <c r="QKN43" s="228"/>
      <c r="QKO43" s="228"/>
      <c r="QKP43" s="228"/>
      <c r="QKQ43" s="228"/>
      <c r="QKR43" s="228"/>
      <c r="QKS43" s="228"/>
      <c r="QKT43" s="228"/>
      <c r="QKU43" s="228"/>
      <c r="QKV43" s="228"/>
      <c r="QKW43" s="228"/>
      <c r="QKX43" s="228"/>
      <c r="QKY43" s="228"/>
      <c r="QKZ43" s="228"/>
      <c r="QLA43" s="228"/>
      <c r="QLB43" s="228"/>
      <c r="QLC43" s="228"/>
      <c r="QLD43" s="228"/>
      <c r="QLE43" s="228"/>
      <c r="QLF43" s="228"/>
      <c r="QLG43" s="228"/>
      <c r="QLH43" s="228"/>
      <c r="QLI43" s="228"/>
      <c r="QLJ43" s="228"/>
      <c r="QLK43" s="228"/>
      <c r="QLL43" s="228"/>
      <c r="QLM43" s="228"/>
      <c r="QLN43" s="228"/>
      <c r="QLO43" s="228"/>
      <c r="QLP43" s="228"/>
      <c r="QLQ43" s="228"/>
      <c r="QLR43" s="228"/>
      <c r="QLS43" s="228"/>
      <c r="QLT43" s="228"/>
      <c r="QLU43" s="228"/>
      <c r="QLV43" s="228"/>
      <c r="QLW43" s="228"/>
      <c r="QLX43" s="228"/>
      <c r="QLY43" s="228"/>
      <c r="QLZ43" s="228"/>
      <c r="QMA43" s="228"/>
      <c r="QMB43" s="228"/>
      <c r="QMC43" s="228"/>
      <c r="QMD43" s="228"/>
      <c r="QME43" s="228"/>
      <c r="QMF43" s="228"/>
      <c r="QMG43" s="228"/>
      <c r="QMH43" s="228"/>
      <c r="QMI43" s="228"/>
      <c r="QMJ43" s="228"/>
      <c r="QMK43" s="228"/>
      <c r="QML43" s="228"/>
      <c r="QMM43" s="228"/>
      <c r="QMN43" s="228"/>
      <c r="QMO43" s="228"/>
      <c r="QMP43" s="228"/>
      <c r="QMQ43" s="228"/>
      <c r="QMR43" s="228"/>
      <c r="QMS43" s="228"/>
      <c r="QMT43" s="228"/>
      <c r="QMU43" s="228"/>
      <c r="QMV43" s="228"/>
      <c r="QMW43" s="228"/>
      <c r="QMX43" s="228"/>
      <c r="QMY43" s="228"/>
      <c r="QMZ43" s="228"/>
      <c r="QNA43" s="228"/>
      <c r="QNB43" s="228"/>
      <c r="QNC43" s="228"/>
      <c r="QND43" s="228"/>
      <c r="QNE43" s="228"/>
      <c r="QNF43" s="228"/>
      <c r="QNG43" s="228"/>
      <c r="QNH43" s="228"/>
      <c r="QNI43" s="228"/>
      <c r="QNJ43" s="228"/>
      <c r="QNK43" s="228"/>
      <c r="QNL43" s="228"/>
      <c r="QNM43" s="228"/>
      <c r="QNN43" s="228"/>
      <c r="QNO43" s="228"/>
      <c r="QNP43" s="228"/>
      <c r="QNQ43" s="228"/>
      <c r="QNR43" s="228"/>
      <c r="QNS43" s="228"/>
      <c r="QNT43" s="228"/>
      <c r="QNU43" s="228"/>
      <c r="QNV43" s="228"/>
      <c r="QNW43" s="228"/>
      <c r="QNX43" s="228"/>
      <c r="QNY43" s="228"/>
      <c r="QNZ43" s="228"/>
      <c r="QOA43" s="228"/>
      <c r="QOB43" s="228"/>
      <c r="QOC43" s="228"/>
      <c r="QOD43" s="228"/>
      <c r="QOE43" s="228"/>
      <c r="QOF43" s="228"/>
      <c r="QOG43" s="228"/>
      <c r="QOH43" s="228"/>
      <c r="QOI43" s="228"/>
      <c r="QOJ43" s="228"/>
      <c r="QOK43" s="228"/>
      <c r="QOL43" s="228"/>
      <c r="QOM43" s="228"/>
      <c r="QON43" s="228"/>
      <c r="QOO43" s="228"/>
      <c r="QOP43" s="228"/>
      <c r="QOQ43" s="228"/>
      <c r="QOR43" s="228"/>
      <c r="QOS43" s="228"/>
      <c r="QOT43" s="228"/>
      <c r="QOU43" s="228"/>
      <c r="QOV43" s="228"/>
      <c r="QOW43" s="228"/>
      <c r="QOX43" s="228"/>
      <c r="QOY43" s="228"/>
      <c r="QOZ43" s="228"/>
      <c r="QPA43" s="228"/>
      <c r="QPB43" s="228"/>
      <c r="QPC43" s="228"/>
      <c r="QPD43" s="228"/>
      <c r="QPE43" s="228"/>
      <c r="QPF43" s="228"/>
      <c r="QPG43" s="228"/>
      <c r="QPH43" s="228"/>
      <c r="QPI43" s="228"/>
      <c r="QPJ43" s="228"/>
      <c r="QPK43" s="228"/>
      <c r="QPL43" s="228"/>
      <c r="QPM43" s="228"/>
      <c r="QPN43" s="228"/>
      <c r="QPO43" s="228"/>
      <c r="QPP43" s="228"/>
      <c r="QPQ43" s="228"/>
      <c r="QPR43" s="228"/>
      <c r="QPS43" s="228"/>
      <c r="QPT43" s="228"/>
      <c r="QPU43" s="228"/>
      <c r="QPV43" s="228"/>
      <c r="QPW43" s="228"/>
      <c r="QPX43" s="228"/>
      <c r="QPY43" s="228"/>
      <c r="QPZ43" s="228"/>
      <c r="QQA43" s="228"/>
      <c r="QQB43" s="228"/>
      <c r="QQC43" s="228"/>
      <c r="QQD43" s="228"/>
      <c r="QQE43" s="228"/>
      <c r="QQF43" s="228"/>
      <c r="QQG43" s="228"/>
      <c r="QQH43" s="228"/>
      <c r="QQI43" s="228"/>
      <c r="QQJ43" s="228"/>
      <c r="QQK43" s="228"/>
      <c r="QQL43" s="228"/>
      <c r="QQM43" s="228"/>
      <c r="QQN43" s="228"/>
      <c r="QQO43" s="228"/>
      <c r="QQP43" s="228"/>
      <c r="QQQ43" s="228"/>
      <c r="QQR43" s="228"/>
      <c r="QQS43" s="228"/>
      <c r="QQT43" s="228"/>
      <c r="QQU43" s="228"/>
      <c r="QQV43" s="228"/>
      <c r="QQW43" s="228"/>
      <c r="QQX43" s="228"/>
      <c r="QQY43" s="228"/>
      <c r="QQZ43" s="228"/>
      <c r="QRA43" s="228"/>
      <c r="QRB43" s="228"/>
      <c r="QRC43" s="228"/>
      <c r="QRD43" s="228"/>
      <c r="QRE43" s="228"/>
      <c r="QRF43" s="228"/>
      <c r="QRG43" s="228"/>
      <c r="QRH43" s="228"/>
      <c r="QRI43" s="228"/>
      <c r="QRJ43" s="228"/>
      <c r="QRK43" s="228"/>
      <c r="QRL43" s="228"/>
      <c r="QRM43" s="228"/>
      <c r="QRN43" s="228"/>
      <c r="QRO43" s="228"/>
      <c r="QRP43" s="228"/>
      <c r="QRQ43" s="228"/>
      <c r="QRR43" s="228"/>
      <c r="QRS43" s="228"/>
      <c r="QRT43" s="228"/>
      <c r="QRU43" s="228"/>
      <c r="QRV43" s="228"/>
      <c r="QRW43" s="228"/>
      <c r="QRX43" s="228"/>
      <c r="QRY43" s="228"/>
      <c r="QRZ43" s="228"/>
      <c r="QSA43" s="228"/>
      <c r="QSB43" s="228"/>
      <c r="QSC43" s="228"/>
      <c r="QSD43" s="228"/>
      <c r="QSE43" s="228"/>
      <c r="QSF43" s="228"/>
      <c r="QSG43" s="228"/>
      <c r="QSH43" s="228"/>
      <c r="QSI43" s="228"/>
      <c r="QSJ43" s="228"/>
      <c r="QSK43" s="228"/>
      <c r="QSL43" s="228"/>
      <c r="QSM43" s="228"/>
      <c r="QSN43" s="228"/>
      <c r="QSO43" s="228"/>
      <c r="QSP43" s="228"/>
      <c r="QSQ43" s="228"/>
      <c r="QSR43" s="228"/>
      <c r="QSS43" s="228"/>
      <c r="QST43" s="228"/>
      <c r="QSU43" s="228"/>
      <c r="QSV43" s="228"/>
      <c r="QSW43" s="228"/>
      <c r="QSX43" s="228"/>
      <c r="QSY43" s="228"/>
      <c r="QSZ43" s="228"/>
      <c r="QTA43" s="228"/>
      <c r="QTB43" s="228"/>
      <c r="QTC43" s="228"/>
      <c r="QTD43" s="228"/>
      <c r="QTE43" s="228"/>
      <c r="QTF43" s="228"/>
      <c r="QTG43" s="228"/>
      <c r="QTH43" s="228"/>
      <c r="QTI43" s="228"/>
      <c r="QTJ43" s="228"/>
      <c r="QTK43" s="228"/>
      <c r="QTL43" s="228"/>
      <c r="QTM43" s="228"/>
      <c r="QTN43" s="228"/>
      <c r="QTO43" s="228"/>
      <c r="QTP43" s="228"/>
      <c r="QTQ43" s="228"/>
      <c r="QTR43" s="228"/>
      <c r="QTS43" s="228"/>
      <c r="QTT43" s="228"/>
      <c r="QTU43" s="228"/>
      <c r="QTV43" s="228"/>
      <c r="QTW43" s="228"/>
      <c r="QTX43" s="228"/>
      <c r="QTY43" s="228"/>
      <c r="QTZ43" s="228"/>
      <c r="QUA43" s="228"/>
      <c r="QUB43" s="228"/>
      <c r="QUC43" s="228"/>
      <c r="QUD43" s="228"/>
      <c r="QUE43" s="228"/>
      <c r="QUF43" s="228"/>
      <c r="QUG43" s="228"/>
      <c r="QUH43" s="228"/>
      <c r="QUI43" s="228"/>
      <c r="QUJ43" s="228"/>
      <c r="QUK43" s="228"/>
      <c r="QUL43" s="228"/>
      <c r="QUM43" s="228"/>
      <c r="QUN43" s="228"/>
      <c r="QUO43" s="228"/>
      <c r="QUP43" s="228"/>
      <c r="QUQ43" s="228"/>
      <c r="QUR43" s="228"/>
      <c r="QUS43" s="228"/>
      <c r="QUT43" s="228"/>
      <c r="QUU43" s="228"/>
      <c r="QUV43" s="228"/>
      <c r="QUW43" s="228"/>
      <c r="QUX43" s="228"/>
      <c r="QUY43" s="228"/>
      <c r="QUZ43" s="228"/>
      <c r="QVA43" s="228"/>
      <c r="QVB43" s="228"/>
      <c r="QVC43" s="228"/>
      <c r="QVD43" s="228"/>
      <c r="QVE43" s="228"/>
      <c r="QVF43" s="228"/>
      <c r="QVG43" s="228"/>
      <c r="QVH43" s="228"/>
      <c r="QVI43" s="228"/>
      <c r="QVJ43" s="228"/>
      <c r="QVK43" s="228"/>
      <c r="QVL43" s="228"/>
      <c r="QVM43" s="228"/>
      <c r="QVN43" s="228"/>
      <c r="QVO43" s="228"/>
      <c r="QVP43" s="228"/>
      <c r="QVQ43" s="228"/>
      <c r="QVR43" s="228"/>
      <c r="QVS43" s="228"/>
      <c r="QVT43" s="228"/>
      <c r="QVU43" s="228"/>
      <c r="QVV43" s="228"/>
      <c r="QVW43" s="228"/>
      <c r="QVX43" s="228"/>
      <c r="QVY43" s="228"/>
      <c r="QVZ43" s="228"/>
      <c r="QWA43" s="228"/>
      <c r="QWB43" s="228"/>
      <c r="QWC43" s="228"/>
      <c r="QWD43" s="228"/>
      <c r="QWE43" s="228"/>
      <c r="QWF43" s="228"/>
      <c r="QWG43" s="228"/>
      <c r="QWH43" s="228"/>
      <c r="QWI43" s="228"/>
      <c r="QWJ43" s="228"/>
      <c r="QWK43" s="228"/>
      <c r="QWL43" s="228"/>
      <c r="QWM43" s="228"/>
      <c r="QWN43" s="228"/>
      <c r="QWO43" s="228"/>
      <c r="QWP43" s="228"/>
      <c r="QWQ43" s="228"/>
      <c r="QWR43" s="228"/>
      <c r="QWS43" s="228"/>
      <c r="QWT43" s="228"/>
      <c r="QWU43" s="228"/>
      <c r="QWV43" s="228"/>
      <c r="QWW43" s="228"/>
      <c r="QWX43" s="228"/>
      <c r="QWY43" s="228"/>
      <c r="QWZ43" s="228"/>
      <c r="QXA43" s="228"/>
      <c r="QXB43" s="228"/>
      <c r="QXC43" s="228"/>
      <c r="QXD43" s="228"/>
      <c r="QXE43" s="228"/>
      <c r="QXF43" s="228"/>
      <c r="QXG43" s="228"/>
      <c r="QXH43" s="228"/>
      <c r="QXI43" s="228"/>
      <c r="QXJ43" s="228"/>
      <c r="QXK43" s="228"/>
      <c r="QXL43" s="228"/>
      <c r="QXM43" s="228"/>
      <c r="QXN43" s="228"/>
      <c r="QXO43" s="228"/>
      <c r="QXP43" s="228"/>
      <c r="QXQ43" s="228"/>
      <c r="QXR43" s="228"/>
      <c r="QXS43" s="228"/>
      <c r="QXT43" s="228"/>
      <c r="QXU43" s="228"/>
      <c r="QXV43" s="228"/>
      <c r="QXW43" s="228"/>
      <c r="QXX43" s="228"/>
      <c r="QXY43" s="228"/>
      <c r="QXZ43" s="228"/>
      <c r="QYA43" s="228"/>
      <c r="QYB43" s="228"/>
      <c r="QYC43" s="228"/>
      <c r="QYD43" s="228"/>
      <c r="QYE43" s="228"/>
      <c r="QYF43" s="228"/>
      <c r="QYG43" s="228"/>
      <c r="QYH43" s="228"/>
      <c r="QYI43" s="228"/>
      <c r="QYJ43" s="228"/>
      <c r="QYK43" s="228"/>
      <c r="QYL43" s="228"/>
      <c r="QYM43" s="228"/>
      <c r="QYN43" s="228"/>
      <c r="QYO43" s="228"/>
      <c r="QYP43" s="228"/>
      <c r="QYQ43" s="228"/>
      <c r="QYR43" s="228"/>
      <c r="QYS43" s="228"/>
      <c r="QYT43" s="228"/>
      <c r="QYU43" s="228"/>
      <c r="QYV43" s="228"/>
      <c r="QYW43" s="228"/>
      <c r="QYX43" s="228"/>
      <c r="QYY43" s="228"/>
      <c r="QYZ43" s="228"/>
      <c r="QZA43" s="228"/>
      <c r="QZB43" s="228"/>
      <c r="QZC43" s="228"/>
      <c r="QZD43" s="228"/>
      <c r="QZE43" s="228"/>
      <c r="QZF43" s="228"/>
      <c r="QZG43" s="228"/>
      <c r="QZH43" s="228"/>
      <c r="QZI43" s="228"/>
      <c r="QZJ43" s="228"/>
      <c r="QZK43" s="228"/>
      <c r="QZL43" s="228"/>
      <c r="QZM43" s="228"/>
      <c r="QZN43" s="228"/>
      <c r="QZO43" s="228"/>
      <c r="QZP43" s="228"/>
      <c r="QZQ43" s="228"/>
      <c r="QZR43" s="228"/>
      <c r="QZS43" s="228"/>
      <c r="QZT43" s="228"/>
      <c r="QZU43" s="228"/>
      <c r="QZV43" s="228"/>
      <c r="QZW43" s="228"/>
      <c r="QZX43" s="228"/>
      <c r="QZY43" s="228"/>
      <c r="QZZ43" s="228"/>
      <c r="RAA43" s="228"/>
      <c r="RAB43" s="228"/>
      <c r="RAC43" s="228"/>
      <c r="RAD43" s="228"/>
      <c r="RAE43" s="228"/>
      <c r="RAF43" s="228"/>
      <c r="RAG43" s="228"/>
      <c r="RAH43" s="228"/>
      <c r="RAI43" s="228"/>
      <c r="RAJ43" s="228"/>
      <c r="RAK43" s="228"/>
      <c r="RAL43" s="228"/>
      <c r="RAM43" s="228"/>
      <c r="RAN43" s="228"/>
      <c r="RAO43" s="228"/>
      <c r="RAP43" s="228"/>
      <c r="RAQ43" s="228"/>
      <c r="RAR43" s="228"/>
      <c r="RAS43" s="228"/>
      <c r="RAT43" s="228"/>
      <c r="RAU43" s="228"/>
      <c r="RAV43" s="228"/>
      <c r="RAW43" s="228"/>
      <c r="RAX43" s="228"/>
      <c r="RAY43" s="228"/>
      <c r="RAZ43" s="228"/>
      <c r="RBA43" s="228"/>
      <c r="RBB43" s="228"/>
      <c r="RBC43" s="228"/>
      <c r="RBD43" s="228"/>
      <c r="RBE43" s="228"/>
      <c r="RBF43" s="228"/>
      <c r="RBG43" s="228"/>
      <c r="RBH43" s="228"/>
      <c r="RBI43" s="228"/>
      <c r="RBJ43" s="228"/>
      <c r="RBK43" s="228"/>
      <c r="RBL43" s="228"/>
      <c r="RBM43" s="228"/>
      <c r="RBN43" s="228"/>
      <c r="RBO43" s="228"/>
      <c r="RBP43" s="228"/>
      <c r="RBQ43" s="228"/>
      <c r="RBR43" s="228"/>
      <c r="RBS43" s="228"/>
      <c r="RBT43" s="228"/>
      <c r="RBU43" s="228"/>
      <c r="RBV43" s="228"/>
      <c r="RBW43" s="228"/>
      <c r="RBX43" s="228"/>
      <c r="RBY43" s="228"/>
      <c r="RBZ43" s="228"/>
      <c r="RCA43" s="228"/>
      <c r="RCB43" s="228"/>
      <c r="RCC43" s="228"/>
      <c r="RCD43" s="228"/>
      <c r="RCE43" s="228"/>
      <c r="RCF43" s="228"/>
      <c r="RCG43" s="228"/>
      <c r="RCH43" s="228"/>
      <c r="RCI43" s="228"/>
      <c r="RCJ43" s="228"/>
      <c r="RCK43" s="228"/>
      <c r="RCL43" s="228"/>
      <c r="RCM43" s="228"/>
      <c r="RCN43" s="228"/>
      <c r="RCO43" s="228"/>
      <c r="RCP43" s="228"/>
      <c r="RCQ43" s="228"/>
      <c r="RCR43" s="228"/>
      <c r="RCS43" s="228"/>
      <c r="RCT43" s="228"/>
      <c r="RCU43" s="228"/>
      <c r="RCV43" s="228"/>
      <c r="RCW43" s="228"/>
      <c r="RCX43" s="228"/>
      <c r="RCY43" s="228"/>
      <c r="RCZ43" s="228"/>
      <c r="RDA43" s="228"/>
      <c r="RDB43" s="228"/>
      <c r="RDC43" s="228"/>
      <c r="RDD43" s="228"/>
      <c r="RDE43" s="228"/>
      <c r="RDF43" s="228"/>
      <c r="RDG43" s="228"/>
      <c r="RDH43" s="228"/>
      <c r="RDI43" s="228"/>
      <c r="RDJ43" s="228"/>
      <c r="RDK43" s="228"/>
      <c r="RDL43" s="228"/>
      <c r="RDM43" s="228"/>
      <c r="RDN43" s="228"/>
      <c r="RDO43" s="228"/>
      <c r="RDP43" s="228"/>
      <c r="RDQ43" s="228"/>
      <c r="RDR43" s="228"/>
      <c r="RDS43" s="228"/>
      <c r="RDT43" s="228"/>
      <c r="RDU43" s="228"/>
      <c r="RDV43" s="228"/>
      <c r="RDW43" s="228"/>
      <c r="RDX43" s="228"/>
      <c r="RDY43" s="228"/>
      <c r="RDZ43" s="228"/>
      <c r="REA43" s="228"/>
      <c r="REB43" s="228"/>
      <c r="REC43" s="228"/>
      <c r="RED43" s="228"/>
      <c r="REE43" s="228"/>
      <c r="REF43" s="228"/>
      <c r="REG43" s="228"/>
      <c r="REH43" s="228"/>
      <c r="REI43" s="228"/>
      <c r="REJ43" s="228"/>
      <c r="REK43" s="228"/>
      <c r="REL43" s="228"/>
      <c r="REM43" s="228"/>
      <c r="REN43" s="228"/>
      <c r="REO43" s="228"/>
      <c r="REP43" s="228"/>
      <c r="REQ43" s="228"/>
      <c r="RER43" s="228"/>
      <c r="RES43" s="228"/>
      <c r="RET43" s="228"/>
      <c r="REU43" s="228"/>
      <c r="REV43" s="228"/>
      <c r="REW43" s="228"/>
      <c r="REX43" s="228"/>
      <c r="REY43" s="228"/>
      <c r="REZ43" s="228"/>
      <c r="RFA43" s="228"/>
      <c r="RFB43" s="228"/>
      <c r="RFC43" s="228"/>
      <c r="RFD43" s="228"/>
      <c r="RFE43" s="228"/>
      <c r="RFF43" s="228"/>
      <c r="RFG43" s="228"/>
      <c r="RFH43" s="228"/>
      <c r="RFI43" s="228"/>
      <c r="RFJ43" s="228"/>
      <c r="RFK43" s="228"/>
      <c r="RFL43" s="228"/>
      <c r="RFM43" s="228"/>
      <c r="RFN43" s="228"/>
      <c r="RFO43" s="228"/>
      <c r="RFP43" s="228"/>
      <c r="RFQ43" s="228"/>
      <c r="RFR43" s="228"/>
      <c r="RFS43" s="228"/>
      <c r="RFT43" s="228"/>
      <c r="RFU43" s="228"/>
      <c r="RFV43" s="228"/>
      <c r="RFW43" s="228"/>
      <c r="RFX43" s="228"/>
      <c r="RFY43" s="228"/>
      <c r="RFZ43" s="228"/>
      <c r="RGA43" s="228"/>
      <c r="RGB43" s="228"/>
      <c r="RGC43" s="228"/>
      <c r="RGD43" s="228"/>
      <c r="RGE43" s="228"/>
      <c r="RGF43" s="228"/>
      <c r="RGG43" s="228"/>
      <c r="RGH43" s="228"/>
      <c r="RGI43" s="228"/>
      <c r="RGJ43" s="228"/>
      <c r="RGK43" s="228"/>
      <c r="RGL43" s="228"/>
      <c r="RGM43" s="228"/>
      <c r="RGN43" s="228"/>
      <c r="RGO43" s="228"/>
      <c r="RGP43" s="228"/>
      <c r="RGQ43" s="228"/>
      <c r="RGR43" s="228"/>
      <c r="RGS43" s="228"/>
      <c r="RGT43" s="228"/>
      <c r="RGU43" s="228"/>
      <c r="RGV43" s="228"/>
      <c r="RGW43" s="228"/>
      <c r="RGX43" s="228"/>
      <c r="RGY43" s="228"/>
      <c r="RGZ43" s="228"/>
      <c r="RHA43" s="228"/>
      <c r="RHB43" s="228"/>
      <c r="RHC43" s="228"/>
      <c r="RHD43" s="228"/>
      <c r="RHE43" s="228"/>
      <c r="RHF43" s="228"/>
      <c r="RHG43" s="228"/>
      <c r="RHH43" s="228"/>
      <c r="RHI43" s="228"/>
      <c r="RHJ43" s="228"/>
      <c r="RHK43" s="228"/>
      <c r="RHL43" s="228"/>
      <c r="RHM43" s="228"/>
      <c r="RHN43" s="228"/>
      <c r="RHO43" s="228"/>
      <c r="RHP43" s="228"/>
      <c r="RHQ43" s="228"/>
      <c r="RHR43" s="228"/>
      <c r="RHS43" s="228"/>
      <c r="RHT43" s="228"/>
      <c r="RHU43" s="228"/>
      <c r="RHV43" s="228"/>
      <c r="RHW43" s="228"/>
      <c r="RHX43" s="228"/>
      <c r="RHY43" s="228"/>
      <c r="RHZ43" s="228"/>
      <c r="RIA43" s="228"/>
      <c r="RIB43" s="228"/>
      <c r="RIC43" s="228"/>
      <c r="RID43" s="228"/>
      <c r="RIE43" s="228"/>
      <c r="RIF43" s="228"/>
      <c r="RIG43" s="228"/>
      <c r="RIH43" s="228"/>
      <c r="RII43" s="228"/>
      <c r="RIJ43" s="228"/>
      <c r="RIK43" s="228"/>
      <c r="RIL43" s="228"/>
      <c r="RIM43" s="228"/>
      <c r="RIN43" s="228"/>
      <c r="RIO43" s="228"/>
      <c r="RIP43" s="228"/>
      <c r="RIQ43" s="228"/>
      <c r="RIR43" s="228"/>
      <c r="RIS43" s="228"/>
      <c r="RIT43" s="228"/>
      <c r="RIU43" s="228"/>
      <c r="RIV43" s="228"/>
      <c r="RIW43" s="228"/>
      <c r="RIX43" s="228"/>
      <c r="RIY43" s="228"/>
      <c r="RIZ43" s="228"/>
      <c r="RJA43" s="228"/>
      <c r="RJB43" s="228"/>
      <c r="RJC43" s="228"/>
      <c r="RJD43" s="228"/>
      <c r="RJE43" s="228"/>
      <c r="RJF43" s="228"/>
      <c r="RJG43" s="228"/>
      <c r="RJH43" s="228"/>
      <c r="RJI43" s="228"/>
      <c r="RJJ43" s="228"/>
      <c r="RJK43" s="228"/>
      <c r="RJL43" s="228"/>
      <c r="RJM43" s="228"/>
      <c r="RJN43" s="228"/>
      <c r="RJO43" s="228"/>
      <c r="RJP43" s="228"/>
      <c r="RJQ43" s="228"/>
      <c r="RJR43" s="228"/>
      <c r="RJS43" s="228"/>
      <c r="RJT43" s="228"/>
      <c r="RJU43" s="228"/>
      <c r="RJV43" s="228"/>
      <c r="RJW43" s="228"/>
      <c r="RJX43" s="228"/>
      <c r="RJY43" s="228"/>
      <c r="RJZ43" s="228"/>
      <c r="RKA43" s="228"/>
      <c r="RKB43" s="228"/>
      <c r="RKC43" s="228"/>
      <c r="RKD43" s="228"/>
      <c r="RKE43" s="228"/>
      <c r="RKF43" s="228"/>
      <c r="RKG43" s="228"/>
      <c r="RKH43" s="228"/>
      <c r="RKI43" s="228"/>
      <c r="RKJ43" s="228"/>
      <c r="RKK43" s="228"/>
      <c r="RKL43" s="228"/>
      <c r="RKM43" s="228"/>
      <c r="RKN43" s="228"/>
      <c r="RKO43" s="228"/>
      <c r="RKP43" s="228"/>
      <c r="RKQ43" s="228"/>
      <c r="RKR43" s="228"/>
      <c r="RKS43" s="228"/>
      <c r="RKT43" s="228"/>
      <c r="RKU43" s="228"/>
      <c r="RKV43" s="228"/>
      <c r="RKW43" s="228"/>
      <c r="RKX43" s="228"/>
      <c r="RKY43" s="228"/>
      <c r="RKZ43" s="228"/>
      <c r="RLA43" s="228"/>
      <c r="RLB43" s="228"/>
      <c r="RLC43" s="228"/>
      <c r="RLD43" s="228"/>
      <c r="RLE43" s="228"/>
      <c r="RLF43" s="228"/>
      <c r="RLG43" s="228"/>
      <c r="RLH43" s="228"/>
      <c r="RLI43" s="228"/>
      <c r="RLJ43" s="228"/>
      <c r="RLK43" s="228"/>
      <c r="RLL43" s="228"/>
      <c r="RLM43" s="228"/>
      <c r="RLN43" s="228"/>
      <c r="RLO43" s="228"/>
      <c r="RLP43" s="228"/>
      <c r="RLQ43" s="228"/>
      <c r="RLR43" s="228"/>
      <c r="RLS43" s="228"/>
      <c r="RLT43" s="228"/>
      <c r="RLU43" s="228"/>
      <c r="RLV43" s="228"/>
      <c r="RLW43" s="228"/>
      <c r="RLX43" s="228"/>
      <c r="RLY43" s="228"/>
      <c r="RLZ43" s="228"/>
      <c r="RMA43" s="228"/>
      <c r="RMB43" s="228"/>
      <c r="RMC43" s="228"/>
      <c r="RMD43" s="228"/>
      <c r="RME43" s="228"/>
      <c r="RMF43" s="228"/>
      <c r="RMG43" s="228"/>
      <c r="RMH43" s="228"/>
      <c r="RMI43" s="228"/>
      <c r="RMJ43" s="228"/>
      <c r="RMK43" s="228"/>
      <c r="RML43" s="228"/>
      <c r="RMM43" s="228"/>
      <c r="RMN43" s="228"/>
      <c r="RMO43" s="228"/>
      <c r="RMP43" s="228"/>
      <c r="RMQ43" s="228"/>
      <c r="RMR43" s="228"/>
      <c r="RMS43" s="228"/>
      <c r="RMT43" s="228"/>
      <c r="RMU43" s="228"/>
      <c r="RMV43" s="228"/>
      <c r="RMW43" s="228"/>
      <c r="RMX43" s="228"/>
      <c r="RMY43" s="228"/>
      <c r="RMZ43" s="228"/>
      <c r="RNA43" s="228"/>
      <c r="RNB43" s="228"/>
      <c r="RNC43" s="228"/>
      <c r="RND43" s="228"/>
      <c r="RNE43" s="228"/>
      <c r="RNF43" s="228"/>
      <c r="RNG43" s="228"/>
      <c r="RNH43" s="228"/>
      <c r="RNI43" s="228"/>
      <c r="RNJ43" s="228"/>
      <c r="RNK43" s="228"/>
      <c r="RNL43" s="228"/>
      <c r="RNM43" s="228"/>
      <c r="RNN43" s="228"/>
      <c r="RNO43" s="228"/>
      <c r="RNP43" s="228"/>
      <c r="RNQ43" s="228"/>
      <c r="RNR43" s="228"/>
      <c r="RNS43" s="228"/>
      <c r="RNT43" s="228"/>
      <c r="RNU43" s="228"/>
      <c r="RNV43" s="228"/>
      <c r="RNW43" s="228"/>
      <c r="RNX43" s="228"/>
      <c r="RNY43" s="228"/>
      <c r="RNZ43" s="228"/>
      <c r="ROA43" s="228"/>
      <c r="ROB43" s="228"/>
      <c r="ROC43" s="228"/>
      <c r="ROD43" s="228"/>
      <c r="ROE43" s="228"/>
      <c r="ROF43" s="228"/>
      <c r="ROG43" s="228"/>
      <c r="ROH43" s="228"/>
      <c r="ROI43" s="228"/>
      <c r="ROJ43" s="228"/>
      <c r="ROK43" s="228"/>
      <c r="ROL43" s="228"/>
      <c r="ROM43" s="228"/>
      <c r="RON43" s="228"/>
      <c r="ROO43" s="228"/>
      <c r="ROP43" s="228"/>
      <c r="ROQ43" s="228"/>
      <c r="ROR43" s="228"/>
      <c r="ROS43" s="228"/>
      <c r="ROT43" s="228"/>
      <c r="ROU43" s="228"/>
      <c r="ROV43" s="228"/>
      <c r="ROW43" s="228"/>
      <c r="ROX43" s="228"/>
      <c r="ROY43" s="228"/>
      <c r="ROZ43" s="228"/>
      <c r="RPA43" s="228"/>
      <c r="RPB43" s="228"/>
      <c r="RPC43" s="228"/>
      <c r="RPD43" s="228"/>
      <c r="RPE43" s="228"/>
      <c r="RPF43" s="228"/>
      <c r="RPG43" s="228"/>
      <c r="RPH43" s="228"/>
      <c r="RPI43" s="228"/>
      <c r="RPJ43" s="228"/>
      <c r="RPK43" s="228"/>
      <c r="RPL43" s="228"/>
      <c r="RPM43" s="228"/>
      <c r="RPN43" s="228"/>
      <c r="RPO43" s="228"/>
      <c r="RPP43" s="228"/>
      <c r="RPQ43" s="228"/>
      <c r="RPR43" s="228"/>
      <c r="RPS43" s="228"/>
      <c r="RPT43" s="228"/>
      <c r="RPU43" s="228"/>
      <c r="RPV43" s="228"/>
      <c r="RPW43" s="228"/>
      <c r="RPX43" s="228"/>
      <c r="RPY43" s="228"/>
      <c r="RPZ43" s="228"/>
      <c r="RQA43" s="228"/>
      <c r="RQB43" s="228"/>
      <c r="RQC43" s="228"/>
      <c r="RQD43" s="228"/>
      <c r="RQE43" s="228"/>
      <c r="RQF43" s="228"/>
      <c r="RQG43" s="228"/>
      <c r="RQH43" s="228"/>
      <c r="RQI43" s="228"/>
      <c r="RQJ43" s="228"/>
      <c r="RQK43" s="228"/>
      <c r="RQL43" s="228"/>
      <c r="RQM43" s="228"/>
      <c r="RQN43" s="228"/>
      <c r="RQO43" s="228"/>
      <c r="RQP43" s="228"/>
      <c r="RQQ43" s="228"/>
      <c r="RQR43" s="228"/>
      <c r="RQS43" s="228"/>
      <c r="RQT43" s="228"/>
      <c r="RQU43" s="228"/>
      <c r="RQV43" s="228"/>
      <c r="RQW43" s="228"/>
      <c r="RQX43" s="228"/>
      <c r="RQY43" s="228"/>
      <c r="RQZ43" s="228"/>
      <c r="RRA43" s="228"/>
      <c r="RRB43" s="228"/>
      <c r="RRC43" s="228"/>
      <c r="RRD43" s="228"/>
      <c r="RRE43" s="228"/>
      <c r="RRF43" s="228"/>
      <c r="RRG43" s="228"/>
      <c r="RRH43" s="228"/>
      <c r="RRI43" s="228"/>
      <c r="RRJ43" s="228"/>
      <c r="RRK43" s="228"/>
      <c r="RRL43" s="228"/>
      <c r="RRM43" s="228"/>
      <c r="RRN43" s="228"/>
      <c r="RRO43" s="228"/>
      <c r="RRP43" s="228"/>
      <c r="RRQ43" s="228"/>
      <c r="RRR43" s="228"/>
      <c r="RRS43" s="228"/>
      <c r="RRT43" s="228"/>
      <c r="RRU43" s="228"/>
      <c r="RRV43" s="228"/>
      <c r="RRW43" s="228"/>
      <c r="RRX43" s="228"/>
      <c r="RRY43" s="228"/>
      <c r="RRZ43" s="228"/>
      <c r="RSA43" s="228"/>
      <c r="RSB43" s="228"/>
      <c r="RSC43" s="228"/>
      <c r="RSD43" s="228"/>
      <c r="RSE43" s="228"/>
      <c r="RSF43" s="228"/>
      <c r="RSG43" s="228"/>
      <c r="RSH43" s="228"/>
      <c r="RSI43" s="228"/>
      <c r="RSJ43" s="228"/>
      <c r="RSK43" s="228"/>
      <c r="RSL43" s="228"/>
      <c r="RSM43" s="228"/>
      <c r="RSN43" s="228"/>
      <c r="RSO43" s="228"/>
      <c r="RSP43" s="228"/>
      <c r="RSQ43" s="228"/>
      <c r="RSR43" s="228"/>
      <c r="RSS43" s="228"/>
      <c r="RST43" s="228"/>
      <c r="RSU43" s="228"/>
      <c r="RSV43" s="228"/>
      <c r="RSW43" s="228"/>
      <c r="RSX43" s="228"/>
      <c r="RSY43" s="228"/>
      <c r="RSZ43" s="228"/>
      <c r="RTA43" s="228"/>
      <c r="RTB43" s="228"/>
      <c r="RTC43" s="228"/>
      <c r="RTD43" s="228"/>
      <c r="RTE43" s="228"/>
      <c r="RTF43" s="228"/>
      <c r="RTG43" s="228"/>
      <c r="RTH43" s="228"/>
      <c r="RTI43" s="228"/>
      <c r="RTJ43" s="228"/>
      <c r="RTK43" s="228"/>
      <c r="RTL43" s="228"/>
      <c r="RTM43" s="228"/>
      <c r="RTN43" s="228"/>
      <c r="RTO43" s="228"/>
      <c r="RTP43" s="228"/>
      <c r="RTQ43" s="228"/>
      <c r="RTR43" s="228"/>
      <c r="RTS43" s="228"/>
      <c r="RTT43" s="228"/>
      <c r="RTU43" s="228"/>
      <c r="RTV43" s="228"/>
      <c r="RTW43" s="228"/>
      <c r="RTX43" s="228"/>
      <c r="RTY43" s="228"/>
      <c r="RTZ43" s="228"/>
      <c r="RUA43" s="228"/>
      <c r="RUB43" s="228"/>
      <c r="RUC43" s="228"/>
      <c r="RUD43" s="228"/>
      <c r="RUE43" s="228"/>
      <c r="RUF43" s="228"/>
      <c r="RUG43" s="228"/>
      <c r="RUH43" s="228"/>
      <c r="RUI43" s="228"/>
      <c r="RUJ43" s="228"/>
      <c r="RUK43" s="228"/>
      <c r="RUL43" s="228"/>
      <c r="RUM43" s="228"/>
      <c r="RUN43" s="228"/>
      <c r="RUO43" s="228"/>
      <c r="RUP43" s="228"/>
      <c r="RUQ43" s="228"/>
      <c r="RUR43" s="228"/>
      <c r="RUS43" s="228"/>
      <c r="RUT43" s="228"/>
      <c r="RUU43" s="228"/>
      <c r="RUV43" s="228"/>
      <c r="RUW43" s="228"/>
      <c r="RUX43" s="228"/>
      <c r="RUY43" s="228"/>
      <c r="RUZ43" s="228"/>
      <c r="RVA43" s="228"/>
      <c r="RVB43" s="228"/>
      <c r="RVC43" s="228"/>
      <c r="RVD43" s="228"/>
      <c r="RVE43" s="228"/>
      <c r="RVF43" s="228"/>
      <c r="RVG43" s="228"/>
      <c r="RVH43" s="228"/>
      <c r="RVI43" s="228"/>
      <c r="RVJ43" s="228"/>
      <c r="RVK43" s="228"/>
      <c r="RVL43" s="228"/>
      <c r="RVM43" s="228"/>
      <c r="RVN43" s="228"/>
      <c r="RVO43" s="228"/>
      <c r="RVP43" s="228"/>
      <c r="RVQ43" s="228"/>
      <c r="RVR43" s="228"/>
      <c r="RVS43" s="228"/>
      <c r="RVT43" s="228"/>
      <c r="RVU43" s="228"/>
      <c r="RVV43" s="228"/>
      <c r="RVW43" s="228"/>
      <c r="RVX43" s="228"/>
      <c r="RVY43" s="228"/>
      <c r="RVZ43" s="228"/>
      <c r="RWA43" s="228"/>
      <c r="RWB43" s="228"/>
      <c r="RWC43" s="228"/>
      <c r="RWD43" s="228"/>
      <c r="RWE43" s="228"/>
      <c r="RWF43" s="228"/>
      <c r="RWG43" s="228"/>
      <c r="RWH43" s="228"/>
      <c r="RWI43" s="228"/>
      <c r="RWJ43" s="228"/>
      <c r="RWK43" s="228"/>
      <c r="RWL43" s="228"/>
      <c r="RWM43" s="228"/>
      <c r="RWN43" s="228"/>
      <c r="RWO43" s="228"/>
      <c r="RWP43" s="228"/>
      <c r="RWQ43" s="228"/>
      <c r="RWR43" s="228"/>
      <c r="RWS43" s="228"/>
      <c r="RWT43" s="228"/>
      <c r="RWU43" s="228"/>
      <c r="RWV43" s="228"/>
      <c r="RWW43" s="228"/>
      <c r="RWX43" s="228"/>
      <c r="RWY43" s="228"/>
      <c r="RWZ43" s="228"/>
      <c r="RXA43" s="228"/>
      <c r="RXB43" s="228"/>
      <c r="RXC43" s="228"/>
      <c r="RXD43" s="228"/>
      <c r="RXE43" s="228"/>
      <c r="RXF43" s="228"/>
      <c r="RXG43" s="228"/>
      <c r="RXH43" s="228"/>
      <c r="RXI43" s="228"/>
      <c r="RXJ43" s="228"/>
      <c r="RXK43" s="228"/>
      <c r="RXL43" s="228"/>
      <c r="RXM43" s="228"/>
      <c r="RXN43" s="228"/>
      <c r="RXO43" s="228"/>
      <c r="RXP43" s="228"/>
      <c r="RXQ43" s="228"/>
      <c r="RXR43" s="228"/>
      <c r="RXS43" s="228"/>
      <c r="RXT43" s="228"/>
      <c r="RXU43" s="228"/>
      <c r="RXV43" s="228"/>
      <c r="RXW43" s="228"/>
      <c r="RXX43" s="228"/>
      <c r="RXY43" s="228"/>
      <c r="RXZ43" s="228"/>
      <c r="RYA43" s="228"/>
      <c r="RYB43" s="228"/>
      <c r="RYC43" s="228"/>
      <c r="RYD43" s="228"/>
      <c r="RYE43" s="228"/>
      <c r="RYF43" s="228"/>
      <c r="RYG43" s="228"/>
      <c r="RYH43" s="228"/>
      <c r="RYI43" s="228"/>
      <c r="RYJ43" s="228"/>
      <c r="RYK43" s="228"/>
      <c r="RYL43" s="228"/>
      <c r="RYM43" s="228"/>
      <c r="RYN43" s="228"/>
      <c r="RYO43" s="228"/>
      <c r="RYP43" s="228"/>
      <c r="RYQ43" s="228"/>
      <c r="RYR43" s="228"/>
      <c r="RYS43" s="228"/>
      <c r="RYT43" s="228"/>
      <c r="RYU43" s="228"/>
      <c r="RYV43" s="228"/>
      <c r="RYW43" s="228"/>
      <c r="RYX43" s="228"/>
      <c r="RYY43" s="228"/>
      <c r="RYZ43" s="228"/>
      <c r="RZA43" s="228"/>
      <c r="RZB43" s="228"/>
      <c r="RZC43" s="228"/>
      <c r="RZD43" s="228"/>
      <c r="RZE43" s="228"/>
      <c r="RZF43" s="228"/>
      <c r="RZG43" s="228"/>
      <c r="RZH43" s="228"/>
      <c r="RZI43" s="228"/>
      <c r="RZJ43" s="228"/>
      <c r="RZK43" s="228"/>
      <c r="RZL43" s="228"/>
      <c r="RZM43" s="228"/>
      <c r="RZN43" s="228"/>
      <c r="RZO43" s="228"/>
      <c r="RZP43" s="228"/>
      <c r="RZQ43" s="228"/>
      <c r="RZR43" s="228"/>
      <c r="RZS43" s="228"/>
      <c r="RZT43" s="228"/>
      <c r="RZU43" s="228"/>
      <c r="RZV43" s="228"/>
      <c r="RZW43" s="228"/>
      <c r="RZX43" s="228"/>
      <c r="RZY43" s="228"/>
      <c r="RZZ43" s="228"/>
      <c r="SAA43" s="228"/>
      <c r="SAB43" s="228"/>
      <c r="SAC43" s="228"/>
      <c r="SAD43" s="228"/>
      <c r="SAE43" s="228"/>
      <c r="SAF43" s="228"/>
      <c r="SAG43" s="228"/>
      <c r="SAH43" s="228"/>
      <c r="SAI43" s="228"/>
      <c r="SAJ43" s="228"/>
      <c r="SAK43" s="228"/>
      <c r="SAL43" s="228"/>
      <c r="SAM43" s="228"/>
      <c r="SAN43" s="228"/>
      <c r="SAO43" s="228"/>
      <c r="SAP43" s="228"/>
      <c r="SAQ43" s="228"/>
      <c r="SAR43" s="228"/>
      <c r="SAS43" s="228"/>
      <c r="SAT43" s="228"/>
      <c r="SAU43" s="228"/>
      <c r="SAV43" s="228"/>
      <c r="SAW43" s="228"/>
      <c r="SAX43" s="228"/>
      <c r="SAY43" s="228"/>
      <c r="SAZ43" s="228"/>
      <c r="SBA43" s="228"/>
      <c r="SBB43" s="228"/>
      <c r="SBC43" s="228"/>
      <c r="SBD43" s="228"/>
      <c r="SBE43" s="228"/>
      <c r="SBF43" s="228"/>
      <c r="SBG43" s="228"/>
      <c r="SBH43" s="228"/>
      <c r="SBI43" s="228"/>
      <c r="SBJ43" s="228"/>
      <c r="SBK43" s="228"/>
      <c r="SBL43" s="228"/>
      <c r="SBM43" s="228"/>
      <c r="SBN43" s="228"/>
      <c r="SBO43" s="228"/>
      <c r="SBP43" s="228"/>
      <c r="SBQ43" s="228"/>
      <c r="SBR43" s="228"/>
      <c r="SBS43" s="228"/>
      <c r="SBT43" s="228"/>
      <c r="SBU43" s="228"/>
      <c r="SBV43" s="228"/>
      <c r="SBW43" s="228"/>
      <c r="SBX43" s="228"/>
      <c r="SBY43" s="228"/>
      <c r="SBZ43" s="228"/>
      <c r="SCA43" s="228"/>
      <c r="SCB43" s="228"/>
      <c r="SCC43" s="228"/>
      <c r="SCD43" s="228"/>
      <c r="SCE43" s="228"/>
      <c r="SCF43" s="228"/>
      <c r="SCG43" s="228"/>
      <c r="SCH43" s="228"/>
      <c r="SCI43" s="228"/>
      <c r="SCJ43" s="228"/>
      <c r="SCK43" s="228"/>
      <c r="SCL43" s="228"/>
      <c r="SCM43" s="228"/>
      <c r="SCN43" s="228"/>
      <c r="SCO43" s="228"/>
      <c r="SCP43" s="228"/>
      <c r="SCQ43" s="228"/>
      <c r="SCR43" s="228"/>
      <c r="SCS43" s="228"/>
      <c r="SCT43" s="228"/>
      <c r="SCU43" s="228"/>
      <c r="SCV43" s="228"/>
      <c r="SCW43" s="228"/>
      <c r="SCX43" s="228"/>
      <c r="SCY43" s="228"/>
      <c r="SCZ43" s="228"/>
      <c r="SDA43" s="228"/>
      <c r="SDB43" s="228"/>
      <c r="SDC43" s="228"/>
      <c r="SDD43" s="228"/>
      <c r="SDE43" s="228"/>
      <c r="SDF43" s="228"/>
      <c r="SDG43" s="228"/>
      <c r="SDH43" s="228"/>
      <c r="SDI43" s="228"/>
      <c r="SDJ43" s="228"/>
      <c r="SDK43" s="228"/>
      <c r="SDL43" s="228"/>
      <c r="SDM43" s="228"/>
      <c r="SDN43" s="228"/>
      <c r="SDO43" s="228"/>
      <c r="SDP43" s="228"/>
      <c r="SDQ43" s="228"/>
      <c r="SDR43" s="228"/>
      <c r="SDS43" s="228"/>
      <c r="SDT43" s="228"/>
      <c r="SDU43" s="228"/>
      <c r="SDV43" s="228"/>
      <c r="SDW43" s="228"/>
      <c r="SDX43" s="228"/>
      <c r="SDY43" s="228"/>
      <c r="SDZ43" s="228"/>
      <c r="SEA43" s="228"/>
      <c r="SEB43" s="228"/>
      <c r="SEC43" s="228"/>
      <c r="SED43" s="228"/>
      <c r="SEE43" s="228"/>
      <c r="SEF43" s="228"/>
      <c r="SEG43" s="228"/>
      <c r="SEH43" s="228"/>
      <c r="SEI43" s="228"/>
      <c r="SEJ43" s="228"/>
      <c r="SEK43" s="228"/>
      <c r="SEL43" s="228"/>
      <c r="SEM43" s="228"/>
      <c r="SEN43" s="228"/>
      <c r="SEO43" s="228"/>
      <c r="SEP43" s="228"/>
      <c r="SEQ43" s="228"/>
      <c r="SER43" s="228"/>
      <c r="SES43" s="228"/>
      <c r="SET43" s="228"/>
      <c r="SEU43" s="228"/>
      <c r="SEV43" s="228"/>
      <c r="SEW43" s="228"/>
      <c r="SEX43" s="228"/>
      <c r="SEY43" s="228"/>
      <c r="SEZ43" s="228"/>
      <c r="SFA43" s="228"/>
      <c r="SFB43" s="228"/>
      <c r="SFC43" s="228"/>
      <c r="SFD43" s="228"/>
      <c r="SFE43" s="228"/>
      <c r="SFF43" s="228"/>
      <c r="SFG43" s="228"/>
      <c r="SFH43" s="228"/>
      <c r="SFI43" s="228"/>
      <c r="SFJ43" s="228"/>
      <c r="SFK43" s="228"/>
      <c r="SFL43" s="228"/>
      <c r="SFM43" s="228"/>
      <c r="SFN43" s="228"/>
      <c r="SFO43" s="228"/>
      <c r="SFP43" s="228"/>
      <c r="SFQ43" s="228"/>
      <c r="SFR43" s="228"/>
      <c r="SFS43" s="228"/>
      <c r="SFT43" s="228"/>
      <c r="SFU43" s="228"/>
      <c r="SFV43" s="228"/>
      <c r="SFW43" s="228"/>
      <c r="SFX43" s="228"/>
      <c r="SFY43" s="228"/>
      <c r="SFZ43" s="228"/>
      <c r="SGA43" s="228"/>
      <c r="SGB43" s="228"/>
      <c r="SGC43" s="228"/>
      <c r="SGD43" s="228"/>
      <c r="SGE43" s="228"/>
      <c r="SGF43" s="228"/>
      <c r="SGG43" s="228"/>
      <c r="SGH43" s="228"/>
      <c r="SGI43" s="228"/>
      <c r="SGJ43" s="228"/>
      <c r="SGK43" s="228"/>
      <c r="SGL43" s="228"/>
      <c r="SGM43" s="228"/>
      <c r="SGN43" s="228"/>
      <c r="SGO43" s="228"/>
      <c r="SGP43" s="228"/>
      <c r="SGQ43" s="228"/>
      <c r="SGR43" s="228"/>
      <c r="SGS43" s="228"/>
      <c r="SGT43" s="228"/>
      <c r="SGU43" s="228"/>
      <c r="SGV43" s="228"/>
      <c r="SGW43" s="228"/>
      <c r="SGX43" s="228"/>
      <c r="SGY43" s="228"/>
      <c r="SGZ43" s="228"/>
      <c r="SHA43" s="228"/>
      <c r="SHB43" s="228"/>
      <c r="SHC43" s="228"/>
      <c r="SHD43" s="228"/>
      <c r="SHE43" s="228"/>
      <c r="SHF43" s="228"/>
      <c r="SHG43" s="228"/>
      <c r="SHH43" s="228"/>
      <c r="SHI43" s="228"/>
      <c r="SHJ43" s="228"/>
      <c r="SHK43" s="228"/>
      <c r="SHL43" s="228"/>
      <c r="SHM43" s="228"/>
      <c r="SHN43" s="228"/>
      <c r="SHO43" s="228"/>
      <c r="SHP43" s="228"/>
      <c r="SHQ43" s="228"/>
      <c r="SHR43" s="228"/>
      <c r="SHS43" s="228"/>
      <c r="SHT43" s="228"/>
      <c r="SHU43" s="228"/>
      <c r="SHV43" s="228"/>
      <c r="SHW43" s="228"/>
      <c r="SHX43" s="228"/>
      <c r="SHY43" s="228"/>
      <c r="SHZ43" s="228"/>
      <c r="SIA43" s="228"/>
      <c r="SIB43" s="228"/>
      <c r="SIC43" s="228"/>
      <c r="SID43" s="228"/>
      <c r="SIE43" s="228"/>
      <c r="SIF43" s="228"/>
      <c r="SIG43" s="228"/>
      <c r="SIH43" s="228"/>
      <c r="SII43" s="228"/>
      <c r="SIJ43" s="228"/>
      <c r="SIK43" s="228"/>
      <c r="SIL43" s="228"/>
      <c r="SIM43" s="228"/>
      <c r="SIN43" s="228"/>
      <c r="SIO43" s="228"/>
      <c r="SIP43" s="228"/>
      <c r="SIQ43" s="228"/>
      <c r="SIR43" s="228"/>
      <c r="SIS43" s="228"/>
      <c r="SIT43" s="228"/>
      <c r="SIU43" s="228"/>
      <c r="SIV43" s="228"/>
      <c r="SIW43" s="228"/>
      <c r="SIX43" s="228"/>
      <c r="SIY43" s="228"/>
      <c r="SIZ43" s="228"/>
      <c r="SJA43" s="228"/>
      <c r="SJB43" s="228"/>
      <c r="SJC43" s="228"/>
      <c r="SJD43" s="228"/>
      <c r="SJE43" s="228"/>
      <c r="SJF43" s="228"/>
      <c r="SJG43" s="228"/>
      <c r="SJH43" s="228"/>
      <c r="SJI43" s="228"/>
      <c r="SJJ43" s="228"/>
      <c r="SJK43" s="228"/>
      <c r="SJL43" s="228"/>
      <c r="SJM43" s="228"/>
      <c r="SJN43" s="228"/>
      <c r="SJO43" s="228"/>
      <c r="SJP43" s="228"/>
      <c r="SJQ43" s="228"/>
      <c r="SJR43" s="228"/>
      <c r="SJS43" s="228"/>
      <c r="SJT43" s="228"/>
      <c r="SJU43" s="228"/>
      <c r="SJV43" s="228"/>
      <c r="SJW43" s="228"/>
      <c r="SJX43" s="228"/>
      <c r="SJY43" s="228"/>
      <c r="SJZ43" s="228"/>
      <c r="SKA43" s="228"/>
      <c r="SKB43" s="228"/>
      <c r="SKC43" s="228"/>
      <c r="SKD43" s="228"/>
      <c r="SKE43" s="228"/>
      <c r="SKF43" s="228"/>
      <c r="SKG43" s="228"/>
      <c r="SKH43" s="228"/>
      <c r="SKI43" s="228"/>
      <c r="SKJ43" s="228"/>
      <c r="SKK43" s="228"/>
      <c r="SKL43" s="228"/>
      <c r="SKM43" s="228"/>
      <c r="SKN43" s="228"/>
      <c r="SKO43" s="228"/>
      <c r="SKP43" s="228"/>
      <c r="SKQ43" s="228"/>
      <c r="SKR43" s="228"/>
      <c r="SKS43" s="228"/>
      <c r="SKT43" s="228"/>
      <c r="SKU43" s="228"/>
      <c r="SKV43" s="228"/>
      <c r="SKW43" s="228"/>
      <c r="SKX43" s="228"/>
      <c r="SKY43" s="228"/>
      <c r="SKZ43" s="228"/>
      <c r="SLA43" s="228"/>
      <c r="SLB43" s="228"/>
      <c r="SLC43" s="228"/>
      <c r="SLD43" s="228"/>
      <c r="SLE43" s="228"/>
      <c r="SLF43" s="228"/>
      <c r="SLG43" s="228"/>
      <c r="SLH43" s="228"/>
      <c r="SLI43" s="228"/>
      <c r="SLJ43" s="228"/>
      <c r="SLK43" s="228"/>
      <c r="SLL43" s="228"/>
      <c r="SLM43" s="228"/>
      <c r="SLN43" s="228"/>
      <c r="SLO43" s="228"/>
      <c r="SLP43" s="228"/>
      <c r="SLQ43" s="228"/>
      <c r="SLR43" s="228"/>
      <c r="SLS43" s="228"/>
      <c r="SLT43" s="228"/>
      <c r="SLU43" s="228"/>
      <c r="SLV43" s="228"/>
      <c r="SLW43" s="228"/>
      <c r="SLX43" s="228"/>
      <c r="SLY43" s="228"/>
      <c r="SLZ43" s="228"/>
      <c r="SMA43" s="228"/>
      <c r="SMB43" s="228"/>
      <c r="SMC43" s="228"/>
      <c r="SMD43" s="228"/>
      <c r="SME43" s="228"/>
      <c r="SMF43" s="228"/>
      <c r="SMG43" s="228"/>
      <c r="SMH43" s="228"/>
      <c r="SMI43" s="228"/>
      <c r="SMJ43" s="228"/>
      <c r="SMK43" s="228"/>
      <c r="SML43" s="228"/>
      <c r="SMM43" s="228"/>
      <c r="SMN43" s="228"/>
      <c r="SMO43" s="228"/>
      <c r="SMP43" s="228"/>
      <c r="SMQ43" s="228"/>
      <c r="SMR43" s="228"/>
      <c r="SMS43" s="228"/>
      <c r="SMT43" s="228"/>
      <c r="SMU43" s="228"/>
      <c r="SMV43" s="228"/>
      <c r="SMW43" s="228"/>
      <c r="SMX43" s="228"/>
      <c r="SMY43" s="228"/>
      <c r="SMZ43" s="228"/>
      <c r="SNA43" s="228"/>
      <c r="SNB43" s="228"/>
      <c r="SNC43" s="228"/>
      <c r="SND43" s="228"/>
      <c r="SNE43" s="228"/>
      <c r="SNF43" s="228"/>
      <c r="SNG43" s="228"/>
      <c r="SNH43" s="228"/>
      <c r="SNI43" s="228"/>
      <c r="SNJ43" s="228"/>
      <c r="SNK43" s="228"/>
      <c r="SNL43" s="228"/>
      <c r="SNM43" s="228"/>
      <c r="SNN43" s="228"/>
      <c r="SNO43" s="228"/>
      <c r="SNP43" s="228"/>
      <c r="SNQ43" s="228"/>
      <c r="SNR43" s="228"/>
      <c r="SNS43" s="228"/>
      <c r="SNT43" s="228"/>
      <c r="SNU43" s="228"/>
      <c r="SNV43" s="228"/>
      <c r="SNW43" s="228"/>
      <c r="SNX43" s="228"/>
      <c r="SNY43" s="228"/>
      <c r="SNZ43" s="228"/>
      <c r="SOA43" s="228"/>
      <c r="SOB43" s="228"/>
      <c r="SOC43" s="228"/>
      <c r="SOD43" s="228"/>
      <c r="SOE43" s="228"/>
      <c r="SOF43" s="228"/>
      <c r="SOG43" s="228"/>
      <c r="SOH43" s="228"/>
      <c r="SOI43" s="228"/>
      <c r="SOJ43" s="228"/>
      <c r="SOK43" s="228"/>
      <c r="SOL43" s="228"/>
      <c r="SOM43" s="228"/>
      <c r="SON43" s="228"/>
      <c r="SOO43" s="228"/>
      <c r="SOP43" s="228"/>
      <c r="SOQ43" s="228"/>
      <c r="SOR43" s="228"/>
      <c r="SOS43" s="228"/>
      <c r="SOT43" s="228"/>
      <c r="SOU43" s="228"/>
      <c r="SOV43" s="228"/>
      <c r="SOW43" s="228"/>
      <c r="SOX43" s="228"/>
      <c r="SOY43" s="228"/>
      <c r="SOZ43" s="228"/>
      <c r="SPA43" s="228"/>
      <c r="SPB43" s="228"/>
      <c r="SPC43" s="228"/>
      <c r="SPD43" s="228"/>
      <c r="SPE43" s="228"/>
      <c r="SPF43" s="228"/>
      <c r="SPG43" s="228"/>
      <c r="SPH43" s="228"/>
      <c r="SPI43" s="228"/>
      <c r="SPJ43" s="228"/>
      <c r="SPK43" s="228"/>
      <c r="SPL43" s="228"/>
      <c r="SPM43" s="228"/>
      <c r="SPN43" s="228"/>
      <c r="SPO43" s="228"/>
      <c r="SPP43" s="228"/>
      <c r="SPQ43" s="228"/>
      <c r="SPR43" s="228"/>
      <c r="SPS43" s="228"/>
      <c r="SPT43" s="228"/>
      <c r="SPU43" s="228"/>
      <c r="SPV43" s="228"/>
      <c r="SPW43" s="228"/>
      <c r="SPX43" s="228"/>
      <c r="SPY43" s="228"/>
      <c r="SPZ43" s="228"/>
      <c r="SQA43" s="228"/>
      <c r="SQB43" s="228"/>
      <c r="SQC43" s="228"/>
      <c r="SQD43" s="228"/>
      <c r="SQE43" s="228"/>
      <c r="SQF43" s="228"/>
      <c r="SQG43" s="228"/>
      <c r="SQH43" s="228"/>
      <c r="SQI43" s="228"/>
      <c r="SQJ43" s="228"/>
      <c r="SQK43" s="228"/>
      <c r="SQL43" s="228"/>
      <c r="SQM43" s="228"/>
      <c r="SQN43" s="228"/>
      <c r="SQO43" s="228"/>
      <c r="SQP43" s="228"/>
      <c r="SQQ43" s="228"/>
      <c r="SQR43" s="228"/>
      <c r="SQS43" s="228"/>
      <c r="SQT43" s="228"/>
      <c r="SQU43" s="228"/>
      <c r="SQV43" s="228"/>
      <c r="SQW43" s="228"/>
      <c r="SQX43" s="228"/>
      <c r="SQY43" s="228"/>
      <c r="SQZ43" s="228"/>
      <c r="SRA43" s="228"/>
      <c r="SRB43" s="228"/>
      <c r="SRC43" s="228"/>
      <c r="SRD43" s="228"/>
      <c r="SRE43" s="228"/>
      <c r="SRF43" s="228"/>
      <c r="SRG43" s="228"/>
      <c r="SRH43" s="228"/>
      <c r="SRI43" s="228"/>
      <c r="SRJ43" s="228"/>
      <c r="SRK43" s="228"/>
      <c r="SRL43" s="228"/>
      <c r="SRM43" s="228"/>
      <c r="SRN43" s="228"/>
      <c r="SRO43" s="228"/>
      <c r="SRP43" s="228"/>
      <c r="SRQ43" s="228"/>
      <c r="SRR43" s="228"/>
      <c r="SRS43" s="228"/>
      <c r="SRT43" s="228"/>
      <c r="SRU43" s="228"/>
      <c r="SRV43" s="228"/>
      <c r="SRW43" s="228"/>
      <c r="SRX43" s="228"/>
      <c r="SRY43" s="228"/>
      <c r="SRZ43" s="228"/>
      <c r="SSA43" s="228"/>
      <c r="SSB43" s="228"/>
      <c r="SSC43" s="228"/>
      <c r="SSD43" s="228"/>
      <c r="SSE43" s="228"/>
      <c r="SSF43" s="228"/>
      <c r="SSG43" s="228"/>
      <c r="SSH43" s="228"/>
      <c r="SSI43" s="228"/>
      <c r="SSJ43" s="228"/>
      <c r="SSK43" s="228"/>
      <c r="SSL43" s="228"/>
      <c r="SSM43" s="228"/>
      <c r="SSN43" s="228"/>
      <c r="SSO43" s="228"/>
      <c r="SSP43" s="228"/>
      <c r="SSQ43" s="228"/>
      <c r="SSR43" s="228"/>
      <c r="SSS43" s="228"/>
      <c r="SST43" s="228"/>
      <c r="SSU43" s="228"/>
      <c r="SSV43" s="228"/>
      <c r="SSW43" s="228"/>
      <c r="SSX43" s="228"/>
      <c r="SSY43" s="228"/>
      <c r="SSZ43" s="228"/>
      <c r="STA43" s="228"/>
      <c r="STB43" s="228"/>
      <c r="STC43" s="228"/>
      <c r="STD43" s="228"/>
      <c r="STE43" s="228"/>
      <c r="STF43" s="228"/>
      <c r="STG43" s="228"/>
      <c r="STH43" s="228"/>
      <c r="STI43" s="228"/>
      <c r="STJ43" s="228"/>
      <c r="STK43" s="228"/>
      <c r="STL43" s="228"/>
      <c r="STM43" s="228"/>
      <c r="STN43" s="228"/>
      <c r="STO43" s="228"/>
      <c r="STP43" s="228"/>
      <c r="STQ43" s="228"/>
      <c r="STR43" s="228"/>
      <c r="STS43" s="228"/>
      <c r="STT43" s="228"/>
      <c r="STU43" s="228"/>
      <c r="STV43" s="228"/>
      <c r="STW43" s="228"/>
      <c r="STX43" s="228"/>
      <c r="STY43" s="228"/>
      <c r="STZ43" s="228"/>
      <c r="SUA43" s="228"/>
      <c r="SUB43" s="228"/>
      <c r="SUC43" s="228"/>
      <c r="SUD43" s="228"/>
      <c r="SUE43" s="228"/>
      <c r="SUF43" s="228"/>
      <c r="SUG43" s="228"/>
      <c r="SUH43" s="228"/>
      <c r="SUI43" s="228"/>
      <c r="SUJ43" s="228"/>
      <c r="SUK43" s="228"/>
      <c r="SUL43" s="228"/>
      <c r="SUM43" s="228"/>
      <c r="SUN43" s="228"/>
      <c r="SUO43" s="228"/>
      <c r="SUP43" s="228"/>
      <c r="SUQ43" s="228"/>
      <c r="SUR43" s="228"/>
      <c r="SUS43" s="228"/>
      <c r="SUT43" s="228"/>
      <c r="SUU43" s="228"/>
      <c r="SUV43" s="228"/>
      <c r="SUW43" s="228"/>
      <c r="SUX43" s="228"/>
      <c r="SUY43" s="228"/>
      <c r="SUZ43" s="228"/>
      <c r="SVA43" s="228"/>
      <c r="SVB43" s="228"/>
      <c r="SVC43" s="228"/>
      <c r="SVD43" s="228"/>
      <c r="SVE43" s="228"/>
      <c r="SVF43" s="228"/>
      <c r="SVG43" s="228"/>
      <c r="SVH43" s="228"/>
      <c r="SVI43" s="228"/>
      <c r="SVJ43" s="228"/>
      <c r="SVK43" s="228"/>
      <c r="SVL43" s="228"/>
      <c r="SVM43" s="228"/>
      <c r="SVN43" s="228"/>
      <c r="SVO43" s="228"/>
      <c r="SVP43" s="228"/>
      <c r="SVQ43" s="228"/>
      <c r="SVR43" s="228"/>
      <c r="SVS43" s="228"/>
      <c r="SVT43" s="228"/>
      <c r="SVU43" s="228"/>
      <c r="SVV43" s="228"/>
      <c r="SVW43" s="228"/>
      <c r="SVX43" s="228"/>
      <c r="SVY43" s="228"/>
      <c r="SVZ43" s="228"/>
      <c r="SWA43" s="228"/>
      <c r="SWB43" s="228"/>
      <c r="SWC43" s="228"/>
      <c r="SWD43" s="228"/>
      <c r="SWE43" s="228"/>
      <c r="SWF43" s="228"/>
      <c r="SWG43" s="228"/>
      <c r="SWH43" s="228"/>
      <c r="SWI43" s="228"/>
      <c r="SWJ43" s="228"/>
      <c r="SWK43" s="228"/>
      <c r="SWL43" s="228"/>
      <c r="SWM43" s="228"/>
      <c r="SWN43" s="228"/>
      <c r="SWO43" s="228"/>
      <c r="SWP43" s="228"/>
      <c r="SWQ43" s="228"/>
      <c r="SWR43" s="228"/>
      <c r="SWS43" s="228"/>
      <c r="SWT43" s="228"/>
      <c r="SWU43" s="228"/>
      <c r="SWV43" s="228"/>
      <c r="SWW43" s="228"/>
      <c r="SWX43" s="228"/>
      <c r="SWY43" s="228"/>
      <c r="SWZ43" s="228"/>
      <c r="SXA43" s="228"/>
      <c r="SXB43" s="228"/>
      <c r="SXC43" s="228"/>
      <c r="SXD43" s="228"/>
      <c r="SXE43" s="228"/>
      <c r="SXF43" s="228"/>
      <c r="SXG43" s="228"/>
      <c r="SXH43" s="228"/>
      <c r="SXI43" s="228"/>
      <c r="SXJ43" s="228"/>
      <c r="SXK43" s="228"/>
      <c r="SXL43" s="228"/>
      <c r="SXM43" s="228"/>
      <c r="SXN43" s="228"/>
      <c r="SXO43" s="228"/>
      <c r="SXP43" s="228"/>
      <c r="SXQ43" s="228"/>
      <c r="SXR43" s="228"/>
      <c r="SXS43" s="228"/>
      <c r="SXT43" s="228"/>
      <c r="SXU43" s="228"/>
      <c r="SXV43" s="228"/>
      <c r="SXW43" s="228"/>
      <c r="SXX43" s="228"/>
      <c r="SXY43" s="228"/>
      <c r="SXZ43" s="228"/>
      <c r="SYA43" s="228"/>
      <c r="SYB43" s="228"/>
      <c r="SYC43" s="228"/>
      <c r="SYD43" s="228"/>
      <c r="SYE43" s="228"/>
      <c r="SYF43" s="228"/>
      <c r="SYG43" s="228"/>
      <c r="SYH43" s="228"/>
      <c r="SYI43" s="228"/>
      <c r="SYJ43" s="228"/>
      <c r="SYK43" s="228"/>
      <c r="SYL43" s="228"/>
      <c r="SYM43" s="228"/>
      <c r="SYN43" s="228"/>
      <c r="SYO43" s="228"/>
      <c r="SYP43" s="228"/>
      <c r="SYQ43" s="228"/>
      <c r="SYR43" s="228"/>
      <c r="SYS43" s="228"/>
      <c r="SYT43" s="228"/>
      <c r="SYU43" s="228"/>
      <c r="SYV43" s="228"/>
      <c r="SYW43" s="228"/>
      <c r="SYX43" s="228"/>
      <c r="SYY43" s="228"/>
      <c r="SYZ43" s="228"/>
      <c r="SZA43" s="228"/>
      <c r="SZB43" s="228"/>
      <c r="SZC43" s="228"/>
      <c r="SZD43" s="228"/>
      <c r="SZE43" s="228"/>
      <c r="SZF43" s="228"/>
      <c r="SZG43" s="228"/>
      <c r="SZH43" s="228"/>
      <c r="SZI43" s="228"/>
      <c r="SZJ43" s="228"/>
      <c r="SZK43" s="228"/>
      <c r="SZL43" s="228"/>
      <c r="SZM43" s="228"/>
      <c r="SZN43" s="228"/>
      <c r="SZO43" s="228"/>
      <c r="SZP43" s="228"/>
      <c r="SZQ43" s="228"/>
      <c r="SZR43" s="228"/>
      <c r="SZS43" s="228"/>
      <c r="SZT43" s="228"/>
      <c r="SZU43" s="228"/>
      <c r="SZV43" s="228"/>
      <c r="SZW43" s="228"/>
      <c r="SZX43" s="228"/>
      <c r="SZY43" s="228"/>
      <c r="SZZ43" s="228"/>
      <c r="TAA43" s="228"/>
      <c r="TAB43" s="228"/>
      <c r="TAC43" s="228"/>
      <c r="TAD43" s="228"/>
      <c r="TAE43" s="228"/>
      <c r="TAF43" s="228"/>
      <c r="TAG43" s="228"/>
      <c r="TAH43" s="228"/>
      <c r="TAI43" s="228"/>
      <c r="TAJ43" s="228"/>
      <c r="TAK43" s="228"/>
      <c r="TAL43" s="228"/>
      <c r="TAM43" s="228"/>
      <c r="TAN43" s="228"/>
      <c r="TAO43" s="228"/>
      <c r="TAP43" s="228"/>
      <c r="TAQ43" s="228"/>
      <c r="TAR43" s="228"/>
      <c r="TAS43" s="228"/>
      <c r="TAT43" s="228"/>
      <c r="TAU43" s="228"/>
      <c r="TAV43" s="228"/>
      <c r="TAW43" s="228"/>
      <c r="TAX43" s="228"/>
      <c r="TAY43" s="228"/>
      <c r="TAZ43" s="228"/>
      <c r="TBA43" s="228"/>
      <c r="TBB43" s="228"/>
      <c r="TBC43" s="228"/>
      <c r="TBD43" s="228"/>
      <c r="TBE43" s="228"/>
      <c r="TBF43" s="228"/>
      <c r="TBG43" s="228"/>
      <c r="TBH43" s="228"/>
      <c r="TBI43" s="228"/>
      <c r="TBJ43" s="228"/>
      <c r="TBK43" s="228"/>
      <c r="TBL43" s="228"/>
      <c r="TBM43" s="228"/>
      <c r="TBN43" s="228"/>
      <c r="TBO43" s="228"/>
      <c r="TBP43" s="228"/>
      <c r="TBQ43" s="228"/>
      <c r="TBR43" s="228"/>
      <c r="TBS43" s="228"/>
      <c r="TBT43" s="228"/>
      <c r="TBU43" s="228"/>
      <c r="TBV43" s="228"/>
      <c r="TBW43" s="228"/>
      <c r="TBX43" s="228"/>
      <c r="TBY43" s="228"/>
      <c r="TBZ43" s="228"/>
      <c r="TCA43" s="228"/>
      <c r="TCB43" s="228"/>
      <c r="TCC43" s="228"/>
      <c r="TCD43" s="228"/>
      <c r="TCE43" s="228"/>
      <c r="TCF43" s="228"/>
      <c r="TCG43" s="228"/>
      <c r="TCH43" s="228"/>
      <c r="TCI43" s="228"/>
      <c r="TCJ43" s="228"/>
      <c r="TCK43" s="228"/>
      <c r="TCL43" s="228"/>
      <c r="TCM43" s="228"/>
      <c r="TCN43" s="228"/>
      <c r="TCO43" s="228"/>
      <c r="TCP43" s="228"/>
      <c r="TCQ43" s="228"/>
      <c r="TCR43" s="228"/>
      <c r="TCS43" s="228"/>
      <c r="TCT43" s="228"/>
      <c r="TCU43" s="228"/>
      <c r="TCV43" s="228"/>
      <c r="TCW43" s="228"/>
      <c r="TCX43" s="228"/>
      <c r="TCY43" s="228"/>
      <c r="TCZ43" s="228"/>
      <c r="TDA43" s="228"/>
      <c r="TDB43" s="228"/>
      <c r="TDC43" s="228"/>
      <c r="TDD43" s="228"/>
      <c r="TDE43" s="228"/>
      <c r="TDF43" s="228"/>
      <c r="TDG43" s="228"/>
      <c r="TDH43" s="228"/>
      <c r="TDI43" s="228"/>
      <c r="TDJ43" s="228"/>
      <c r="TDK43" s="228"/>
      <c r="TDL43" s="228"/>
      <c r="TDM43" s="228"/>
      <c r="TDN43" s="228"/>
      <c r="TDO43" s="228"/>
      <c r="TDP43" s="228"/>
      <c r="TDQ43" s="228"/>
      <c r="TDR43" s="228"/>
      <c r="TDS43" s="228"/>
      <c r="TDT43" s="228"/>
      <c r="TDU43" s="228"/>
      <c r="TDV43" s="228"/>
      <c r="TDW43" s="228"/>
      <c r="TDX43" s="228"/>
      <c r="TDY43" s="228"/>
      <c r="TDZ43" s="228"/>
      <c r="TEA43" s="228"/>
      <c r="TEB43" s="228"/>
      <c r="TEC43" s="228"/>
      <c r="TED43" s="228"/>
      <c r="TEE43" s="228"/>
      <c r="TEF43" s="228"/>
      <c r="TEG43" s="228"/>
      <c r="TEH43" s="228"/>
      <c r="TEI43" s="228"/>
      <c r="TEJ43" s="228"/>
      <c r="TEK43" s="228"/>
      <c r="TEL43" s="228"/>
      <c r="TEM43" s="228"/>
      <c r="TEN43" s="228"/>
      <c r="TEO43" s="228"/>
      <c r="TEP43" s="228"/>
      <c r="TEQ43" s="228"/>
      <c r="TER43" s="228"/>
      <c r="TES43" s="228"/>
      <c r="TET43" s="228"/>
      <c r="TEU43" s="228"/>
      <c r="TEV43" s="228"/>
      <c r="TEW43" s="228"/>
      <c r="TEX43" s="228"/>
      <c r="TEY43" s="228"/>
      <c r="TEZ43" s="228"/>
      <c r="TFA43" s="228"/>
      <c r="TFB43" s="228"/>
      <c r="TFC43" s="228"/>
      <c r="TFD43" s="228"/>
      <c r="TFE43" s="228"/>
      <c r="TFF43" s="228"/>
      <c r="TFG43" s="228"/>
      <c r="TFH43" s="228"/>
      <c r="TFI43" s="228"/>
      <c r="TFJ43" s="228"/>
      <c r="TFK43" s="228"/>
      <c r="TFL43" s="228"/>
      <c r="TFM43" s="228"/>
      <c r="TFN43" s="228"/>
      <c r="TFO43" s="228"/>
      <c r="TFP43" s="228"/>
      <c r="TFQ43" s="228"/>
      <c r="TFR43" s="228"/>
      <c r="TFS43" s="228"/>
      <c r="TFT43" s="228"/>
      <c r="TFU43" s="228"/>
      <c r="TFV43" s="228"/>
      <c r="TFW43" s="228"/>
      <c r="TFX43" s="228"/>
      <c r="TFY43" s="228"/>
      <c r="TFZ43" s="228"/>
      <c r="TGA43" s="228"/>
      <c r="TGB43" s="228"/>
      <c r="TGC43" s="228"/>
      <c r="TGD43" s="228"/>
      <c r="TGE43" s="228"/>
      <c r="TGF43" s="228"/>
      <c r="TGG43" s="228"/>
      <c r="TGH43" s="228"/>
      <c r="TGI43" s="228"/>
      <c r="TGJ43" s="228"/>
      <c r="TGK43" s="228"/>
      <c r="TGL43" s="228"/>
      <c r="TGM43" s="228"/>
      <c r="TGN43" s="228"/>
      <c r="TGO43" s="228"/>
      <c r="TGP43" s="228"/>
      <c r="TGQ43" s="228"/>
      <c r="TGR43" s="228"/>
      <c r="TGS43" s="228"/>
      <c r="TGT43" s="228"/>
      <c r="TGU43" s="228"/>
      <c r="TGV43" s="228"/>
      <c r="TGW43" s="228"/>
      <c r="TGX43" s="228"/>
      <c r="TGY43" s="228"/>
      <c r="TGZ43" s="228"/>
      <c r="THA43" s="228"/>
      <c r="THB43" s="228"/>
      <c r="THC43" s="228"/>
      <c r="THD43" s="228"/>
      <c r="THE43" s="228"/>
      <c r="THF43" s="228"/>
      <c r="THG43" s="228"/>
      <c r="THH43" s="228"/>
      <c r="THI43" s="228"/>
      <c r="THJ43" s="228"/>
      <c r="THK43" s="228"/>
      <c r="THL43" s="228"/>
      <c r="THM43" s="228"/>
      <c r="THN43" s="228"/>
      <c r="THO43" s="228"/>
      <c r="THP43" s="228"/>
      <c r="THQ43" s="228"/>
      <c r="THR43" s="228"/>
      <c r="THS43" s="228"/>
      <c r="THT43" s="228"/>
      <c r="THU43" s="228"/>
      <c r="THV43" s="228"/>
      <c r="THW43" s="228"/>
      <c r="THX43" s="228"/>
      <c r="THY43" s="228"/>
      <c r="THZ43" s="228"/>
      <c r="TIA43" s="228"/>
      <c r="TIB43" s="228"/>
      <c r="TIC43" s="228"/>
      <c r="TID43" s="228"/>
      <c r="TIE43" s="228"/>
      <c r="TIF43" s="228"/>
      <c r="TIG43" s="228"/>
      <c r="TIH43" s="228"/>
      <c r="TII43" s="228"/>
      <c r="TIJ43" s="228"/>
      <c r="TIK43" s="228"/>
      <c r="TIL43" s="228"/>
      <c r="TIM43" s="228"/>
      <c r="TIN43" s="228"/>
      <c r="TIO43" s="228"/>
      <c r="TIP43" s="228"/>
      <c r="TIQ43" s="228"/>
      <c r="TIR43" s="228"/>
      <c r="TIS43" s="228"/>
      <c r="TIT43" s="228"/>
      <c r="TIU43" s="228"/>
      <c r="TIV43" s="228"/>
      <c r="TIW43" s="228"/>
      <c r="TIX43" s="228"/>
      <c r="TIY43" s="228"/>
      <c r="TIZ43" s="228"/>
      <c r="TJA43" s="228"/>
      <c r="TJB43" s="228"/>
      <c r="TJC43" s="228"/>
      <c r="TJD43" s="228"/>
      <c r="TJE43" s="228"/>
      <c r="TJF43" s="228"/>
      <c r="TJG43" s="228"/>
      <c r="TJH43" s="228"/>
      <c r="TJI43" s="228"/>
      <c r="TJJ43" s="228"/>
      <c r="TJK43" s="228"/>
      <c r="TJL43" s="228"/>
      <c r="TJM43" s="228"/>
      <c r="TJN43" s="228"/>
      <c r="TJO43" s="228"/>
      <c r="TJP43" s="228"/>
      <c r="TJQ43" s="228"/>
      <c r="TJR43" s="228"/>
      <c r="TJS43" s="228"/>
      <c r="TJT43" s="228"/>
      <c r="TJU43" s="228"/>
      <c r="TJV43" s="228"/>
      <c r="TJW43" s="228"/>
      <c r="TJX43" s="228"/>
      <c r="TJY43" s="228"/>
      <c r="TJZ43" s="228"/>
      <c r="TKA43" s="228"/>
      <c r="TKB43" s="228"/>
      <c r="TKC43" s="228"/>
      <c r="TKD43" s="228"/>
      <c r="TKE43" s="228"/>
      <c r="TKF43" s="228"/>
      <c r="TKG43" s="228"/>
      <c r="TKH43" s="228"/>
      <c r="TKI43" s="228"/>
      <c r="TKJ43" s="228"/>
      <c r="TKK43" s="228"/>
      <c r="TKL43" s="228"/>
      <c r="TKM43" s="228"/>
      <c r="TKN43" s="228"/>
      <c r="TKO43" s="228"/>
      <c r="TKP43" s="228"/>
      <c r="TKQ43" s="228"/>
      <c r="TKR43" s="228"/>
      <c r="TKS43" s="228"/>
      <c r="TKT43" s="228"/>
      <c r="TKU43" s="228"/>
      <c r="TKV43" s="228"/>
      <c r="TKW43" s="228"/>
      <c r="TKX43" s="228"/>
      <c r="TKY43" s="228"/>
      <c r="TKZ43" s="228"/>
      <c r="TLA43" s="228"/>
      <c r="TLB43" s="228"/>
      <c r="TLC43" s="228"/>
      <c r="TLD43" s="228"/>
      <c r="TLE43" s="228"/>
      <c r="TLF43" s="228"/>
      <c r="TLG43" s="228"/>
      <c r="TLH43" s="228"/>
      <c r="TLI43" s="228"/>
      <c r="TLJ43" s="228"/>
      <c r="TLK43" s="228"/>
      <c r="TLL43" s="228"/>
      <c r="TLM43" s="228"/>
      <c r="TLN43" s="228"/>
      <c r="TLO43" s="228"/>
      <c r="TLP43" s="228"/>
      <c r="TLQ43" s="228"/>
      <c r="TLR43" s="228"/>
      <c r="TLS43" s="228"/>
      <c r="TLT43" s="228"/>
      <c r="TLU43" s="228"/>
      <c r="TLV43" s="228"/>
      <c r="TLW43" s="228"/>
      <c r="TLX43" s="228"/>
      <c r="TLY43" s="228"/>
      <c r="TLZ43" s="228"/>
      <c r="TMA43" s="228"/>
      <c r="TMB43" s="228"/>
      <c r="TMC43" s="228"/>
      <c r="TMD43" s="228"/>
      <c r="TME43" s="228"/>
      <c r="TMF43" s="228"/>
      <c r="TMG43" s="228"/>
      <c r="TMH43" s="228"/>
      <c r="TMI43" s="228"/>
      <c r="TMJ43" s="228"/>
      <c r="TMK43" s="228"/>
      <c r="TML43" s="228"/>
      <c r="TMM43" s="228"/>
      <c r="TMN43" s="228"/>
      <c r="TMO43" s="228"/>
      <c r="TMP43" s="228"/>
      <c r="TMQ43" s="228"/>
      <c r="TMR43" s="228"/>
      <c r="TMS43" s="228"/>
      <c r="TMT43" s="228"/>
      <c r="TMU43" s="228"/>
      <c r="TMV43" s="228"/>
      <c r="TMW43" s="228"/>
      <c r="TMX43" s="228"/>
      <c r="TMY43" s="228"/>
      <c r="TMZ43" s="228"/>
      <c r="TNA43" s="228"/>
      <c r="TNB43" s="228"/>
      <c r="TNC43" s="228"/>
      <c r="TND43" s="228"/>
      <c r="TNE43" s="228"/>
      <c r="TNF43" s="228"/>
      <c r="TNG43" s="228"/>
      <c r="TNH43" s="228"/>
      <c r="TNI43" s="228"/>
      <c r="TNJ43" s="228"/>
      <c r="TNK43" s="228"/>
      <c r="TNL43" s="228"/>
      <c r="TNM43" s="228"/>
      <c r="TNN43" s="228"/>
      <c r="TNO43" s="228"/>
      <c r="TNP43" s="228"/>
      <c r="TNQ43" s="228"/>
      <c r="TNR43" s="228"/>
      <c r="TNS43" s="228"/>
      <c r="TNT43" s="228"/>
      <c r="TNU43" s="228"/>
      <c r="TNV43" s="228"/>
      <c r="TNW43" s="228"/>
      <c r="TNX43" s="228"/>
      <c r="TNY43" s="228"/>
      <c r="TNZ43" s="228"/>
      <c r="TOA43" s="228"/>
      <c r="TOB43" s="228"/>
      <c r="TOC43" s="228"/>
      <c r="TOD43" s="228"/>
      <c r="TOE43" s="228"/>
      <c r="TOF43" s="228"/>
      <c r="TOG43" s="228"/>
      <c r="TOH43" s="228"/>
      <c r="TOI43" s="228"/>
      <c r="TOJ43" s="228"/>
      <c r="TOK43" s="228"/>
      <c r="TOL43" s="228"/>
      <c r="TOM43" s="228"/>
      <c r="TON43" s="228"/>
      <c r="TOO43" s="228"/>
      <c r="TOP43" s="228"/>
      <c r="TOQ43" s="228"/>
      <c r="TOR43" s="228"/>
      <c r="TOS43" s="228"/>
      <c r="TOT43" s="228"/>
      <c r="TOU43" s="228"/>
      <c r="TOV43" s="228"/>
      <c r="TOW43" s="228"/>
      <c r="TOX43" s="228"/>
      <c r="TOY43" s="228"/>
      <c r="TOZ43" s="228"/>
      <c r="TPA43" s="228"/>
      <c r="TPB43" s="228"/>
      <c r="TPC43" s="228"/>
      <c r="TPD43" s="228"/>
      <c r="TPE43" s="228"/>
      <c r="TPF43" s="228"/>
      <c r="TPG43" s="228"/>
      <c r="TPH43" s="228"/>
      <c r="TPI43" s="228"/>
      <c r="TPJ43" s="228"/>
      <c r="TPK43" s="228"/>
      <c r="TPL43" s="228"/>
      <c r="TPM43" s="228"/>
      <c r="TPN43" s="228"/>
      <c r="TPO43" s="228"/>
      <c r="TPP43" s="228"/>
      <c r="TPQ43" s="228"/>
      <c r="TPR43" s="228"/>
      <c r="TPS43" s="228"/>
      <c r="TPT43" s="228"/>
      <c r="TPU43" s="228"/>
      <c r="TPV43" s="228"/>
      <c r="TPW43" s="228"/>
      <c r="TPX43" s="228"/>
      <c r="TPY43" s="228"/>
      <c r="TPZ43" s="228"/>
      <c r="TQA43" s="228"/>
      <c r="TQB43" s="228"/>
      <c r="TQC43" s="228"/>
      <c r="TQD43" s="228"/>
      <c r="TQE43" s="228"/>
      <c r="TQF43" s="228"/>
      <c r="TQG43" s="228"/>
      <c r="TQH43" s="228"/>
      <c r="TQI43" s="228"/>
      <c r="TQJ43" s="228"/>
      <c r="TQK43" s="228"/>
      <c r="TQL43" s="228"/>
      <c r="TQM43" s="228"/>
      <c r="TQN43" s="228"/>
      <c r="TQO43" s="228"/>
      <c r="TQP43" s="228"/>
      <c r="TQQ43" s="228"/>
      <c r="TQR43" s="228"/>
      <c r="TQS43" s="228"/>
      <c r="TQT43" s="228"/>
      <c r="TQU43" s="228"/>
      <c r="TQV43" s="228"/>
      <c r="TQW43" s="228"/>
      <c r="TQX43" s="228"/>
      <c r="TQY43" s="228"/>
      <c r="TQZ43" s="228"/>
      <c r="TRA43" s="228"/>
      <c r="TRB43" s="228"/>
      <c r="TRC43" s="228"/>
      <c r="TRD43" s="228"/>
      <c r="TRE43" s="228"/>
      <c r="TRF43" s="228"/>
      <c r="TRG43" s="228"/>
      <c r="TRH43" s="228"/>
      <c r="TRI43" s="228"/>
      <c r="TRJ43" s="228"/>
      <c r="TRK43" s="228"/>
      <c r="TRL43" s="228"/>
      <c r="TRM43" s="228"/>
      <c r="TRN43" s="228"/>
      <c r="TRO43" s="228"/>
      <c r="TRP43" s="228"/>
      <c r="TRQ43" s="228"/>
      <c r="TRR43" s="228"/>
      <c r="TRS43" s="228"/>
      <c r="TRT43" s="228"/>
      <c r="TRU43" s="228"/>
      <c r="TRV43" s="228"/>
      <c r="TRW43" s="228"/>
      <c r="TRX43" s="228"/>
      <c r="TRY43" s="228"/>
      <c r="TRZ43" s="228"/>
      <c r="TSA43" s="228"/>
      <c r="TSB43" s="228"/>
      <c r="TSC43" s="228"/>
      <c r="TSD43" s="228"/>
      <c r="TSE43" s="228"/>
      <c r="TSF43" s="228"/>
      <c r="TSG43" s="228"/>
      <c r="TSH43" s="228"/>
      <c r="TSI43" s="228"/>
      <c r="TSJ43" s="228"/>
      <c r="TSK43" s="228"/>
      <c r="TSL43" s="228"/>
      <c r="TSM43" s="228"/>
      <c r="TSN43" s="228"/>
      <c r="TSO43" s="228"/>
      <c r="TSP43" s="228"/>
      <c r="TSQ43" s="228"/>
      <c r="TSR43" s="228"/>
      <c r="TSS43" s="228"/>
      <c r="TST43" s="228"/>
      <c r="TSU43" s="228"/>
      <c r="TSV43" s="228"/>
      <c r="TSW43" s="228"/>
      <c r="TSX43" s="228"/>
      <c r="TSY43" s="228"/>
      <c r="TSZ43" s="228"/>
      <c r="TTA43" s="228"/>
      <c r="TTB43" s="228"/>
      <c r="TTC43" s="228"/>
      <c r="TTD43" s="228"/>
      <c r="TTE43" s="228"/>
      <c r="TTF43" s="228"/>
      <c r="TTG43" s="228"/>
      <c r="TTH43" s="228"/>
      <c r="TTI43" s="228"/>
      <c r="TTJ43" s="228"/>
      <c r="TTK43" s="228"/>
      <c r="TTL43" s="228"/>
      <c r="TTM43" s="228"/>
      <c r="TTN43" s="228"/>
      <c r="TTO43" s="228"/>
      <c r="TTP43" s="228"/>
      <c r="TTQ43" s="228"/>
      <c r="TTR43" s="228"/>
      <c r="TTS43" s="228"/>
      <c r="TTT43" s="228"/>
      <c r="TTU43" s="228"/>
      <c r="TTV43" s="228"/>
      <c r="TTW43" s="228"/>
      <c r="TTX43" s="228"/>
      <c r="TTY43" s="228"/>
      <c r="TTZ43" s="228"/>
      <c r="TUA43" s="228"/>
      <c r="TUB43" s="228"/>
      <c r="TUC43" s="228"/>
      <c r="TUD43" s="228"/>
      <c r="TUE43" s="228"/>
      <c r="TUF43" s="228"/>
      <c r="TUG43" s="228"/>
      <c r="TUH43" s="228"/>
      <c r="TUI43" s="228"/>
      <c r="TUJ43" s="228"/>
      <c r="TUK43" s="228"/>
      <c r="TUL43" s="228"/>
      <c r="TUM43" s="228"/>
      <c r="TUN43" s="228"/>
      <c r="TUO43" s="228"/>
      <c r="TUP43" s="228"/>
      <c r="TUQ43" s="228"/>
      <c r="TUR43" s="228"/>
      <c r="TUS43" s="228"/>
      <c r="TUT43" s="228"/>
      <c r="TUU43" s="228"/>
      <c r="TUV43" s="228"/>
      <c r="TUW43" s="228"/>
      <c r="TUX43" s="228"/>
      <c r="TUY43" s="228"/>
      <c r="TUZ43" s="228"/>
      <c r="TVA43" s="228"/>
      <c r="TVB43" s="228"/>
      <c r="TVC43" s="228"/>
      <c r="TVD43" s="228"/>
      <c r="TVE43" s="228"/>
      <c r="TVF43" s="228"/>
      <c r="TVG43" s="228"/>
      <c r="TVH43" s="228"/>
      <c r="TVI43" s="228"/>
      <c r="TVJ43" s="228"/>
      <c r="TVK43" s="228"/>
      <c r="TVL43" s="228"/>
      <c r="TVM43" s="228"/>
      <c r="TVN43" s="228"/>
      <c r="TVO43" s="228"/>
      <c r="TVP43" s="228"/>
      <c r="TVQ43" s="228"/>
      <c r="TVR43" s="228"/>
      <c r="TVS43" s="228"/>
      <c r="TVT43" s="228"/>
      <c r="TVU43" s="228"/>
      <c r="TVV43" s="228"/>
      <c r="TVW43" s="228"/>
      <c r="TVX43" s="228"/>
      <c r="TVY43" s="228"/>
      <c r="TVZ43" s="228"/>
      <c r="TWA43" s="228"/>
      <c r="TWB43" s="228"/>
      <c r="TWC43" s="228"/>
      <c r="TWD43" s="228"/>
      <c r="TWE43" s="228"/>
      <c r="TWF43" s="228"/>
      <c r="TWG43" s="228"/>
      <c r="TWH43" s="228"/>
      <c r="TWI43" s="228"/>
      <c r="TWJ43" s="228"/>
      <c r="TWK43" s="228"/>
      <c r="TWL43" s="228"/>
      <c r="TWM43" s="228"/>
      <c r="TWN43" s="228"/>
      <c r="TWO43" s="228"/>
      <c r="TWP43" s="228"/>
      <c r="TWQ43" s="228"/>
      <c r="TWR43" s="228"/>
      <c r="TWS43" s="228"/>
      <c r="TWT43" s="228"/>
      <c r="TWU43" s="228"/>
      <c r="TWV43" s="228"/>
      <c r="TWW43" s="228"/>
      <c r="TWX43" s="228"/>
      <c r="TWY43" s="228"/>
      <c r="TWZ43" s="228"/>
      <c r="TXA43" s="228"/>
      <c r="TXB43" s="228"/>
      <c r="TXC43" s="228"/>
      <c r="TXD43" s="228"/>
      <c r="TXE43" s="228"/>
      <c r="TXF43" s="228"/>
      <c r="TXG43" s="228"/>
      <c r="TXH43" s="228"/>
      <c r="TXI43" s="228"/>
      <c r="TXJ43" s="228"/>
      <c r="TXK43" s="228"/>
      <c r="TXL43" s="228"/>
      <c r="TXM43" s="228"/>
      <c r="TXN43" s="228"/>
      <c r="TXO43" s="228"/>
      <c r="TXP43" s="228"/>
      <c r="TXQ43" s="228"/>
      <c r="TXR43" s="228"/>
      <c r="TXS43" s="228"/>
      <c r="TXT43" s="228"/>
      <c r="TXU43" s="228"/>
      <c r="TXV43" s="228"/>
      <c r="TXW43" s="228"/>
      <c r="TXX43" s="228"/>
      <c r="TXY43" s="228"/>
      <c r="TXZ43" s="228"/>
      <c r="TYA43" s="228"/>
      <c r="TYB43" s="228"/>
      <c r="TYC43" s="228"/>
      <c r="TYD43" s="228"/>
      <c r="TYE43" s="228"/>
      <c r="TYF43" s="228"/>
      <c r="TYG43" s="228"/>
      <c r="TYH43" s="228"/>
      <c r="TYI43" s="228"/>
      <c r="TYJ43" s="228"/>
      <c r="TYK43" s="228"/>
      <c r="TYL43" s="228"/>
      <c r="TYM43" s="228"/>
      <c r="TYN43" s="228"/>
      <c r="TYO43" s="228"/>
      <c r="TYP43" s="228"/>
      <c r="TYQ43" s="228"/>
      <c r="TYR43" s="228"/>
      <c r="TYS43" s="228"/>
      <c r="TYT43" s="228"/>
      <c r="TYU43" s="228"/>
      <c r="TYV43" s="228"/>
      <c r="TYW43" s="228"/>
      <c r="TYX43" s="228"/>
      <c r="TYY43" s="228"/>
      <c r="TYZ43" s="228"/>
      <c r="TZA43" s="228"/>
      <c r="TZB43" s="228"/>
      <c r="TZC43" s="228"/>
      <c r="TZD43" s="228"/>
      <c r="TZE43" s="228"/>
      <c r="TZF43" s="228"/>
      <c r="TZG43" s="228"/>
      <c r="TZH43" s="228"/>
      <c r="TZI43" s="228"/>
      <c r="TZJ43" s="228"/>
      <c r="TZK43" s="228"/>
      <c r="TZL43" s="228"/>
      <c r="TZM43" s="228"/>
      <c r="TZN43" s="228"/>
      <c r="TZO43" s="228"/>
      <c r="TZP43" s="228"/>
      <c r="TZQ43" s="228"/>
      <c r="TZR43" s="228"/>
      <c r="TZS43" s="228"/>
      <c r="TZT43" s="228"/>
      <c r="TZU43" s="228"/>
      <c r="TZV43" s="228"/>
      <c r="TZW43" s="228"/>
      <c r="TZX43" s="228"/>
      <c r="TZY43" s="228"/>
      <c r="TZZ43" s="228"/>
      <c r="UAA43" s="228"/>
      <c r="UAB43" s="228"/>
      <c r="UAC43" s="228"/>
      <c r="UAD43" s="228"/>
      <c r="UAE43" s="228"/>
      <c r="UAF43" s="228"/>
      <c r="UAG43" s="228"/>
      <c r="UAH43" s="228"/>
      <c r="UAI43" s="228"/>
      <c r="UAJ43" s="228"/>
      <c r="UAK43" s="228"/>
      <c r="UAL43" s="228"/>
      <c r="UAM43" s="228"/>
      <c r="UAN43" s="228"/>
      <c r="UAO43" s="228"/>
      <c r="UAP43" s="228"/>
      <c r="UAQ43" s="228"/>
      <c r="UAR43" s="228"/>
      <c r="UAS43" s="228"/>
      <c r="UAT43" s="228"/>
      <c r="UAU43" s="228"/>
      <c r="UAV43" s="228"/>
      <c r="UAW43" s="228"/>
      <c r="UAX43" s="228"/>
      <c r="UAY43" s="228"/>
      <c r="UAZ43" s="228"/>
      <c r="UBA43" s="228"/>
      <c r="UBB43" s="228"/>
      <c r="UBC43" s="228"/>
      <c r="UBD43" s="228"/>
      <c r="UBE43" s="228"/>
      <c r="UBF43" s="228"/>
      <c r="UBG43" s="228"/>
      <c r="UBH43" s="228"/>
      <c r="UBI43" s="228"/>
      <c r="UBJ43" s="228"/>
      <c r="UBK43" s="228"/>
      <c r="UBL43" s="228"/>
      <c r="UBM43" s="228"/>
      <c r="UBN43" s="228"/>
      <c r="UBO43" s="228"/>
      <c r="UBP43" s="228"/>
      <c r="UBQ43" s="228"/>
      <c r="UBR43" s="228"/>
      <c r="UBS43" s="228"/>
      <c r="UBT43" s="228"/>
      <c r="UBU43" s="228"/>
      <c r="UBV43" s="228"/>
      <c r="UBW43" s="228"/>
      <c r="UBX43" s="228"/>
      <c r="UBY43" s="228"/>
      <c r="UBZ43" s="228"/>
      <c r="UCA43" s="228"/>
      <c r="UCB43" s="228"/>
      <c r="UCC43" s="228"/>
      <c r="UCD43" s="228"/>
      <c r="UCE43" s="228"/>
      <c r="UCF43" s="228"/>
      <c r="UCG43" s="228"/>
      <c r="UCH43" s="228"/>
      <c r="UCI43" s="228"/>
      <c r="UCJ43" s="228"/>
      <c r="UCK43" s="228"/>
      <c r="UCL43" s="228"/>
      <c r="UCM43" s="228"/>
      <c r="UCN43" s="228"/>
      <c r="UCO43" s="228"/>
      <c r="UCP43" s="228"/>
      <c r="UCQ43" s="228"/>
      <c r="UCR43" s="228"/>
      <c r="UCS43" s="228"/>
      <c r="UCT43" s="228"/>
      <c r="UCU43" s="228"/>
      <c r="UCV43" s="228"/>
      <c r="UCW43" s="228"/>
      <c r="UCX43" s="228"/>
      <c r="UCY43" s="228"/>
      <c r="UCZ43" s="228"/>
      <c r="UDA43" s="228"/>
      <c r="UDB43" s="228"/>
      <c r="UDC43" s="228"/>
      <c r="UDD43" s="228"/>
      <c r="UDE43" s="228"/>
      <c r="UDF43" s="228"/>
      <c r="UDG43" s="228"/>
      <c r="UDH43" s="228"/>
      <c r="UDI43" s="228"/>
      <c r="UDJ43" s="228"/>
      <c r="UDK43" s="228"/>
      <c r="UDL43" s="228"/>
      <c r="UDM43" s="228"/>
      <c r="UDN43" s="228"/>
      <c r="UDO43" s="228"/>
      <c r="UDP43" s="228"/>
      <c r="UDQ43" s="228"/>
      <c r="UDR43" s="228"/>
      <c r="UDS43" s="228"/>
      <c r="UDT43" s="228"/>
      <c r="UDU43" s="228"/>
      <c r="UDV43" s="228"/>
      <c r="UDW43" s="228"/>
      <c r="UDX43" s="228"/>
      <c r="UDY43" s="228"/>
      <c r="UDZ43" s="228"/>
      <c r="UEA43" s="228"/>
      <c r="UEB43" s="228"/>
      <c r="UEC43" s="228"/>
      <c r="UED43" s="228"/>
      <c r="UEE43" s="228"/>
      <c r="UEF43" s="228"/>
      <c r="UEG43" s="228"/>
      <c r="UEH43" s="228"/>
      <c r="UEI43" s="228"/>
      <c r="UEJ43" s="228"/>
      <c r="UEK43" s="228"/>
      <c r="UEL43" s="228"/>
      <c r="UEM43" s="228"/>
      <c r="UEN43" s="228"/>
      <c r="UEO43" s="228"/>
      <c r="UEP43" s="228"/>
      <c r="UEQ43" s="228"/>
      <c r="UER43" s="228"/>
      <c r="UES43" s="228"/>
      <c r="UET43" s="228"/>
      <c r="UEU43" s="228"/>
      <c r="UEV43" s="228"/>
      <c r="UEW43" s="228"/>
      <c r="UEX43" s="228"/>
      <c r="UEY43" s="228"/>
      <c r="UEZ43" s="228"/>
      <c r="UFA43" s="228"/>
      <c r="UFB43" s="228"/>
      <c r="UFC43" s="228"/>
      <c r="UFD43" s="228"/>
      <c r="UFE43" s="228"/>
      <c r="UFF43" s="228"/>
      <c r="UFG43" s="228"/>
      <c r="UFH43" s="228"/>
      <c r="UFI43" s="228"/>
      <c r="UFJ43" s="228"/>
      <c r="UFK43" s="228"/>
      <c r="UFL43" s="228"/>
      <c r="UFM43" s="228"/>
      <c r="UFN43" s="228"/>
      <c r="UFO43" s="228"/>
      <c r="UFP43" s="228"/>
      <c r="UFQ43" s="228"/>
      <c r="UFR43" s="228"/>
      <c r="UFS43" s="228"/>
      <c r="UFT43" s="228"/>
      <c r="UFU43" s="228"/>
      <c r="UFV43" s="228"/>
      <c r="UFW43" s="228"/>
      <c r="UFX43" s="228"/>
      <c r="UFY43" s="228"/>
      <c r="UFZ43" s="228"/>
      <c r="UGA43" s="228"/>
      <c r="UGB43" s="228"/>
      <c r="UGC43" s="228"/>
      <c r="UGD43" s="228"/>
      <c r="UGE43" s="228"/>
      <c r="UGF43" s="228"/>
      <c r="UGG43" s="228"/>
      <c r="UGH43" s="228"/>
      <c r="UGI43" s="228"/>
      <c r="UGJ43" s="228"/>
      <c r="UGK43" s="228"/>
      <c r="UGL43" s="228"/>
      <c r="UGM43" s="228"/>
      <c r="UGN43" s="228"/>
      <c r="UGO43" s="228"/>
      <c r="UGP43" s="228"/>
      <c r="UGQ43" s="228"/>
      <c r="UGR43" s="228"/>
      <c r="UGS43" s="228"/>
      <c r="UGT43" s="228"/>
      <c r="UGU43" s="228"/>
      <c r="UGV43" s="228"/>
      <c r="UGW43" s="228"/>
      <c r="UGX43" s="228"/>
      <c r="UGY43" s="228"/>
      <c r="UGZ43" s="228"/>
      <c r="UHA43" s="228"/>
      <c r="UHB43" s="228"/>
      <c r="UHC43" s="228"/>
      <c r="UHD43" s="228"/>
      <c r="UHE43" s="228"/>
      <c r="UHF43" s="228"/>
      <c r="UHG43" s="228"/>
      <c r="UHH43" s="228"/>
      <c r="UHI43" s="228"/>
      <c r="UHJ43" s="228"/>
      <c r="UHK43" s="228"/>
      <c r="UHL43" s="228"/>
      <c r="UHM43" s="228"/>
      <c r="UHN43" s="228"/>
      <c r="UHO43" s="228"/>
      <c r="UHP43" s="228"/>
      <c r="UHQ43" s="228"/>
      <c r="UHR43" s="228"/>
      <c r="UHS43" s="228"/>
      <c r="UHT43" s="228"/>
      <c r="UHU43" s="228"/>
      <c r="UHV43" s="228"/>
      <c r="UHW43" s="228"/>
      <c r="UHX43" s="228"/>
      <c r="UHY43" s="228"/>
      <c r="UHZ43" s="228"/>
      <c r="UIA43" s="228"/>
      <c r="UIB43" s="228"/>
      <c r="UIC43" s="228"/>
      <c r="UID43" s="228"/>
      <c r="UIE43" s="228"/>
      <c r="UIF43" s="228"/>
      <c r="UIG43" s="228"/>
      <c r="UIH43" s="228"/>
      <c r="UII43" s="228"/>
      <c r="UIJ43" s="228"/>
      <c r="UIK43" s="228"/>
      <c r="UIL43" s="228"/>
      <c r="UIM43" s="228"/>
      <c r="UIN43" s="228"/>
      <c r="UIO43" s="228"/>
      <c r="UIP43" s="228"/>
      <c r="UIQ43" s="228"/>
      <c r="UIR43" s="228"/>
      <c r="UIS43" s="228"/>
      <c r="UIT43" s="228"/>
      <c r="UIU43" s="228"/>
      <c r="UIV43" s="228"/>
      <c r="UIW43" s="228"/>
      <c r="UIX43" s="228"/>
      <c r="UIY43" s="228"/>
      <c r="UIZ43" s="228"/>
      <c r="UJA43" s="228"/>
      <c r="UJB43" s="228"/>
      <c r="UJC43" s="228"/>
      <c r="UJD43" s="228"/>
      <c r="UJE43" s="228"/>
      <c r="UJF43" s="228"/>
      <c r="UJG43" s="228"/>
      <c r="UJH43" s="228"/>
      <c r="UJI43" s="228"/>
      <c r="UJJ43" s="228"/>
      <c r="UJK43" s="228"/>
      <c r="UJL43" s="228"/>
      <c r="UJM43" s="228"/>
      <c r="UJN43" s="228"/>
      <c r="UJO43" s="228"/>
      <c r="UJP43" s="228"/>
      <c r="UJQ43" s="228"/>
      <c r="UJR43" s="228"/>
      <c r="UJS43" s="228"/>
      <c r="UJT43" s="228"/>
      <c r="UJU43" s="228"/>
      <c r="UJV43" s="228"/>
      <c r="UJW43" s="228"/>
      <c r="UJX43" s="228"/>
      <c r="UJY43" s="228"/>
      <c r="UJZ43" s="228"/>
      <c r="UKA43" s="228"/>
      <c r="UKB43" s="228"/>
      <c r="UKC43" s="228"/>
      <c r="UKD43" s="228"/>
      <c r="UKE43" s="228"/>
      <c r="UKF43" s="228"/>
      <c r="UKG43" s="228"/>
      <c r="UKH43" s="228"/>
      <c r="UKI43" s="228"/>
      <c r="UKJ43" s="228"/>
      <c r="UKK43" s="228"/>
      <c r="UKL43" s="228"/>
      <c r="UKM43" s="228"/>
      <c r="UKN43" s="228"/>
      <c r="UKO43" s="228"/>
      <c r="UKP43" s="228"/>
      <c r="UKQ43" s="228"/>
      <c r="UKR43" s="228"/>
      <c r="UKS43" s="228"/>
      <c r="UKT43" s="228"/>
      <c r="UKU43" s="228"/>
      <c r="UKV43" s="228"/>
      <c r="UKW43" s="228"/>
      <c r="UKX43" s="228"/>
      <c r="UKY43" s="228"/>
      <c r="UKZ43" s="228"/>
      <c r="ULA43" s="228"/>
      <c r="ULB43" s="228"/>
      <c r="ULC43" s="228"/>
      <c r="ULD43" s="228"/>
      <c r="ULE43" s="228"/>
      <c r="ULF43" s="228"/>
      <c r="ULG43" s="228"/>
      <c r="ULH43" s="228"/>
      <c r="ULI43" s="228"/>
      <c r="ULJ43" s="228"/>
      <c r="ULK43" s="228"/>
      <c r="ULL43" s="228"/>
      <c r="ULM43" s="228"/>
      <c r="ULN43" s="228"/>
      <c r="ULO43" s="228"/>
      <c r="ULP43" s="228"/>
      <c r="ULQ43" s="228"/>
      <c r="ULR43" s="228"/>
      <c r="ULS43" s="228"/>
      <c r="ULT43" s="228"/>
      <c r="ULU43" s="228"/>
      <c r="ULV43" s="228"/>
      <c r="ULW43" s="228"/>
      <c r="ULX43" s="228"/>
      <c r="ULY43" s="228"/>
      <c r="ULZ43" s="228"/>
      <c r="UMA43" s="228"/>
      <c r="UMB43" s="228"/>
      <c r="UMC43" s="228"/>
      <c r="UMD43" s="228"/>
      <c r="UME43" s="228"/>
      <c r="UMF43" s="228"/>
      <c r="UMG43" s="228"/>
      <c r="UMH43" s="228"/>
      <c r="UMI43" s="228"/>
      <c r="UMJ43" s="228"/>
      <c r="UMK43" s="228"/>
      <c r="UML43" s="228"/>
      <c r="UMM43" s="228"/>
      <c r="UMN43" s="228"/>
      <c r="UMO43" s="228"/>
      <c r="UMP43" s="228"/>
      <c r="UMQ43" s="228"/>
      <c r="UMR43" s="228"/>
      <c r="UMS43" s="228"/>
      <c r="UMT43" s="228"/>
      <c r="UMU43" s="228"/>
      <c r="UMV43" s="228"/>
      <c r="UMW43" s="228"/>
      <c r="UMX43" s="228"/>
      <c r="UMY43" s="228"/>
      <c r="UMZ43" s="228"/>
      <c r="UNA43" s="228"/>
      <c r="UNB43" s="228"/>
      <c r="UNC43" s="228"/>
      <c r="UND43" s="228"/>
      <c r="UNE43" s="228"/>
      <c r="UNF43" s="228"/>
      <c r="UNG43" s="228"/>
      <c r="UNH43" s="228"/>
      <c r="UNI43" s="228"/>
      <c r="UNJ43" s="228"/>
      <c r="UNK43" s="228"/>
      <c r="UNL43" s="228"/>
      <c r="UNM43" s="228"/>
      <c r="UNN43" s="228"/>
      <c r="UNO43" s="228"/>
      <c r="UNP43" s="228"/>
      <c r="UNQ43" s="228"/>
      <c r="UNR43" s="228"/>
      <c r="UNS43" s="228"/>
      <c r="UNT43" s="228"/>
      <c r="UNU43" s="228"/>
      <c r="UNV43" s="228"/>
      <c r="UNW43" s="228"/>
      <c r="UNX43" s="228"/>
      <c r="UNY43" s="228"/>
      <c r="UNZ43" s="228"/>
      <c r="UOA43" s="228"/>
      <c r="UOB43" s="228"/>
      <c r="UOC43" s="228"/>
      <c r="UOD43" s="228"/>
      <c r="UOE43" s="228"/>
      <c r="UOF43" s="228"/>
      <c r="UOG43" s="228"/>
      <c r="UOH43" s="228"/>
      <c r="UOI43" s="228"/>
      <c r="UOJ43" s="228"/>
      <c r="UOK43" s="228"/>
      <c r="UOL43" s="228"/>
      <c r="UOM43" s="228"/>
      <c r="UON43" s="228"/>
      <c r="UOO43" s="228"/>
      <c r="UOP43" s="228"/>
      <c r="UOQ43" s="228"/>
      <c r="UOR43" s="228"/>
      <c r="UOS43" s="228"/>
      <c r="UOT43" s="228"/>
      <c r="UOU43" s="228"/>
      <c r="UOV43" s="228"/>
      <c r="UOW43" s="228"/>
      <c r="UOX43" s="228"/>
      <c r="UOY43" s="228"/>
      <c r="UOZ43" s="228"/>
      <c r="UPA43" s="228"/>
      <c r="UPB43" s="228"/>
      <c r="UPC43" s="228"/>
      <c r="UPD43" s="228"/>
      <c r="UPE43" s="228"/>
      <c r="UPF43" s="228"/>
      <c r="UPG43" s="228"/>
      <c r="UPH43" s="228"/>
      <c r="UPI43" s="228"/>
      <c r="UPJ43" s="228"/>
      <c r="UPK43" s="228"/>
      <c r="UPL43" s="228"/>
      <c r="UPM43" s="228"/>
      <c r="UPN43" s="228"/>
      <c r="UPO43" s="228"/>
      <c r="UPP43" s="228"/>
      <c r="UPQ43" s="228"/>
      <c r="UPR43" s="228"/>
      <c r="UPS43" s="228"/>
      <c r="UPT43" s="228"/>
      <c r="UPU43" s="228"/>
      <c r="UPV43" s="228"/>
      <c r="UPW43" s="228"/>
      <c r="UPX43" s="228"/>
      <c r="UPY43" s="228"/>
      <c r="UPZ43" s="228"/>
      <c r="UQA43" s="228"/>
      <c r="UQB43" s="228"/>
      <c r="UQC43" s="228"/>
      <c r="UQD43" s="228"/>
      <c r="UQE43" s="228"/>
      <c r="UQF43" s="228"/>
      <c r="UQG43" s="228"/>
      <c r="UQH43" s="228"/>
      <c r="UQI43" s="228"/>
      <c r="UQJ43" s="228"/>
      <c r="UQK43" s="228"/>
      <c r="UQL43" s="228"/>
      <c r="UQM43" s="228"/>
      <c r="UQN43" s="228"/>
      <c r="UQO43" s="228"/>
      <c r="UQP43" s="228"/>
      <c r="UQQ43" s="228"/>
      <c r="UQR43" s="228"/>
      <c r="UQS43" s="228"/>
      <c r="UQT43" s="228"/>
      <c r="UQU43" s="228"/>
      <c r="UQV43" s="228"/>
      <c r="UQW43" s="228"/>
      <c r="UQX43" s="228"/>
      <c r="UQY43" s="228"/>
      <c r="UQZ43" s="228"/>
      <c r="URA43" s="228"/>
      <c r="URB43" s="228"/>
      <c r="URC43" s="228"/>
      <c r="URD43" s="228"/>
      <c r="URE43" s="228"/>
      <c r="URF43" s="228"/>
      <c r="URG43" s="228"/>
      <c r="URH43" s="228"/>
      <c r="URI43" s="228"/>
      <c r="URJ43" s="228"/>
      <c r="URK43" s="228"/>
      <c r="URL43" s="228"/>
      <c r="URM43" s="228"/>
      <c r="URN43" s="228"/>
      <c r="URO43" s="228"/>
      <c r="URP43" s="228"/>
      <c r="URQ43" s="228"/>
      <c r="URR43" s="228"/>
      <c r="URS43" s="228"/>
      <c r="URT43" s="228"/>
      <c r="URU43" s="228"/>
      <c r="URV43" s="228"/>
      <c r="URW43" s="228"/>
      <c r="URX43" s="228"/>
      <c r="URY43" s="228"/>
      <c r="URZ43" s="228"/>
      <c r="USA43" s="228"/>
      <c r="USB43" s="228"/>
      <c r="USC43" s="228"/>
      <c r="USD43" s="228"/>
      <c r="USE43" s="228"/>
      <c r="USF43" s="228"/>
      <c r="USG43" s="228"/>
      <c r="USH43" s="228"/>
      <c r="USI43" s="228"/>
      <c r="USJ43" s="228"/>
      <c r="USK43" s="228"/>
      <c r="USL43" s="228"/>
      <c r="USM43" s="228"/>
      <c r="USN43" s="228"/>
      <c r="USO43" s="228"/>
      <c r="USP43" s="228"/>
      <c r="USQ43" s="228"/>
      <c r="USR43" s="228"/>
      <c r="USS43" s="228"/>
      <c r="UST43" s="228"/>
      <c r="USU43" s="228"/>
      <c r="USV43" s="228"/>
      <c r="USW43" s="228"/>
      <c r="USX43" s="228"/>
      <c r="USY43" s="228"/>
      <c r="USZ43" s="228"/>
      <c r="UTA43" s="228"/>
      <c r="UTB43" s="228"/>
      <c r="UTC43" s="228"/>
      <c r="UTD43" s="228"/>
      <c r="UTE43" s="228"/>
      <c r="UTF43" s="228"/>
      <c r="UTG43" s="228"/>
      <c r="UTH43" s="228"/>
      <c r="UTI43" s="228"/>
      <c r="UTJ43" s="228"/>
      <c r="UTK43" s="228"/>
      <c r="UTL43" s="228"/>
      <c r="UTM43" s="228"/>
      <c r="UTN43" s="228"/>
      <c r="UTO43" s="228"/>
      <c r="UTP43" s="228"/>
      <c r="UTQ43" s="228"/>
      <c r="UTR43" s="228"/>
      <c r="UTS43" s="228"/>
      <c r="UTT43" s="228"/>
      <c r="UTU43" s="228"/>
      <c r="UTV43" s="228"/>
      <c r="UTW43" s="228"/>
      <c r="UTX43" s="228"/>
      <c r="UTY43" s="228"/>
      <c r="UTZ43" s="228"/>
      <c r="UUA43" s="228"/>
      <c r="UUB43" s="228"/>
      <c r="UUC43" s="228"/>
      <c r="UUD43" s="228"/>
      <c r="UUE43" s="228"/>
      <c r="UUF43" s="228"/>
      <c r="UUG43" s="228"/>
      <c r="UUH43" s="228"/>
      <c r="UUI43" s="228"/>
      <c r="UUJ43" s="228"/>
      <c r="UUK43" s="228"/>
      <c r="UUL43" s="228"/>
      <c r="UUM43" s="228"/>
      <c r="UUN43" s="228"/>
      <c r="UUO43" s="228"/>
      <c r="UUP43" s="228"/>
      <c r="UUQ43" s="228"/>
      <c r="UUR43" s="228"/>
      <c r="UUS43" s="228"/>
      <c r="UUT43" s="228"/>
      <c r="UUU43" s="228"/>
      <c r="UUV43" s="228"/>
      <c r="UUW43" s="228"/>
      <c r="UUX43" s="228"/>
      <c r="UUY43" s="228"/>
      <c r="UUZ43" s="228"/>
      <c r="UVA43" s="228"/>
      <c r="UVB43" s="228"/>
      <c r="UVC43" s="228"/>
      <c r="UVD43" s="228"/>
      <c r="UVE43" s="228"/>
      <c r="UVF43" s="228"/>
      <c r="UVG43" s="228"/>
      <c r="UVH43" s="228"/>
      <c r="UVI43" s="228"/>
      <c r="UVJ43" s="228"/>
      <c r="UVK43" s="228"/>
      <c r="UVL43" s="228"/>
      <c r="UVM43" s="228"/>
      <c r="UVN43" s="228"/>
      <c r="UVO43" s="228"/>
      <c r="UVP43" s="228"/>
      <c r="UVQ43" s="228"/>
      <c r="UVR43" s="228"/>
      <c r="UVS43" s="228"/>
      <c r="UVT43" s="228"/>
      <c r="UVU43" s="228"/>
      <c r="UVV43" s="228"/>
      <c r="UVW43" s="228"/>
      <c r="UVX43" s="228"/>
      <c r="UVY43" s="228"/>
      <c r="UVZ43" s="228"/>
      <c r="UWA43" s="228"/>
      <c r="UWB43" s="228"/>
      <c r="UWC43" s="228"/>
      <c r="UWD43" s="228"/>
      <c r="UWE43" s="228"/>
      <c r="UWF43" s="228"/>
      <c r="UWG43" s="228"/>
      <c r="UWH43" s="228"/>
      <c r="UWI43" s="228"/>
      <c r="UWJ43" s="228"/>
      <c r="UWK43" s="228"/>
      <c r="UWL43" s="228"/>
      <c r="UWM43" s="228"/>
      <c r="UWN43" s="228"/>
      <c r="UWO43" s="228"/>
      <c r="UWP43" s="228"/>
      <c r="UWQ43" s="228"/>
      <c r="UWR43" s="228"/>
      <c r="UWS43" s="228"/>
      <c r="UWT43" s="228"/>
      <c r="UWU43" s="228"/>
      <c r="UWV43" s="228"/>
      <c r="UWW43" s="228"/>
      <c r="UWX43" s="228"/>
      <c r="UWY43" s="228"/>
      <c r="UWZ43" s="228"/>
      <c r="UXA43" s="228"/>
      <c r="UXB43" s="228"/>
      <c r="UXC43" s="228"/>
      <c r="UXD43" s="228"/>
      <c r="UXE43" s="228"/>
      <c r="UXF43" s="228"/>
      <c r="UXG43" s="228"/>
      <c r="UXH43" s="228"/>
      <c r="UXI43" s="228"/>
      <c r="UXJ43" s="228"/>
      <c r="UXK43" s="228"/>
      <c r="UXL43" s="228"/>
      <c r="UXM43" s="228"/>
      <c r="UXN43" s="228"/>
      <c r="UXO43" s="228"/>
      <c r="UXP43" s="228"/>
      <c r="UXQ43" s="228"/>
      <c r="UXR43" s="228"/>
      <c r="UXS43" s="228"/>
      <c r="UXT43" s="228"/>
      <c r="UXU43" s="228"/>
      <c r="UXV43" s="228"/>
      <c r="UXW43" s="228"/>
      <c r="UXX43" s="228"/>
      <c r="UXY43" s="228"/>
      <c r="UXZ43" s="228"/>
      <c r="UYA43" s="228"/>
      <c r="UYB43" s="228"/>
      <c r="UYC43" s="228"/>
      <c r="UYD43" s="228"/>
      <c r="UYE43" s="228"/>
      <c r="UYF43" s="228"/>
      <c r="UYG43" s="228"/>
      <c r="UYH43" s="228"/>
      <c r="UYI43" s="228"/>
      <c r="UYJ43" s="228"/>
      <c r="UYK43" s="228"/>
      <c r="UYL43" s="228"/>
      <c r="UYM43" s="228"/>
      <c r="UYN43" s="228"/>
      <c r="UYO43" s="228"/>
      <c r="UYP43" s="228"/>
      <c r="UYQ43" s="228"/>
      <c r="UYR43" s="228"/>
      <c r="UYS43" s="228"/>
      <c r="UYT43" s="228"/>
      <c r="UYU43" s="228"/>
      <c r="UYV43" s="228"/>
      <c r="UYW43" s="228"/>
      <c r="UYX43" s="228"/>
      <c r="UYY43" s="228"/>
      <c r="UYZ43" s="228"/>
      <c r="UZA43" s="228"/>
      <c r="UZB43" s="228"/>
      <c r="UZC43" s="228"/>
      <c r="UZD43" s="228"/>
      <c r="UZE43" s="228"/>
      <c r="UZF43" s="228"/>
      <c r="UZG43" s="228"/>
      <c r="UZH43" s="228"/>
      <c r="UZI43" s="228"/>
      <c r="UZJ43" s="228"/>
      <c r="UZK43" s="228"/>
      <c r="UZL43" s="228"/>
      <c r="UZM43" s="228"/>
      <c r="UZN43" s="228"/>
      <c r="UZO43" s="228"/>
      <c r="UZP43" s="228"/>
      <c r="UZQ43" s="228"/>
      <c r="UZR43" s="228"/>
      <c r="UZS43" s="228"/>
      <c r="UZT43" s="228"/>
      <c r="UZU43" s="228"/>
      <c r="UZV43" s="228"/>
      <c r="UZW43" s="228"/>
      <c r="UZX43" s="228"/>
      <c r="UZY43" s="228"/>
      <c r="UZZ43" s="228"/>
      <c r="VAA43" s="228"/>
      <c r="VAB43" s="228"/>
      <c r="VAC43" s="228"/>
      <c r="VAD43" s="228"/>
      <c r="VAE43" s="228"/>
      <c r="VAF43" s="228"/>
      <c r="VAG43" s="228"/>
      <c r="VAH43" s="228"/>
      <c r="VAI43" s="228"/>
      <c r="VAJ43" s="228"/>
      <c r="VAK43" s="228"/>
      <c r="VAL43" s="228"/>
      <c r="VAM43" s="228"/>
      <c r="VAN43" s="228"/>
      <c r="VAO43" s="228"/>
      <c r="VAP43" s="228"/>
      <c r="VAQ43" s="228"/>
      <c r="VAR43" s="228"/>
      <c r="VAS43" s="228"/>
      <c r="VAT43" s="228"/>
      <c r="VAU43" s="228"/>
      <c r="VAV43" s="228"/>
      <c r="VAW43" s="228"/>
      <c r="VAX43" s="228"/>
      <c r="VAY43" s="228"/>
      <c r="VAZ43" s="228"/>
      <c r="VBA43" s="228"/>
      <c r="VBB43" s="228"/>
      <c r="VBC43" s="228"/>
      <c r="VBD43" s="228"/>
      <c r="VBE43" s="228"/>
      <c r="VBF43" s="228"/>
      <c r="VBG43" s="228"/>
      <c r="VBH43" s="228"/>
      <c r="VBI43" s="228"/>
      <c r="VBJ43" s="228"/>
      <c r="VBK43" s="228"/>
      <c r="VBL43" s="228"/>
      <c r="VBM43" s="228"/>
      <c r="VBN43" s="228"/>
      <c r="VBO43" s="228"/>
      <c r="VBP43" s="228"/>
      <c r="VBQ43" s="228"/>
      <c r="VBR43" s="228"/>
      <c r="VBS43" s="228"/>
      <c r="VBT43" s="228"/>
      <c r="VBU43" s="228"/>
      <c r="VBV43" s="228"/>
      <c r="VBW43" s="228"/>
      <c r="VBX43" s="228"/>
      <c r="VBY43" s="228"/>
      <c r="VBZ43" s="228"/>
      <c r="VCA43" s="228"/>
      <c r="VCB43" s="228"/>
      <c r="VCC43" s="228"/>
      <c r="VCD43" s="228"/>
      <c r="VCE43" s="228"/>
      <c r="VCF43" s="228"/>
      <c r="VCG43" s="228"/>
      <c r="VCH43" s="228"/>
      <c r="VCI43" s="228"/>
      <c r="VCJ43" s="228"/>
      <c r="VCK43" s="228"/>
      <c r="VCL43" s="228"/>
      <c r="VCM43" s="228"/>
      <c r="VCN43" s="228"/>
      <c r="VCO43" s="228"/>
      <c r="VCP43" s="228"/>
      <c r="VCQ43" s="228"/>
      <c r="VCR43" s="228"/>
      <c r="VCS43" s="228"/>
      <c r="VCT43" s="228"/>
      <c r="VCU43" s="228"/>
      <c r="VCV43" s="228"/>
      <c r="VCW43" s="228"/>
      <c r="VCX43" s="228"/>
      <c r="VCY43" s="228"/>
      <c r="VCZ43" s="228"/>
      <c r="VDA43" s="228"/>
      <c r="VDB43" s="228"/>
      <c r="VDC43" s="228"/>
      <c r="VDD43" s="228"/>
      <c r="VDE43" s="228"/>
      <c r="VDF43" s="228"/>
      <c r="VDG43" s="228"/>
      <c r="VDH43" s="228"/>
      <c r="VDI43" s="228"/>
      <c r="VDJ43" s="228"/>
      <c r="VDK43" s="228"/>
      <c r="VDL43" s="228"/>
      <c r="VDM43" s="228"/>
      <c r="VDN43" s="228"/>
      <c r="VDO43" s="228"/>
      <c r="VDP43" s="228"/>
      <c r="VDQ43" s="228"/>
      <c r="VDR43" s="228"/>
      <c r="VDS43" s="228"/>
      <c r="VDT43" s="228"/>
      <c r="VDU43" s="228"/>
      <c r="VDV43" s="228"/>
      <c r="VDW43" s="228"/>
      <c r="VDX43" s="228"/>
      <c r="VDY43" s="228"/>
      <c r="VDZ43" s="228"/>
      <c r="VEA43" s="228"/>
      <c r="VEB43" s="228"/>
      <c r="VEC43" s="228"/>
      <c r="VED43" s="228"/>
      <c r="VEE43" s="228"/>
      <c r="VEF43" s="228"/>
      <c r="VEG43" s="228"/>
      <c r="VEH43" s="228"/>
      <c r="VEI43" s="228"/>
      <c r="VEJ43" s="228"/>
      <c r="VEK43" s="228"/>
      <c r="VEL43" s="228"/>
      <c r="VEM43" s="228"/>
      <c r="VEN43" s="228"/>
      <c r="VEO43" s="228"/>
      <c r="VEP43" s="228"/>
      <c r="VEQ43" s="228"/>
      <c r="VER43" s="228"/>
      <c r="VES43" s="228"/>
      <c r="VET43" s="228"/>
      <c r="VEU43" s="228"/>
      <c r="VEV43" s="228"/>
      <c r="VEW43" s="228"/>
      <c r="VEX43" s="228"/>
      <c r="VEY43" s="228"/>
      <c r="VEZ43" s="228"/>
      <c r="VFA43" s="228"/>
      <c r="VFB43" s="228"/>
      <c r="VFC43" s="228"/>
      <c r="VFD43" s="228"/>
      <c r="VFE43" s="228"/>
      <c r="VFF43" s="228"/>
      <c r="VFG43" s="228"/>
      <c r="VFH43" s="228"/>
      <c r="VFI43" s="228"/>
      <c r="VFJ43" s="228"/>
      <c r="VFK43" s="228"/>
      <c r="VFL43" s="228"/>
      <c r="VFM43" s="228"/>
      <c r="VFN43" s="228"/>
      <c r="VFO43" s="228"/>
      <c r="VFP43" s="228"/>
      <c r="VFQ43" s="228"/>
      <c r="VFR43" s="228"/>
      <c r="VFS43" s="228"/>
      <c r="VFT43" s="228"/>
      <c r="VFU43" s="228"/>
      <c r="VFV43" s="228"/>
      <c r="VFW43" s="228"/>
      <c r="VFX43" s="228"/>
      <c r="VFY43" s="228"/>
      <c r="VFZ43" s="228"/>
      <c r="VGA43" s="228"/>
      <c r="VGB43" s="228"/>
      <c r="VGC43" s="228"/>
      <c r="VGD43" s="228"/>
      <c r="VGE43" s="228"/>
      <c r="VGF43" s="228"/>
      <c r="VGG43" s="228"/>
      <c r="VGH43" s="228"/>
      <c r="VGI43" s="228"/>
      <c r="VGJ43" s="228"/>
      <c r="VGK43" s="228"/>
      <c r="VGL43" s="228"/>
      <c r="VGM43" s="228"/>
      <c r="VGN43" s="228"/>
      <c r="VGO43" s="228"/>
      <c r="VGP43" s="228"/>
      <c r="VGQ43" s="228"/>
      <c r="VGR43" s="228"/>
      <c r="VGS43" s="228"/>
      <c r="VGT43" s="228"/>
      <c r="VGU43" s="228"/>
      <c r="VGV43" s="228"/>
      <c r="VGW43" s="228"/>
      <c r="VGX43" s="228"/>
      <c r="VGY43" s="228"/>
      <c r="VGZ43" s="228"/>
      <c r="VHA43" s="228"/>
      <c r="VHB43" s="228"/>
      <c r="VHC43" s="228"/>
      <c r="VHD43" s="228"/>
      <c r="VHE43" s="228"/>
      <c r="VHF43" s="228"/>
      <c r="VHG43" s="228"/>
      <c r="VHH43" s="228"/>
      <c r="VHI43" s="228"/>
      <c r="VHJ43" s="228"/>
      <c r="VHK43" s="228"/>
      <c r="VHL43" s="228"/>
      <c r="VHM43" s="228"/>
      <c r="VHN43" s="228"/>
      <c r="VHO43" s="228"/>
      <c r="VHP43" s="228"/>
      <c r="VHQ43" s="228"/>
      <c r="VHR43" s="228"/>
      <c r="VHS43" s="228"/>
      <c r="VHT43" s="228"/>
      <c r="VHU43" s="228"/>
      <c r="VHV43" s="228"/>
      <c r="VHW43" s="228"/>
      <c r="VHX43" s="228"/>
      <c r="VHY43" s="228"/>
      <c r="VHZ43" s="228"/>
      <c r="VIA43" s="228"/>
      <c r="VIB43" s="228"/>
      <c r="VIC43" s="228"/>
      <c r="VID43" s="228"/>
      <c r="VIE43" s="228"/>
      <c r="VIF43" s="228"/>
      <c r="VIG43" s="228"/>
      <c r="VIH43" s="228"/>
      <c r="VII43" s="228"/>
      <c r="VIJ43" s="228"/>
      <c r="VIK43" s="228"/>
      <c r="VIL43" s="228"/>
      <c r="VIM43" s="228"/>
      <c r="VIN43" s="228"/>
      <c r="VIO43" s="228"/>
      <c r="VIP43" s="228"/>
      <c r="VIQ43" s="228"/>
      <c r="VIR43" s="228"/>
      <c r="VIS43" s="228"/>
      <c r="VIT43" s="228"/>
      <c r="VIU43" s="228"/>
      <c r="VIV43" s="228"/>
      <c r="VIW43" s="228"/>
      <c r="VIX43" s="228"/>
      <c r="VIY43" s="228"/>
      <c r="VIZ43" s="228"/>
      <c r="VJA43" s="228"/>
      <c r="VJB43" s="228"/>
      <c r="VJC43" s="228"/>
      <c r="VJD43" s="228"/>
      <c r="VJE43" s="228"/>
      <c r="VJF43" s="228"/>
      <c r="VJG43" s="228"/>
      <c r="VJH43" s="228"/>
      <c r="VJI43" s="228"/>
      <c r="VJJ43" s="228"/>
      <c r="VJK43" s="228"/>
      <c r="VJL43" s="228"/>
      <c r="VJM43" s="228"/>
      <c r="VJN43" s="228"/>
      <c r="VJO43" s="228"/>
      <c r="VJP43" s="228"/>
      <c r="VJQ43" s="228"/>
      <c r="VJR43" s="228"/>
      <c r="VJS43" s="228"/>
      <c r="VJT43" s="228"/>
      <c r="VJU43" s="228"/>
      <c r="VJV43" s="228"/>
      <c r="VJW43" s="228"/>
      <c r="VJX43" s="228"/>
      <c r="VJY43" s="228"/>
      <c r="VJZ43" s="228"/>
      <c r="VKA43" s="228"/>
      <c r="VKB43" s="228"/>
      <c r="VKC43" s="228"/>
      <c r="VKD43" s="228"/>
      <c r="VKE43" s="228"/>
      <c r="VKF43" s="228"/>
      <c r="VKG43" s="228"/>
      <c r="VKH43" s="228"/>
      <c r="VKI43" s="228"/>
      <c r="VKJ43" s="228"/>
      <c r="VKK43" s="228"/>
      <c r="VKL43" s="228"/>
      <c r="VKM43" s="228"/>
      <c r="VKN43" s="228"/>
      <c r="VKO43" s="228"/>
      <c r="VKP43" s="228"/>
      <c r="VKQ43" s="228"/>
      <c r="VKR43" s="228"/>
      <c r="VKS43" s="228"/>
      <c r="VKT43" s="228"/>
      <c r="VKU43" s="228"/>
      <c r="VKV43" s="228"/>
      <c r="VKW43" s="228"/>
      <c r="VKX43" s="228"/>
      <c r="VKY43" s="228"/>
      <c r="VKZ43" s="228"/>
      <c r="VLA43" s="228"/>
      <c r="VLB43" s="228"/>
      <c r="VLC43" s="228"/>
      <c r="VLD43" s="228"/>
      <c r="VLE43" s="228"/>
      <c r="VLF43" s="228"/>
      <c r="VLG43" s="228"/>
      <c r="VLH43" s="228"/>
      <c r="VLI43" s="228"/>
      <c r="VLJ43" s="228"/>
      <c r="VLK43" s="228"/>
      <c r="VLL43" s="228"/>
      <c r="VLM43" s="228"/>
      <c r="VLN43" s="228"/>
      <c r="VLO43" s="228"/>
      <c r="VLP43" s="228"/>
      <c r="VLQ43" s="228"/>
      <c r="VLR43" s="228"/>
      <c r="VLS43" s="228"/>
      <c r="VLT43" s="228"/>
      <c r="VLU43" s="228"/>
      <c r="VLV43" s="228"/>
      <c r="VLW43" s="228"/>
      <c r="VLX43" s="228"/>
      <c r="VLY43" s="228"/>
      <c r="VLZ43" s="228"/>
      <c r="VMA43" s="228"/>
      <c r="VMB43" s="228"/>
      <c r="VMC43" s="228"/>
      <c r="VMD43" s="228"/>
      <c r="VME43" s="228"/>
      <c r="VMF43" s="228"/>
      <c r="VMG43" s="228"/>
      <c r="VMH43" s="228"/>
      <c r="VMI43" s="228"/>
      <c r="VMJ43" s="228"/>
      <c r="VMK43" s="228"/>
      <c r="VML43" s="228"/>
      <c r="VMM43" s="228"/>
      <c r="VMN43" s="228"/>
      <c r="VMO43" s="228"/>
      <c r="VMP43" s="228"/>
      <c r="VMQ43" s="228"/>
      <c r="VMR43" s="228"/>
      <c r="VMS43" s="228"/>
      <c r="VMT43" s="228"/>
      <c r="VMU43" s="228"/>
      <c r="VMV43" s="228"/>
      <c r="VMW43" s="228"/>
      <c r="VMX43" s="228"/>
      <c r="VMY43" s="228"/>
      <c r="VMZ43" s="228"/>
      <c r="VNA43" s="228"/>
      <c r="VNB43" s="228"/>
      <c r="VNC43" s="228"/>
      <c r="VND43" s="228"/>
      <c r="VNE43" s="228"/>
      <c r="VNF43" s="228"/>
      <c r="VNG43" s="228"/>
      <c r="VNH43" s="228"/>
      <c r="VNI43" s="228"/>
      <c r="VNJ43" s="228"/>
      <c r="VNK43" s="228"/>
      <c r="VNL43" s="228"/>
      <c r="VNM43" s="228"/>
      <c r="VNN43" s="228"/>
      <c r="VNO43" s="228"/>
      <c r="VNP43" s="228"/>
      <c r="VNQ43" s="228"/>
      <c r="VNR43" s="228"/>
      <c r="VNS43" s="228"/>
      <c r="VNT43" s="228"/>
      <c r="VNU43" s="228"/>
      <c r="VNV43" s="228"/>
      <c r="VNW43" s="228"/>
      <c r="VNX43" s="228"/>
      <c r="VNY43" s="228"/>
      <c r="VNZ43" s="228"/>
      <c r="VOA43" s="228"/>
      <c r="VOB43" s="228"/>
      <c r="VOC43" s="228"/>
      <c r="VOD43" s="228"/>
      <c r="VOE43" s="228"/>
      <c r="VOF43" s="228"/>
      <c r="VOG43" s="228"/>
      <c r="VOH43" s="228"/>
      <c r="VOI43" s="228"/>
      <c r="VOJ43" s="228"/>
      <c r="VOK43" s="228"/>
      <c r="VOL43" s="228"/>
      <c r="VOM43" s="228"/>
      <c r="VON43" s="228"/>
      <c r="VOO43" s="228"/>
      <c r="VOP43" s="228"/>
      <c r="VOQ43" s="228"/>
      <c r="VOR43" s="228"/>
      <c r="VOS43" s="228"/>
      <c r="VOT43" s="228"/>
      <c r="VOU43" s="228"/>
      <c r="VOV43" s="228"/>
      <c r="VOW43" s="228"/>
      <c r="VOX43" s="228"/>
      <c r="VOY43" s="228"/>
      <c r="VOZ43" s="228"/>
      <c r="VPA43" s="228"/>
      <c r="VPB43" s="228"/>
      <c r="VPC43" s="228"/>
      <c r="VPD43" s="228"/>
      <c r="VPE43" s="228"/>
      <c r="VPF43" s="228"/>
      <c r="VPG43" s="228"/>
      <c r="VPH43" s="228"/>
      <c r="VPI43" s="228"/>
      <c r="VPJ43" s="228"/>
      <c r="VPK43" s="228"/>
      <c r="VPL43" s="228"/>
      <c r="VPM43" s="228"/>
      <c r="VPN43" s="228"/>
      <c r="VPO43" s="228"/>
      <c r="VPP43" s="228"/>
      <c r="VPQ43" s="228"/>
      <c r="VPR43" s="228"/>
      <c r="VPS43" s="228"/>
      <c r="VPT43" s="228"/>
      <c r="VPU43" s="228"/>
      <c r="VPV43" s="228"/>
      <c r="VPW43" s="228"/>
      <c r="VPX43" s="228"/>
      <c r="VPY43" s="228"/>
      <c r="VPZ43" s="228"/>
      <c r="VQA43" s="228"/>
      <c r="VQB43" s="228"/>
      <c r="VQC43" s="228"/>
      <c r="VQD43" s="228"/>
      <c r="VQE43" s="228"/>
      <c r="VQF43" s="228"/>
      <c r="VQG43" s="228"/>
      <c r="VQH43" s="228"/>
      <c r="VQI43" s="228"/>
      <c r="VQJ43" s="228"/>
      <c r="VQK43" s="228"/>
      <c r="VQL43" s="228"/>
      <c r="VQM43" s="228"/>
      <c r="VQN43" s="228"/>
      <c r="VQO43" s="228"/>
      <c r="VQP43" s="228"/>
      <c r="VQQ43" s="228"/>
      <c r="VQR43" s="228"/>
      <c r="VQS43" s="228"/>
      <c r="VQT43" s="228"/>
      <c r="VQU43" s="228"/>
      <c r="VQV43" s="228"/>
      <c r="VQW43" s="228"/>
      <c r="VQX43" s="228"/>
      <c r="VQY43" s="228"/>
      <c r="VQZ43" s="228"/>
      <c r="VRA43" s="228"/>
      <c r="VRB43" s="228"/>
      <c r="VRC43" s="228"/>
      <c r="VRD43" s="228"/>
      <c r="VRE43" s="228"/>
      <c r="VRF43" s="228"/>
      <c r="VRG43" s="228"/>
      <c r="VRH43" s="228"/>
      <c r="VRI43" s="228"/>
      <c r="VRJ43" s="228"/>
      <c r="VRK43" s="228"/>
      <c r="VRL43" s="228"/>
      <c r="VRM43" s="228"/>
      <c r="VRN43" s="228"/>
      <c r="VRO43" s="228"/>
      <c r="VRP43" s="228"/>
      <c r="VRQ43" s="228"/>
      <c r="VRR43" s="228"/>
      <c r="VRS43" s="228"/>
      <c r="VRT43" s="228"/>
      <c r="VRU43" s="228"/>
      <c r="VRV43" s="228"/>
      <c r="VRW43" s="228"/>
      <c r="VRX43" s="228"/>
      <c r="VRY43" s="228"/>
      <c r="VRZ43" s="228"/>
      <c r="VSA43" s="228"/>
      <c r="VSB43" s="228"/>
      <c r="VSC43" s="228"/>
      <c r="VSD43" s="228"/>
      <c r="VSE43" s="228"/>
      <c r="VSF43" s="228"/>
      <c r="VSG43" s="228"/>
      <c r="VSH43" s="228"/>
      <c r="VSI43" s="228"/>
      <c r="VSJ43" s="228"/>
      <c r="VSK43" s="228"/>
      <c r="VSL43" s="228"/>
      <c r="VSM43" s="228"/>
      <c r="VSN43" s="228"/>
      <c r="VSO43" s="228"/>
      <c r="VSP43" s="228"/>
      <c r="VSQ43" s="228"/>
      <c r="VSR43" s="228"/>
      <c r="VSS43" s="228"/>
      <c r="VST43" s="228"/>
      <c r="VSU43" s="228"/>
      <c r="VSV43" s="228"/>
      <c r="VSW43" s="228"/>
      <c r="VSX43" s="228"/>
      <c r="VSY43" s="228"/>
      <c r="VSZ43" s="228"/>
      <c r="VTA43" s="228"/>
      <c r="VTB43" s="228"/>
      <c r="VTC43" s="228"/>
      <c r="VTD43" s="228"/>
      <c r="VTE43" s="228"/>
      <c r="VTF43" s="228"/>
      <c r="VTG43" s="228"/>
      <c r="VTH43" s="228"/>
      <c r="VTI43" s="228"/>
      <c r="VTJ43" s="228"/>
      <c r="VTK43" s="228"/>
      <c r="VTL43" s="228"/>
      <c r="VTM43" s="228"/>
      <c r="VTN43" s="228"/>
      <c r="VTO43" s="228"/>
      <c r="VTP43" s="228"/>
      <c r="VTQ43" s="228"/>
      <c r="VTR43" s="228"/>
      <c r="VTS43" s="228"/>
      <c r="VTT43" s="228"/>
      <c r="VTU43" s="228"/>
      <c r="VTV43" s="228"/>
      <c r="VTW43" s="228"/>
      <c r="VTX43" s="228"/>
      <c r="VTY43" s="228"/>
      <c r="VTZ43" s="228"/>
      <c r="VUA43" s="228"/>
      <c r="VUB43" s="228"/>
      <c r="VUC43" s="228"/>
      <c r="VUD43" s="228"/>
      <c r="VUE43" s="228"/>
      <c r="VUF43" s="228"/>
      <c r="VUG43" s="228"/>
      <c r="VUH43" s="228"/>
      <c r="VUI43" s="228"/>
      <c r="VUJ43" s="228"/>
      <c r="VUK43" s="228"/>
      <c r="VUL43" s="228"/>
      <c r="VUM43" s="228"/>
      <c r="VUN43" s="228"/>
      <c r="VUO43" s="228"/>
      <c r="VUP43" s="228"/>
      <c r="VUQ43" s="228"/>
      <c r="VUR43" s="228"/>
      <c r="VUS43" s="228"/>
      <c r="VUT43" s="228"/>
      <c r="VUU43" s="228"/>
      <c r="VUV43" s="228"/>
      <c r="VUW43" s="228"/>
      <c r="VUX43" s="228"/>
      <c r="VUY43" s="228"/>
      <c r="VUZ43" s="228"/>
      <c r="VVA43" s="228"/>
      <c r="VVB43" s="228"/>
      <c r="VVC43" s="228"/>
      <c r="VVD43" s="228"/>
      <c r="VVE43" s="228"/>
      <c r="VVF43" s="228"/>
      <c r="VVG43" s="228"/>
      <c r="VVH43" s="228"/>
      <c r="VVI43" s="228"/>
      <c r="VVJ43" s="228"/>
      <c r="VVK43" s="228"/>
      <c r="VVL43" s="228"/>
      <c r="VVM43" s="228"/>
      <c r="VVN43" s="228"/>
      <c r="VVO43" s="228"/>
      <c r="VVP43" s="228"/>
      <c r="VVQ43" s="228"/>
      <c r="VVR43" s="228"/>
      <c r="VVS43" s="228"/>
      <c r="VVT43" s="228"/>
      <c r="VVU43" s="228"/>
      <c r="VVV43" s="228"/>
      <c r="VVW43" s="228"/>
      <c r="VVX43" s="228"/>
      <c r="VVY43" s="228"/>
      <c r="VVZ43" s="228"/>
      <c r="VWA43" s="228"/>
      <c r="VWB43" s="228"/>
      <c r="VWC43" s="228"/>
      <c r="VWD43" s="228"/>
      <c r="VWE43" s="228"/>
      <c r="VWF43" s="228"/>
      <c r="VWG43" s="228"/>
      <c r="VWH43" s="228"/>
      <c r="VWI43" s="228"/>
      <c r="VWJ43" s="228"/>
      <c r="VWK43" s="228"/>
      <c r="VWL43" s="228"/>
      <c r="VWM43" s="228"/>
      <c r="VWN43" s="228"/>
      <c r="VWO43" s="228"/>
      <c r="VWP43" s="228"/>
      <c r="VWQ43" s="228"/>
      <c r="VWR43" s="228"/>
      <c r="VWS43" s="228"/>
      <c r="VWT43" s="228"/>
      <c r="VWU43" s="228"/>
      <c r="VWV43" s="228"/>
      <c r="VWW43" s="228"/>
      <c r="VWX43" s="228"/>
      <c r="VWY43" s="228"/>
      <c r="VWZ43" s="228"/>
      <c r="VXA43" s="228"/>
      <c r="VXB43" s="228"/>
      <c r="VXC43" s="228"/>
      <c r="VXD43" s="228"/>
      <c r="VXE43" s="228"/>
      <c r="VXF43" s="228"/>
      <c r="VXG43" s="228"/>
      <c r="VXH43" s="228"/>
      <c r="VXI43" s="228"/>
      <c r="VXJ43" s="228"/>
      <c r="VXK43" s="228"/>
      <c r="VXL43" s="228"/>
      <c r="VXM43" s="228"/>
      <c r="VXN43" s="228"/>
      <c r="VXO43" s="228"/>
      <c r="VXP43" s="228"/>
      <c r="VXQ43" s="228"/>
      <c r="VXR43" s="228"/>
      <c r="VXS43" s="228"/>
      <c r="VXT43" s="228"/>
      <c r="VXU43" s="228"/>
      <c r="VXV43" s="228"/>
      <c r="VXW43" s="228"/>
      <c r="VXX43" s="228"/>
      <c r="VXY43" s="228"/>
      <c r="VXZ43" s="228"/>
      <c r="VYA43" s="228"/>
      <c r="VYB43" s="228"/>
      <c r="VYC43" s="228"/>
      <c r="VYD43" s="228"/>
      <c r="VYE43" s="228"/>
      <c r="VYF43" s="228"/>
      <c r="VYG43" s="228"/>
      <c r="VYH43" s="228"/>
      <c r="VYI43" s="228"/>
      <c r="VYJ43" s="228"/>
      <c r="VYK43" s="228"/>
      <c r="VYL43" s="228"/>
      <c r="VYM43" s="228"/>
      <c r="VYN43" s="228"/>
      <c r="VYO43" s="228"/>
      <c r="VYP43" s="228"/>
      <c r="VYQ43" s="228"/>
      <c r="VYR43" s="228"/>
      <c r="VYS43" s="228"/>
      <c r="VYT43" s="228"/>
      <c r="VYU43" s="228"/>
      <c r="VYV43" s="228"/>
      <c r="VYW43" s="228"/>
      <c r="VYX43" s="228"/>
      <c r="VYY43" s="228"/>
      <c r="VYZ43" s="228"/>
      <c r="VZA43" s="228"/>
      <c r="VZB43" s="228"/>
      <c r="VZC43" s="228"/>
      <c r="VZD43" s="228"/>
      <c r="VZE43" s="228"/>
      <c r="VZF43" s="228"/>
      <c r="VZG43" s="228"/>
      <c r="VZH43" s="228"/>
      <c r="VZI43" s="228"/>
      <c r="VZJ43" s="228"/>
      <c r="VZK43" s="228"/>
      <c r="VZL43" s="228"/>
      <c r="VZM43" s="228"/>
      <c r="VZN43" s="228"/>
      <c r="VZO43" s="228"/>
      <c r="VZP43" s="228"/>
      <c r="VZQ43" s="228"/>
      <c r="VZR43" s="228"/>
      <c r="VZS43" s="228"/>
      <c r="VZT43" s="228"/>
      <c r="VZU43" s="228"/>
      <c r="VZV43" s="228"/>
      <c r="VZW43" s="228"/>
      <c r="VZX43" s="228"/>
      <c r="VZY43" s="228"/>
      <c r="VZZ43" s="228"/>
      <c r="WAA43" s="228"/>
      <c r="WAB43" s="228"/>
      <c r="WAC43" s="228"/>
      <c r="WAD43" s="228"/>
      <c r="WAE43" s="228"/>
      <c r="WAF43" s="228"/>
      <c r="WAG43" s="228"/>
      <c r="WAH43" s="228"/>
      <c r="WAI43" s="228"/>
      <c r="WAJ43" s="228"/>
      <c r="WAK43" s="228"/>
      <c r="WAL43" s="228"/>
      <c r="WAM43" s="228"/>
      <c r="WAN43" s="228"/>
      <c r="WAO43" s="228"/>
      <c r="WAP43" s="228"/>
      <c r="WAQ43" s="228"/>
      <c r="WAR43" s="228"/>
      <c r="WAS43" s="228"/>
      <c r="WAT43" s="228"/>
      <c r="WAU43" s="228"/>
      <c r="WAV43" s="228"/>
      <c r="WAW43" s="228"/>
      <c r="WAX43" s="228"/>
      <c r="WAY43" s="228"/>
      <c r="WAZ43" s="228"/>
      <c r="WBA43" s="228"/>
      <c r="WBB43" s="228"/>
      <c r="WBC43" s="228"/>
      <c r="WBD43" s="228"/>
      <c r="WBE43" s="228"/>
      <c r="WBF43" s="228"/>
      <c r="WBG43" s="228"/>
      <c r="WBH43" s="228"/>
      <c r="WBI43" s="228"/>
      <c r="WBJ43" s="228"/>
      <c r="WBK43" s="228"/>
      <c r="WBL43" s="228"/>
      <c r="WBM43" s="228"/>
      <c r="WBN43" s="228"/>
      <c r="WBO43" s="228"/>
      <c r="WBP43" s="228"/>
      <c r="WBQ43" s="228"/>
      <c r="WBR43" s="228"/>
      <c r="WBS43" s="228"/>
      <c r="WBT43" s="228"/>
      <c r="WBU43" s="228"/>
      <c r="WBV43" s="228"/>
      <c r="WBW43" s="228"/>
      <c r="WBX43" s="228"/>
      <c r="WBY43" s="228"/>
      <c r="WBZ43" s="228"/>
      <c r="WCA43" s="228"/>
      <c r="WCB43" s="228"/>
      <c r="WCC43" s="228"/>
      <c r="WCD43" s="228"/>
      <c r="WCE43" s="228"/>
      <c r="WCF43" s="228"/>
      <c r="WCG43" s="228"/>
      <c r="WCH43" s="228"/>
      <c r="WCI43" s="228"/>
      <c r="WCJ43" s="228"/>
      <c r="WCK43" s="228"/>
      <c r="WCL43" s="228"/>
      <c r="WCM43" s="228"/>
      <c r="WCN43" s="228"/>
      <c r="WCO43" s="228"/>
      <c r="WCP43" s="228"/>
      <c r="WCQ43" s="228"/>
      <c r="WCR43" s="228"/>
      <c r="WCS43" s="228"/>
      <c r="WCT43" s="228"/>
      <c r="WCU43" s="228"/>
      <c r="WCV43" s="228"/>
      <c r="WCW43" s="228"/>
      <c r="WCX43" s="228"/>
      <c r="WCY43" s="228"/>
      <c r="WCZ43" s="228"/>
      <c r="WDA43" s="228"/>
      <c r="WDB43" s="228"/>
      <c r="WDC43" s="228"/>
      <c r="WDD43" s="228"/>
      <c r="WDE43" s="228"/>
      <c r="WDF43" s="228"/>
      <c r="WDG43" s="228"/>
      <c r="WDH43" s="228"/>
      <c r="WDI43" s="228"/>
      <c r="WDJ43" s="228"/>
      <c r="WDK43" s="228"/>
      <c r="WDL43" s="228"/>
      <c r="WDM43" s="228"/>
      <c r="WDN43" s="228"/>
      <c r="WDO43" s="228"/>
      <c r="WDP43" s="228"/>
      <c r="WDQ43" s="228"/>
      <c r="WDR43" s="228"/>
      <c r="WDS43" s="228"/>
      <c r="WDT43" s="228"/>
      <c r="WDU43" s="228"/>
      <c r="WDV43" s="228"/>
      <c r="WDW43" s="228"/>
      <c r="WDX43" s="228"/>
      <c r="WDY43" s="228"/>
      <c r="WDZ43" s="228"/>
      <c r="WEA43" s="228"/>
      <c r="WEB43" s="228"/>
      <c r="WEC43" s="228"/>
      <c r="WED43" s="228"/>
      <c r="WEE43" s="228"/>
      <c r="WEF43" s="228"/>
      <c r="WEG43" s="228"/>
      <c r="WEH43" s="228"/>
      <c r="WEI43" s="228"/>
      <c r="WEJ43" s="228"/>
      <c r="WEK43" s="228"/>
      <c r="WEL43" s="228"/>
      <c r="WEM43" s="228"/>
      <c r="WEN43" s="228"/>
      <c r="WEO43" s="228"/>
      <c r="WEP43" s="228"/>
      <c r="WEQ43" s="228"/>
      <c r="WER43" s="228"/>
      <c r="WES43" s="228"/>
      <c r="WET43" s="228"/>
      <c r="WEU43" s="228"/>
      <c r="WEV43" s="228"/>
      <c r="WEW43" s="228"/>
      <c r="WEX43" s="228"/>
      <c r="WEY43" s="228"/>
      <c r="WEZ43" s="228"/>
      <c r="WFA43" s="228"/>
      <c r="WFB43" s="228"/>
      <c r="WFC43" s="228"/>
      <c r="WFD43" s="228"/>
      <c r="WFE43" s="228"/>
      <c r="WFF43" s="228"/>
      <c r="WFG43" s="228"/>
      <c r="WFH43" s="228"/>
      <c r="WFI43" s="228"/>
      <c r="WFJ43" s="228"/>
      <c r="WFK43" s="228"/>
      <c r="WFL43" s="228"/>
      <c r="WFM43" s="228"/>
      <c r="WFN43" s="228"/>
      <c r="WFO43" s="228"/>
      <c r="WFP43" s="228"/>
      <c r="WFQ43" s="228"/>
      <c r="WFR43" s="228"/>
      <c r="WFS43" s="228"/>
      <c r="WFT43" s="228"/>
      <c r="WFU43" s="228"/>
      <c r="WFV43" s="228"/>
      <c r="WFW43" s="228"/>
      <c r="WFX43" s="228"/>
      <c r="WFY43" s="228"/>
      <c r="WFZ43" s="228"/>
      <c r="WGA43" s="228"/>
      <c r="WGB43" s="228"/>
      <c r="WGC43" s="228"/>
      <c r="WGD43" s="228"/>
      <c r="WGE43" s="228"/>
      <c r="WGF43" s="228"/>
      <c r="WGG43" s="228"/>
      <c r="WGH43" s="228"/>
      <c r="WGI43" s="228"/>
      <c r="WGJ43" s="228"/>
      <c r="WGK43" s="228"/>
      <c r="WGL43" s="228"/>
      <c r="WGM43" s="228"/>
      <c r="WGN43" s="228"/>
      <c r="WGO43" s="228"/>
      <c r="WGP43" s="228"/>
      <c r="WGQ43" s="228"/>
      <c r="WGR43" s="228"/>
      <c r="WGS43" s="228"/>
      <c r="WGT43" s="228"/>
      <c r="WGU43" s="228"/>
      <c r="WGV43" s="228"/>
      <c r="WGW43" s="228"/>
      <c r="WGX43" s="228"/>
      <c r="WGY43" s="228"/>
      <c r="WGZ43" s="228"/>
      <c r="WHA43" s="228"/>
      <c r="WHB43" s="228"/>
      <c r="WHC43" s="228"/>
      <c r="WHD43" s="228"/>
      <c r="WHE43" s="228"/>
      <c r="WHF43" s="228"/>
      <c r="WHG43" s="228"/>
      <c r="WHH43" s="228"/>
      <c r="WHI43" s="228"/>
      <c r="WHJ43" s="228"/>
      <c r="WHK43" s="228"/>
      <c r="WHL43" s="228"/>
      <c r="WHM43" s="228"/>
      <c r="WHN43" s="228"/>
      <c r="WHO43" s="228"/>
      <c r="WHP43" s="228"/>
      <c r="WHQ43" s="228"/>
      <c r="WHR43" s="228"/>
      <c r="WHS43" s="228"/>
      <c r="WHT43" s="228"/>
      <c r="WHU43" s="228"/>
      <c r="WHV43" s="228"/>
      <c r="WHW43" s="228"/>
      <c r="WHX43" s="228"/>
      <c r="WHY43" s="228"/>
      <c r="WHZ43" s="228"/>
      <c r="WIA43" s="228"/>
      <c r="WIB43" s="228"/>
      <c r="WIC43" s="228"/>
      <c r="WID43" s="228"/>
      <c r="WIE43" s="228"/>
      <c r="WIF43" s="228"/>
      <c r="WIG43" s="228"/>
      <c r="WIH43" s="228"/>
      <c r="WII43" s="228"/>
      <c r="WIJ43" s="228"/>
      <c r="WIK43" s="228"/>
      <c r="WIL43" s="228"/>
      <c r="WIM43" s="228"/>
      <c r="WIN43" s="228"/>
      <c r="WIO43" s="228"/>
      <c r="WIP43" s="228"/>
      <c r="WIQ43" s="228"/>
      <c r="WIR43" s="228"/>
      <c r="WIS43" s="228"/>
      <c r="WIT43" s="228"/>
      <c r="WIU43" s="228"/>
      <c r="WIV43" s="228"/>
      <c r="WIW43" s="228"/>
      <c r="WIX43" s="228"/>
      <c r="WIY43" s="228"/>
      <c r="WIZ43" s="228"/>
      <c r="WJA43" s="228"/>
      <c r="WJB43" s="228"/>
      <c r="WJC43" s="228"/>
      <c r="WJD43" s="228"/>
      <c r="WJE43" s="228"/>
      <c r="WJF43" s="228"/>
      <c r="WJG43" s="228"/>
      <c r="WJH43" s="228"/>
      <c r="WJI43" s="228"/>
      <c r="WJJ43" s="228"/>
      <c r="WJK43" s="228"/>
      <c r="WJL43" s="228"/>
      <c r="WJM43" s="228"/>
      <c r="WJN43" s="228"/>
      <c r="WJO43" s="228"/>
      <c r="WJP43" s="228"/>
      <c r="WJQ43" s="228"/>
      <c r="WJR43" s="228"/>
      <c r="WJS43" s="228"/>
      <c r="WJT43" s="228"/>
      <c r="WJU43" s="228"/>
      <c r="WJV43" s="228"/>
      <c r="WJW43" s="228"/>
      <c r="WJX43" s="228"/>
      <c r="WJY43" s="228"/>
      <c r="WJZ43" s="228"/>
      <c r="WKA43" s="228"/>
      <c r="WKB43" s="228"/>
      <c r="WKC43" s="228"/>
      <c r="WKD43" s="228"/>
      <c r="WKE43" s="228"/>
      <c r="WKF43" s="228"/>
      <c r="WKG43" s="228"/>
      <c r="WKH43" s="228"/>
      <c r="WKI43" s="228"/>
      <c r="WKJ43" s="228"/>
      <c r="WKK43" s="228"/>
      <c r="WKL43" s="228"/>
      <c r="WKM43" s="228"/>
      <c r="WKN43" s="228"/>
      <c r="WKO43" s="228"/>
      <c r="WKP43" s="228"/>
      <c r="WKQ43" s="228"/>
      <c r="WKR43" s="228"/>
      <c r="WKS43" s="228"/>
      <c r="WKT43" s="228"/>
      <c r="WKU43" s="228"/>
      <c r="WKV43" s="228"/>
      <c r="WKW43" s="228"/>
      <c r="WKX43" s="228"/>
      <c r="WKY43" s="228"/>
      <c r="WKZ43" s="228"/>
      <c r="WLA43" s="228"/>
      <c r="WLB43" s="228"/>
      <c r="WLC43" s="228"/>
      <c r="WLD43" s="228"/>
      <c r="WLE43" s="228"/>
      <c r="WLF43" s="228"/>
      <c r="WLG43" s="228"/>
      <c r="WLH43" s="228"/>
      <c r="WLI43" s="228"/>
      <c r="WLJ43" s="228"/>
      <c r="WLK43" s="228"/>
      <c r="WLL43" s="228"/>
      <c r="WLM43" s="228"/>
      <c r="WLN43" s="228"/>
      <c r="WLO43" s="228"/>
      <c r="WLP43" s="228"/>
      <c r="WLQ43" s="228"/>
      <c r="WLR43" s="228"/>
      <c r="WLS43" s="228"/>
      <c r="WLT43" s="228"/>
      <c r="WLU43" s="228"/>
      <c r="WLV43" s="228"/>
      <c r="WLW43" s="228"/>
      <c r="WLX43" s="228"/>
      <c r="WLY43" s="228"/>
      <c r="WLZ43" s="228"/>
      <c r="WMA43" s="228"/>
      <c r="WMB43" s="228"/>
      <c r="WMC43" s="228"/>
      <c r="WMD43" s="228"/>
      <c r="WME43" s="228"/>
      <c r="WMF43" s="228"/>
      <c r="WMG43" s="228"/>
      <c r="WMH43" s="228"/>
      <c r="WMI43" s="228"/>
      <c r="WMJ43" s="228"/>
      <c r="WMK43" s="228"/>
      <c r="WML43" s="228"/>
      <c r="WMM43" s="228"/>
      <c r="WMN43" s="228"/>
      <c r="WMO43" s="228"/>
      <c r="WMP43" s="228"/>
      <c r="WMQ43" s="228"/>
      <c r="WMR43" s="228"/>
      <c r="WMS43" s="228"/>
      <c r="WMT43" s="228"/>
      <c r="WMU43" s="228"/>
      <c r="WMV43" s="228"/>
      <c r="WMW43" s="228"/>
      <c r="WMX43" s="228"/>
      <c r="WMY43" s="228"/>
      <c r="WMZ43" s="228"/>
      <c r="WNA43" s="228"/>
      <c r="WNB43" s="228"/>
      <c r="WNC43" s="228"/>
      <c r="WND43" s="228"/>
      <c r="WNE43" s="228"/>
      <c r="WNF43" s="228"/>
      <c r="WNG43" s="228"/>
      <c r="WNH43" s="228"/>
      <c r="WNI43" s="228"/>
      <c r="WNJ43" s="228"/>
      <c r="WNK43" s="228"/>
      <c r="WNL43" s="228"/>
      <c r="WNM43" s="228"/>
      <c r="WNN43" s="228"/>
      <c r="WNO43" s="228"/>
      <c r="WNP43" s="228"/>
      <c r="WNQ43" s="228"/>
      <c r="WNR43" s="228"/>
      <c r="WNS43" s="228"/>
      <c r="WNT43" s="228"/>
      <c r="WNU43" s="228"/>
      <c r="WNV43" s="228"/>
      <c r="WNW43" s="228"/>
      <c r="WNX43" s="228"/>
      <c r="WNY43" s="228"/>
      <c r="WNZ43" s="228"/>
      <c r="WOA43" s="228"/>
      <c r="WOB43" s="228"/>
      <c r="WOC43" s="228"/>
      <c r="WOD43" s="228"/>
      <c r="WOE43" s="228"/>
      <c r="WOF43" s="228"/>
      <c r="WOG43" s="228"/>
      <c r="WOH43" s="228"/>
      <c r="WOI43" s="228"/>
      <c r="WOJ43" s="228"/>
      <c r="WOK43" s="228"/>
      <c r="WOL43" s="228"/>
      <c r="WOM43" s="228"/>
      <c r="WON43" s="228"/>
      <c r="WOO43" s="228"/>
      <c r="WOP43" s="228"/>
      <c r="WOQ43" s="228"/>
      <c r="WOR43" s="228"/>
      <c r="WOS43" s="228"/>
      <c r="WOT43" s="228"/>
      <c r="WOU43" s="228"/>
      <c r="WOV43" s="228"/>
      <c r="WOW43" s="228"/>
      <c r="WOX43" s="228"/>
      <c r="WOY43" s="228"/>
      <c r="WOZ43" s="228"/>
      <c r="WPA43" s="228"/>
      <c r="WPB43" s="228"/>
      <c r="WPC43" s="228"/>
      <c r="WPD43" s="228"/>
      <c r="WPE43" s="228"/>
      <c r="WPF43" s="228"/>
      <c r="WPG43" s="228"/>
      <c r="WPH43" s="228"/>
      <c r="WPI43" s="228"/>
      <c r="WPJ43" s="228"/>
      <c r="WPK43" s="228"/>
      <c r="WPL43" s="228"/>
      <c r="WPM43" s="228"/>
      <c r="WPN43" s="228"/>
      <c r="WPO43" s="228"/>
      <c r="WPP43" s="228"/>
      <c r="WPQ43" s="228"/>
      <c r="WPR43" s="228"/>
      <c r="WPS43" s="228"/>
      <c r="WPT43" s="228"/>
      <c r="WPU43" s="228"/>
      <c r="WPV43" s="228"/>
      <c r="WPW43" s="228"/>
      <c r="WPX43" s="228"/>
      <c r="WPY43" s="228"/>
      <c r="WPZ43" s="228"/>
      <c r="WQA43" s="228"/>
      <c r="WQB43" s="228"/>
      <c r="WQC43" s="228"/>
      <c r="WQD43" s="228"/>
      <c r="WQE43" s="228"/>
      <c r="WQF43" s="228"/>
      <c r="WQG43" s="228"/>
      <c r="WQH43" s="228"/>
      <c r="WQI43" s="228"/>
      <c r="WQJ43" s="228"/>
      <c r="WQK43" s="228"/>
      <c r="WQL43" s="228"/>
      <c r="WQM43" s="228"/>
      <c r="WQN43" s="228"/>
      <c r="WQO43" s="228"/>
      <c r="WQP43" s="228"/>
      <c r="WQQ43" s="228"/>
      <c r="WQR43" s="228"/>
      <c r="WQS43" s="228"/>
      <c r="WQT43" s="228"/>
      <c r="WQU43" s="228"/>
      <c r="WQV43" s="228"/>
      <c r="WQW43" s="228"/>
      <c r="WQX43" s="228"/>
      <c r="WQY43" s="228"/>
      <c r="WQZ43" s="228"/>
      <c r="WRA43" s="228"/>
      <c r="WRB43" s="228"/>
      <c r="WRC43" s="228"/>
      <c r="WRD43" s="228"/>
      <c r="WRE43" s="228"/>
      <c r="WRF43" s="228"/>
      <c r="WRG43" s="228"/>
      <c r="WRH43" s="228"/>
      <c r="WRI43" s="228"/>
      <c r="WRJ43" s="228"/>
      <c r="WRK43" s="228"/>
      <c r="WRL43" s="228"/>
      <c r="WRM43" s="228"/>
      <c r="WRN43" s="228"/>
      <c r="WRO43" s="228"/>
      <c r="WRP43" s="228"/>
      <c r="WRQ43" s="228"/>
      <c r="WRR43" s="228"/>
      <c r="WRS43" s="228"/>
      <c r="WRT43" s="228"/>
      <c r="WRU43" s="228"/>
      <c r="WRV43" s="228"/>
      <c r="WRW43" s="228"/>
      <c r="WRX43" s="228"/>
      <c r="WRY43" s="228"/>
      <c r="WRZ43" s="228"/>
      <c r="WSA43" s="228"/>
      <c r="WSB43" s="228"/>
      <c r="WSC43" s="228"/>
      <c r="WSD43" s="228"/>
      <c r="WSE43" s="228"/>
      <c r="WSF43" s="228"/>
      <c r="WSG43" s="228"/>
      <c r="WSH43" s="228"/>
      <c r="WSI43" s="228"/>
      <c r="WSJ43" s="228"/>
      <c r="WSK43" s="228"/>
      <c r="WSL43" s="228"/>
      <c r="WSM43" s="228"/>
      <c r="WSN43" s="228"/>
      <c r="WSO43" s="228"/>
      <c r="WSP43" s="228"/>
      <c r="WSQ43" s="228"/>
      <c r="WSR43" s="228"/>
      <c r="WSS43" s="228"/>
      <c r="WST43" s="228"/>
      <c r="WSU43" s="228"/>
      <c r="WSV43" s="228"/>
      <c r="WSW43" s="228"/>
      <c r="WSX43" s="228"/>
      <c r="WSY43" s="228"/>
      <c r="WSZ43" s="228"/>
      <c r="WTA43" s="228"/>
      <c r="WTB43" s="228"/>
      <c r="WTC43" s="228"/>
      <c r="WTD43" s="228"/>
      <c r="WTE43" s="228"/>
      <c r="WTF43" s="228"/>
      <c r="WTG43" s="228"/>
      <c r="WTH43" s="228"/>
      <c r="WTI43" s="228"/>
      <c r="WTJ43" s="228"/>
      <c r="WTK43" s="228"/>
      <c r="WTL43" s="228"/>
      <c r="WTM43" s="228"/>
      <c r="WTN43" s="228"/>
      <c r="WTO43" s="228"/>
      <c r="WTP43" s="228"/>
      <c r="WTQ43" s="228"/>
      <c r="WTR43" s="228"/>
      <c r="WTS43" s="228"/>
      <c r="WTT43" s="228"/>
      <c r="WTU43" s="228"/>
      <c r="WTV43" s="228"/>
      <c r="WTW43" s="228"/>
      <c r="WTX43" s="228"/>
      <c r="WTY43" s="228"/>
      <c r="WTZ43" s="228"/>
      <c r="WUA43" s="228"/>
      <c r="WUB43" s="228"/>
      <c r="WUC43" s="228"/>
      <c r="WUD43" s="228"/>
      <c r="WUE43" s="228"/>
      <c r="WUF43" s="228"/>
      <c r="WUG43" s="228"/>
      <c r="WUH43" s="228"/>
      <c r="WUI43" s="228"/>
      <c r="WUJ43" s="228"/>
      <c r="WUK43" s="228"/>
      <c r="WUL43" s="228"/>
      <c r="WUM43" s="228"/>
      <c r="WUN43" s="228"/>
      <c r="WUO43" s="228"/>
      <c r="WUP43" s="228"/>
      <c r="WUQ43" s="228"/>
      <c r="WUR43" s="228"/>
      <c r="WUS43" s="228"/>
      <c r="WUT43" s="228"/>
      <c r="WUU43" s="228"/>
      <c r="WUV43" s="228"/>
      <c r="WUW43" s="228"/>
      <c r="WUX43" s="228"/>
      <c r="WUY43" s="228"/>
      <c r="WUZ43" s="228"/>
      <c r="WVA43" s="228"/>
      <c r="WVB43" s="228"/>
      <c r="WVC43" s="228"/>
      <c r="WVD43" s="228"/>
      <c r="WVE43" s="228"/>
      <c r="WVF43" s="228"/>
      <c r="WVG43" s="228"/>
      <c r="WVH43" s="228"/>
      <c r="WVI43" s="228"/>
      <c r="WVJ43" s="228"/>
      <c r="WVK43" s="228"/>
      <c r="WVL43" s="228"/>
      <c r="WVM43" s="228"/>
      <c r="WVN43" s="228"/>
      <c r="WVO43" s="228"/>
      <c r="WVP43" s="228"/>
      <c r="WVQ43" s="228"/>
      <c r="WVR43" s="228"/>
      <c r="WVS43" s="228"/>
      <c r="WVT43" s="228"/>
      <c r="WVU43" s="228"/>
      <c r="WVV43" s="228"/>
      <c r="WVW43" s="228"/>
      <c r="WVX43" s="228"/>
      <c r="WVY43" s="228"/>
      <c r="WVZ43" s="228"/>
      <c r="WWA43" s="228"/>
      <c r="WWB43" s="228"/>
      <c r="WWC43" s="228"/>
      <c r="WWD43" s="228"/>
      <c r="WWE43" s="228"/>
      <c r="WWF43" s="228"/>
      <c r="WWG43" s="228"/>
      <c r="WWH43" s="228"/>
      <c r="WWI43" s="228"/>
      <c r="WWJ43" s="228"/>
      <c r="WWK43" s="228"/>
      <c r="WWL43" s="228"/>
      <c r="WWM43" s="228"/>
      <c r="WWN43" s="228"/>
      <c r="WWO43" s="228"/>
      <c r="WWP43" s="228"/>
      <c r="WWQ43" s="228"/>
      <c r="WWR43" s="228"/>
      <c r="WWS43" s="228"/>
      <c r="WWT43" s="228"/>
      <c r="WWU43" s="228"/>
      <c r="WWV43" s="228"/>
      <c r="WWW43" s="228"/>
      <c r="WWX43" s="228"/>
      <c r="WWY43" s="228"/>
      <c r="WWZ43" s="228"/>
      <c r="WXA43" s="228"/>
      <c r="WXB43" s="228"/>
      <c r="WXC43" s="228"/>
      <c r="WXD43" s="228"/>
      <c r="WXE43" s="228"/>
      <c r="WXF43" s="228"/>
      <c r="WXG43" s="228"/>
      <c r="WXH43" s="228"/>
      <c r="WXI43" s="228"/>
    </row>
    <row r="44" spans="1:16181" ht="2.25" customHeight="1">
      <c r="C44" s="219"/>
      <c r="D44" s="1265"/>
      <c r="E44" s="1265"/>
      <c r="F44" s="1265"/>
      <c r="G44" s="1265"/>
      <c r="H44" s="1265"/>
      <c r="I44" s="1265"/>
      <c r="J44" s="1266"/>
      <c r="K44" s="219"/>
      <c r="L44" s="221"/>
      <c r="M44" s="221"/>
      <c r="N44" s="221"/>
      <c r="O44" s="221"/>
      <c r="P44" s="213"/>
      <c r="Q44" s="222"/>
      <c r="R44" s="217"/>
      <c r="S44" s="358"/>
      <c r="T44" s="217"/>
      <c r="U44" s="217"/>
      <c r="V44" s="217"/>
      <c r="W44" s="223"/>
      <c r="X44" s="220"/>
      <c r="AF44" s="215"/>
      <c r="BC44" s="219"/>
      <c r="BD44" s="1265"/>
      <c r="BE44" s="1265"/>
      <c r="BF44" s="1265"/>
      <c r="BG44" s="1265"/>
      <c r="BH44" s="1265"/>
      <c r="BI44" s="1265"/>
      <c r="BJ44" s="1266"/>
      <c r="BK44" s="219"/>
      <c r="BL44" s="221"/>
      <c r="BM44" s="221"/>
      <c r="BN44" s="221"/>
      <c r="BO44" s="221"/>
      <c r="BP44" s="213"/>
      <c r="BQ44" s="222"/>
      <c r="BR44" s="217"/>
      <c r="BS44" s="358"/>
      <c r="BT44" s="217"/>
      <c r="BU44" s="217"/>
      <c r="BV44" s="217"/>
      <c r="BW44" s="223"/>
      <c r="BX44" s="220"/>
    </row>
    <row r="45" spans="1:16181" s="235" customFormat="1" ht="18" customHeight="1">
      <c r="A45" s="228"/>
      <c r="B45" s="228"/>
      <c r="C45" s="229"/>
      <c r="D45" s="1267"/>
      <c r="E45" s="1267"/>
      <c r="F45" s="1267"/>
      <c r="G45" s="1267"/>
      <c r="H45" s="1267"/>
      <c r="I45" s="1267"/>
      <c r="J45" s="1268"/>
      <c r="K45" s="231"/>
      <c r="L45" s="231" t="s">
        <v>2308</v>
      </c>
      <c r="M45" s="231"/>
      <c r="N45" s="231"/>
      <c r="O45" s="231"/>
      <c r="P45" s="231"/>
      <c r="Q45" s="231"/>
      <c r="R45" s="1293" t="str">
        <f>IF(R3="","",(#REF!))</f>
        <v/>
      </c>
      <c r="S45" s="1294"/>
      <c r="T45" s="1294"/>
      <c r="U45" s="1294"/>
      <c r="V45" s="1294"/>
      <c r="W45" s="231" t="s">
        <v>2305</v>
      </c>
      <c r="X45" s="237"/>
      <c r="AB45" s="227"/>
      <c r="AC45" s="228"/>
      <c r="AE45" s="228"/>
      <c r="AF45" s="215"/>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9"/>
      <c r="BD45" s="1267"/>
      <c r="BE45" s="1267"/>
      <c r="BF45" s="1267"/>
      <c r="BG45" s="1267"/>
      <c r="BH45" s="1267"/>
      <c r="BI45" s="1267"/>
      <c r="BJ45" s="1268"/>
      <c r="BK45" s="231"/>
      <c r="BL45" s="231" t="s">
        <v>2308</v>
      </c>
      <c r="BM45" s="231"/>
      <c r="BN45" s="231"/>
      <c r="BO45" s="231"/>
      <c r="BP45" s="231"/>
      <c r="BQ45" s="231"/>
      <c r="BR45" s="1305" t="s">
        <v>8</v>
      </c>
      <c r="BS45" s="1305"/>
      <c r="BT45" s="1305"/>
      <c r="BU45" s="1305"/>
      <c r="BV45" s="1305"/>
      <c r="BW45" s="231" t="s">
        <v>2305</v>
      </c>
      <c r="BX45" s="237"/>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c r="SC45" s="228"/>
      <c r="SD45" s="228"/>
      <c r="SE45" s="228"/>
      <c r="SF45" s="228"/>
      <c r="SG45" s="228"/>
      <c r="SH45" s="228"/>
      <c r="SI45" s="228"/>
      <c r="SJ45" s="228"/>
      <c r="SK45" s="228"/>
      <c r="SL45" s="228"/>
      <c r="SM45" s="228"/>
      <c r="SN45" s="228"/>
      <c r="SO45" s="228"/>
      <c r="SP45" s="228"/>
      <c r="SQ45" s="228"/>
      <c r="SR45" s="228"/>
      <c r="SS45" s="228"/>
      <c r="ST45" s="228"/>
      <c r="SU45" s="228"/>
      <c r="SV45" s="228"/>
      <c r="SW45" s="228"/>
      <c r="SX45" s="228"/>
      <c r="SY45" s="228"/>
      <c r="SZ45" s="228"/>
      <c r="TA45" s="228"/>
      <c r="TB45" s="228"/>
      <c r="TC45" s="228"/>
      <c r="TD45" s="228"/>
      <c r="TE45" s="228"/>
      <c r="TF45" s="228"/>
      <c r="TG45" s="228"/>
      <c r="TH45" s="228"/>
      <c r="TI45" s="228"/>
      <c r="TJ45" s="228"/>
      <c r="TK45" s="228"/>
      <c r="TL45" s="228"/>
      <c r="TM45" s="228"/>
      <c r="TN45" s="228"/>
      <c r="TO45" s="228"/>
      <c r="TP45" s="228"/>
      <c r="TQ45" s="228"/>
      <c r="TR45" s="228"/>
      <c r="TS45" s="228"/>
      <c r="TT45" s="228"/>
      <c r="TU45" s="228"/>
      <c r="TV45" s="228"/>
      <c r="TW45" s="228"/>
      <c r="TX45" s="228"/>
      <c r="TY45" s="228"/>
      <c r="TZ45" s="228"/>
      <c r="UA45" s="228"/>
      <c r="UB45" s="228"/>
      <c r="UC45" s="228"/>
      <c r="UD45" s="228"/>
      <c r="UE45" s="228"/>
      <c r="UF45" s="228"/>
      <c r="UG45" s="228"/>
      <c r="UH45" s="228"/>
      <c r="UI45" s="228"/>
      <c r="UJ45" s="228"/>
      <c r="UK45" s="228"/>
      <c r="UL45" s="228"/>
      <c r="UM45" s="228"/>
      <c r="UN45" s="228"/>
      <c r="UO45" s="228"/>
      <c r="UP45" s="228"/>
      <c r="UQ45" s="228"/>
      <c r="UR45" s="228"/>
      <c r="US45" s="228"/>
      <c r="UT45" s="228"/>
      <c r="UU45" s="228"/>
      <c r="UV45" s="228"/>
      <c r="UW45" s="228"/>
      <c r="UX45" s="228"/>
      <c r="UY45" s="228"/>
      <c r="UZ45" s="228"/>
      <c r="VA45" s="228"/>
      <c r="VB45" s="228"/>
      <c r="VC45" s="228"/>
      <c r="VD45" s="228"/>
      <c r="VE45" s="228"/>
      <c r="VF45" s="228"/>
      <c r="VG45" s="228"/>
      <c r="VH45" s="228"/>
      <c r="VI45" s="228"/>
      <c r="VJ45" s="228"/>
      <c r="VK45" s="228"/>
      <c r="VL45" s="228"/>
      <c r="VM45" s="228"/>
      <c r="VN45" s="228"/>
      <c r="VO45" s="228"/>
      <c r="VP45" s="228"/>
      <c r="VQ45" s="228"/>
      <c r="VR45" s="228"/>
      <c r="VS45" s="228"/>
      <c r="VT45" s="228"/>
      <c r="VU45" s="228"/>
      <c r="VV45" s="228"/>
      <c r="VW45" s="228"/>
      <c r="VX45" s="228"/>
      <c r="VY45" s="228"/>
      <c r="VZ45" s="228"/>
      <c r="WA45" s="228"/>
      <c r="WB45" s="228"/>
      <c r="WC45" s="228"/>
      <c r="WD45" s="228"/>
      <c r="WE45" s="228"/>
      <c r="WF45" s="228"/>
      <c r="WG45" s="228"/>
      <c r="WH45" s="228"/>
      <c r="WI45" s="228"/>
      <c r="WJ45" s="228"/>
      <c r="WK45" s="228"/>
      <c r="WL45" s="228"/>
      <c r="WM45" s="228"/>
      <c r="WN45" s="228"/>
      <c r="WO45" s="228"/>
      <c r="WP45" s="228"/>
      <c r="WQ45" s="228"/>
      <c r="WR45" s="228"/>
      <c r="WS45" s="228"/>
      <c r="WT45" s="228"/>
      <c r="WU45" s="228"/>
      <c r="WV45" s="228"/>
      <c r="WW45" s="228"/>
      <c r="WX45" s="228"/>
      <c r="WY45" s="228"/>
      <c r="WZ45" s="228"/>
      <c r="XA45" s="228"/>
      <c r="XB45" s="228"/>
      <c r="XC45" s="228"/>
      <c r="XD45" s="228"/>
      <c r="XE45" s="228"/>
      <c r="XF45" s="228"/>
      <c r="XG45" s="228"/>
      <c r="XH45" s="228"/>
      <c r="XI45" s="228"/>
      <c r="XJ45" s="228"/>
      <c r="XK45" s="228"/>
      <c r="XL45" s="228"/>
      <c r="XM45" s="228"/>
      <c r="XN45" s="228"/>
      <c r="XO45" s="228"/>
      <c r="XP45" s="228"/>
      <c r="XQ45" s="228"/>
      <c r="XR45" s="228"/>
      <c r="XS45" s="228"/>
      <c r="XT45" s="228"/>
      <c r="XU45" s="228"/>
      <c r="XV45" s="228"/>
      <c r="XW45" s="228"/>
      <c r="XX45" s="228"/>
      <c r="XY45" s="228"/>
      <c r="XZ45" s="228"/>
      <c r="YA45" s="228"/>
      <c r="YB45" s="228"/>
      <c r="YC45" s="228"/>
      <c r="YD45" s="228"/>
      <c r="YE45" s="228"/>
      <c r="YF45" s="228"/>
      <c r="YG45" s="228"/>
      <c r="YH45" s="228"/>
      <c r="YI45" s="228"/>
      <c r="YJ45" s="228"/>
      <c r="YK45" s="228"/>
      <c r="YL45" s="228"/>
      <c r="YM45" s="228"/>
      <c r="YN45" s="228"/>
      <c r="YO45" s="228"/>
      <c r="YP45" s="228"/>
      <c r="YQ45" s="228"/>
      <c r="YR45" s="228"/>
      <c r="YS45" s="228"/>
      <c r="YT45" s="228"/>
      <c r="YU45" s="228"/>
      <c r="YV45" s="228"/>
      <c r="YW45" s="228"/>
      <c r="YX45" s="228"/>
      <c r="YY45" s="228"/>
      <c r="YZ45" s="228"/>
      <c r="ZA45" s="228"/>
      <c r="ZB45" s="228"/>
      <c r="ZC45" s="228"/>
      <c r="ZD45" s="228"/>
      <c r="ZE45" s="228"/>
      <c r="ZF45" s="228"/>
      <c r="ZG45" s="228"/>
      <c r="ZH45" s="228"/>
      <c r="ZI45" s="228"/>
      <c r="ZJ45" s="228"/>
      <c r="ZK45" s="228"/>
      <c r="ZL45" s="228"/>
      <c r="ZM45" s="228"/>
      <c r="ZN45" s="228"/>
      <c r="ZO45" s="228"/>
      <c r="ZP45" s="228"/>
      <c r="ZQ45" s="228"/>
      <c r="ZR45" s="228"/>
      <c r="ZS45" s="228"/>
      <c r="ZT45" s="228"/>
      <c r="ZU45" s="228"/>
      <c r="ZV45" s="228"/>
      <c r="ZW45" s="228"/>
      <c r="ZX45" s="228"/>
      <c r="ZY45" s="228"/>
      <c r="ZZ45" s="228"/>
      <c r="AAA45" s="228"/>
      <c r="AAB45" s="228"/>
      <c r="AAC45" s="228"/>
      <c r="AAD45" s="228"/>
      <c r="AAE45" s="228"/>
      <c r="AAF45" s="228"/>
      <c r="AAG45" s="228"/>
      <c r="AAH45" s="228"/>
      <c r="AAI45" s="228"/>
      <c r="AAJ45" s="228"/>
      <c r="AAK45" s="228"/>
      <c r="AAL45" s="228"/>
      <c r="AAM45" s="228"/>
      <c r="AAN45" s="228"/>
      <c r="AAO45" s="228"/>
      <c r="AAP45" s="228"/>
      <c r="AAQ45" s="228"/>
      <c r="AAR45" s="228"/>
      <c r="AAS45" s="228"/>
      <c r="AAT45" s="228"/>
      <c r="AAU45" s="228"/>
      <c r="AAV45" s="228"/>
      <c r="AAW45" s="228"/>
      <c r="AAX45" s="228"/>
      <c r="AAY45" s="228"/>
      <c r="AAZ45" s="228"/>
      <c r="ABA45" s="228"/>
      <c r="ABB45" s="228"/>
      <c r="ABC45" s="228"/>
      <c r="ABD45" s="228"/>
      <c r="ABE45" s="228"/>
      <c r="ABF45" s="228"/>
      <c r="ABG45" s="228"/>
      <c r="ABH45" s="228"/>
      <c r="ABI45" s="228"/>
      <c r="ABJ45" s="228"/>
      <c r="ABK45" s="228"/>
      <c r="ABL45" s="228"/>
      <c r="ABM45" s="228"/>
      <c r="ABN45" s="228"/>
      <c r="ABO45" s="228"/>
      <c r="ABP45" s="228"/>
      <c r="ABQ45" s="228"/>
      <c r="ABR45" s="228"/>
      <c r="ABS45" s="228"/>
      <c r="ABT45" s="228"/>
      <c r="ABU45" s="228"/>
      <c r="ABV45" s="228"/>
      <c r="ABW45" s="228"/>
      <c r="ABX45" s="228"/>
      <c r="ABY45" s="228"/>
      <c r="ABZ45" s="228"/>
      <c r="ACA45" s="228"/>
      <c r="ACB45" s="228"/>
      <c r="ACC45" s="228"/>
      <c r="ACD45" s="228"/>
      <c r="ACE45" s="228"/>
      <c r="ACF45" s="228"/>
      <c r="ACG45" s="228"/>
      <c r="ACH45" s="228"/>
      <c r="ACI45" s="228"/>
      <c r="ACJ45" s="228"/>
      <c r="ACK45" s="228"/>
      <c r="ACL45" s="228"/>
      <c r="ACM45" s="228"/>
      <c r="ACN45" s="228"/>
      <c r="ACO45" s="228"/>
      <c r="ACP45" s="228"/>
      <c r="ACQ45" s="228"/>
      <c r="ACR45" s="228"/>
      <c r="ACS45" s="228"/>
      <c r="ACT45" s="228"/>
      <c r="ACU45" s="228"/>
      <c r="ACV45" s="228"/>
      <c r="ACW45" s="228"/>
      <c r="ACX45" s="228"/>
      <c r="ACY45" s="228"/>
      <c r="ACZ45" s="228"/>
      <c r="ADA45" s="228"/>
      <c r="ADB45" s="228"/>
      <c r="ADC45" s="228"/>
      <c r="ADD45" s="228"/>
      <c r="ADE45" s="228"/>
      <c r="ADF45" s="228"/>
      <c r="ADG45" s="228"/>
      <c r="ADH45" s="228"/>
      <c r="ADI45" s="228"/>
      <c r="ADJ45" s="228"/>
      <c r="ADK45" s="228"/>
      <c r="ADL45" s="228"/>
      <c r="ADM45" s="228"/>
      <c r="ADN45" s="228"/>
      <c r="ADO45" s="228"/>
      <c r="ADP45" s="228"/>
      <c r="ADQ45" s="228"/>
      <c r="ADR45" s="228"/>
      <c r="ADS45" s="228"/>
      <c r="ADT45" s="228"/>
      <c r="ADU45" s="228"/>
      <c r="ADV45" s="228"/>
      <c r="ADW45" s="228"/>
      <c r="ADX45" s="228"/>
      <c r="ADY45" s="228"/>
      <c r="ADZ45" s="228"/>
      <c r="AEA45" s="228"/>
      <c r="AEB45" s="228"/>
      <c r="AEC45" s="228"/>
      <c r="AED45" s="228"/>
      <c r="AEE45" s="228"/>
      <c r="AEF45" s="228"/>
      <c r="AEG45" s="228"/>
      <c r="AEH45" s="228"/>
      <c r="AEI45" s="228"/>
      <c r="AEJ45" s="228"/>
      <c r="AEK45" s="228"/>
      <c r="AEL45" s="228"/>
      <c r="AEM45" s="228"/>
      <c r="AEN45" s="228"/>
      <c r="AEO45" s="228"/>
      <c r="AEP45" s="228"/>
      <c r="AEQ45" s="228"/>
      <c r="AER45" s="228"/>
      <c r="AES45" s="228"/>
      <c r="AET45" s="228"/>
      <c r="AEU45" s="228"/>
      <c r="AEV45" s="228"/>
      <c r="AEW45" s="228"/>
      <c r="AEX45" s="228"/>
      <c r="AEY45" s="228"/>
      <c r="AEZ45" s="228"/>
      <c r="AFA45" s="228"/>
      <c r="AFB45" s="228"/>
      <c r="AFC45" s="228"/>
      <c r="AFD45" s="228"/>
      <c r="AFE45" s="228"/>
      <c r="AFF45" s="228"/>
      <c r="AFG45" s="228"/>
      <c r="AFH45" s="228"/>
      <c r="AFI45" s="228"/>
      <c r="AFJ45" s="228"/>
      <c r="AFK45" s="228"/>
      <c r="AFL45" s="228"/>
      <c r="AFM45" s="228"/>
      <c r="AFN45" s="228"/>
      <c r="AFO45" s="228"/>
      <c r="AFP45" s="228"/>
      <c r="AFQ45" s="228"/>
      <c r="AFR45" s="228"/>
      <c r="AFS45" s="228"/>
      <c r="AFT45" s="228"/>
      <c r="AFU45" s="228"/>
      <c r="AFV45" s="228"/>
      <c r="AFW45" s="228"/>
      <c r="AFX45" s="228"/>
      <c r="AFY45" s="228"/>
      <c r="AFZ45" s="228"/>
      <c r="AGA45" s="228"/>
      <c r="AGB45" s="228"/>
      <c r="AGC45" s="228"/>
      <c r="AGD45" s="228"/>
      <c r="AGE45" s="228"/>
      <c r="AGF45" s="228"/>
      <c r="AGG45" s="228"/>
      <c r="AGH45" s="228"/>
      <c r="AGI45" s="228"/>
      <c r="AGJ45" s="228"/>
      <c r="AGK45" s="228"/>
      <c r="AGL45" s="228"/>
      <c r="AGM45" s="228"/>
      <c r="AGN45" s="228"/>
      <c r="AGO45" s="228"/>
      <c r="AGP45" s="228"/>
      <c r="AGQ45" s="228"/>
      <c r="AGR45" s="228"/>
      <c r="AGS45" s="228"/>
      <c r="AGT45" s="228"/>
      <c r="AGU45" s="228"/>
      <c r="AGV45" s="228"/>
      <c r="AGW45" s="228"/>
      <c r="AGX45" s="228"/>
      <c r="AGY45" s="228"/>
      <c r="AGZ45" s="228"/>
      <c r="AHA45" s="228"/>
      <c r="AHB45" s="228"/>
      <c r="AHC45" s="228"/>
      <c r="AHD45" s="228"/>
      <c r="AHE45" s="228"/>
      <c r="AHF45" s="228"/>
      <c r="AHG45" s="228"/>
      <c r="AHH45" s="228"/>
      <c r="AHI45" s="228"/>
      <c r="AHJ45" s="228"/>
      <c r="AHK45" s="228"/>
      <c r="AHL45" s="228"/>
      <c r="AHM45" s="228"/>
      <c r="AHN45" s="228"/>
      <c r="AHO45" s="228"/>
      <c r="AHP45" s="228"/>
      <c r="AHQ45" s="228"/>
      <c r="AHR45" s="228"/>
      <c r="AHS45" s="228"/>
      <c r="AHT45" s="228"/>
      <c r="AHU45" s="228"/>
      <c r="AHV45" s="228"/>
      <c r="AHW45" s="228"/>
      <c r="AHX45" s="228"/>
      <c r="AHY45" s="228"/>
      <c r="AHZ45" s="228"/>
      <c r="AIA45" s="228"/>
      <c r="AIB45" s="228"/>
      <c r="AIC45" s="228"/>
      <c r="AID45" s="228"/>
      <c r="AIE45" s="228"/>
      <c r="AIF45" s="228"/>
      <c r="AIG45" s="228"/>
      <c r="AIH45" s="228"/>
      <c r="AII45" s="228"/>
      <c r="AIJ45" s="228"/>
      <c r="AIK45" s="228"/>
      <c r="AIL45" s="228"/>
      <c r="AIM45" s="228"/>
      <c r="AIN45" s="228"/>
      <c r="AIO45" s="228"/>
      <c r="AIP45" s="228"/>
      <c r="AIQ45" s="228"/>
      <c r="AIR45" s="228"/>
      <c r="AIS45" s="228"/>
      <c r="AIT45" s="228"/>
      <c r="AIU45" s="228"/>
      <c r="AIV45" s="228"/>
      <c r="AIW45" s="228"/>
      <c r="AIX45" s="228"/>
      <c r="AIY45" s="228"/>
      <c r="AIZ45" s="228"/>
      <c r="AJA45" s="228"/>
      <c r="AJB45" s="228"/>
      <c r="AJC45" s="228"/>
      <c r="AJD45" s="228"/>
      <c r="AJE45" s="228"/>
      <c r="AJF45" s="228"/>
      <c r="AJG45" s="228"/>
      <c r="AJH45" s="228"/>
      <c r="AJI45" s="228"/>
      <c r="AJJ45" s="228"/>
      <c r="AJK45" s="228"/>
      <c r="AJL45" s="228"/>
      <c r="AJM45" s="228"/>
      <c r="AJN45" s="228"/>
      <c r="AJO45" s="228"/>
      <c r="AJP45" s="228"/>
      <c r="AJQ45" s="228"/>
      <c r="AJR45" s="228"/>
      <c r="AJS45" s="228"/>
      <c r="AJT45" s="228"/>
      <c r="AJU45" s="228"/>
      <c r="AJV45" s="228"/>
      <c r="AJW45" s="228"/>
      <c r="AJX45" s="228"/>
      <c r="AJY45" s="228"/>
      <c r="AJZ45" s="228"/>
      <c r="AKA45" s="228"/>
      <c r="AKB45" s="228"/>
      <c r="AKC45" s="228"/>
      <c r="AKD45" s="228"/>
      <c r="AKE45" s="228"/>
      <c r="AKF45" s="228"/>
      <c r="AKG45" s="228"/>
      <c r="AKH45" s="228"/>
      <c r="AKI45" s="228"/>
      <c r="AKJ45" s="228"/>
      <c r="AKK45" s="228"/>
      <c r="AKL45" s="228"/>
      <c r="AKM45" s="228"/>
      <c r="AKN45" s="228"/>
      <c r="AKO45" s="228"/>
      <c r="AKP45" s="228"/>
      <c r="AKQ45" s="228"/>
      <c r="AKR45" s="228"/>
      <c r="AKS45" s="228"/>
      <c r="AKT45" s="228"/>
      <c r="AKU45" s="228"/>
      <c r="AKV45" s="228"/>
      <c r="AKW45" s="228"/>
      <c r="AKX45" s="228"/>
      <c r="AKY45" s="228"/>
      <c r="AKZ45" s="228"/>
      <c r="ALA45" s="228"/>
      <c r="ALB45" s="228"/>
      <c r="ALC45" s="228"/>
      <c r="ALD45" s="228"/>
      <c r="ALE45" s="228"/>
      <c r="ALF45" s="228"/>
      <c r="ALG45" s="228"/>
      <c r="ALH45" s="228"/>
      <c r="ALI45" s="228"/>
      <c r="ALJ45" s="228"/>
      <c r="ALK45" s="228"/>
      <c r="ALL45" s="228"/>
      <c r="ALM45" s="228"/>
      <c r="ALN45" s="228"/>
      <c r="ALO45" s="228"/>
      <c r="ALP45" s="228"/>
      <c r="ALQ45" s="228"/>
      <c r="ALR45" s="228"/>
      <c r="ALS45" s="228"/>
      <c r="ALT45" s="228"/>
      <c r="ALU45" s="228"/>
      <c r="ALV45" s="228"/>
      <c r="ALW45" s="228"/>
      <c r="ALX45" s="228"/>
      <c r="ALY45" s="228"/>
      <c r="ALZ45" s="228"/>
      <c r="AMA45" s="228"/>
      <c r="AMB45" s="228"/>
      <c r="AMC45" s="228"/>
      <c r="AMD45" s="228"/>
      <c r="AME45" s="228"/>
      <c r="AMF45" s="228"/>
      <c r="AMG45" s="228"/>
      <c r="AMH45" s="228"/>
      <c r="AMI45" s="228"/>
      <c r="AMJ45" s="228"/>
      <c r="AMK45" s="228"/>
      <c r="AML45" s="228"/>
      <c r="AMM45" s="228"/>
      <c r="AMN45" s="228"/>
      <c r="AMO45" s="228"/>
      <c r="AMP45" s="228"/>
      <c r="AMQ45" s="228"/>
      <c r="AMR45" s="228"/>
      <c r="AMS45" s="228"/>
      <c r="AMT45" s="228"/>
      <c r="AMU45" s="228"/>
      <c r="AMV45" s="228"/>
      <c r="AMW45" s="228"/>
      <c r="AMX45" s="228"/>
      <c r="AMY45" s="228"/>
      <c r="AMZ45" s="228"/>
      <c r="ANA45" s="228"/>
      <c r="ANB45" s="228"/>
      <c r="ANC45" s="228"/>
      <c r="AND45" s="228"/>
      <c r="ANE45" s="228"/>
      <c r="ANF45" s="228"/>
      <c r="ANG45" s="228"/>
      <c r="ANH45" s="228"/>
      <c r="ANI45" s="228"/>
      <c r="ANJ45" s="228"/>
      <c r="ANK45" s="228"/>
      <c r="ANL45" s="228"/>
      <c r="ANM45" s="228"/>
      <c r="ANN45" s="228"/>
      <c r="ANO45" s="228"/>
      <c r="ANP45" s="228"/>
      <c r="ANQ45" s="228"/>
      <c r="ANR45" s="228"/>
      <c r="ANS45" s="228"/>
      <c r="ANT45" s="228"/>
      <c r="ANU45" s="228"/>
      <c r="ANV45" s="228"/>
      <c r="ANW45" s="228"/>
      <c r="ANX45" s="228"/>
      <c r="ANY45" s="228"/>
      <c r="ANZ45" s="228"/>
      <c r="AOA45" s="228"/>
      <c r="AOB45" s="228"/>
      <c r="AOC45" s="228"/>
      <c r="AOD45" s="228"/>
      <c r="AOE45" s="228"/>
      <c r="AOF45" s="228"/>
      <c r="AOG45" s="228"/>
      <c r="AOH45" s="228"/>
      <c r="AOI45" s="228"/>
      <c r="AOJ45" s="228"/>
      <c r="AOK45" s="228"/>
      <c r="AOL45" s="228"/>
      <c r="AOM45" s="228"/>
      <c r="AON45" s="228"/>
      <c r="AOO45" s="228"/>
      <c r="AOP45" s="228"/>
      <c r="AOQ45" s="228"/>
      <c r="AOR45" s="228"/>
      <c r="AOS45" s="228"/>
      <c r="AOT45" s="228"/>
      <c r="AOU45" s="228"/>
      <c r="AOV45" s="228"/>
      <c r="AOW45" s="228"/>
      <c r="AOX45" s="228"/>
      <c r="AOY45" s="228"/>
      <c r="AOZ45" s="228"/>
      <c r="APA45" s="228"/>
      <c r="APB45" s="228"/>
      <c r="APC45" s="228"/>
      <c r="APD45" s="228"/>
      <c r="APE45" s="228"/>
      <c r="APF45" s="228"/>
      <c r="APG45" s="228"/>
      <c r="APH45" s="228"/>
      <c r="API45" s="228"/>
      <c r="APJ45" s="228"/>
      <c r="APK45" s="228"/>
      <c r="APL45" s="228"/>
      <c r="APM45" s="228"/>
      <c r="APN45" s="228"/>
      <c r="APO45" s="228"/>
      <c r="APP45" s="228"/>
      <c r="APQ45" s="228"/>
      <c r="APR45" s="228"/>
      <c r="APS45" s="228"/>
      <c r="APT45" s="228"/>
      <c r="APU45" s="228"/>
      <c r="APV45" s="228"/>
      <c r="APW45" s="228"/>
      <c r="APX45" s="228"/>
      <c r="APY45" s="228"/>
      <c r="APZ45" s="228"/>
      <c r="AQA45" s="228"/>
      <c r="AQB45" s="228"/>
      <c r="AQC45" s="228"/>
      <c r="AQD45" s="228"/>
      <c r="AQE45" s="228"/>
      <c r="AQF45" s="228"/>
      <c r="AQG45" s="228"/>
      <c r="AQH45" s="228"/>
      <c r="AQI45" s="228"/>
      <c r="AQJ45" s="228"/>
      <c r="AQK45" s="228"/>
      <c r="AQL45" s="228"/>
      <c r="AQM45" s="228"/>
      <c r="AQN45" s="228"/>
      <c r="AQO45" s="228"/>
      <c r="AQP45" s="228"/>
      <c r="AQQ45" s="228"/>
      <c r="AQR45" s="228"/>
      <c r="AQS45" s="228"/>
      <c r="AQT45" s="228"/>
      <c r="AQU45" s="228"/>
      <c r="AQV45" s="228"/>
      <c r="AQW45" s="228"/>
      <c r="AQX45" s="228"/>
      <c r="AQY45" s="228"/>
      <c r="AQZ45" s="228"/>
      <c r="ARA45" s="228"/>
      <c r="ARB45" s="228"/>
      <c r="ARC45" s="228"/>
      <c r="ARD45" s="228"/>
      <c r="ARE45" s="228"/>
      <c r="ARF45" s="228"/>
      <c r="ARG45" s="228"/>
      <c r="ARH45" s="228"/>
      <c r="ARI45" s="228"/>
      <c r="ARJ45" s="228"/>
      <c r="ARK45" s="228"/>
      <c r="ARL45" s="228"/>
      <c r="ARM45" s="228"/>
      <c r="ARN45" s="228"/>
      <c r="ARO45" s="228"/>
      <c r="ARP45" s="228"/>
      <c r="ARQ45" s="228"/>
      <c r="ARR45" s="228"/>
      <c r="ARS45" s="228"/>
      <c r="ART45" s="228"/>
      <c r="ARU45" s="228"/>
      <c r="ARV45" s="228"/>
      <c r="ARW45" s="228"/>
      <c r="ARX45" s="228"/>
      <c r="ARY45" s="228"/>
      <c r="ARZ45" s="228"/>
      <c r="ASA45" s="228"/>
      <c r="ASB45" s="228"/>
      <c r="ASC45" s="228"/>
      <c r="ASD45" s="228"/>
      <c r="ASE45" s="228"/>
      <c r="ASF45" s="228"/>
      <c r="ASG45" s="228"/>
      <c r="ASH45" s="228"/>
      <c r="ASI45" s="228"/>
      <c r="ASJ45" s="228"/>
      <c r="ASK45" s="228"/>
      <c r="ASL45" s="228"/>
      <c r="ASM45" s="228"/>
      <c r="ASN45" s="228"/>
      <c r="ASO45" s="228"/>
      <c r="ASP45" s="228"/>
      <c r="ASQ45" s="228"/>
      <c r="ASR45" s="228"/>
      <c r="ASS45" s="228"/>
      <c r="AST45" s="228"/>
      <c r="ASU45" s="228"/>
      <c r="ASV45" s="228"/>
      <c r="ASW45" s="228"/>
      <c r="ASX45" s="228"/>
      <c r="ASY45" s="228"/>
      <c r="ASZ45" s="228"/>
      <c r="ATA45" s="228"/>
      <c r="ATB45" s="228"/>
      <c r="ATC45" s="228"/>
      <c r="ATD45" s="228"/>
      <c r="ATE45" s="228"/>
      <c r="ATF45" s="228"/>
      <c r="ATG45" s="228"/>
      <c r="ATH45" s="228"/>
      <c r="ATI45" s="228"/>
      <c r="ATJ45" s="228"/>
      <c r="ATK45" s="228"/>
      <c r="ATL45" s="228"/>
      <c r="ATM45" s="228"/>
      <c r="ATN45" s="228"/>
      <c r="ATO45" s="228"/>
      <c r="ATP45" s="228"/>
      <c r="ATQ45" s="228"/>
      <c r="ATR45" s="228"/>
      <c r="ATS45" s="228"/>
      <c r="ATT45" s="228"/>
      <c r="ATU45" s="228"/>
      <c r="ATV45" s="228"/>
      <c r="ATW45" s="228"/>
      <c r="ATX45" s="228"/>
      <c r="ATY45" s="228"/>
      <c r="ATZ45" s="228"/>
      <c r="AUA45" s="228"/>
      <c r="AUB45" s="228"/>
      <c r="AUC45" s="228"/>
      <c r="AUD45" s="228"/>
      <c r="AUE45" s="228"/>
      <c r="AUF45" s="228"/>
      <c r="AUG45" s="228"/>
      <c r="AUH45" s="228"/>
      <c r="AUI45" s="228"/>
      <c r="AUJ45" s="228"/>
      <c r="AUK45" s="228"/>
      <c r="AUL45" s="228"/>
      <c r="AUM45" s="228"/>
      <c r="AUN45" s="228"/>
      <c r="AUO45" s="228"/>
      <c r="AUP45" s="228"/>
      <c r="AUQ45" s="228"/>
      <c r="AUR45" s="228"/>
      <c r="AUS45" s="228"/>
      <c r="AUT45" s="228"/>
      <c r="AUU45" s="228"/>
      <c r="AUV45" s="228"/>
      <c r="AUW45" s="228"/>
      <c r="AUX45" s="228"/>
      <c r="AUY45" s="228"/>
      <c r="AUZ45" s="228"/>
      <c r="AVA45" s="228"/>
      <c r="AVB45" s="228"/>
      <c r="AVC45" s="228"/>
      <c r="AVD45" s="228"/>
      <c r="AVE45" s="228"/>
      <c r="AVF45" s="228"/>
      <c r="AVG45" s="228"/>
      <c r="AVH45" s="228"/>
      <c r="AVI45" s="228"/>
      <c r="AVJ45" s="228"/>
      <c r="AVK45" s="228"/>
      <c r="AVL45" s="228"/>
      <c r="AVM45" s="228"/>
      <c r="AVN45" s="228"/>
      <c r="AVO45" s="228"/>
      <c r="AVP45" s="228"/>
      <c r="AVQ45" s="228"/>
      <c r="AVR45" s="228"/>
      <c r="AVS45" s="228"/>
      <c r="AVT45" s="228"/>
      <c r="AVU45" s="228"/>
      <c r="AVV45" s="228"/>
      <c r="AVW45" s="228"/>
      <c r="AVX45" s="228"/>
      <c r="AVY45" s="228"/>
      <c r="AVZ45" s="228"/>
      <c r="AWA45" s="228"/>
      <c r="AWB45" s="228"/>
      <c r="AWC45" s="228"/>
      <c r="AWD45" s="228"/>
      <c r="AWE45" s="228"/>
      <c r="AWF45" s="228"/>
      <c r="AWG45" s="228"/>
      <c r="AWH45" s="228"/>
      <c r="AWI45" s="228"/>
      <c r="AWJ45" s="228"/>
      <c r="AWK45" s="228"/>
      <c r="AWL45" s="228"/>
      <c r="AWM45" s="228"/>
      <c r="AWN45" s="228"/>
      <c r="AWO45" s="228"/>
      <c r="AWP45" s="228"/>
      <c r="AWQ45" s="228"/>
      <c r="AWR45" s="228"/>
      <c r="AWS45" s="228"/>
      <c r="AWT45" s="228"/>
      <c r="AWU45" s="228"/>
      <c r="AWV45" s="228"/>
      <c r="AWW45" s="228"/>
      <c r="AWX45" s="228"/>
      <c r="AWY45" s="228"/>
      <c r="AWZ45" s="228"/>
      <c r="AXA45" s="228"/>
      <c r="AXB45" s="228"/>
      <c r="AXC45" s="228"/>
      <c r="AXD45" s="228"/>
      <c r="AXE45" s="228"/>
      <c r="AXF45" s="228"/>
      <c r="AXG45" s="228"/>
      <c r="AXH45" s="228"/>
      <c r="AXI45" s="228"/>
      <c r="AXJ45" s="228"/>
      <c r="AXK45" s="228"/>
      <c r="AXL45" s="228"/>
      <c r="AXM45" s="228"/>
      <c r="AXN45" s="228"/>
      <c r="AXO45" s="228"/>
      <c r="AXP45" s="228"/>
      <c r="AXQ45" s="228"/>
      <c r="AXR45" s="228"/>
      <c r="AXS45" s="228"/>
      <c r="AXT45" s="228"/>
      <c r="AXU45" s="228"/>
      <c r="AXV45" s="228"/>
      <c r="AXW45" s="228"/>
      <c r="AXX45" s="228"/>
      <c r="AXY45" s="228"/>
      <c r="AXZ45" s="228"/>
      <c r="AYA45" s="228"/>
      <c r="AYB45" s="228"/>
      <c r="AYC45" s="228"/>
      <c r="AYD45" s="228"/>
      <c r="AYE45" s="228"/>
      <c r="AYF45" s="228"/>
      <c r="AYG45" s="228"/>
      <c r="AYH45" s="228"/>
      <c r="AYI45" s="228"/>
      <c r="AYJ45" s="228"/>
      <c r="AYK45" s="228"/>
      <c r="AYL45" s="228"/>
      <c r="AYM45" s="228"/>
      <c r="AYN45" s="228"/>
      <c r="AYO45" s="228"/>
      <c r="AYP45" s="228"/>
      <c r="AYQ45" s="228"/>
      <c r="AYR45" s="228"/>
      <c r="AYS45" s="228"/>
      <c r="AYT45" s="228"/>
      <c r="AYU45" s="228"/>
      <c r="AYV45" s="228"/>
      <c r="AYW45" s="228"/>
      <c r="AYX45" s="228"/>
      <c r="AYY45" s="228"/>
      <c r="AYZ45" s="228"/>
      <c r="AZA45" s="228"/>
      <c r="AZB45" s="228"/>
      <c r="AZC45" s="228"/>
      <c r="AZD45" s="228"/>
      <c r="AZE45" s="228"/>
      <c r="AZF45" s="228"/>
      <c r="AZG45" s="228"/>
      <c r="AZH45" s="228"/>
      <c r="AZI45" s="228"/>
      <c r="AZJ45" s="228"/>
      <c r="AZK45" s="228"/>
      <c r="AZL45" s="228"/>
      <c r="AZM45" s="228"/>
      <c r="AZN45" s="228"/>
      <c r="AZO45" s="228"/>
      <c r="AZP45" s="228"/>
      <c r="AZQ45" s="228"/>
      <c r="AZR45" s="228"/>
      <c r="AZS45" s="228"/>
      <c r="AZT45" s="228"/>
      <c r="AZU45" s="228"/>
      <c r="AZV45" s="228"/>
      <c r="AZW45" s="228"/>
      <c r="AZX45" s="228"/>
      <c r="AZY45" s="228"/>
      <c r="AZZ45" s="228"/>
      <c r="BAA45" s="228"/>
      <c r="BAB45" s="228"/>
      <c r="BAC45" s="228"/>
      <c r="BAD45" s="228"/>
      <c r="BAE45" s="228"/>
      <c r="BAF45" s="228"/>
      <c r="BAG45" s="228"/>
      <c r="BAH45" s="228"/>
      <c r="BAI45" s="228"/>
      <c r="BAJ45" s="228"/>
      <c r="BAK45" s="228"/>
      <c r="BAL45" s="228"/>
      <c r="BAM45" s="228"/>
      <c r="BAN45" s="228"/>
      <c r="BAO45" s="228"/>
      <c r="BAP45" s="228"/>
      <c r="BAQ45" s="228"/>
      <c r="BAR45" s="228"/>
      <c r="BAS45" s="228"/>
      <c r="BAT45" s="228"/>
      <c r="BAU45" s="228"/>
      <c r="BAV45" s="228"/>
      <c r="BAW45" s="228"/>
      <c r="BAX45" s="228"/>
      <c r="BAY45" s="228"/>
      <c r="BAZ45" s="228"/>
      <c r="BBA45" s="228"/>
      <c r="BBB45" s="228"/>
      <c r="BBC45" s="228"/>
      <c r="BBD45" s="228"/>
      <c r="BBE45" s="228"/>
      <c r="BBF45" s="228"/>
      <c r="BBG45" s="228"/>
      <c r="BBH45" s="228"/>
      <c r="BBI45" s="228"/>
      <c r="BBJ45" s="228"/>
      <c r="BBK45" s="228"/>
      <c r="BBL45" s="228"/>
      <c r="BBM45" s="228"/>
      <c r="BBN45" s="228"/>
      <c r="BBO45" s="228"/>
      <c r="BBP45" s="228"/>
      <c r="BBQ45" s="228"/>
      <c r="BBR45" s="228"/>
      <c r="BBS45" s="228"/>
      <c r="BBT45" s="228"/>
      <c r="BBU45" s="228"/>
      <c r="BBV45" s="228"/>
      <c r="BBW45" s="228"/>
      <c r="BBX45" s="228"/>
      <c r="BBY45" s="228"/>
      <c r="BBZ45" s="228"/>
      <c r="BCA45" s="228"/>
      <c r="BCB45" s="228"/>
      <c r="BCC45" s="228"/>
      <c r="BCD45" s="228"/>
      <c r="BCE45" s="228"/>
      <c r="BCF45" s="228"/>
      <c r="BCG45" s="228"/>
      <c r="BCH45" s="228"/>
      <c r="BCI45" s="228"/>
      <c r="BCJ45" s="228"/>
      <c r="BCK45" s="228"/>
      <c r="BCL45" s="228"/>
      <c r="BCM45" s="228"/>
      <c r="BCN45" s="228"/>
      <c r="BCO45" s="228"/>
      <c r="BCP45" s="228"/>
      <c r="BCQ45" s="228"/>
      <c r="BCR45" s="228"/>
      <c r="BCS45" s="228"/>
      <c r="BCT45" s="228"/>
      <c r="BCU45" s="228"/>
      <c r="BCV45" s="228"/>
      <c r="BCW45" s="228"/>
      <c r="BCX45" s="228"/>
      <c r="BCY45" s="228"/>
      <c r="BCZ45" s="228"/>
      <c r="BDA45" s="228"/>
      <c r="BDB45" s="228"/>
      <c r="BDC45" s="228"/>
      <c r="BDD45" s="228"/>
      <c r="BDE45" s="228"/>
      <c r="BDF45" s="228"/>
      <c r="BDG45" s="228"/>
      <c r="BDH45" s="228"/>
      <c r="BDI45" s="228"/>
      <c r="BDJ45" s="228"/>
      <c r="BDK45" s="228"/>
      <c r="BDL45" s="228"/>
      <c r="BDM45" s="228"/>
      <c r="BDN45" s="228"/>
      <c r="BDO45" s="228"/>
      <c r="BDP45" s="228"/>
      <c r="BDQ45" s="228"/>
      <c r="BDR45" s="228"/>
      <c r="BDS45" s="228"/>
      <c r="BDT45" s="228"/>
      <c r="BDU45" s="228"/>
      <c r="BDV45" s="228"/>
      <c r="BDW45" s="228"/>
      <c r="BDX45" s="228"/>
      <c r="BDY45" s="228"/>
      <c r="BDZ45" s="228"/>
      <c r="BEA45" s="228"/>
      <c r="BEB45" s="228"/>
      <c r="BEC45" s="228"/>
      <c r="BED45" s="228"/>
      <c r="BEE45" s="228"/>
      <c r="BEF45" s="228"/>
      <c r="BEG45" s="228"/>
      <c r="BEH45" s="228"/>
      <c r="BEI45" s="228"/>
      <c r="BEJ45" s="228"/>
      <c r="BEK45" s="228"/>
      <c r="BEL45" s="228"/>
      <c r="BEM45" s="228"/>
      <c r="BEN45" s="228"/>
      <c r="BEO45" s="228"/>
      <c r="BEP45" s="228"/>
      <c r="BEQ45" s="228"/>
      <c r="BER45" s="228"/>
      <c r="BES45" s="228"/>
      <c r="BET45" s="228"/>
      <c r="BEU45" s="228"/>
      <c r="BEV45" s="228"/>
      <c r="BEW45" s="228"/>
      <c r="BEX45" s="228"/>
      <c r="BEY45" s="228"/>
      <c r="BEZ45" s="228"/>
      <c r="BFA45" s="228"/>
      <c r="BFB45" s="228"/>
      <c r="BFC45" s="228"/>
      <c r="BFD45" s="228"/>
      <c r="BFE45" s="228"/>
      <c r="BFF45" s="228"/>
      <c r="BFG45" s="228"/>
      <c r="BFH45" s="228"/>
      <c r="BFI45" s="228"/>
      <c r="BFJ45" s="228"/>
      <c r="BFK45" s="228"/>
      <c r="BFL45" s="228"/>
      <c r="BFM45" s="228"/>
      <c r="BFN45" s="228"/>
      <c r="BFO45" s="228"/>
      <c r="BFP45" s="228"/>
      <c r="BFQ45" s="228"/>
      <c r="BFR45" s="228"/>
      <c r="BFS45" s="228"/>
      <c r="BFT45" s="228"/>
      <c r="BFU45" s="228"/>
      <c r="BFV45" s="228"/>
      <c r="BFW45" s="228"/>
      <c r="BFX45" s="228"/>
      <c r="BFY45" s="228"/>
      <c r="BFZ45" s="228"/>
      <c r="BGA45" s="228"/>
      <c r="BGB45" s="228"/>
      <c r="BGC45" s="228"/>
      <c r="BGD45" s="228"/>
      <c r="BGE45" s="228"/>
      <c r="BGF45" s="228"/>
      <c r="BGG45" s="228"/>
      <c r="BGH45" s="228"/>
      <c r="BGI45" s="228"/>
      <c r="BGJ45" s="228"/>
      <c r="BGK45" s="228"/>
      <c r="BGL45" s="228"/>
      <c r="BGM45" s="228"/>
      <c r="BGN45" s="228"/>
      <c r="BGO45" s="228"/>
      <c r="BGP45" s="228"/>
      <c r="BGQ45" s="228"/>
      <c r="BGR45" s="228"/>
      <c r="BGS45" s="228"/>
      <c r="BGT45" s="228"/>
      <c r="BGU45" s="228"/>
      <c r="BGV45" s="228"/>
      <c r="BGW45" s="228"/>
      <c r="BGX45" s="228"/>
      <c r="BGY45" s="228"/>
      <c r="BGZ45" s="228"/>
      <c r="BHA45" s="228"/>
      <c r="BHB45" s="228"/>
      <c r="BHC45" s="228"/>
      <c r="BHD45" s="228"/>
      <c r="BHE45" s="228"/>
      <c r="BHF45" s="228"/>
      <c r="BHG45" s="228"/>
      <c r="BHH45" s="228"/>
      <c r="BHI45" s="228"/>
      <c r="BHJ45" s="228"/>
      <c r="BHK45" s="228"/>
      <c r="BHL45" s="228"/>
      <c r="BHM45" s="228"/>
      <c r="BHN45" s="228"/>
      <c r="BHO45" s="228"/>
      <c r="BHP45" s="228"/>
      <c r="BHQ45" s="228"/>
      <c r="BHR45" s="228"/>
      <c r="BHS45" s="228"/>
      <c r="BHT45" s="228"/>
      <c r="BHU45" s="228"/>
      <c r="BHV45" s="228"/>
      <c r="BHW45" s="228"/>
      <c r="BHX45" s="228"/>
      <c r="BHY45" s="228"/>
      <c r="BHZ45" s="228"/>
      <c r="BIA45" s="228"/>
      <c r="BIB45" s="228"/>
      <c r="BIC45" s="228"/>
      <c r="BID45" s="228"/>
      <c r="BIE45" s="228"/>
      <c r="BIF45" s="228"/>
      <c r="BIG45" s="228"/>
      <c r="BIH45" s="228"/>
      <c r="BII45" s="228"/>
      <c r="BIJ45" s="228"/>
      <c r="BIK45" s="228"/>
      <c r="BIL45" s="228"/>
      <c r="BIM45" s="228"/>
      <c r="BIN45" s="228"/>
      <c r="BIO45" s="228"/>
      <c r="BIP45" s="228"/>
      <c r="BIQ45" s="228"/>
      <c r="BIR45" s="228"/>
      <c r="BIS45" s="228"/>
      <c r="BIT45" s="228"/>
      <c r="BIU45" s="228"/>
      <c r="BIV45" s="228"/>
      <c r="BIW45" s="228"/>
      <c r="BIX45" s="228"/>
      <c r="BIY45" s="228"/>
      <c r="BIZ45" s="228"/>
      <c r="BJA45" s="228"/>
      <c r="BJB45" s="228"/>
      <c r="BJC45" s="228"/>
      <c r="BJD45" s="228"/>
      <c r="BJE45" s="228"/>
      <c r="BJF45" s="228"/>
      <c r="BJG45" s="228"/>
      <c r="BJH45" s="228"/>
      <c r="BJI45" s="228"/>
      <c r="BJJ45" s="228"/>
      <c r="BJK45" s="228"/>
      <c r="BJL45" s="228"/>
      <c r="BJM45" s="228"/>
      <c r="BJN45" s="228"/>
      <c r="BJO45" s="228"/>
      <c r="BJP45" s="228"/>
      <c r="BJQ45" s="228"/>
      <c r="BJR45" s="228"/>
      <c r="BJS45" s="228"/>
      <c r="BJT45" s="228"/>
      <c r="BJU45" s="228"/>
      <c r="BJV45" s="228"/>
      <c r="BJW45" s="228"/>
      <c r="BJX45" s="228"/>
      <c r="BJY45" s="228"/>
      <c r="BJZ45" s="228"/>
      <c r="BKA45" s="228"/>
      <c r="BKB45" s="228"/>
      <c r="BKC45" s="228"/>
      <c r="BKD45" s="228"/>
      <c r="BKE45" s="228"/>
      <c r="BKF45" s="228"/>
      <c r="BKG45" s="228"/>
      <c r="BKH45" s="228"/>
      <c r="BKI45" s="228"/>
      <c r="BKJ45" s="228"/>
      <c r="BKK45" s="228"/>
      <c r="BKL45" s="228"/>
      <c r="BKM45" s="228"/>
      <c r="BKN45" s="228"/>
      <c r="BKO45" s="228"/>
      <c r="BKP45" s="228"/>
      <c r="BKQ45" s="228"/>
      <c r="BKR45" s="228"/>
      <c r="BKS45" s="228"/>
      <c r="BKT45" s="228"/>
      <c r="BKU45" s="228"/>
      <c r="BKV45" s="228"/>
      <c r="BKW45" s="228"/>
      <c r="BKX45" s="228"/>
      <c r="BKY45" s="228"/>
      <c r="BKZ45" s="228"/>
      <c r="BLA45" s="228"/>
      <c r="BLB45" s="228"/>
      <c r="BLC45" s="228"/>
      <c r="BLD45" s="228"/>
      <c r="BLE45" s="228"/>
      <c r="BLF45" s="228"/>
      <c r="BLG45" s="228"/>
      <c r="BLH45" s="228"/>
      <c r="BLI45" s="228"/>
      <c r="BLJ45" s="228"/>
      <c r="BLK45" s="228"/>
      <c r="BLL45" s="228"/>
      <c r="BLM45" s="228"/>
      <c r="BLN45" s="228"/>
      <c r="BLO45" s="228"/>
      <c r="BLP45" s="228"/>
      <c r="BLQ45" s="228"/>
      <c r="BLR45" s="228"/>
      <c r="BLS45" s="228"/>
      <c r="BLT45" s="228"/>
      <c r="BLU45" s="228"/>
      <c r="BLV45" s="228"/>
      <c r="BLW45" s="228"/>
      <c r="BLX45" s="228"/>
      <c r="BLY45" s="228"/>
      <c r="BLZ45" s="228"/>
      <c r="BMA45" s="228"/>
      <c r="BMB45" s="228"/>
      <c r="BMC45" s="228"/>
      <c r="BMD45" s="228"/>
      <c r="BME45" s="228"/>
      <c r="BMF45" s="228"/>
      <c r="BMG45" s="228"/>
      <c r="BMH45" s="228"/>
      <c r="BMI45" s="228"/>
      <c r="BMJ45" s="228"/>
      <c r="BMK45" s="228"/>
      <c r="BML45" s="228"/>
      <c r="BMM45" s="228"/>
      <c r="BMN45" s="228"/>
      <c r="BMO45" s="228"/>
      <c r="BMP45" s="228"/>
      <c r="BMQ45" s="228"/>
      <c r="BMR45" s="228"/>
      <c r="BMS45" s="228"/>
      <c r="BMT45" s="228"/>
      <c r="BMU45" s="228"/>
      <c r="BMV45" s="228"/>
      <c r="BMW45" s="228"/>
      <c r="BMX45" s="228"/>
      <c r="BMY45" s="228"/>
      <c r="BMZ45" s="228"/>
      <c r="BNA45" s="228"/>
      <c r="BNB45" s="228"/>
      <c r="BNC45" s="228"/>
      <c r="BND45" s="228"/>
      <c r="BNE45" s="228"/>
      <c r="BNF45" s="228"/>
      <c r="BNG45" s="228"/>
      <c r="BNH45" s="228"/>
      <c r="BNI45" s="228"/>
      <c r="BNJ45" s="228"/>
      <c r="BNK45" s="228"/>
      <c r="BNL45" s="228"/>
      <c r="BNM45" s="228"/>
      <c r="BNN45" s="228"/>
      <c r="BNO45" s="228"/>
      <c r="BNP45" s="228"/>
      <c r="BNQ45" s="228"/>
      <c r="BNR45" s="228"/>
      <c r="BNS45" s="228"/>
      <c r="BNT45" s="228"/>
      <c r="BNU45" s="228"/>
      <c r="BNV45" s="228"/>
      <c r="BNW45" s="228"/>
      <c r="BNX45" s="228"/>
      <c r="BNY45" s="228"/>
      <c r="BNZ45" s="228"/>
      <c r="BOA45" s="228"/>
      <c r="BOB45" s="228"/>
      <c r="BOC45" s="228"/>
      <c r="BOD45" s="228"/>
      <c r="BOE45" s="228"/>
      <c r="BOF45" s="228"/>
      <c r="BOG45" s="228"/>
      <c r="BOH45" s="228"/>
      <c r="BOI45" s="228"/>
      <c r="BOJ45" s="228"/>
      <c r="BOK45" s="228"/>
      <c r="BOL45" s="228"/>
      <c r="BOM45" s="228"/>
      <c r="BON45" s="228"/>
      <c r="BOO45" s="228"/>
      <c r="BOP45" s="228"/>
      <c r="BOQ45" s="228"/>
      <c r="BOR45" s="228"/>
      <c r="BOS45" s="228"/>
      <c r="BOT45" s="228"/>
      <c r="BOU45" s="228"/>
      <c r="BOV45" s="228"/>
      <c r="BOW45" s="228"/>
      <c r="BOX45" s="228"/>
      <c r="BOY45" s="228"/>
      <c r="BOZ45" s="228"/>
      <c r="BPA45" s="228"/>
      <c r="BPB45" s="228"/>
      <c r="BPC45" s="228"/>
      <c r="BPD45" s="228"/>
      <c r="BPE45" s="228"/>
      <c r="BPF45" s="228"/>
      <c r="BPG45" s="228"/>
      <c r="BPH45" s="228"/>
      <c r="BPI45" s="228"/>
      <c r="BPJ45" s="228"/>
      <c r="BPK45" s="228"/>
      <c r="BPL45" s="228"/>
      <c r="BPM45" s="228"/>
      <c r="BPN45" s="228"/>
      <c r="BPO45" s="228"/>
      <c r="BPP45" s="228"/>
      <c r="BPQ45" s="228"/>
      <c r="BPR45" s="228"/>
      <c r="BPS45" s="228"/>
      <c r="BPT45" s="228"/>
      <c r="BPU45" s="228"/>
      <c r="BPV45" s="228"/>
      <c r="BPW45" s="228"/>
      <c r="BPX45" s="228"/>
      <c r="BPY45" s="228"/>
      <c r="BPZ45" s="228"/>
      <c r="BQA45" s="228"/>
      <c r="BQB45" s="228"/>
      <c r="BQC45" s="228"/>
      <c r="BQD45" s="228"/>
      <c r="BQE45" s="228"/>
      <c r="BQF45" s="228"/>
      <c r="BQG45" s="228"/>
      <c r="BQH45" s="228"/>
      <c r="BQI45" s="228"/>
      <c r="BQJ45" s="228"/>
      <c r="BQK45" s="228"/>
      <c r="BQL45" s="228"/>
      <c r="BQM45" s="228"/>
      <c r="BQN45" s="228"/>
      <c r="BQO45" s="228"/>
      <c r="BQP45" s="228"/>
      <c r="BQQ45" s="228"/>
      <c r="BQR45" s="228"/>
      <c r="BQS45" s="228"/>
      <c r="BQT45" s="228"/>
      <c r="BQU45" s="228"/>
      <c r="BQV45" s="228"/>
      <c r="BQW45" s="228"/>
      <c r="BQX45" s="228"/>
      <c r="BQY45" s="228"/>
      <c r="BQZ45" s="228"/>
      <c r="BRA45" s="228"/>
      <c r="BRB45" s="228"/>
      <c r="BRC45" s="228"/>
      <c r="BRD45" s="228"/>
      <c r="BRE45" s="228"/>
      <c r="BRF45" s="228"/>
      <c r="BRG45" s="228"/>
      <c r="BRH45" s="228"/>
      <c r="BRI45" s="228"/>
      <c r="BRJ45" s="228"/>
      <c r="BRK45" s="228"/>
      <c r="BRL45" s="228"/>
      <c r="BRM45" s="228"/>
      <c r="BRN45" s="228"/>
      <c r="BRO45" s="228"/>
      <c r="BRP45" s="228"/>
      <c r="BRQ45" s="228"/>
      <c r="BRR45" s="228"/>
      <c r="BRS45" s="228"/>
      <c r="BRT45" s="228"/>
      <c r="BRU45" s="228"/>
      <c r="BRV45" s="228"/>
      <c r="BRW45" s="228"/>
      <c r="BRX45" s="228"/>
      <c r="BRY45" s="228"/>
      <c r="BRZ45" s="228"/>
      <c r="BSA45" s="228"/>
      <c r="BSB45" s="228"/>
      <c r="BSC45" s="228"/>
      <c r="BSD45" s="228"/>
      <c r="BSE45" s="228"/>
      <c r="BSF45" s="228"/>
      <c r="BSG45" s="228"/>
      <c r="BSH45" s="228"/>
      <c r="BSI45" s="228"/>
      <c r="BSJ45" s="228"/>
      <c r="BSK45" s="228"/>
      <c r="BSL45" s="228"/>
      <c r="BSM45" s="228"/>
      <c r="BSN45" s="228"/>
      <c r="BSO45" s="228"/>
      <c r="BSP45" s="228"/>
      <c r="BSQ45" s="228"/>
      <c r="BSR45" s="228"/>
      <c r="BSS45" s="228"/>
      <c r="BST45" s="228"/>
      <c r="BSU45" s="228"/>
      <c r="BSV45" s="228"/>
      <c r="BSW45" s="228"/>
      <c r="BSX45" s="228"/>
      <c r="BSY45" s="228"/>
      <c r="BSZ45" s="228"/>
      <c r="BTA45" s="228"/>
      <c r="BTB45" s="228"/>
      <c r="BTC45" s="228"/>
      <c r="BTD45" s="228"/>
      <c r="BTE45" s="228"/>
      <c r="BTF45" s="228"/>
      <c r="BTG45" s="228"/>
      <c r="BTH45" s="228"/>
      <c r="BTI45" s="228"/>
      <c r="BTJ45" s="228"/>
      <c r="BTK45" s="228"/>
      <c r="BTL45" s="228"/>
      <c r="BTM45" s="228"/>
      <c r="BTN45" s="228"/>
      <c r="BTO45" s="228"/>
      <c r="BTP45" s="228"/>
      <c r="BTQ45" s="228"/>
      <c r="BTR45" s="228"/>
      <c r="BTS45" s="228"/>
      <c r="BTT45" s="228"/>
      <c r="BTU45" s="228"/>
      <c r="BTV45" s="228"/>
      <c r="BTW45" s="228"/>
      <c r="BTX45" s="228"/>
      <c r="BTY45" s="228"/>
      <c r="BTZ45" s="228"/>
      <c r="BUA45" s="228"/>
      <c r="BUB45" s="228"/>
      <c r="BUC45" s="228"/>
      <c r="BUD45" s="228"/>
      <c r="BUE45" s="228"/>
      <c r="BUF45" s="228"/>
      <c r="BUG45" s="228"/>
      <c r="BUH45" s="228"/>
      <c r="BUI45" s="228"/>
      <c r="BUJ45" s="228"/>
      <c r="BUK45" s="228"/>
      <c r="BUL45" s="228"/>
      <c r="BUM45" s="228"/>
      <c r="BUN45" s="228"/>
      <c r="BUO45" s="228"/>
      <c r="BUP45" s="228"/>
      <c r="BUQ45" s="228"/>
      <c r="BUR45" s="228"/>
      <c r="BUS45" s="228"/>
      <c r="BUT45" s="228"/>
      <c r="BUU45" s="228"/>
      <c r="BUV45" s="228"/>
      <c r="BUW45" s="228"/>
      <c r="BUX45" s="228"/>
      <c r="BUY45" s="228"/>
      <c r="BUZ45" s="228"/>
      <c r="BVA45" s="228"/>
      <c r="BVB45" s="228"/>
      <c r="BVC45" s="228"/>
      <c r="BVD45" s="228"/>
      <c r="BVE45" s="228"/>
      <c r="BVF45" s="228"/>
      <c r="BVG45" s="228"/>
      <c r="BVH45" s="228"/>
      <c r="BVI45" s="228"/>
      <c r="BVJ45" s="228"/>
      <c r="BVK45" s="228"/>
      <c r="BVL45" s="228"/>
      <c r="BVM45" s="228"/>
      <c r="BVN45" s="228"/>
      <c r="BVO45" s="228"/>
      <c r="BVP45" s="228"/>
      <c r="BVQ45" s="228"/>
      <c r="BVR45" s="228"/>
      <c r="BVS45" s="228"/>
      <c r="BVT45" s="228"/>
      <c r="BVU45" s="228"/>
      <c r="BVV45" s="228"/>
      <c r="BVW45" s="228"/>
      <c r="BVX45" s="228"/>
      <c r="BVY45" s="228"/>
      <c r="BVZ45" s="228"/>
      <c r="BWA45" s="228"/>
      <c r="BWB45" s="228"/>
      <c r="BWC45" s="228"/>
      <c r="BWD45" s="228"/>
      <c r="BWE45" s="228"/>
      <c r="BWF45" s="228"/>
      <c r="BWG45" s="228"/>
      <c r="BWH45" s="228"/>
      <c r="BWI45" s="228"/>
      <c r="BWJ45" s="228"/>
      <c r="BWK45" s="228"/>
      <c r="BWL45" s="228"/>
      <c r="BWM45" s="228"/>
      <c r="BWN45" s="228"/>
      <c r="BWO45" s="228"/>
      <c r="BWP45" s="228"/>
      <c r="BWQ45" s="228"/>
      <c r="BWR45" s="228"/>
      <c r="BWS45" s="228"/>
      <c r="BWT45" s="228"/>
      <c r="BWU45" s="228"/>
      <c r="BWV45" s="228"/>
      <c r="BWW45" s="228"/>
      <c r="BWX45" s="228"/>
      <c r="BWY45" s="228"/>
      <c r="BWZ45" s="228"/>
      <c r="BXA45" s="228"/>
      <c r="BXB45" s="228"/>
      <c r="BXC45" s="228"/>
      <c r="BXD45" s="228"/>
      <c r="BXE45" s="228"/>
      <c r="BXF45" s="228"/>
      <c r="BXG45" s="228"/>
      <c r="BXH45" s="228"/>
      <c r="BXI45" s="228"/>
      <c r="BXJ45" s="228"/>
      <c r="BXK45" s="228"/>
      <c r="BXL45" s="228"/>
      <c r="BXM45" s="228"/>
      <c r="BXN45" s="228"/>
      <c r="BXO45" s="228"/>
      <c r="BXP45" s="228"/>
      <c r="BXQ45" s="228"/>
      <c r="BXR45" s="228"/>
      <c r="BXS45" s="228"/>
      <c r="BXT45" s="228"/>
      <c r="BXU45" s="228"/>
      <c r="BXV45" s="228"/>
      <c r="BXW45" s="228"/>
      <c r="BXX45" s="228"/>
      <c r="BXY45" s="228"/>
      <c r="BXZ45" s="228"/>
      <c r="BYA45" s="228"/>
      <c r="BYB45" s="228"/>
      <c r="BYC45" s="228"/>
      <c r="BYD45" s="228"/>
      <c r="BYE45" s="228"/>
      <c r="BYF45" s="228"/>
      <c r="BYG45" s="228"/>
      <c r="BYH45" s="228"/>
      <c r="BYI45" s="228"/>
      <c r="BYJ45" s="228"/>
      <c r="BYK45" s="228"/>
      <c r="BYL45" s="228"/>
      <c r="BYM45" s="228"/>
      <c r="BYN45" s="228"/>
      <c r="BYO45" s="228"/>
      <c r="BYP45" s="228"/>
      <c r="BYQ45" s="228"/>
      <c r="BYR45" s="228"/>
      <c r="BYS45" s="228"/>
      <c r="BYT45" s="228"/>
      <c r="BYU45" s="228"/>
      <c r="BYV45" s="228"/>
      <c r="BYW45" s="228"/>
      <c r="BYX45" s="228"/>
      <c r="BYY45" s="228"/>
      <c r="BYZ45" s="228"/>
      <c r="BZA45" s="228"/>
      <c r="BZB45" s="228"/>
      <c r="BZC45" s="228"/>
      <c r="BZD45" s="228"/>
      <c r="BZE45" s="228"/>
      <c r="BZF45" s="228"/>
      <c r="BZG45" s="228"/>
      <c r="BZH45" s="228"/>
      <c r="BZI45" s="228"/>
      <c r="BZJ45" s="228"/>
      <c r="BZK45" s="228"/>
      <c r="BZL45" s="228"/>
      <c r="BZM45" s="228"/>
      <c r="BZN45" s="228"/>
      <c r="BZO45" s="228"/>
      <c r="BZP45" s="228"/>
      <c r="BZQ45" s="228"/>
      <c r="BZR45" s="228"/>
      <c r="BZS45" s="228"/>
      <c r="BZT45" s="228"/>
      <c r="BZU45" s="228"/>
      <c r="BZV45" s="228"/>
      <c r="BZW45" s="228"/>
      <c r="BZX45" s="228"/>
      <c r="BZY45" s="228"/>
      <c r="BZZ45" s="228"/>
      <c r="CAA45" s="228"/>
      <c r="CAB45" s="228"/>
      <c r="CAC45" s="228"/>
      <c r="CAD45" s="228"/>
      <c r="CAE45" s="228"/>
      <c r="CAF45" s="228"/>
      <c r="CAG45" s="228"/>
      <c r="CAH45" s="228"/>
      <c r="CAI45" s="228"/>
      <c r="CAJ45" s="228"/>
      <c r="CAK45" s="228"/>
      <c r="CAL45" s="228"/>
      <c r="CAM45" s="228"/>
      <c r="CAN45" s="228"/>
      <c r="CAO45" s="228"/>
      <c r="CAP45" s="228"/>
      <c r="CAQ45" s="228"/>
      <c r="CAR45" s="228"/>
      <c r="CAS45" s="228"/>
      <c r="CAT45" s="228"/>
      <c r="CAU45" s="228"/>
      <c r="CAV45" s="228"/>
      <c r="CAW45" s="228"/>
      <c r="CAX45" s="228"/>
      <c r="CAY45" s="228"/>
      <c r="CAZ45" s="228"/>
      <c r="CBA45" s="228"/>
      <c r="CBB45" s="228"/>
      <c r="CBC45" s="228"/>
      <c r="CBD45" s="228"/>
      <c r="CBE45" s="228"/>
      <c r="CBF45" s="228"/>
      <c r="CBG45" s="228"/>
      <c r="CBH45" s="228"/>
      <c r="CBI45" s="228"/>
      <c r="CBJ45" s="228"/>
      <c r="CBK45" s="228"/>
      <c r="CBL45" s="228"/>
      <c r="CBM45" s="228"/>
      <c r="CBN45" s="228"/>
      <c r="CBO45" s="228"/>
      <c r="CBP45" s="228"/>
      <c r="CBQ45" s="228"/>
      <c r="CBR45" s="228"/>
      <c r="CBS45" s="228"/>
      <c r="CBT45" s="228"/>
      <c r="CBU45" s="228"/>
      <c r="CBV45" s="228"/>
      <c r="CBW45" s="228"/>
      <c r="CBX45" s="228"/>
      <c r="CBY45" s="228"/>
      <c r="CBZ45" s="228"/>
      <c r="CCA45" s="228"/>
      <c r="CCB45" s="228"/>
      <c r="CCC45" s="228"/>
      <c r="CCD45" s="228"/>
      <c r="CCE45" s="228"/>
      <c r="CCF45" s="228"/>
      <c r="CCG45" s="228"/>
      <c r="CCH45" s="228"/>
      <c r="CCI45" s="228"/>
      <c r="CCJ45" s="228"/>
      <c r="CCK45" s="228"/>
      <c r="CCL45" s="228"/>
      <c r="CCM45" s="228"/>
      <c r="CCN45" s="228"/>
      <c r="CCO45" s="228"/>
      <c r="CCP45" s="228"/>
      <c r="CCQ45" s="228"/>
      <c r="CCR45" s="228"/>
      <c r="CCS45" s="228"/>
      <c r="CCT45" s="228"/>
      <c r="CCU45" s="228"/>
      <c r="CCV45" s="228"/>
      <c r="CCW45" s="228"/>
      <c r="CCX45" s="228"/>
      <c r="CCY45" s="228"/>
      <c r="CCZ45" s="228"/>
      <c r="CDA45" s="228"/>
      <c r="CDB45" s="228"/>
      <c r="CDC45" s="228"/>
      <c r="CDD45" s="228"/>
      <c r="CDE45" s="228"/>
      <c r="CDF45" s="228"/>
      <c r="CDG45" s="228"/>
      <c r="CDH45" s="228"/>
      <c r="CDI45" s="228"/>
      <c r="CDJ45" s="228"/>
      <c r="CDK45" s="228"/>
      <c r="CDL45" s="228"/>
      <c r="CDM45" s="228"/>
      <c r="CDN45" s="228"/>
      <c r="CDO45" s="228"/>
      <c r="CDP45" s="228"/>
      <c r="CDQ45" s="228"/>
      <c r="CDR45" s="228"/>
      <c r="CDS45" s="228"/>
      <c r="CDT45" s="228"/>
      <c r="CDU45" s="228"/>
      <c r="CDV45" s="228"/>
      <c r="CDW45" s="228"/>
      <c r="CDX45" s="228"/>
      <c r="CDY45" s="228"/>
      <c r="CDZ45" s="228"/>
      <c r="CEA45" s="228"/>
      <c r="CEB45" s="228"/>
      <c r="CEC45" s="228"/>
      <c r="CED45" s="228"/>
      <c r="CEE45" s="228"/>
      <c r="CEF45" s="228"/>
      <c r="CEG45" s="228"/>
      <c r="CEH45" s="228"/>
      <c r="CEI45" s="228"/>
      <c r="CEJ45" s="228"/>
      <c r="CEK45" s="228"/>
      <c r="CEL45" s="228"/>
      <c r="CEM45" s="228"/>
      <c r="CEN45" s="228"/>
      <c r="CEO45" s="228"/>
      <c r="CEP45" s="228"/>
      <c r="CEQ45" s="228"/>
      <c r="CER45" s="228"/>
      <c r="CES45" s="228"/>
      <c r="CET45" s="228"/>
      <c r="CEU45" s="228"/>
      <c r="CEV45" s="228"/>
      <c r="CEW45" s="228"/>
      <c r="CEX45" s="228"/>
      <c r="CEY45" s="228"/>
      <c r="CEZ45" s="228"/>
      <c r="CFA45" s="228"/>
      <c r="CFB45" s="228"/>
      <c r="CFC45" s="228"/>
      <c r="CFD45" s="228"/>
      <c r="CFE45" s="228"/>
      <c r="CFF45" s="228"/>
      <c r="CFG45" s="228"/>
      <c r="CFH45" s="228"/>
      <c r="CFI45" s="228"/>
      <c r="CFJ45" s="228"/>
      <c r="CFK45" s="228"/>
      <c r="CFL45" s="228"/>
      <c r="CFM45" s="228"/>
      <c r="CFN45" s="228"/>
      <c r="CFO45" s="228"/>
      <c r="CFP45" s="228"/>
      <c r="CFQ45" s="228"/>
      <c r="CFR45" s="228"/>
      <c r="CFS45" s="228"/>
      <c r="CFT45" s="228"/>
      <c r="CFU45" s="228"/>
      <c r="CFV45" s="228"/>
      <c r="CFW45" s="228"/>
      <c r="CFX45" s="228"/>
      <c r="CFY45" s="228"/>
      <c r="CFZ45" s="228"/>
      <c r="CGA45" s="228"/>
      <c r="CGB45" s="228"/>
      <c r="CGC45" s="228"/>
      <c r="CGD45" s="228"/>
      <c r="CGE45" s="228"/>
      <c r="CGF45" s="228"/>
      <c r="CGG45" s="228"/>
      <c r="CGH45" s="228"/>
      <c r="CGI45" s="228"/>
      <c r="CGJ45" s="228"/>
      <c r="CGK45" s="228"/>
      <c r="CGL45" s="228"/>
      <c r="CGM45" s="228"/>
      <c r="CGN45" s="228"/>
      <c r="CGO45" s="228"/>
      <c r="CGP45" s="228"/>
      <c r="CGQ45" s="228"/>
      <c r="CGR45" s="228"/>
      <c r="CGS45" s="228"/>
      <c r="CGT45" s="228"/>
      <c r="CGU45" s="228"/>
      <c r="CGV45" s="228"/>
      <c r="CGW45" s="228"/>
      <c r="CGX45" s="228"/>
      <c r="CGY45" s="228"/>
      <c r="CGZ45" s="228"/>
      <c r="CHA45" s="228"/>
      <c r="CHB45" s="228"/>
      <c r="CHC45" s="228"/>
      <c r="CHD45" s="228"/>
      <c r="CHE45" s="228"/>
      <c r="CHF45" s="228"/>
      <c r="CHG45" s="228"/>
      <c r="CHH45" s="228"/>
      <c r="CHI45" s="228"/>
      <c r="CHJ45" s="228"/>
      <c r="CHK45" s="228"/>
      <c r="CHL45" s="228"/>
      <c r="CHM45" s="228"/>
      <c r="CHN45" s="228"/>
      <c r="CHO45" s="228"/>
      <c r="CHP45" s="228"/>
      <c r="CHQ45" s="228"/>
      <c r="CHR45" s="228"/>
      <c r="CHS45" s="228"/>
      <c r="CHT45" s="228"/>
      <c r="CHU45" s="228"/>
      <c r="CHV45" s="228"/>
      <c r="CHW45" s="228"/>
      <c r="CHX45" s="228"/>
      <c r="CHY45" s="228"/>
      <c r="CHZ45" s="228"/>
      <c r="CIA45" s="228"/>
      <c r="CIB45" s="228"/>
      <c r="CIC45" s="228"/>
      <c r="CID45" s="228"/>
      <c r="CIE45" s="228"/>
      <c r="CIF45" s="228"/>
      <c r="CIG45" s="228"/>
      <c r="CIH45" s="228"/>
      <c r="CII45" s="228"/>
      <c r="CIJ45" s="228"/>
      <c r="CIK45" s="228"/>
      <c r="CIL45" s="228"/>
      <c r="CIM45" s="228"/>
      <c r="CIN45" s="228"/>
      <c r="CIO45" s="228"/>
      <c r="CIP45" s="228"/>
      <c r="CIQ45" s="228"/>
      <c r="CIR45" s="228"/>
      <c r="CIS45" s="228"/>
      <c r="CIT45" s="228"/>
      <c r="CIU45" s="228"/>
      <c r="CIV45" s="228"/>
      <c r="CIW45" s="228"/>
      <c r="CIX45" s="228"/>
      <c r="CIY45" s="228"/>
      <c r="CIZ45" s="228"/>
      <c r="CJA45" s="228"/>
      <c r="CJB45" s="228"/>
      <c r="CJC45" s="228"/>
      <c r="CJD45" s="228"/>
      <c r="CJE45" s="228"/>
      <c r="CJF45" s="228"/>
      <c r="CJG45" s="228"/>
      <c r="CJH45" s="228"/>
      <c r="CJI45" s="228"/>
      <c r="CJJ45" s="228"/>
      <c r="CJK45" s="228"/>
      <c r="CJL45" s="228"/>
      <c r="CJM45" s="228"/>
      <c r="CJN45" s="228"/>
      <c r="CJO45" s="228"/>
      <c r="CJP45" s="228"/>
      <c r="CJQ45" s="228"/>
      <c r="CJR45" s="228"/>
      <c r="CJS45" s="228"/>
      <c r="CJT45" s="228"/>
      <c r="CJU45" s="228"/>
      <c r="CJV45" s="228"/>
      <c r="CJW45" s="228"/>
      <c r="CJX45" s="228"/>
      <c r="CJY45" s="228"/>
      <c r="CJZ45" s="228"/>
      <c r="CKA45" s="228"/>
      <c r="CKB45" s="228"/>
      <c r="CKC45" s="228"/>
      <c r="CKD45" s="228"/>
      <c r="CKE45" s="228"/>
      <c r="CKF45" s="228"/>
      <c r="CKG45" s="228"/>
      <c r="CKH45" s="228"/>
      <c r="CKI45" s="228"/>
      <c r="CKJ45" s="228"/>
      <c r="CKK45" s="228"/>
      <c r="CKL45" s="228"/>
      <c r="CKM45" s="228"/>
      <c r="CKN45" s="228"/>
      <c r="CKO45" s="228"/>
      <c r="CKP45" s="228"/>
      <c r="CKQ45" s="228"/>
      <c r="CKR45" s="228"/>
      <c r="CKS45" s="228"/>
      <c r="CKT45" s="228"/>
      <c r="CKU45" s="228"/>
      <c r="CKV45" s="228"/>
      <c r="CKW45" s="228"/>
      <c r="CKX45" s="228"/>
      <c r="CKY45" s="228"/>
      <c r="CKZ45" s="228"/>
      <c r="CLA45" s="228"/>
      <c r="CLB45" s="228"/>
      <c r="CLC45" s="228"/>
      <c r="CLD45" s="228"/>
      <c r="CLE45" s="228"/>
      <c r="CLF45" s="228"/>
      <c r="CLG45" s="228"/>
      <c r="CLH45" s="228"/>
      <c r="CLI45" s="228"/>
      <c r="CLJ45" s="228"/>
      <c r="CLK45" s="228"/>
      <c r="CLL45" s="228"/>
      <c r="CLM45" s="228"/>
      <c r="CLN45" s="228"/>
      <c r="CLO45" s="228"/>
      <c r="CLP45" s="228"/>
      <c r="CLQ45" s="228"/>
      <c r="CLR45" s="228"/>
      <c r="CLS45" s="228"/>
      <c r="CLT45" s="228"/>
      <c r="CLU45" s="228"/>
      <c r="CLV45" s="228"/>
      <c r="CLW45" s="228"/>
      <c r="CLX45" s="228"/>
      <c r="CLY45" s="228"/>
      <c r="CLZ45" s="228"/>
      <c r="CMA45" s="228"/>
      <c r="CMB45" s="228"/>
      <c r="CMC45" s="228"/>
      <c r="CMD45" s="228"/>
      <c r="CME45" s="228"/>
      <c r="CMF45" s="228"/>
      <c r="CMG45" s="228"/>
      <c r="CMH45" s="228"/>
      <c r="CMI45" s="228"/>
      <c r="CMJ45" s="228"/>
      <c r="CMK45" s="228"/>
      <c r="CML45" s="228"/>
      <c r="CMM45" s="228"/>
      <c r="CMN45" s="228"/>
      <c r="CMO45" s="228"/>
      <c r="CMP45" s="228"/>
      <c r="CMQ45" s="228"/>
      <c r="CMR45" s="228"/>
      <c r="CMS45" s="228"/>
      <c r="CMT45" s="228"/>
      <c r="CMU45" s="228"/>
      <c r="CMV45" s="228"/>
      <c r="CMW45" s="228"/>
      <c r="CMX45" s="228"/>
      <c r="CMY45" s="228"/>
      <c r="CMZ45" s="228"/>
      <c r="CNA45" s="228"/>
      <c r="CNB45" s="228"/>
      <c r="CNC45" s="228"/>
      <c r="CND45" s="228"/>
      <c r="CNE45" s="228"/>
      <c r="CNF45" s="228"/>
      <c r="CNG45" s="228"/>
      <c r="CNH45" s="228"/>
      <c r="CNI45" s="228"/>
      <c r="CNJ45" s="228"/>
      <c r="CNK45" s="228"/>
      <c r="CNL45" s="228"/>
      <c r="CNM45" s="228"/>
      <c r="CNN45" s="228"/>
      <c r="CNO45" s="228"/>
      <c r="CNP45" s="228"/>
      <c r="CNQ45" s="228"/>
      <c r="CNR45" s="228"/>
      <c r="CNS45" s="228"/>
      <c r="CNT45" s="228"/>
      <c r="CNU45" s="228"/>
      <c r="CNV45" s="228"/>
      <c r="CNW45" s="228"/>
      <c r="CNX45" s="228"/>
      <c r="CNY45" s="228"/>
      <c r="CNZ45" s="228"/>
      <c r="COA45" s="228"/>
      <c r="COB45" s="228"/>
      <c r="COC45" s="228"/>
      <c r="COD45" s="228"/>
      <c r="COE45" s="228"/>
      <c r="COF45" s="228"/>
      <c r="COG45" s="228"/>
      <c r="COH45" s="228"/>
      <c r="COI45" s="228"/>
      <c r="COJ45" s="228"/>
      <c r="COK45" s="228"/>
      <c r="COL45" s="228"/>
      <c r="COM45" s="228"/>
      <c r="CON45" s="228"/>
      <c r="COO45" s="228"/>
      <c r="COP45" s="228"/>
      <c r="COQ45" s="228"/>
      <c r="COR45" s="228"/>
      <c r="COS45" s="228"/>
      <c r="COT45" s="228"/>
      <c r="COU45" s="228"/>
      <c r="COV45" s="228"/>
      <c r="COW45" s="228"/>
      <c r="COX45" s="228"/>
      <c r="COY45" s="228"/>
      <c r="COZ45" s="228"/>
      <c r="CPA45" s="228"/>
      <c r="CPB45" s="228"/>
      <c r="CPC45" s="228"/>
      <c r="CPD45" s="228"/>
      <c r="CPE45" s="228"/>
      <c r="CPF45" s="228"/>
      <c r="CPG45" s="228"/>
      <c r="CPH45" s="228"/>
      <c r="CPI45" s="228"/>
      <c r="CPJ45" s="228"/>
      <c r="CPK45" s="228"/>
      <c r="CPL45" s="228"/>
      <c r="CPM45" s="228"/>
      <c r="CPN45" s="228"/>
      <c r="CPO45" s="228"/>
      <c r="CPP45" s="228"/>
      <c r="CPQ45" s="228"/>
      <c r="CPR45" s="228"/>
      <c r="CPS45" s="228"/>
      <c r="CPT45" s="228"/>
      <c r="CPU45" s="228"/>
      <c r="CPV45" s="228"/>
      <c r="CPW45" s="228"/>
      <c r="CPX45" s="228"/>
      <c r="CPY45" s="228"/>
      <c r="CPZ45" s="228"/>
      <c r="CQA45" s="228"/>
      <c r="CQB45" s="228"/>
      <c r="CQC45" s="228"/>
      <c r="CQD45" s="228"/>
      <c r="CQE45" s="228"/>
      <c r="CQF45" s="228"/>
      <c r="CQG45" s="228"/>
      <c r="CQH45" s="228"/>
      <c r="CQI45" s="228"/>
      <c r="CQJ45" s="228"/>
      <c r="CQK45" s="228"/>
      <c r="CQL45" s="228"/>
      <c r="CQM45" s="228"/>
      <c r="CQN45" s="228"/>
      <c r="CQO45" s="228"/>
      <c r="CQP45" s="228"/>
      <c r="CQQ45" s="228"/>
      <c r="CQR45" s="228"/>
      <c r="CQS45" s="228"/>
      <c r="CQT45" s="228"/>
      <c r="CQU45" s="228"/>
      <c r="CQV45" s="228"/>
      <c r="CQW45" s="228"/>
      <c r="CQX45" s="228"/>
      <c r="CQY45" s="228"/>
      <c r="CQZ45" s="228"/>
      <c r="CRA45" s="228"/>
      <c r="CRB45" s="228"/>
      <c r="CRC45" s="228"/>
      <c r="CRD45" s="228"/>
      <c r="CRE45" s="228"/>
      <c r="CRF45" s="228"/>
      <c r="CRG45" s="228"/>
      <c r="CRH45" s="228"/>
      <c r="CRI45" s="228"/>
      <c r="CRJ45" s="228"/>
      <c r="CRK45" s="228"/>
      <c r="CRL45" s="228"/>
      <c r="CRM45" s="228"/>
      <c r="CRN45" s="228"/>
      <c r="CRO45" s="228"/>
      <c r="CRP45" s="228"/>
      <c r="CRQ45" s="228"/>
      <c r="CRR45" s="228"/>
      <c r="CRS45" s="228"/>
      <c r="CRT45" s="228"/>
      <c r="CRU45" s="228"/>
      <c r="CRV45" s="228"/>
      <c r="CRW45" s="228"/>
      <c r="CRX45" s="228"/>
      <c r="CRY45" s="228"/>
      <c r="CRZ45" s="228"/>
      <c r="CSA45" s="228"/>
      <c r="CSB45" s="228"/>
      <c r="CSC45" s="228"/>
      <c r="CSD45" s="228"/>
      <c r="CSE45" s="228"/>
      <c r="CSF45" s="228"/>
      <c r="CSG45" s="228"/>
      <c r="CSH45" s="228"/>
      <c r="CSI45" s="228"/>
      <c r="CSJ45" s="228"/>
      <c r="CSK45" s="228"/>
      <c r="CSL45" s="228"/>
      <c r="CSM45" s="228"/>
      <c r="CSN45" s="228"/>
      <c r="CSO45" s="228"/>
      <c r="CSP45" s="228"/>
      <c r="CSQ45" s="228"/>
      <c r="CSR45" s="228"/>
      <c r="CSS45" s="228"/>
      <c r="CST45" s="228"/>
      <c r="CSU45" s="228"/>
      <c r="CSV45" s="228"/>
      <c r="CSW45" s="228"/>
      <c r="CSX45" s="228"/>
      <c r="CSY45" s="228"/>
      <c r="CSZ45" s="228"/>
      <c r="CTA45" s="228"/>
      <c r="CTB45" s="228"/>
      <c r="CTC45" s="228"/>
      <c r="CTD45" s="228"/>
      <c r="CTE45" s="228"/>
      <c r="CTF45" s="228"/>
      <c r="CTG45" s="228"/>
      <c r="CTH45" s="228"/>
      <c r="CTI45" s="228"/>
      <c r="CTJ45" s="228"/>
      <c r="CTK45" s="228"/>
      <c r="CTL45" s="228"/>
      <c r="CTM45" s="228"/>
      <c r="CTN45" s="228"/>
      <c r="CTO45" s="228"/>
      <c r="CTP45" s="228"/>
      <c r="CTQ45" s="228"/>
      <c r="CTR45" s="228"/>
      <c r="CTS45" s="228"/>
      <c r="CTT45" s="228"/>
      <c r="CTU45" s="228"/>
      <c r="CTV45" s="228"/>
      <c r="CTW45" s="228"/>
      <c r="CTX45" s="228"/>
      <c r="CTY45" s="228"/>
      <c r="CTZ45" s="228"/>
      <c r="CUA45" s="228"/>
      <c r="CUB45" s="228"/>
      <c r="CUC45" s="228"/>
      <c r="CUD45" s="228"/>
      <c r="CUE45" s="228"/>
      <c r="CUF45" s="228"/>
      <c r="CUG45" s="228"/>
      <c r="CUH45" s="228"/>
      <c r="CUI45" s="228"/>
      <c r="CUJ45" s="228"/>
      <c r="CUK45" s="228"/>
      <c r="CUL45" s="228"/>
      <c r="CUM45" s="228"/>
      <c r="CUN45" s="228"/>
      <c r="CUO45" s="228"/>
      <c r="CUP45" s="228"/>
      <c r="CUQ45" s="228"/>
      <c r="CUR45" s="228"/>
      <c r="CUS45" s="228"/>
      <c r="CUT45" s="228"/>
      <c r="CUU45" s="228"/>
      <c r="CUV45" s="228"/>
      <c r="CUW45" s="228"/>
      <c r="CUX45" s="228"/>
      <c r="CUY45" s="228"/>
      <c r="CUZ45" s="228"/>
      <c r="CVA45" s="228"/>
      <c r="CVB45" s="228"/>
      <c r="CVC45" s="228"/>
      <c r="CVD45" s="228"/>
      <c r="CVE45" s="228"/>
      <c r="CVF45" s="228"/>
      <c r="CVG45" s="228"/>
      <c r="CVH45" s="228"/>
      <c r="CVI45" s="228"/>
      <c r="CVJ45" s="228"/>
      <c r="CVK45" s="228"/>
      <c r="CVL45" s="228"/>
      <c r="CVM45" s="228"/>
      <c r="CVN45" s="228"/>
      <c r="CVO45" s="228"/>
      <c r="CVP45" s="228"/>
      <c r="CVQ45" s="228"/>
      <c r="CVR45" s="228"/>
      <c r="CVS45" s="228"/>
      <c r="CVT45" s="228"/>
      <c r="CVU45" s="228"/>
      <c r="CVV45" s="228"/>
      <c r="CVW45" s="228"/>
      <c r="CVX45" s="228"/>
      <c r="CVY45" s="228"/>
      <c r="CVZ45" s="228"/>
      <c r="CWA45" s="228"/>
      <c r="CWB45" s="228"/>
      <c r="CWC45" s="228"/>
      <c r="CWD45" s="228"/>
      <c r="CWE45" s="228"/>
      <c r="CWF45" s="228"/>
      <c r="CWG45" s="228"/>
      <c r="CWH45" s="228"/>
      <c r="CWI45" s="228"/>
      <c r="CWJ45" s="228"/>
      <c r="CWK45" s="228"/>
      <c r="CWL45" s="228"/>
      <c r="CWM45" s="228"/>
      <c r="CWN45" s="228"/>
      <c r="CWO45" s="228"/>
      <c r="CWP45" s="228"/>
      <c r="CWQ45" s="228"/>
      <c r="CWR45" s="228"/>
      <c r="CWS45" s="228"/>
      <c r="CWT45" s="228"/>
      <c r="CWU45" s="228"/>
      <c r="CWV45" s="228"/>
      <c r="CWW45" s="228"/>
      <c r="CWX45" s="228"/>
      <c r="CWY45" s="228"/>
      <c r="CWZ45" s="228"/>
      <c r="CXA45" s="228"/>
      <c r="CXB45" s="228"/>
      <c r="CXC45" s="228"/>
      <c r="CXD45" s="228"/>
      <c r="CXE45" s="228"/>
      <c r="CXF45" s="228"/>
      <c r="CXG45" s="228"/>
      <c r="CXH45" s="228"/>
      <c r="CXI45" s="228"/>
      <c r="CXJ45" s="228"/>
      <c r="CXK45" s="228"/>
      <c r="CXL45" s="228"/>
      <c r="CXM45" s="228"/>
      <c r="CXN45" s="228"/>
      <c r="CXO45" s="228"/>
      <c r="CXP45" s="228"/>
      <c r="CXQ45" s="228"/>
      <c r="CXR45" s="228"/>
      <c r="CXS45" s="228"/>
      <c r="CXT45" s="228"/>
      <c r="CXU45" s="228"/>
      <c r="CXV45" s="228"/>
      <c r="CXW45" s="228"/>
      <c r="CXX45" s="228"/>
      <c r="CXY45" s="228"/>
      <c r="CXZ45" s="228"/>
      <c r="CYA45" s="228"/>
      <c r="CYB45" s="228"/>
      <c r="CYC45" s="228"/>
      <c r="CYD45" s="228"/>
      <c r="CYE45" s="228"/>
      <c r="CYF45" s="228"/>
      <c r="CYG45" s="228"/>
      <c r="CYH45" s="228"/>
      <c r="CYI45" s="228"/>
      <c r="CYJ45" s="228"/>
      <c r="CYK45" s="228"/>
      <c r="CYL45" s="228"/>
      <c r="CYM45" s="228"/>
      <c r="CYN45" s="228"/>
      <c r="CYO45" s="228"/>
      <c r="CYP45" s="228"/>
      <c r="CYQ45" s="228"/>
      <c r="CYR45" s="228"/>
      <c r="CYS45" s="228"/>
      <c r="CYT45" s="228"/>
      <c r="CYU45" s="228"/>
      <c r="CYV45" s="228"/>
      <c r="CYW45" s="228"/>
      <c r="CYX45" s="228"/>
      <c r="CYY45" s="228"/>
      <c r="CYZ45" s="228"/>
      <c r="CZA45" s="228"/>
      <c r="CZB45" s="228"/>
      <c r="CZC45" s="228"/>
      <c r="CZD45" s="228"/>
      <c r="CZE45" s="228"/>
      <c r="CZF45" s="228"/>
      <c r="CZG45" s="228"/>
      <c r="CZH45" s="228"/>
      <c r="CZI45" s="228"/>
      <c r="CZJ45" s="228"/>
      <c r="CZK45" s="228"/>
      <c r="CZL45" s="228"/>
      <c r="CZM45" s="228"/>
      <c r="CZN45" s="228"/>
      <c r="CZO45" s="228"/>
      <c r="CZP45" s="228"/>
      <c r="CZQ45" s="228"/>
      <c r="CZR45" s="228"/>
      <c r="CZS45" s="228"/>
      <c r="CZT45" s="228"/>
      <c r="CZU45" s="228"/>
      <c r="CZV45" s="228"/>
      <c r="CZW45" s="228"/>
      <c r="CZX45" s="228"/>
      <c r="CZY45" s="228"/>
      <c r="CZZ45" s="228"/>
      <c r="DAA45" s="228"/>
      <c r="DAB45" s="228"/>
      <c r="DAC45" s="228"/>
      <c r="DAD45" s="228"/>
      <c r="DAE45" s="228"/>
      <c r="DAF45" s="228"/>
      <c r="DAG45" s="228"/>
      <c r="DAH45" s="228"/>
      <c r="DAI45" s="228"/>
      <c r="DAJ45" s="228"/>
      <c r="DAK45" s="228"/>
      <c r="DAL45" s="228"/>
      <c r="DAM45" s="228"/>
      <c r="DAN45" s="228"/>
      <c r="DAO45" s="228"/>
      <c r="DAP45" s="228"/>
      <c r="DAQ45" s="228"/>
      <c r="DAR45" s="228"/>
      <c r="DAS45" s="228"/>
      <c r="DAT45" s="228"/>
      <c r="DAU45" s="228"/>
      <c r="DAV45" s="228"/>
      <c r="DAW45" s="228"/>
      <c r="DAX45" s="228"/>
      <c r="DAY45" s="228"/>
      <c r="DAZ45" s="228"/>
      <c r="DBA45" s="228"/>
      <c r="DBB45" s="228"/>
      <c r="DBC45" s="228"/>
      <c r="DBD45" s="228"/>
      <c r="DBE45" s="228"/>
      <c r="DBF45" s="228"/>
      <c r="DBG45" s="228"/>
      <c r="DBH45" s="228"/>
      <c r="DBI45" s="228"/>
      <c r="DBJ45" s="228"/>
      <c r="DBK45" s="228"/>
      <c r="DBL45" s="228"/>
      <c r="DBM45" s="228"/>
      <c r="DBN45" s="228"/>
      <c r="DBO45" s="228"/>
      <c r="DBP45" s="228"/>
      <c r="DBQ45" s="228"/>
      <c r="DBR45" s="228"/>
      <c r="DBS45" s="228"/>
      <c r="DBT45" s="228"/>
      <c r="DBU45" s="228"/>
      <c r="DBV45" s="228"/>
      <c r="DBW45" s="228"/>
      <c r="DBX45" s="228"/>
      <c r="DBY45" s="228"/>
      <c r="DBZ45" s="228"/>
      <c r="DCA45" s="228"/>
      <c r="DCB45" s="228"/>
      <c r="DCC45" s="228"/>
      <c r="DCD45" s="228"/>
      <c r="DCE45" s="228"/>
      <c r="DCF45" s="228"/>
      <c r="DCG45" s="228"/>
      <c r="DCH45" s="228"/>
      <c r="DCI45" s="228"/>
      <c r="DCJ45" s="228"/>
      <c r="DCK45" s="228"/>
      <c r="DCL45" s="228"/>
      <c r="DCM45" s="228"/>
      <c r="DCN45" s="228"/>
      <c r="DCO45" s="228"/>
      <c r="DCP45" s="228"/>
      <c r="DCQ45" s="228"/>
      <c r="DCR45" s="228"/>
      <c r="DCS45" s="228"/>
      <c r="DCT45" s="228"/>
      <c r="DCU45" s="228"/>
      <c r="DCV45" s="228"/>
      <c r="DCW45" s="228"/>
      <c r="DCX45" s="228"/>
      <c r="DCY45" s="228"/>
      <c r="DCZ45" s="228"/>
      <c r="DDA45" s="228"/>
      <c r="DDB45" s="228"/>
      <c r="DDC45" s="228"/>
      <c r="DDD45" s="228"/>
      <c r="DDE45" s="228"/>
      <c r="DDF45" s="228"/>
      <c r="DDG45" s="228"/>
      <c r="DDH45" s="228"/>
      <c r="DDI45" s="228"/>
      <c r="DDJ45" s="228"/>
      <c r="DDK45" s="228"/>
      <c r="DDL45" s="228"/>
      <c r="DDM45" s="228"/>
      <c r="DDN45" s="228"/>
      <c r="DDO45" s="228"/>
      <c r="DDP45" s="228"/>
      <c r="DDQ45" s="228"/>
      <c r="DDR45" s="228"/>
      <c r="DDS45" s="228"/>
      <c r="DDT45" s="228"/>
      <c r="DDU45" s="228"/>
      <c r="DDV45" s="228"/>
      <c r="DDW45" s="228"/>
      <c r="DDX45" s="228"/>
      <c r="DDY45" s="228"/>
      <c r="DDZ45" s="228"/>
      <c r="DEA45" s="228"/>
      <c r="DEB45" s="228"/>
      <c r="DEC45" s="228"/>
      <c r="DED45" s="228"/>
      <c r="DEE45" s="228"/>
      <c r="DEF45" s="228"/>
      <c r="DEG45" s="228"/>
      <c r="DEH45" s="228"/>
      <c r="DEI45" s="228"/>
      <c r="DEJ45" s="228"/>
      <c r="DEK45" s="228"/>
      <c r="DEL45" s="228"/>
      <c r="DEM45" s="228"/>
      <c r="DEN45" s="228"/>
      <c r="DEO45" s="228"/>
      <c r="DEP45" s="228"/>
      <c r="DEQ45" s="228"/>
      <c r="DER45" s="228"/>
      <c r="DES45" s="228"/>
      <c r="DET45" s="228"/>
      <c r="DEU45" s="228"/>
      <c r="DEV45" s="228"/>
      <c r="DEW45" s="228"/>
      <c r="DEX45" s="228"/>
      <c r="DEY45" s="228"/>
      <c r="DEZ45" s="228"/>
      <c r="DFA45" s="228"/>
      <c r="DFB45" s="228"/>
      <c r="DFC45" s="228"/>
      <c r="DFD45" s="228"/>
      <c r="DFE45" s="228"/>
      <c r="DFF45" s="228"/>
      <c r="DFG45" s="228"/>
      <c r="DFH45" s="228"/>
      <c r="DFI45" s="228"/>
      <c r="DFJ45" s="228"/>
      <c r="DFK45" s="228"/>
      <c r="DFL45" s="228"/>
      <c r="DFM45" s="228"/>
      <c r="DFN45" s="228"/>
      <c r="DFO45" s="228"/>
      <c r="DFP45" s="228"/>
      <c r="DFQ45" s="228"/>
      <c r="DFR45" s="228"/>
      <c r="DFS45" s="228"/>
      <c r="DFT45" s="228"/>
      <c r="DFU45" s="228"/>
      <c r="DFV45" s="228"/>
      <c r="DFW45" s="228"/>
      <c r="DFX45" s="228"/>
      <c r="DFY45" s="228"/>
      <c r="DFZ45" s="228"/>
      <c r="DGA45" s="228"/>
      <c r="DGB45" s="228"/>
      <c r="DGC45" s="228"/>
      <c r="DGD45" s="228"/>
      <c r="DGE45" s="228"/>
      <c r="DGF45" s="228"/>
      <c r="DGG45" s="228"/>
      <c r="DGH45" s="228"/>
      <c r="DGI45" s="228"/>
      <c r="DGJ45" s="228"/>
      <c r="DGK45" s="228"/>
      <c r="DGL45" s="228"/>
      <c r="DGM45" s="228"/>
      <c r="DGN45" s="228"/>
      <c r="DGO45" s="228"/>
      <c r="DGP45" s="228"/>
      <c r="DGQ45" s="228"/>
      <c r="DGR45" s="228"/>
      <c r="DGS45" s="228"/>
      <c r="DGT45" s="228"/>
      <c r="DGU45" s="228"/>
      <c r="DGV45" s="228"/>
      <c r="DGW45" s="228"/>
      <c r="DGX45" s="228"/>
      <c r="DGY45" s="228"/>
      <c r="DGZ45" s="228"/>
      <c r="DHA45" s="228"/>
      <c r="DHB45" s="228"/>
      <c r="DHC45" s="228"/>
      <c r="DHD45" s="228"/>
      <c r="DHE45" s="228"/>
      <c r="DHF45" s="228"/>
      <c r="DHG45" s="228"/>
      <c r="DHH45" s="228"/>
      <c r="DHI45" s="228"/>
      <c r="DHJ45" s="228"/>
      <c r="DHK45" s="228"/>
      <c r="DHL45" s="228"/>
      <c r="DHM45" s="228"/>
      <c r="DHN45" s="228"/>
      <c r="DHO45" s="228"/>
      <c r="DHP45" s="228"/>
      <c r="DHQ45" s="228"/>
      <c r="DHR45" s="228"/>
      <c r="DHS45" s="228"/>
      <c r="DHT45" s="228"/>
      <c r="DHU45" s="228"/>
      <c r="DHV45" s="228"/>
      <c r="DHW45" s="228"/>
      <c r="DHX45" s="228"/>
      <c r="DHY45" s="228"/>
      <c r="DHZ45" s="228"/>
      <c r="DIA45" s="228"/>
      <c r="DIB45" s="228"/>
      <c r="DIC45" s="228"/>
      <c r="DID45" s="228"/>
      <c r="DIE45" s="228"/>
      <c r="DIF45" s="228"/>
      <c r="DIG45" s="228"/>
      <c r="DIH45" s="228"/>
      <c r="DII45" s="228"/>
      <c r="DIJ45" s="228"/>
      <c r="DIK45" s="228"/>
      <c r="DIL45" s="228"/>
      <c r="DIM45" s="228"/>
      <c r="DIN45" s="228"/>
      <c r="DIO45" s="228"/>
      <c r="DIP45" s="228"/>
      <c r="DIQ45" s="228"/>
      <c r="DIR45" s="228"/>
      <c r="DIS45" s="228"/>
      <c r="DIT45" s="228"/>
      <c r="DIU45" s="228"/>
      <c r="DIV45" s="228"/>
      <c r="DIW45" s="228"/>
      <c r="DIX45" s="228"/>
      <c r="DIY45" s="228"/>
      <c r="DIZ45" s="228"/>
      <c r="DJA45" s="228"/>
      <c r="DJB45" s="228"/>
      <c r="DJC45" s="228"/>
      <c r="DJD45" s="228"/>
      <c r="DJE45" s="228"/>
      <c r="DJF45" s="228"/>
      <c r="DJG45" s="228"/>
      <c r="DJH45" s="228"/>
      <c r="DJI45" s="228"/>
      <c r="DJJ45" s="228"/>
      <c r="DJK45" s="228"/>
      <c r="DJL45" s="228"/>
      <c r="DJM45" s="228"/>
      <c r="DJN45" s="228"/>
      <c r="DJO45" s="228"/>
      <c r="DJP45" s="228"/>
      <c r="DJQ45" s="228"/>
      <c r="DJR45" s="228"/>
      <c r="DJS45" s="228"/>
      <c r="DJT45" s="228"/>
      <c r="DJU45" s="228"/>
      <c r="DJV45" s="228"/>
      <c r="DJW45" s="228"/>
      <c r="DJX45" s="228"/>
      <c r="DJY45" s="228"/>
      <c r="DJZ45" s="228"/>
      <c r="DKA45" s="228"/>
      <c r="DKB45" s="228"/>
      <c r="DKC45" s="228"/>
      <c r="DKD45" s="228"/>
      <c r="DKE45" s="228"/>
      <c r="DKF45" s="228"/>
      <c r="DKG45" s="228"/>
      <c r="DKH45" s="228"/>
      <c r="DKI45" s="228"/>
      <c r="DKJ45" s="228"/>
      <c r="DKK45" s="228"/>
      <c r="DKL45" s="228"/>
      <c r="DKM45" s="228"/>
      <c r="DKN45" s="228"/>
      <c r="DKO45" s="228"/>
      <c r="DKP45" s="228"/>
      <c r="DKQ45" s="228"/>
      <c r="DKR45" s="228"/>
      <c r="DKS45" s="228"/>
      <c r="DKT45" s="228"/>
      <c r="DKU45" s="228"/>
      <c r="DKV45" s="228"/>
      <c r="DKW45" s="228"/>
      <c r="DKX45" s="228"/>
      <c r="DKY45" s="228"/>
      <c r="DKZ45" s="228"/>
      <c r="DLA45" s="228"/>
      <c r="DLB45" s="228"/>
      <c r="DLC45" s="228"/>
      <c r="DLD45" s="228"/>
      <c r="DLE45" s="228"/>
      <c r="DLF45" s="228"/>
      <c r="DLG45" s="228"/>
      <c r="DLH45" s="228"/>
      <c r="DLI45" s="228"/>
      <c r="DLJ45" s="228"/>
      <c r="DLK45" s="228"/>
      <c r="DLL45" s="228"/>
      <c r="DLM45" s="228"/>
      <c r="DLN45" s="228"/>
      <c r="DLO45" s="228"/>
      <c r="DLP45" s="228"/>
      <c r="DLQ45" s="228"/>
      <c r="DLR45" s="228"/>
      <c r="DLS45" s="228"/>
      <c r="DLT45" s="228"/>
      <c r="DLU45" s="228"/>
      <c r="DLV45" s="228"/>
      <c r="DLW45" s="228"/>
      <c r="DLX45" s="228"/>
      <c r="DLY45" s="228"/>
      <c r="DLZ45" s="228"/>
      <c r="DMA45" s="228"/>
      <c r="DMB45" s="228"/>
      <c r="DMC45" s="228"/>
      <c r="DMD45" s="228"/>
      <c r="DME45" s="228"/>
      <c r="DMF45" s="228"/>
      <c r="DMG45" s="228"/>
      <c r="DMH45" s="228"/>
      <c r="DMI45" s="228"/>
      <c r="DMJ45" s="228"/>
      <c r="DMK45" s="228"/>
      <c r="DML45" s="228"/>
      <c r="DMM45" s="228"/>
      <c r="DMN45" s="228"/>
      <c r="DMO45" s="228"/>
      <c r="DMP45" s="228"/>
      <c r="DMQ45" s="228"/>
      <c r="DMR45" s="228"/>
      <c r="DMS45" s="228"/>
      <c r="DMT45" s="228"/>
      <c r="DMU45" s="228"/>
      <c r="DMV45" s="228"/>
      <c r="DMW45" s="228"/>
      <c r="DMX45" s="228"/>
      <c r="DMY45" s="228"/>
      <c r="DMZ45" s="228"/>
      <c r="DNA45" s="228"/>
      <c r="DNB45" s="228"/>
      <c r="DNC45" s="228"/>
      <c r="DND45" s="228"/>
      <c r="DNE45" s="228"/>
      <c r="DNF45" s="228"/>
      <c r="DNG45" s="228"/>
      <c r="DNH45" s="228"/>
      <c r="DNI45" s="228"/>
      <c r="DNJ45" s="228"/>
      <c r="DNK45" s="228"/>
      <c r="DNL45" s="228"/>
      <c r="DNM45" s="228"/>
      <c r="DNN45" s="228"/>
      <c r="DNO45" s="228"/>
      <c r="DNP45" s="228"/>
      <c r="DNQ45" s="228"/>
      <c r="DNR45" s="228"/>
      <c r="DNS45" s="228"/>
      <c r="DNT45" s="228"/>
      <c r="DNU45" s="228"/>
      <c r="DNV45" s="228"/>
      <c r="DNW45" s="228"/>
      <c r="DNX45" s="228"/>
      <c r="DNY45" s="228"/>
      <c r="DNZ45" s="228"/>
      <c r="DOA45" s="228"/>
      <c r="DOB45" s="228"/>
      <c r="DOC45" s="228"/>
      <c r="DOD45" s="228"/>
      <c r="DOE45" s="228"/>
      <c r="DOF45" s="228"/>
      <c r="DOG45" s="228"/>
      <c r="DOH45" s="228"/>
      <c r="DOI45" s="228"/>
      <c r="DOJ45" s="228"/>
      <c r="DOK45" s="228"/>
      <c r="DOL45" s="228"/>
      <c r="DOM45" s="228"/>
      <c r="DON45" s="228"/>
      <c r="DOO45" s="228"/>
      <c r="DOP45" s="228"/>
      <c r="DOQ45" s="228"/>
      <c r="DOR45" s="228"/>
      <c r="DOS45" s="228"/>
      <c r="DOT45" s="228"/>
      <c r="DOU45" s="228"/>
      <c r="DOV45" s="228"/>
      <c r="DOW45" s="228"/>
      <c r="DOX45" s="228"/>
      <c r="DOY45" s="228"/>
      <c r="DOZ45" s="228"/>
      <c r="DPA45" s="228"/>
      <c r="DPB45" s="228"/>
      <c r="DPC45" s="228"/>
      <c r="DPD45" s="228"/>
      <c r="DPE45" s="228"/>
      <c r="DPF45" s="228"/>
      <c r="DPG45" s="228"/>
      <c r="DPH45" s="228"/>
      <c r="DPI45" s="228"/>
      <c r="DPJ45" s="228"/>
      <c r="DPK45" s="228"/>
      <c r="DPL45" s="228"/>
      <c r="DPM45" s="228"/>
      <c r="DPN45" s="228"/>
      <c r="DPO45" s="228"/>
      <c r="DPP45" s="228"/>
      <c r="DPQ45" s="228"/>
      <c r="DPR45" s="228"/>
      <c r="DPS45" s="228"/>
      <c r="DPT45" s="228"/>
      <c r="DPU45" s="228"/>
      <c r="DPV45" s="228"/>
      <c r="DPW45" s="228"/>
      <c r="DPX45" s="228"/>
      <c r="DPY45" s="228"/>
      <c r="DPZ45" s="228"/>
      <c r="DQA45" s="228"/>
      <c r="DQB45" s="228"/>
      <c r="DQC45" s="228"/>
      <c r="DQD45" s="228"/>
      <c r="DQE45" s="228"/>
      <c r="DQF45" s="228"/>
      <c r="DQG45" s="228"/>
      <c r="DQH45" s="228"/>
      <c r="DQI45" s="228"/>
      <c r="DQJ45" s="228"/>
      <c r="DQK45" s="228"/>
      <c r="DQL45" s="228"/>
      <c r="DQM45" s="228"/>
      <c r="DQN45" s="228"/>
      <c r="DQO45" s="228"/>
      <c r="DQP45" s="228"/>
      <c r="DQQ45" s="228"/>
      <c r="DQR45" s="228"/>
      <c r="DQS45" s="228"/>
      <c r="DQT45" s="228"/>
      <c r="DQU45" s="228"/>
      <c r="DQV45" s="228"/>
      <c r="DQW45" s="228"/>
      <c r="DQX45" s="228"/>
      <c r="DQY45" s="228"/>
      <c r="DQZ45" s="228"/>
      <c r="DRA45" s="228"/>
      <c r="DRB45" s="228"/>
      <c r="DRC45" s="228"/>
      <c r="DRD45" s="228"/>
      <c r="DRE45" s="228"/>
      <c r="DRF45" s="228"/>
      <c r="DRG45" s="228"/>
      <c r="DRH45" s="228"/>
      <c r="DRI45" s="228"/>
      <c r="DRJ45" s="228"/>
      <c r="DRK45" s="228"/>
      <c r="DRL45" s="228"/>
      <c r="DRM45" s="228"/>
      <c r="DRN45" s="228"/>
      <c r="DRO45" s="228"/>
      <c r="DRP45" s="228"/>
      <c r="DRQ45" s="228"/>
      <c r="DRR45" s="228"/>
      <c r="DRS45" s="228"/>
      <c r="DRT45" s="228"/>
      <c r="DRU45" s="228"/>
      <c r="DRV45" s="228"/>
      <c r="DRW45" s="228"/>
      <c r="DRX45" s="228"/>
      <c r="DRY45" s="228"/>
      <c r="DRZ45" s="228"/>
      <c r="DSA45" s="228"/>
      <c r="DSB45" s="228"/>
      <c r="DSC45" s="228"/>
      <c r="DSD45" s="228"/>
      <c r="DSE45" s="228"/>
      <c r="DSF45" s="228"/>
      <c r="DSG45" s="228"/>
      <c r="DSH45" s="228"/>
      <c r="DSI45" s="228"/>
      <c r="DSJ45" s="228"/>
      <c r="DSK45" s="228"/>
      <c r="DSL45" s="228"/>
      <c r="DSM45" s="228"/>
      <c r="DSN45" s="228"/>
      <c r="DSO45" s="228"/>
      <c r="DSP45" s="228"/>
      <c r="DSQ45" s="228"/>
      <c r="DSR45" s="228"/>
      <c r="DSS45" s="228"/>
      <c r="DST45" s="228"/>
      <c r="DSU45" s="228"/>
      <c r="DSV45" s="228"/>
      <c r="DSW45" s="228"/>
      <c r="DSX45" s="228"/>
      <c r="DSY45" s="228"/>
      <c r="DSZ45" s="228"/>
      <c r="DTA45" s="228"/>
      <c r="DTB45" s="228"/>
      <c r="DTC45" s="228"/>
      <c r="DTD45" s="228"/>
      <c r="DTE45" s="228"/>
      <c r="DTF45" s="228"/>
      <c r="DTG45" s="228"/>
      <c r="DTH45" s="228"/>
      <c r="DTI45" s="228"/>
      <c r="DTJ45" s="228"/>
      <c r="DTK45" s="228"/>
      <c r="DTL45" s="228"/>
      <c r="DTM45" s="228"/>
      <c r="DTN45" s="228"/>
      <c r="DTO45" s="228"/>
      <c r="DTP45" s="228"/>
      <c r="DTQ45" s="228"/>
      <c r="DTR45" s="228"/>
      <c r="DTS45" s="228"/>
      <c r="DTT45" s="228"/>
      <c r="DTU45" s="228"/>
      <c r="DTV45" s="228"/>
      <c r="DTW45" s="228"/>
      <c r="DTX45" s="228"/>
      <c r="DTY45" s="228"/>
      <c r="DTZ45" s="228"/>
      <c r="DUA45" s="228"/>
      <c r="DUB45" s="228"/>
      <c r="DUC45" s="228"/>
      <c r="DUD45" s="228"/>
      <c r="DUE45" s="228"/>
      <c r="DUF45" s="228"/>
      <c r="DUG45" s="228"/>
      <c r="DUH45" s="228"/>
      <c r="DUI45" s="228"/>
      <c r="DUJ45" s="228"/>
      <c r="DUK45" s="228"/>
      <c r="DUL45" s="228"/>
      <c r="DUM45" s="228"/>
      <c r="DUN45" s="228"/>
      <c r="DUO45" s="228"/>
      <c r="DUP45" s="228"/>
      <c r="DUQ45" s="228"/>
      <c r="DUR45" s="228"/>
      <c r="DUS45" s="228"/>
      <c r="DUT45" s="228"/>
      <c r="DUU45" s="228"/>
      <c r="DUV45" s="228"/>
      <c r="DUW45" s="228"/>
      <c r="DUX45" s="228"/>
      <c r="DUY45" s="228"/>
      <c r="DUZ45" s="228"/>
      <c r="DVA45" s="228"/>
      <c r="DVB45" s="228"/>
      <c r="DVC45" s="228"/>
      <c r="DVD45" s="228"/>
      <c r="DVE45" s="228"/>
      <c r="DVF45" s="228"/>
      <c r="DVG45" s="228"/>
      <c r="DVH45" s="228"/>
      <c r="DVI45" s="228"/>
      <c r="DVJ45" s="228"/>
      <c r="DVK45" s="228"/>
      <c r="DVL45" s="228"/>
      <c r="DVM45" s="228"/>
      <c r="DVN45" s="228"/>
      <c r="DVO45" s="228"/>
      <c r="DVP45" s="228"/>
      <c r="DVQ45" s="228"/>
      <c r="DVR45" s="228"/>
      <c r="DVS45" s="228"/>
      <c r="DVT45" s="228"/>
      <c r="DVU45" s="228"/>
      <c r="DVV45" s="228"/>
      <c r="DVW45" s="228"/>
      <c r="DVX45" s="228"/>
      <c r="DVY45" s="228"/>
      <c r="DVZ45" s="228"/>
      <c r="DWA45" s="228"/>
      <c r="DWB45" s="228"/>
      <c r="DWC45" s="228"/>
      <c r="DWD45" s="228"/>
      <c r="DWE45" s="228"/>
      <c r="DWF45" s="228"/>
      <c r="DWG45" s="228"/>
      <c r="DWH45" s="228"/>
      <c r="DWI45" s="228"/>
      <c r="DWJ45" s="228"/>
      <c r="DWK45" s="228"/>
      <c r="DWL45" s="228"/>
      <c r="DWM45" s="228"/>
      <c r="DWN45" s="228"/>
      <c r="DWO45" s="228"/>
      <c r="DWP45" s="228"/>
      <c r="DWQ45" s="228"/>
      <c r="DWR45" s="228"/>
      <c r="DWS45" s="228"/>
      <c r="DWT45" s="228"/>
      <c r="DWU45" s="228"/>
      <c r="DWV45" s="228"/>
      <c r="DWW45" s="228"/>
      <c r="DWX45" s="228"/>
      <c r="DWY45" s="228"/>
      <c r="DWZ45" s="228"/>
      <c r="DXA45" s="228"/>
      <c r="DXB45" s="228"/>
      <c r="DXC45" s="228"/>
      <c r="DXD45" s="228"/>
      <c r="DXE45" s="228"/>
      <c r="DXF45" s="228"/>
      <c r="DXG45" s="228"/>
      <c r="DXH45" s="228"/>
      <c r="DXI45" s="228"/>
      <c r="DXJ45" s="228"/>
      <c r="DXK45" s="228"/>
      <c r="DXL45" s="228"/>
      <c r="DXM45" s="228"/>
      <c r="DXN45" s="228"/>
      <c r="DXO45" s="228"/>
      <c r="DXP45" s="228"/>
      <c r="DXQ45" s="228"/>
      <c r="DXR45" s="228"/>
      <c r="DXS45" s="228"/>
      <c r="DXT45" s="228"/>
      <c r="DXU45" s="228"/>
      <c r="DXV45" s="228"/>
      <c r="DXW45" s="228"/>
      <c r="DXX45" s="228"/>
      <c r="DXY45" s="228"/>
      <c r="DXZ45" s="228"/>
      <c r="DYA45" s="228"/>
      <c r="DYB45" s="228"/>
      <c r="DYC45" s="228"/>
      <c r="DYD45" s="228"/>
      <c r="DYE45" s="228"/>
      <c r="DYF45" s="228"/>
      <c r="DYG45" s="228"/>
      <c r="DYH45" s="228"/>
      <c r="DYI45" s="228"/>
      <c r="DYJ45" s="228"/>
      <c r="DYK45" s="228"/>
      <c r="DYL45" s="228"/>
      <c r="DYM45" s="228"/>
      <c r="DYN45" s="228"/>
      <c r="DYO45" s="228"/>
      <c r="DYP45" s="228"/>
      <c r="DYQ45" s="228"/>
      <c r="DYR45" s="228"/>
      <c r="DYS45" s="228"/>
      <c r="DYT45" s="228"/>
      <c r="DYU45" s="228"/>
      <c r="DYV45" s="228"/>
      <c r="DYW45" s="228"/>
      <c r="DYX45" s="228"/>
      <c r="DYY45" s="228"/>
      <c r="DYZ45" s="228"/>
      <c r="DZA45" s="228"/>
      <c r="DZB45" s="228"/>
      <c r="DZC45" s="228"/>
      <c r="DZD45" s="228"/>
      <c r="DZE45" s="228"/>
      <c r="DZF45" s="228"/>
      <c r="DZG45" s="228"/>
      <c r="DZH45" s="228"/>
      <c r="DZI45" s="228"/>
      <c r="DZJ45" s="228"/>
      <c r="DZK45" s="228"/>
      <c r="DZL45" s="228"/>
      <c r="DZM45" s="228"/>
      <c r="DZN45" s="228"/>
      <c r="DZO45" s="228"/>
      <c r="DZP45" s="228"/>
      <c r="DZQ45" s="228"/>
      <c r="DZR45" s="228"/>
      <c r="DZS45" s="228"/>
      <c r="DZT45" s="228"/>
      <c r="DZU45" s="228"/>
      <c r="DZV45" s="228"/>
      <c r="DZW45" s="228"/>
      <c r="DZX45" s="228"/>
      <c r="DZY45" s="228"/>
      <c r="DZZ45" s="228"/>
      <c r="EAA45" s="228"/>
      <c r="EAB45" s="228"/>
      <c r="EAC45" s="228"/>
      <c r="EAD45" s="228"/>
      <c r="EAE45" s="228"/>
      <c r="EAF45" s="228"/>
      <c r="EAG45" s="228"/>
      <c r="EAH45" s="228"/>
      <c r="EAI45" s="228"/>
      <c r="EAJ45" s="228"/>
      <c r="EAK45" s="228"/>
      <c r="EAL45" s="228"/>
      <c r="EAM45" s="228"/>
      <c r="EAN45" s="228"/>
      <c r="EAO45" s="228"/>
      <c r="EAP45" s="228"/>
      <c r="EAQ45" s="228"/>
      <c r="EAR45" s="228"/>
      <c r="EAS45" s="228"/>
      <c r="EAT45" s="228"/>
      <c r="EAU45" s="228"/>
      <c r="EAV45" s="228"/>
      <c r="EAW45" s="228"/>
      <c r="EAX45" s="228"/>
      <c r="EAY45" s="228"/>
      <c r="EAZ45" s="228"/>
      <c r="EBA45" s="228"/>
      <c r="EBB45" s="228"/>
      <c r="EBC45" s="228"/>
      <c r="EBD45" s="228"/>
      <c r="EBE45" s="228"/>
      <c r="EBF45" s="228"/>
      <c r="EBG45" s="228"/>
      <c r="EBH45" s="228"/>
      <c r="EBI45" s="228"/>
      <c r="EBJ45" s="228"/>
      <c r="EBK45" s="228"/>
      <c r="EBL45" s="228"/>
      <c r="EBM45" s="228"/>
      <c r="EBN45" s="228"/>
      <c r="EBO45" s="228"/>
      <c r="EBP45" s="228"/>
      <c r="EBQ45" s="228"/>
      <c r="EBR45" s="228"/>
      <c r="EBS45" s="228"/>
      <c r="EBT45" s="228"/>
      <c r="EBU45" s="228"/>
      <c r="EBV45" s="228"/>
      <c r="EBW45" s="228"/>
      <c r="EBX45" s="228"/>
      <c r="EBY45" s="228"/>
      <c r="EBZ45" s="228"/>
      <c r="ECA45" s="228"/>
      <c r="ECB45" s="228"/>
      <c r="ECC45" s="228"/>
      <c r="ECD45" s="228"/>
      <c r="ECE45" s="228"/>
      <c r="ECF45" s="228"/>
      <c r="ECG45" s="228"/>
      <c r="ECH45" s="228"/>
      <c r="ECI45" s="228"/>
      <c r="ECJ45" s="228"/>
      <c r="ECK45" s="228"/>
      <c r="ECL45" s="228"/>
      <c r="ECM45" s="228"/>
      <c r="ECN45" s="228"/>
      <c r="ECO45" s="228"/>
      <c r="ECP45" s="228"/>
      <c r="ECQ45" s="228"/>
      <c r="ECR45" s="228"/>
      <c r="ECS45" s="228"/>
      <c r="ECT45" s="228"/>
      <c r="ECU45" s="228"/>
      <c r="ECV45" s="228"/>
      <c r="ECW45" s="228"/>
      <c r="ECX45" s="228"/>
      <c r="ECY45" s="228"/>
      <c r="ECZ45" s="228"/>
      <c r="EDA45" s="228"/>
      <c r="EDB45" s="228"/>
      <c r="EDC45" s="228"/>
      <c r="EDD45" s="228"/>
      <c r="EDE45" s="228"/>
      <c r="EDF45" s="228"/>
      <c r="EDG45" s="228"/>
      <c r="EDH45" s="228"/>
      <c r="EDI45" s="228"/>
      <c r="EDJ45" s="228"/>
      <c r="EDK45" s="228"/>
      <c r="EDL45" s="228"/>
      <c r="EDM45" s="228"/>
      <c r="EDN45" s="228"/>
      <c r="EDO45" s="228"/>
      <c r="EDP45" s="228"/>
      <c r="EDQ45" s="228"/>
      <c r="EDR45" s="228"/>
      <c r="EDS45" s="228"/>
      <c r="EDT45" s="228"/>
      <c r="EDU45" s="228"/>
      <c r="EDV45" s="228"/>
      <c r="EDW45" s="228"/>
      <c r="EDX45" s="228"/>
      <c r="EDY45" s="228"/>
      <c r="EDZ45" s="228"/>
      <c r="EEA45" s="228"/>
      <c r="EEB45" s="228"/>
      <c r="EEC45" s="228"/>
      <c r="EED45" s="228"/>
      <c r="EEE45" s="228"/>
      <c r="EEF45" s="228"/>
      <c r="EEG45" s="228"/>
      <c r="EEH45" s="228"/>
      <c r="EEI45" s="228"/>
      <c r="EEJ45" s="228"/>
      <c r="EEK45" s="228"/>
      <c r="EEL45" s="228"/>
      <c r="EEM45" s="228"/>
      <c r="EEN45" s="228"/>
      <c r="EEO45" s="228"/>
      <c r="EEP45" s="228"/>
      <c r="EEQ45" s="228"/>
      <c r="EER45" s="228"/>
      <c r="EES45" s="228"/>
      <c r="EET45" s="228"/>
      <c r="EEU45" s="228"/>
      <c r="EEV45" s="228"/>
      <c r="EEW45" s="228"/>
      <c r="EEX45" s="228"/>
      <c r="EEY45" s="228"/>
      <c r="EEZ45" s="228"/>
      <c r="EFA45" s="228"/>
      <c r="EFB45" s="228"/>
      <c r="EFC45" s="228"/>
      <c r="EFD45" s="228"/>
      <c r="EFE45" s="228"/>
      <c r="EFF45" s="228"/>
      <c r="EFG45" s="228"/>
      <c r="EFH45" s="228"/>
      <c r="EFI45" s="228"/>
      <c r="EFJ45" s="228"/>
      <c r="EFK45" s="228"/>
      <c r="EFL45" s="228"/>
      <c r="EFM45" s="228"/>
      <c r="EFN45" s="228"/>
      <c r="EFO45" s="228"/>
      <c r="EFP45" s="228"/>
      <c r="EFQ45" s="228"/>
      <c r="EFR45" s="228"/>
      <c r="EFS45" s="228"/>
      <c r="EFT45" s="228"/>
      <c r="EFU45" s="228"/>
      <c r="EFV45" s="228"/>
      <c r="EFW45" s="228"/>
      <c r="EFX45" s="228"/>
      <c r="EFY45" s="228"/>
      <c r="EFZ45" s="228"/>
      <c r="EGA45" s="228"/>
      <c r="EGB45" s="228"/>
      <c r="EGC45" s="228"/>
      <c r="EGD45" s="228"/>
      <c r="EGE45" s="228"/>
      <c r="EGF45" s="228"/>
      <c r="EGG45" s="228"/>
      <c r="EGH45" s="228"/>
      <c r="EGI45" s="228"/>
      <c r="EGJ45" s="228"/>
      <c r="EGK45" s="228"/>
      <c r="EGL45" s="228"/>
      <c r="EGM45" s="228"/>
      <c r="EGN45" s="228"/>
      <c r="EGO45" s="228"/>
      <c r="EGP45" s="228"/>
      <c r="EGQ45" s="228"/>
      <c r="EGR45" s="228"/>
      <c r="EGS45" s="228"/>
      <c r="EGT45" s="228"/>
      <c r="EGU45" s="228"/>
      <c r="EGV45" s="228"/>
      <c r="EGW45" s="228"/>
      <c r="EGX45" s="228"/>
      <c r="EGY45" s="228"/>
      <c r="EGZ45" s="228"/>
      <c r="EHA45" s="228"/>
      <c r="EHB45" s="228"/>
      <c r="EHC45" s="228"/>
      <c r="EHD45" s="228"/>
      <c r="EHE45" s="228"/>
      <c r="EHF45" s="228"/>
      <c r="EHG45" s="228"/>
      <c r="EHH45" s="228"/>
      <c r="EHI45" s="228"/>
      <c r="EHJ45" s="228"/>
      <c r="EHK45" s="228"/>
      <c r="EHL45" s="228"/>
      <c r="EHM45" s="228"/>
      <c r="EHN45" s="228"/>
      <c r="EHO45" s="228"/>
      <c r="EHP45" s="228"/>
      <c r="EHQ45" s="228"/>
      <c r="EHR45" s="228"/>
      <c r="EHS45" s="228"/>
      <c r="EHT45" s="228"/>
      <c r="EHU45" s="228"/>
      <c r="EHV45" s="228"/>
      <c r="EHW45" s="228"/>
      <c r="EHX45" s="228"/>
      <c r="EHY45" s="228"/>
      <c r="EHZ45" s="228"/>
      <c r="EIA45" s="228"/>
      <c r="EIB45" s="228"/>
      <c r="EIC45" s="228"/>
      <c r="EID45" s="228"/>
      <c r="EIE45" s="228"/>
      <c r="EIF45" s="228"/>
      <c r="EIG45" s="228"/>
      <c r="EIH45" s="228"/>
      <c r="EII45" s="228"/>
      <c r="EIJ45" s="228"/>
      <c r="EIK45" s="228"/>
      <c r="EIL45" s="228"/>
      <c r="EIM45" s="228"/>
      <c r="EIN45" s="228"/>
      <c r="EIO45" s="228"/>
      <c r="EIP45" s="228"/>
      <c r="EIQ45" s="228"/>
      <c r="EIR45" s="228"/>
      <c r="EIS45" s="228"/>
      <c r="EIT45" s="228"/>
      <c r="EIU45" s="228"/>
      <c r="EIV45" s="228"/>
      <c r="EIW45" s="228"/>
      <c r="EIX45" s="228"/>
      <c r="EIY45" s="228"/>
      <c r="EIZ45" s="228"/>
      <c r="EJA45" s="228"/>
      <c r="EJB45" s="228"/>
      <c r="EJC45" s="228"/>
      <c r="EJD45" s="228"/>
      <c r="EJE45" s="228"/>
      <c r="EJF45" s="228"/>
      <c r="EJG45" s="228"/>
      <c r="EJH45" s="228"/>
      <c r="EJI45" s="228"/>
      <c r="EJJ45" s="228"/>
      <c r="EJK45" s="228"/>
      <c r="EJL45" s="228"/>
      <c r="EJM45" s="228"/>
      <c r="EJN45" s="228"/>
      <c r="EJO45" s="228"/>
      <c r="EJP45" s="228"/>
      <c r="EJQ45" s="228"/>
      <c r="EJR45" s="228"/>
      <c r="EJS45" s="228"/>
      <c r="EJT45" s="228"/>
      <c r="EJU45" s="228"/>
      <c r="EJV45" s="228"/>
      <c r="EJW45" s="228"/>
      <c r="EJX45" s="228"/>
      <c r="EJY45" s="228"/>
      <c r="EJZ45" s="228"/>
      <c r="EKA45" s="228"/>
      <c r="EKB45" s="228"/>
      <c r="EKC45" s="228"/>
      <c r="EKD45" s="228"/>
      <c r="EKE45" s="228"/>
      <c r="EKF45" s="228"/>
      <c r="EKG45" s="228"/>
      <c r="EKH45" s="228"/>
      <c r="EKI45" s="228"/>
      <c r="EKJ45" s="228"/>
      <c r="EKK45" s="228"/>
      <c r="EKL45" s="228"/>
      <c r="EKM45" s="228"/>
      <c r="EKN45" s="228"/>
      <c r="EKO45" s="228"/>
      <c r="EKP45" s="228"/>
      <c r="EKQ45" s="228"/>
      <c r="EKR45" s="228"/>
      <c r="EKS45" s="228"/>
      <c r="EKT45" s="228"/>
      <c r="EKU45" s="228"/>
      <c r="EKV45" s="228"/>
      <c r="EKW45" s="228"/>
      <c r="EKX45" s="228"/>
      <c r="EKY45" s="228"/>
      <c r="EKZ45" s="228"/>
      <c r="ELA45" s="228"/>
      <c r="ELB45" s="228"/>
      <c r="ELC45" s="228"/>
      <c r="ELD45" s="228"/>
      <c r="ELE45" s="228"/>
      <c r="ELF45" s="228"/>
      <c r="ELG45" s="228"/>
      <c r="ELH45" s="228"/>
      <c r="ELI45" s="228"/>
      <c r="ELJ45" s="228"/>
      <c r="ELK45" s="228"/>
      <c r="ELL45" s="228"/>
      <c r="ELM45" s="228"/>
      <c r="ELN45" s="228"/>
      <c r="ELO45" s="228"/>
      <c r="ELP45" s="228"/>
      <c r="ELQ45" s="228"/>
      <c r="ELR45" s="228"/>
      <c r="ELS45" s="228"/>
      <c r="ELT45" s="228"/>
      <c r="ELU45" s="228"/>
      <c r="ELV45" s="228"/>
      <c r="ELW45" s="228"/>
      <c r="ELX45" s="228"/>
      <c r="ELY45" s="228"/>
      <c r="ELZ45" s="228"/>
      <c r="EMA45" s="228"/>
      <c r="EMB45" s="228"/>
      <c r="EMC45" s="228"/>
      <c r="EMD45" s="228"/>
      <c r="EME45" s="228"/>
      <c r="EMF45" s="228"/>
      <c r="EMG45" s="228"/>
      <c r="EMH45" s="228"/>
      <c r="EMI45" s="228"/>
      <c r="EMJ45" s="228"/>
      <c r="EMK45" s="228"/>
      <c r="EML45" s="228"/>
      <c r="EMM45" s="228"/>
      <c r="EMN45" s="228"/>
      <c r="EMO45" s="228"/>
      <c r="EMP45" s="228"/>
      <c r="EMQ45" s="228"/>
      <c r="EMR45" s="228"/>
      <c r="EMS45" s="228"/>
      <c r="EMT45" s="228"/>
      <c r="EMU45" s="228"/>
      <c r="EMV45" s="228"/>
      <c r="EMW45" s="228"/>
      <c r="EMX45" s="228"/>
      <c r="EMY45" s="228"/>
      <c r="EMZ45" s="228"/>
      <c r="ENA45" s="228"/>
      <c r="ENB45" s="228"/>
      <c r="ENC45" s="228"/>
      <c r="END45" s="228"/>
      <c r="ENE45" s="228"/>
      <c r="ENF45" s="228"/>
      <c r="ENG45" s="228"/>
      <c r="ENH45" s="228"/>
      <c r="ENI45" s="228"/>
      <c r="ENJ45" s="228"/>
      <c r="ENK45" s="228"/>
      <c r="ENL45" s="228"/>
      <c r="ENM45" s="228"/>
      <c r="ENN45" s="228"/>
      <c r="ENO45" s="228"/>
      <c r="ENP45" s="228"/>
      <c r="ENQ45" s="228"/>
      <c r="ENR45" s="228"/>
      <c r="ENS45" s="228"/>
      <c r="ENT45" s="228"/>
      <c r="ENU45" s="228"/>
      <c r="ENV45" s="228"/>
      <c r="ENW45" s="228"/>
      <c r="ENX45" s="228"/>
      <c r="ENY45" s="228"/>
      <c r="ENZ45" s="228"/>
      <c r="EOA45" s="228"/>
      <c r="EOB45" s="228"/>
      <c r="EOC45" s="228"/>
      <c r="EOD45" s="228"/>
      <c r="EOE45" s="228"/>
      <c r="EOF45" s="228"/>
      <c r="EOG45" s="228"/>
      <c r="EOH45" s="228"/>
      <c r="EOI45" s="228"/>
      <c r="EOJ45" s="228"/>
      <c r="EOK45" s="228"/>
      <c r="EOL45" s="228"/>
      <c r="EOM45" s="228"/>
      <c r="EON45" s="228"/>
      <c r="EOO45" s="228"/>
      <c r="EOP45" s="228"/>
      <c r="EOQ45" s="228"/>
      <c r="EOR45" s="228"/>
      <c r="EOS45" s="228"/>
      <c r="EOT45" s="228"/>
      <c r="EOU45" s="228"/>
      <c r="EOV45" s="228"/>
      <c r="EOW45" s="228"/>
      <c r="EOX45" s="228"/>
      <c r="EOY45" s="228"/>
      <c r="EOZ45" s="228"/>
      <c r="EPA45" s="228"/>
      <c r="EPB45" s="228"/>
      <c r="EPC45" s="228"/>
      <c r="EPD45" s="228"/>
      <c r="EPE45" s="228"/>
      <c r="EPF45" s="228"/>
      <c r="EPG45" s="228"/>
      <c r="EPH45" s="228"/>
      <c r="EPI45" s="228"/>
      <c r="EPJ45" s="228"/>
      <c r="EPK45" s="228"/>
      <c r="EPL45" s="228"/>
      <c r="EPM45" s="228"/>
      <c r="EPN45" s="228"/>
      <c r="EPO45" s="228"/>
      <c r="EPP45" s="228"/>
      <c r="EPQ45" s="228"/>
      <c r="EPR45" s="228"/>
      <c r="EPS45" s="228"/>
      <c r="EPT45" s="228"/>
      <c r="EPU45" s="228"/>
      <c r="EPV45" s="228"/>
      <c r="EPW45" s="228"/>
      <c r="EPX45" s="228"/>
      <c r="EPY45" s="228"/>
      <c r="EPZ45" s="228"/>
      <c r="EQA45" s="228"/>
      <c r="EQB45" s="228"/>
      <c r="EQC45" s="228"/>
      <c r="EQD45" s="228"/>
      <c r="EQE45" s="228"/>
      <c r="EQF45" s="228"/>
      <c r="EQG45" s="228"/>
      <c r="EQH45" s="228"/>
      <c r="EQI45" s="228"/>
      <c r="EQJ45" s="228"/>
      <c r="EQK45" s="228"/>
      <c r="EQL45" s="228"/>
      <c r="EQM45" s="228"/>
      <c r="EQN45" s="228"/>
      <c r="EQO45" s="228"/>
      <c r="EQP45" s="228"/>
      <c r="EQQ45" s="228"/>
      <c r="EQR45" s="228"/>
      <c r="EQS45" s="228"/>
      <c r="EQT45" s="228"/>
      <c r="EQU45" s="228"/>
      <c r="EQV45" s="228"/>
      <c r="EQW45" s="228"/>
      <c r="EQX45" s="228"/>
      <c r="EQY45" s="228"/>
      <c r="EQZ45" s="228"/>
      <c r="ERA45" s="228"/>
      <c r="ERB45" s="228"/>
      <c r="ERC45" s="228"/>
      <c r="ERD45" s="228"/>
      <c r="ERE45" s="228"/>
      <c r="ERF45" s="228"/>
      <c r="ERG45" s="228"/>
      <c r="ERH45" s="228"/>
      <c r="ERI45" s="228"/>
      <c r="ERJ45" s="228"/>
      <c r="ERK45" s="228"/>
      <c r="ERL45" s="228"/>
      <c r="ERM45" s="228"/>
      <c r="ERN45" s="228"/>
      <c r="ERO45" s="228"/>
      <c r="ERP45" s="228"/>
      <c r="ERQ45" s="228"/>
      <c r="ERR45" s="228"/>
      <c r="ERS45" s="228"/>
      <c r="ERT45" s="228"/>
      <c r="ERU45" s="228"/>
      <c r="ERV45" s="228"/>
      <c r="ERW45" s="228"/>
      <c r="ERX45" s="228"/>
      <c r="ERY45" s="228"/>
      <c r="ERZ45" s="228"/>
      <c r="ESA45" s="228"/>
      <c r="ESB45" s="228"/>
      <c r="ESC45" s="228"/>
      <c r="ESD45" s="228"/>
      <c r="ESE45" s="228"/>
      <c r="ESF45" s="228"/>
      <c r="ESG45" s="228"/>
      <c r="ESH45" s="228"/>
      <c r="ESI45" s="228"/>
      <c r="ESJ45" s="228"/>
      <c r="ESK45" s="228"/>
      <c r="ESL45" s="228"/>
      <c r="ESM45" s="228"/>
      <c r="ESN45" s="228"/>
      <c r="ESO45" s="228"/>
      <c r="ESP45" s="228"/>
      <c r="ESQ45" s="228"/>
      <c r="ESR45" s="228"/>
      <c r="ESS45" s="228"/>
      <c r="EST45" s="228"/>
      <c r="ESU45" s="228"/>
      <c r="ESV45" s="228"/>
      <c r="ESW45" s="228"/>
      <c r="ESX45" s="228"/>
      <c r="ESY45" s="228"/>
      <c r="ESZ45" s="228"/>
      <c r="ETA45" s="228"/>
      <c r="ETB45" s="228"/>
      <c r="ETC45" s="228"/>
      <c r="ETD45" s="228"/>
      <c r="ETE45" s="228"/>
      <c r="ETF45" s="228"/>
      <c r="ETG45" s="228"/>
      <c r="ETH45" s="228"/>
      <c r="ETI45" s="228"/>
      <c r="ETJ45" s="228"/>
      <c r="ETK45" s="228"/>
      <c r="ETL45" s="228"/>
      <c r="ETM45" s="228"/>
      <c r="ETN45" s="228"/>
      <c r="ETO45" s="228"/>
      <c r="ETP45" s="228"/>
      <c r="ETQ45" s="228"/>
      <c r="ETR45" s="228"/>
      <c r="ETS45" s="228"/>
      <c r="ETT45" s="228"/>
      <c r="ETU45" s="228"/>
      <c r="ETV45" s="228"/>
      <c r="ETW45" s="228"/>
      <c r="ETX45" s="228"/>
      <c r="ETY45" s="228"/>
      <c r="ETZ45" s="228"/>
      <c r="EUA45" s="228"/>
      <c r="EUB45" s="228"/>
      <c r="EUC45" s="228"/>
      <c r="EUD45" s="228"/>
      <c r="EUE45" s="228"/>
      <c r="EUF45" s="228"/>
      <c r="EUG45" s="228"/>
      <c r="EUH45" s="228"/>
      <c r="EUI45" s="228"/>
      <c r="EUJ45" s="228"/>
      <c r="EUK45" s="228"/>
      <c r="EUL45" s="228"/>
      <c r="EUM45" s="228"/>
      <c r="EUN45" s="228"/>
      <c r="EUO45" s="228"/>
      <c r="EUP45" s="228"/>
      <c r="EUQ45" s="228"/>
      <c r="EUR45" s="228"/>
      <c r="EUS45" s="228"/>
      <c r="EUT45" s="228"/>
      <c r="EUU45" s="228"/>
      <c r="EUV45" s="228"/>
      <c r="EUW45" s="228"/>
      <c r="EUX45" s="228"/>
      <c r="EUY45" s="228"/>
      <c r="EUZ45" s="228"/>
      <c r="EVA45" s="228"/>
      <c r="EVB45" s="228"/>
      <c r="EVC45" s="228"/>
      <c r="EVD45" s="228"/>
      <c r="EVE45" s="228"/>
      <c r="EVF45" s="228"/>
      <c r="EVG45" s="228"/>
      <c r="EVH45" s="228"/>
      <c r="EVI45" s="228"/>
      <c r="EVJ45" s="228"/>
      <c r="EVK45" s="228"/>
      <c r="EVL45" s="228"/>
      <c r="EVM45" s="228"/>
      <c r="EVN45" s="228"/>
      <c r="EVO45" s="228"/>
      <c r="EVP45" s="228"/>
      <c r="EVQ45" s="228"/>
      <c r="EVR45" s="228"/>
      <c r="EVS45" s="228"/>
      <c r="EVT45" s="228"/>
      <c r="EVU45" s="228"/>
      <c r="EVV45" s="228"/>
      <c r="EVW45" s="228"/>
      <c r="EVX45" s="228"/>
      <c r="EVY45" s="228"/>
      <c r="EVZ45" s="228"/>
      <c r="EWA45" s="228"/>
      <c r="EWB45" s="228"/>
      <c r="EWC45" s="228"/>
      <c r="EWD45" s="228"/>
      <c r="EWE45" s="228"/>
      <c r="EWF45" s="228"/>
      <c r="EWG45" s="228"/>
      <c r="EWH45" s="228"/>
      <c r="EWI45" s="228"/>
      <c r="EWJ45" s="228"/>
      <c r="EWK45" s="228"/>
      <c r="EWL45" s="228"/>
      <c r="EWM45" s="228"/>
      <c r="EWN45" s="228"/>
      <c r="EWO45" s="228"/>
      <c r="EWP45" s="228"/>
      <c r="EWQ45" s="228"/>
      <c r="EWR45" s="228"/>
      <c r="EWS45" s="228"/>
      <c r="EWT45" s="228"/>
      <c r="EWU45" s="228"/>
      <c r="EWV45" s="228"/>
      <c r="EWW45" s="228"/>
      <c r="EWX45" s="228"/>
      <c r="EWY45" s="228"/>
      <c r="EWZ45" s="228"/>
      <c r="EXA45" s="228"/>
      <c r="EXB45" s="228"/>
      <c r="EXC45" s="228"/>
      <c r="EXD45" s="228"/>
      <c r="EXE45" s="228"/>
      <c r="EXF45" s="228"/>
      <c r="EXG45" s="228"/>
      <c r="EXH45" s="228"/>
      <c r="EXI45" s="228"/>
      <c r="EXJ45" s="228"/>
      <c r="EXK45" s="228"/>
      <c r="EXL45" s="228"/>
      <c r="EXM45" s="228"/>
      <c r="EXN45" s="228"/>
      <c r="EXO45" s="228"/>
      <c r="EXP45" s="228"/>
      <c r="EXQ45" s="228"/>
      <c r="EXR45" s="228"/>
      <c r="EXS45" s="228"/>
      <c r="EXT45" s="228"/>
      <c r="EXU45" s="228"/>
      <c r="EXV45" s="228"/>
      <c r="EXW45" s="228"/>
      <c r="EXX45" s="228"/>
      <c r="EXY45" s="228"/>
      <c r="EXZ45" s="228"/>
      <c r="EYA45" s="228"/>
      <c r="EYB45" s="228"/>
      <c r="EYC45" s="228"/>
      <c r="EYD45" s="228"/>
      <c r="EYE45" s="228"/>
      <c r="EYF45" s="228"/>
      <c r="EYG45" s="228"/>
      <c r="EYH45" s="228"/>
      <c r="EYI45" s="228"/>
      <c r="EYJ45" s="228"/>
      <c r="EYK45" s="228"/>
      <c r="EYL45" s="228"/>
      <c r="EYM45" s="228"/>
      <c r="EYN45" s="228"/>
      <c r="EYO45" s="228"/>
      <c r="EYP45" s="228"/>
      <c r="EYQ45" s="228"/>
      <c r="EYR45" s="228"/>
      <c r="EYS45" s="228"/>
      <c r="EYT45" s="228"/>
      <c r="EYU45" s="228"/>
      <c r="EYV45" s="228"/>
      <c r="EYW45" s="228"/>
      <c r="EYX45" s="228"/>
      <c r="EYY45" s="228"/>
      <c r="EYZ45" s="228"/>
      <c r="EZA45" s="228"/>
      <c r="EZB45" s="228"/>
      <c r="EZC45" s="228"/>
      <c r="EZD45" s="228"/>
      <c r="EZE45" s="228"/>
      <c r="EZF45" s="228"/>
      <c r="EZG45" s="228"/>
      <c r="EZH45" s="228"/>
      <c r="EZI45" s="228"/>
      <c r="EZJ45" s="228"/>
      <c r="EZK45" s="228"/>
      <c r="EZL45" s="228"/>
      <c r="EZM45" s="228"/>
      <c r="EZN45" s="228"/>
      <c r="EZO45" s="228"/>
      <c r="EZP45" s="228"/>
      <c r="EZQ45" s="228"/>
      <c r="EZR45" s="228"/>
      <c r="EZS45" s="228"/>
      <c r="EZT45" s="228"/>
      <c r="EZU45" s="228"/>
      <c r="EZV45" s="228"/>
      <c r="EZW45" s="228"/>
      <c r="EZX45" s="228"/>
      <c r="EZY45" s="228"/>
      <c r="EZZ45" s="228"/>
      <c r="FAA45" s="228"/>
      <c r="FAB45" s="228"/>
      <c r="FAC45" s="228"/>
      <c r="FAD45" s="228"/>
      <c r="FAE45" s="228"/>
      <c r="FAF45" s="228"/>
      <c r="FAG45" s="228"/>
      <c r="FAH45" s="228"/>
      <c r="FAI45" s="228"/>
      <c r="FAJ45" s="228"/>
      <c r="FAK45" s="228"/>
      <c r="FAL45" s="228"/>
      <c r="FAM45" s="228"/>
      <c r="FAN45" s="228"/>
      <c r="FAO45" s="228"/>
      <c r="FAP45" s="228"/>
      <c r="FAQ45" s="228"/>
      <c r="FAR45" s="228"/>
      <c r="FAS45" s="228"/>
      <c r="FAT45" s="228"/>
      <c r="FAU45" s="228"/>
      <c r="FAV45" s="228"/>
      <c r="FAW45" s="228"/>
      <c r="FAX45" s="228"/>
      <c r="FAY45" s="228"/>
      <c r="FAZ45" s="228"/>
      <c r="FBA45" s="228"/>
      <c r="FBB45" s="228"/>
      <c r="FBC45" s="228"/>
      <c r="FBD45" s="228"/>
      <c r="FBE45" s="228"/>
      <c r="FBF45" s="228"/>
      <c r="FBG45" s="228"/>
      <c r="FBH45" s="228"/>
      <c r="FBI45" s="228"/>
      <c r="FBJ45" s="228"/>
      <c r="FBK45" s="228"/>
      <c r="FBL45" s="228"/>
      <c r="FBM45" s="228"/>
      <c r="FBN45" s="228"/>
      <c r="FBO45" s="228"/>
      <c r="FBP45" s="228"/>
      <c r="FBQ45" s="228"/>
      <c r="FBR45" s="228"/>
      <c r="FBS45" s="228"/>
      <c r="FBT45" s="228"/>
      <c r="FBU45" s="228"/>
      <c r="FBV45" s="228"/>
      <c r="FBW45" s="228"/>
      <c r="FBX45" s="228"/>
      <c r="FBY45" s="228"/>
      <c r="FBZ45" s="228"/>
      <c r="FCA45" s="228"/>
      <c r="FCB45" s="228"/>
      <c r="FCC45" s="228"/>
      <c r="FCD45" s="228"/>
      <c r="FCE45" s="228"/>
      <c r="FCF45" s="228"/>
      <c r="FCG45" s="228"/>
      <c r="FCH45" s="228"/>
      <c r="FCI45" s="228"/>
      <c r="FCJ45" s="228"/>
      <c r="FCK45" s="228"/>
      <c r="FCL45" s="228"/>
      <c r="FCM45" s="228"/>
      <c r="FCN45" s="228"/>
      <c r="FCO45" s="228"/>
      <c r="FCP45" s="228"/>
      <c r="FCQ45" s="228"/>
      <c r="FCR45" s="228"/>
      <c r="FCS45" s="228"/>
      <c r="FCT45" s="228"/>
      <c r="FCU45" s="228"/>
      <c r="FCV45" s="228"/>
      <c r="FCW45" s="228"/>
      <c r="FCX45" s="228"/>
      <c r="FCY45" s="228"/>
      <c r="FCZ45" s="228"/>
      <c r="FDA45" s="228"/>
      <c r="FDB45" s="228"/>
      <c r="FDC45" s="228"/>
      <c r="FDD45" s="228"/>
      <c r="FDE45" s="228"/>
      <c r="FDF45" s="228"/>
      <c r="FDG45" s="228"/>
      <c r="FDH45" s="228"/>
      <c r="FDI45" s="228"/>
      <c r="FDJ45" s="228"/>
      <c r="FDK45" s="228"/>
      <c r="FDL45" s="228"/>
      <c r="FDM45" s="228"/>
      <c r="FDN45" s="228"/>
      <c r="FDO45" s="228"/>
      <c r="FDP45" s="228"/>
      <c r="FDQ45" s="228"/>
      <c r="FDR45" s="228"/>
      <c r="FDS45" s="228"/>
      <c r="FDT45" s="228"/>
      <c r="FDU45" s="228"/>
      <c r="FDV45" s="228"/>
      <c r="FDW45" s="228"/>
      <c r="FDX45" s="228"/>
      <c r="FDY45" s="228"/>
      <c r="FDZ45" s="228"/>
      <c r="FEA45" s="228"/>
      <c r="FEB45" s="228"/>
      <c r="FEC45" s="228"/>
      <c r="FED45" s="228"/>
      <c r="FEE45" s="228"/>
      <c r="FEF45" s="228"/>
      <c r="FEG45" s="228"/>
      <c r="FEH45" s="228"/>
      <c r="FEI45" s="228"/>
      <c r="FEJ45" s="228"/>
      <c r="FEK45" s="228"/>
      <c r="FEL45" s="228"/>
      <c r="FEM45" s="228"/>
      <c r="FEN45" s="228"/>
      <c r="FEO45" s="228"/>
      <c r="FEP45" s="228"/>
      <c r="FEQ45" s="228"/>
      <c r="FER45" s="228"/>
      <c r="FES45" s="228"/>
      <c r="FET45" s="228"/>
      <c r="FEU45" s="228"/>
      <c r="FEV45" s="228"/>
      <c r="FEW45" s="228"/>
      <c r="FEX45" s="228"/>
      <c r="FEY45" s="228"/>
      <c r="FEZ45" s="228"/>
      <c r="FFA45" s="228"/>
      <c r="FFB45" s="228"/>
      <c r="FFC45" s="228"/>
      <c r="FFD45" s="228"/>
      <c r="FFE45" s="228"/>
      <c r="FFF45" s="228"/>
      <c r="FFG45" s="228"/>
      <c r="FFH45" s="228"/>
      <c r="FFI45" s="228"/>
      <c r="FFJ45" s="228"/>
      <c r="FFK45" s="228"/>
      <c r="FFL45" s="228"/>
      <c r="FFM45" s="228"/>
      <c r="FFN45" s="228"/>
      <c r="FFO45" s="228"/>
      <c r="FFP45" s="228"/>
      <c r="FFQ45" s="228"/>
      <c r="FFR45" s="228"/>
      <c r="FFS45" s="228"/>
      <c r="FFT45" s="228"/>
      <c r="FFU45" s="228"/>
      <c r="FFV45" s="228"/>
      <c r="FFW45" s="228"/>
      <c r="FFX45" s="228"/>
      <c r="FFY45" s="228"/>
      <c r="FFZ45" s="228"/>
      <c r="FGA45" s="228"/>
      <c r="FGB45" s="228"/>
      <c r="FGC45" s="228"/>
      <c r="FGD45" s="228"/>
      <c r="FGE45" s="228"/>
      <c r="FGF45" s="228"/>
      <c r="FGG45" s="228"/>
      <c r="FGH45" s="228"/>
      <c r="FGI45" s="228"/>
      <c r="FGJ45" s="228"/>
      <c r="FGK45" s="228"/>
      <c r="FGL45" s="228"/>
      <c r="FGM45" s="228"/>
      <c r="FGN45" s="228"/>
      <c r="FGO45" s="228"/>
      <c r="FGP45" s="228"/>
      <c r="FGQ45" s="228"/>
      <c r="FGR45" s="228"/>
      <c r="FGS45" s="228"/>
      <c r="FGT45" s="228"/>
      <c r="FGU45" s="228"/>
      <c r="FGV45" s="228"/>
      <c r="FGW45" s="228"/>
      <c r="FGX45" s="228"/>
      <c r="FGY45" s="228"/>
      <c r="FGZ45" s="228"/>
      <c r="FHA45" s="228"/>
      <c r="FHB45" s="228"/>
      <c r="FHC45" s="228"/>
      <c r="FHD45" s="228"/>
      <c r="FHE45" s="228"/>
      <c r="FHF45" s="228"/>
      <c r="FHG45" s="228"/>
      <c r="FHH45" s="228"/>
      <c r="FHI45" s="228"/>
      <c r="FHJ45" s="228"/>
      <c r="FHK45" s="228"/>
      <c r="FHL45" s="228"/>
      <c r="FHM45" s="228"/>
      <c r="FHN45" s="228"/>
      <c r="FHO45" s="228"/>
      <c r="FHP45" s="228"/>
      <c r="FHQ45" s="228"/>
      <c r="FHR45" s="228"/>
      <c r="FHS45" s="228"/>
      <c r="FHT45" s="228"/>
      <c r="FHU45" s="228"/>
      <c r="FHV45" s="228"/>
      <c r="FHW45" s="228"/>
      <c r="FHX45" s="228"/>
      <c r="FHY45" s="228"/>
      <c r="FHZ45" s="228"/>
      <c r="FIA45" s="228"/>
      <c r="FIB45" s="228"/>
      <c r="FIC45" s="228"/>
      <c r="FID45" s="228"/>
      <c r="FIE45" s="228"/>
      <c r="FIF45" s="228"/>
      <c r="FIG45" s="228"/>
      <c r="FIH45" s="228"/>
      <c r="FII45" s="228"/>
      <c r="FIJ45" s="228"/>
      <c r="FIK45" s="228"/>
      <c r="FIL45" s="228"/>
      <c r="FIM45" s="228"/>
      <c r="FIN45" s="228"/>
      <c r="FIO45" s="228"/>
      <c r="FIP45" s="228"/>
      <c r="FIQ45" s="228"/>
      <c r="FIR45" s="228"/>
      <c r="FIS45" s="228"/>
      <c r="FIT45" s="228"/>
      <c r="FIU45" s="228"/>
      <c r="FIV45" s="228"/>
      <c r="FIW45" s="228"/>
      <c r="FIX45" s="228"/>
      <c r="FIY45" s="228"/>
      <c r="FIZ45" s="228"/>
      <c r="FJA45" s="228"/>
      <c r="FJB45" s="228"/>
      <c r="FJC45" s="228"/>
      <c r="FJD45" s="228"/>
      <c r="FJE45" s="228"/>
      <c r="FJF45" s="228"/>
      <c r="FJG45" s="228"/>
      <c r="FJH45" s="228"/>
      <c r="FJI45" s="228"/>
      <c r="FJJ45" s="228"/>
      <c r="FJK45" s="228"/>
      <c r="FJL45" s="228"/>
      <c r="FJM45" s="228"/>
      <c r="FJN45" s="228"/>
      <c r="FJO45" s="228"/>
      <c r="FJP45" s="228"/>
      <c r="FJQ45" s="228"/>
      <c r="FJR45" s="228"/>
      <c r="FJS45" s="228"/>
      <c r="FJT45" s="228"/>
      <c r="FJU45" s="228"/>
      <c r="FJV45" s="228"/>
      <c r="FJW45" s="228"/>
      <c r="FJX45" s="228"/>
      <c r="FJY45" s="228"/>
      <c r="FJZ45" s="228"/>
      <c r="FKA45" s="228"/>
      <c r="FKB45" s="228"/>
      <c r="FKC45" s="228"/>
      <c r="FKD45" s="228"/>
      <c r="FKE45" s="228"/>
      <c r="FKF45" s="228"/>
      <c r="FKG45" s="228"/>
      <c r="FKH45" s="228"/>
      <c r="FKI45" s="228"/>
      <c r="FKJ45" s="228"/>
      <c r="FKK45" s="228"/>
      <c r="FKL45" s="228"/>
      <c r="FKM45" s="228"/>
      <c r="FKN45" s="228"/>
      <c r="FKO45" s="228"/>
      <c r="FKP45" s="228"/>
      <c r="FKQ45" s="228"/>
      <c r="FKR45" s="228"/>
      <c r="FKS45" s="228"/>
      <c r="FKT45" s="228"/>
      <c r="FKU45" s="228"/>
      <c r="FKV45" s="228"/>
      <c r="FKW45" s="228"/>
      <c r="FKX45" s="228"/>
      <c r="FKY45" s="228"/>
      <c r="FKZ45" s="228"/>
      <c r="FLA45" s="228"/>
      <c r="FLB45" s="228"/>
      <c r="FLC45" s="228"/>
      <c r="FLD45" s="228"/>
      <c r="FLE45" s="228"/>
      <c r="FLF45" s="228"/>
      <c r="FLG45" s="228"/>
      <c r="FLH45" s="228"/>
      <c r="FLI45" s="228"/>
      <c r="FLJ45" s="228"/>
      <c r="FLK45" s="228"/>
      <c r="FLL45" s="228"/>
      <c r="FLM45" s="228"/>
      <c r="FLN45" s="228"/>
      <c r="FLO45" s="228"/>
      <c r="FLP45" s="228"/>
      <c r="FLQ45" s="228"/>
      <c r="FLR45" s="228"/>
      <c r="FLS45" s="228"/>
      <c r="FLT45" s="228"/>
      <c r="FLU45" s="228"/>
      <c r="FLV45" s="228"/>
      <c r="FLW45" s="228"/>
      <c r="FLX45" s="228"/>
      <c r="FLY45" s="228"/>
      <c r="FLZ45" s="228"/>
      <c r="FMA45" s="228"/>
      <c r="FMB45" s="228"/>
      <c r="FMC45" s="228"/>
      <c r="FMD45" s="228"/>
      <c r="FME45" s="228"/>
      <c r="FMF45" s="228"/>
      <c r="FMG45" s="228"/>
      <c r="FMH45" s="228"/>
      <c r="FMI45" s="228"/>
      <c r="FMJ45" s="228"/>
      <c r="FMK45" s="228"/>
      <c r="FML45" s="228"/>
      <c r="FMM45" s="228"/>
      <c r="FMN45" s="228"/>
      <c r="FMO45" s="228"/>
      <c r="FMP45" s="228"/>
      <c r="FMQ45" s="228"/>
      <c r="FMR45" s="228"/>
      <c r="FMS45" s="228"/>
      <c r="FMT45" s="228"/>
      <c r="FMU45" s="228"/>
      <c r="FMV45" s="228"/>
      <c r="FMW45" s="228"/>
      <c r="FMX45" s="228"/>
      <c r="FMY45" s="228"/>
      <c r="FMZ45" s="228"/>
      <c r="FNA45" s="228"/>
      <c r="FNB45" s="228"/>
      <c r="FNC45" s="228"/>
      <c r="FND45" s="228"/>
      <c r="FNE45" s="228"/>
      <c r="FNF45" s="228"/>
      <c r="FNG45" s="228"/>
      <c r="FNH45" s="228"/>
      <c r="FNI45" s="228"/>
      <c r="FNJ45" s="228"/>
      <c r="FNK45" s="228"/>
      <c r="FNL45" s="228"/>
      <c r="FNM45" s="228"/>
      <c r="FNN45" s="228"/>
      <c r="FNO45" s="228"/>
      <c r="FNP45" s="228"/>
      <c r="FNQ45" s="228"/>
      <c r="FNR45" s="228"/>
      <c r="FNS45" s="228"/>
      <c r="FNT45" s="228"/>
      <c r="FNU45" s="228"/>
      <c r="FNV45" s="228"/>
      <c r="FNW45" s="228"/>
      <c r="FNX45" s="228"/>
      <c r="FNY45" s="228"/>
      <c r="FNZ45" s="228"/>
      <c r="FOA45" s="228"/>
      <c r="FOB45" s="228"/>
      <c r="FOC45" s="228"/>
      <c r="FOD45" s="228"/>
      <c r="FOE45" s="228"/>
      <c r="FOF45" s="228"/>
      <c r="FOG45" s="228"/>
      <c r="FOH45" s="228"/>
      <c r="FOI45" s="228"/>
      <c r="FOJ45" s="228"/>
      <c r="FOK45" s="228"/>
      <c r="FOL45" s="228"/>
      <c r="FOM45" s="228"/>
      <c r="FON45" s="228"/>
      <c r="FOO45" s="228"/>
      <c r="FOP45" s="228"/>
      <c r="FOQ45" s="228"/>
      <c r="FOR45" s="228"/>
      <c r="FOS45" s="228"/>
      <c r="FOT45" s="228"/>
      <c r="FOU45" s="228"/>
      <c r="FOV45" s="228"/>
      <c r="FOW45" s="228"/>
      <c r="FOX45" s="228"/>
      <c r="FOY45" s="228"/>
      <c r="FOZ45" s="228"/>
      <c r="FPA45" s="228"/>
      <c r="FPB45" s="228"/>
      <c r="FPC45" s="228"/>
      <c r="FPD45" s="228"/>
      <c r="FPE45" s="228"/>
      <c r="FPF45" s="228"/>
      <c r="FPG45" s="228"/>
      <c r="FPH45" s="228"/>
      <c r="FPI45" s="228"/>
      <c r="FPJ45" s="228"/>
      <c r="FPK45" s="228"/>
      <c r="FPL45" s="228"/>
      <c r="FPM45" s="228"/>
      <c r="FPN45" s="228"/>
      <c r="FPO45" s="228"/>
      <c r="FPP45" s="228"/>
      <c r="FPQ45" s="228"/>
      <c r="FPR45" s="228"/>
      <c r="FPS45" s="228"/>
      <c r="FPT45" s="228"/>
      <c r="FPU45" s="228"/>
      <c r="FPV45" s="228"/>
      <c r="FPW45" s="228"/>
      <c r="FPX45" s="228"/>
      <c r="FPY45" s="228"/>
      <c r="FPZ45" s="228"/>
      <c r="FQA45" s="228"/>
      <c r="FQB45" s="228"/>
      <c r="FQC45" s="228"/>
      <c r="FQD45" s="228"/>
      <c r="FQE45" s="228"/>
      <c r="FQF45" s="228"/>
      <c r="FQG45" s="228"/>
      <c r="FQH45" s="228"/>
      <c r="FQI45" s="228"/>
      <c r="FQJ45" s="228"/>
      <c r="FQK45" s="228"/>
      <c r="FQL45" s="228"/>
      <c r="FQM45" s="228"/>
      <c r="FQN45" s="228"/>
      <c r="FQO45" s="228"/>
      <c r="FQP45" s="228"/>
      <c r="FQQ45" s="228"/>
      <c r="FQR45" s="228"/>
      <c r="FQS45" s="228"/>
      <c r="FQT45" s="228"/>
      <c r="FQU45" s="228"/>
      <c r="FQV45" s="228"/>
      <c r="FQW45" s="228"/>
      <c r="FQX45" s="228"/>
      <c r="FQY45" s="228"/>
      <c r="FQZ45" s="228"/>
      <c r="FRA45" s="228"/>
      <c r="FRB45" s="228"/>
      <c r="FRC45" s="228"/>
      <c r="FRD45" s="228"/>
      <c r="FRE45" s="228"/>
      <c r="FRF45" s="228"/>
      <c r="FRG45" s="228"/>
      <c r="FRH45" s="228"/>
      <c r="FRI45" s="228"/>
      <c r="FRJ45" s="228"/>
      <c r="FRK45" s="228"/>
      <c r="FRL45" s="228"/>
      <c r="FRM45" s="228"/>
      <c r="FRN45" s="228"/>
      <c r="FRO45" s="228"/>
      <c r="FRP45" s="228"/>
      <c r="FRQ45" s="228"/>
      <c r="FRR45" s="228"/>
      <c r="FRS45" s="228"/>
      <c r="FRT45" s="228"/>
      <c r="FRU45" s="228"/>
      <c r="FRV45" s="228"/>
      <c r="FRW45" s="228"/>
      <c r="FRX45" s="228"/>
      <c r="FRY45" s="228"/>
      <c r="FRZ45" s="228"/>
      <c r="FSA45" s="228"/>
      <c r="FSB45" s="228"/>
      <c r="FSC45" s="228"/>
      <c r="FSD45" s="228"/>
      <c r="FSE45" s="228"/>
      <c r="FSF45" s="228"/>
      <c r="FSG45" s="228"/>
      <c r="FSH45" s="228"/>
      <c r="FSI45" s="228"/>
      <c r="FSJ45" s="228"/>
      <c r="FSK45" s="228"/>
      <c r="FSL45" s="228"/>
      <c r="FSM45" s="228"/>
      <c r="FSN45" s="228"/>
      <c r="FSO45" s="228"/>
      <c r="FSP45" s="228"/>
      <c r="FSQ45" s="228"/>
      <c r="FSR45" s="228"/>
      <c r="FSS45" s="228"/>
      <c r="FST45" s="228"/>
      <c r="FSU45" s="228"/>
      <c r="FSV45" s="228"/>
      <c r="FSW45" s="228"/>
      <c r="FSX45" s="228"/>
      <c r="FSY45" s="228"/>
      <c r="FSZ45" s="228"/>
      <c r="FTA45" s="228"/>
      <c r="FTB45" s="228"/>
      <c r="FTC45" s="228"/>
      <c r="FTD45" s="228"/>
      <c r="FTE45" s="228"/>
      <c r="FTF45" s="228"/>
      <c r="FTG45" s="228"/>
      <c r="FTH45" s="228"/>
      <c r="FTI45" s="228"/>
      <c r="FTJ45" s="228"/>
      <c r="FTK45" s="228"/>
      <c r="FTL45" s="228"/>
      <c r="FTM45" s="228"/>
      <c r="FTN45" s="228"/>
      <c r="FTO45" s="228"/>
      <c r="FTP45" s="228"/>
      <c r="FTQ45" s="228"/>
      <c r="FTR45" s="228"/>
      <c r="FTS45" s="228"/>
      <c r="FTT45" s="228"/>
      <c r="FTU45" s="228"/>
      <c r="FTV45" s="228"/>
      <c r="FTW45" s="228"/>
      <c r="FTX45" s="228"/>
      <c r="FTY45" s="228"/>
      <c r="FTZ45" s="228"/>
      <c r="FUA45" s="228"/>
      <c r="FUB45" s="228"/>
      <c r="FUC45" s="228"/>
      <c r="FUD45" s="228"/>
      <c r="FUE45" s="228"/>
      <c r="FUF45" s="228"/>
      <c r="FUG45" s="228"/>
      <c r="FUH45" s="228"/>
      <c r="FUI45" s="228"/>
      <c r="FUJ45" s="228"/>
      <c r="FUK45" s="228"/>
      <c r="FUL45" s="228"/>
      <c r="FUM45" s="228"/>
      <c r="FUN45" s="228"/>
      <c r="FUO45" s="228"/>
      <c r="FUP45" s="228"/>
      <c r="FUQ45" s="228"/>
      <c r="FUR45" s="228"/>
      <c r="FUS45" s="228"/>
      <c r="FUT45" s="228"/>
      <c r="FUU45" s="228"/>
      <c r="FUV45" s="228"/>
      <c r="FUW45" s="228"/>
      <c r="FUX45" s="228"/>
      <c r="FUY45" s="228"/>
      <c r="FUZ45" s="228"/>
      <c r="FVA45" s="228"/>
      <c r="FVB45" s="228"/>
      <c r="FVC45" s="228"/>
      <c r="FVD45" s="228"/>
      <c r="FVE45" s="228"/>
      <c r="FVF45" s="228"/>
      <c r="FVG45" s="228"/>
      <c r="FVH45" s="228"/>
      <c r="FVI45" s="228"/>
      <c r="FVJ45" s="228"/>
      <c r="FVK45" s="228"/>
      <c r="FVL45" s="228"/>
      <c r="FVM45" s="228"/>
      <c r="FVN45" s="228"/>
      <c r="FVO45" s="228"/>
      <c r="FVP45" s="228"/>
      <c r="FVQ45" s="228"/>
      <c r="FVR45" s="228"/>
      <c r="FVS45" s="228"/>
      <c r="FVT45" s="228"/>
      <c r="FVU45" s="228"/>
      <c r="FVV45" s="228"/>
      <c r="FVW45" s="228"/>
      <c r="FVX45" s="228"/>
      <c r="FVY45" s="228"/>
      <c r="FVZ45" s="228"/>
      <c r="FWA45" s="228"/>
      <c r="FWB45" s="228"/>
      <c r="FWC45" s="228"/>
      <c r="FWD45" s="228"/>
      <c r="FWE45" s="228"/>
      <c r="FWF45" s="228"/>
      <c r="FWG45" s="228"/>
      <c r="FWH45" s="228"/>
      <c r="FWI45" s="228"/>
      <c r="FWJ45" s="228"/>
      <c r="FWK45" s="228"/>
      <c r="FWL45" s="228"/>
      <c r="FWM45" s="228"/>
      <c r="FWN45" s="228"/>
      <c r="FWO45" s="228"/>
      <c r="FWP45" s="228"/>
      <c r="FWQ45" s="228"/>
      <c r="FWR45" s="228"/>
      <c r="FWS45" s="228"/>
      <c r="FWT45" s="228"/>
      <c r="FWU45" s="228"/>
      <c r="FWV45" s="228"/>
      <c r="FWW45" s="228"/>
      <c r="FWX45" s="228"/>
      <c r="FWY45" s="228"/>
      <c r="FWZ45" s="228"/>
      <c r="FXA45" s="228"/>
      <c r="FXB45" s="228"/>
      <c r="FXC45" s="228"/>
      <c r="FXD45" s="228"/>
      <c r="FXE45" s="228"/>
      <c r="FXF45" s="228"/>
      <c r="FXG45" s="228"/>
      <c r="FXH45" s="228"/>
      <c r="FXI45" s="228"/>
      <c r="FXJ45" s="228"/>
      <c r="FXK45" s="228"/>
      <c r="FXL45" s="228"/>
      <c r="FXM45" s="228"/>
      <c r="FXN45" s="228"/>
      <c r="FXO45" s="228"/>
      <c r="FXP45" s="228"/>
      <c r="FXQ45" s="228"/>
      <c r="FXR45" s="228"/>
      <c r="FXS45" s="228"/>
      <c r="FXT45" s="228"/>
      <c r="FXU45" s="228"/>
      <c r="FXV45" s="228"/>
      <c r="FXW45" s="228"/>
      <c r="FXX45" s="228"/>
      <c r="FXY45" s="228"/>
      <c r="FXZ45" s="228"/>
      <c r="FYA45" s="228"/>
      <c r="FYB45" s="228"/>
      <c r="FYC45" s="228"/>
      <c r="FYD45" s="228"/>
      <c r="FYE45" s="228"/>
      <c r="FYF45" s="228"/>
      <c r="FYG45" s="228"/>
      <c r="FYH45" s="228"/>
      <c r="FYI45" s="228"/>
      <c r="FYJ45" s="228"/>
      <c r="FYK45" s="228"/>
      <c r="FYL45" s="228"/>
      <c r="FYM45" s="228"/>
      <c r="FYN45" s="228"/>
      <c r="FYO45" s="228"/>
      <c r="FYP45" s="228"/>
      <c r="FYQ45" s="228"/>
      <c r="FYR45" s="228"/>
      <c r="FYS45" s="228"/>
      <c r="FYT45" s="228"/>
      <c r="FYU45" s="228"/>
      <c r="FYV45" s="228"/>
      <c r="FYW45" s="228"/>
      <c r="FYX45" s="228"/>
      <c r="FYY45" s="228"/>
      <c r="FYZ45" s="228"/>
      <c r="FZA45" s="228"/>
      <c r="FZB45" s="228"/>
      <c r="FZC45" s="228"/>
      <c r="FZD45" s="228"/>
      <c r="FZE45" s="228"/>
      <c r="FZF45" s="228"/>
      <c r="FZG45" s="228"/>
      <c r="FZH45" s="228"/>
      <c r="FZI45" s="228"/>
      <c r="FZJ45" s="228"/>
      <c r="FZK45" s="228"/>
      <c r="FZL45" s="228"/>
      <c r="FZM45" s="228"/>
      <c r="FZN45" s="228"/>
      <c r="FZO45" s="228"/>
      <c r="FZP45" s="228"/>
      <c r="FZQ45" s="228"/>
      <c r="FZR45" s="228"/>
      <c r="FZS45" s="228"/>
      <c r="FZT45" s="228"/>
      <c r="FZU45" s="228"/>
      <c r="FZV45" s="228"/>
      <c r="FZW45" s="228"/>
      <c r="FZX45" s="228"/>
      <c r="FZY45" s="228"/>
      <c r="FZZ45" s="228"/>
      <c r="GAA45" s="228"/>
      <c r="GAB45" s="228"/>
      <c r="GAC45" s="228"/>
      <c r="GAD45" s="228"/>
      <c r="GAE45" s="228"/>
      <c r="GAF45" s="228"/>
      <c r="GAG45" s="228"/>
      <c r="GAH45" s="228"/>
      <c r="GAI45" s="228"/>
      <c r="GAJ45" s="228"/>
      <c r="GAK45" s="228"/>
      <c r="GAL45" s="228"/>
      <c r="GAM45" s="228"/>
      <c r="GAN45" s="228"/>
      <c r="GAO45" s="228"/>
      <c r="GAP45" s="228"/>
      <c r="GAQ45" s="228"/>
      <c r="GAR45" s="228"/>
      <c r="GAS45" s="228"/>
      <c r="GAT45" s="228"/>
      <c r="GAU45" s="228"/>
      <c r="GAV45" s="228"/>
      <c r="GAW45" s="228"/>
      <c r="GAX45" s="228"/>
      <c r="GAY45" s="228"/>
      <c r="GAZ45" s="228"/>
      <c r="GBA45" s="228"/>
      <c r="GBB45" s="228"/>
      <c r="GBC45" s="228"/>
      <c r="GBD45" s="228"/>
      <c r="GBE45" s="228"/>
      <c r="GBF45" s="228"/>
      <c r="GBG45" s="228"/>
      <c r="GBH45" s="228"/>
      <c r="GBI45" s="228"/>
      <c r="GBJ45" s="228"/>
      <c r="GBK45" s="228"/>
      <c r="GBL45" s="228"/>
      <c r="GBM45" s="228"/>
      <c r="GBN45" s="228"/>
      <c r="GBO45" s="228"/>
      <c r="GBP45" s="228"/>
      <c r="GBQ45" s="228"/>
      <c r="GBR45" s="228"/>
      <c r="GBS45" s="228"/>
      <c r="GBT45" s="228"/>
      <c r="GBU45" s="228"/>
      <c r="GBV45" s="228"/>
      <c r="GBW45" s="228"/>
      <c r="GBX45" s="228"/>
      <c r="GBY45" s="228"/>
      <c r="GBZ45" s="228"/>
      <c r="GCA45" s="228"/>
      <c r="GCB45" s="228"/>
      <c r="GCC45" s="228"/>
      <c r="GCD45" s="228"/>
      <c r="GCE45" s="228"/>
      <c r="GCF45" s="228"/>
      <c r="GCG45" s="228"/>
      <c r="GCH45" s="228"/>
      <c r="GCI45" s="228"/>
      <c r="GCJ45" s="228"/>
      <c r="GCK45" s="228"/>
      <c r="GCL45" s="228"/>
      <c r="GCM45" s="228"/>
      <c r="GCN45" s="228"/>
      <c r="GCO45" s="228"/>
      <c r="GCP45" s="228"/>
      <c r="GCQ45" s="228"/>
      <c r="GCR45" s="228"/>
      <c r="GCS45" s="228"/>
      <c r="GCT45" s="228"/>
      <c r="GCU45" s="228"/>
      <c r="GCV45" s="228"/>
      <c r="GCW45" s="228"/>
      <c r="GCX45" s="228"/>
      <c r="GCY45" s="228"/>
      <c r="GCZ45" s="228"/>
      <c r="GDA45" s="228"/>
      <c r="GDB45" s="228"/>
      <c r="GDC45" s="228"/>
      <c r="GDD45" s="228"/>
      <c r="GDE45" s="228"/>
      <c r="GDF45" s="228"/>
      <c r="GDG45" s="228"/>
      <c r="GDH45" s="228"/>
      <c r="GDI45" s="228"/>
      <c r="GDJ45" s="228"/>
      <c r="GDK45" s="228"/>
      <c r="GDL45" s="228"/>
      <c r="GDM45" s="228"/>
      <c r="GDN45" s="228"/>
      <c r="GDO45" s="228"/>
      <c r="GDP45" s="228"/>
      <c r="GDQ45" s="228"/>
      <c r="GDR45" s="228"/>
      <c r="GDS45" s="228"/>
      <c r="GDT45" s="228"/>
      <c r="GDU45" s="228"/>
      <c r="GDV45" s="228"/>
      <c r="GDW45" s="228"/>
      <c r="GDX45" s="228"/>
      <c r="GDY45" s="228"/>
      <c r="GDZ45" s="228"/>
      <c r="GEA45" s="228"/>
      <c r="GEB45" s="228"/>
      <c r="GEC45" s="228"/>
      <c r="GED45" s="228"/>
      <c r="GEE45" s="228"/>
      <c r="GEF45" s="228"/>
      <c r="GEG45" s="228"/>
      <c r="GEH45" s="228"/>
      <c r="GEI45" s="228"/>
      <c r="GEJ45" s="228"/>
      <c r="GEK45" s="228"/>
      <c r="GEL45" s="228"/>
      <c r="GEM45" s="228"/>
      <c r="GEN45" s="228"/>
      <c r="GEO45" s="228"/>
      <c r="GEP45" s="228"/>
      <c r="GEQ45" s="228"/>
      <c r="GER45" s="228"/>
      <c r="GES45" s="228"/>
      <c r="GET45" s="228"/>
      <c r="GEU45" s="228"/>
      <c r="GEV45" s="228"/>
      <c r="GEW45" s="228"/>
      <c r="GEX45" s="228"/>
      <c r="GEY45" s="228"/>
      <c r="GEZ45" s="228"/>
      <c r="GFA45" s="228"/>
      <c r="GFB45" s="228"/>
      <c r="GFC45" s="228"/>
      <c r="GFD45" s="228"/>
      <c r="GFE45" s="228"/>
      <c r="GFF45" s="228"/>
      <c r="GFG45" s="228"/>
      <c r="GFH45" s="228"/>
      <c r="GFI45" s="228"/>
      <c r="GFJ45" s="228"/>
      <c r="GFK45" s="228"/>
      <c r="GFL45" s="228"/>
      <c r="GFM45" s="228"/>
      <c r="GFN45" s="228"/>
      <c r="GFO45" s="228"/>
      <c r="GFP45" s="228"/>
      <c r="GFQ45" s="228"/>
      <c r="GFR45" s="228"/>
      <c r="GFS45" s="228"/>
      <c r="GFT45" s="228"/>
      <c r="GFU45" s="228"/>
      <c r="GFV45" s="228"/>
      <c r="GFW45" s="228"/>
      <c r="GFX45" s="228"/>
      <c r="GFY45" s="228"/>
      <c r="GFZ45" s="228"/>
      <c r="GGA45" s="228"/>
      <c r="GGB45" s="228"/>
      <c r="GGC45" s="228"/>
      <c r="GGD45" s="228"/>
      <c r="GGE45" s="228"/>
      <c r="GGF45" s="228"/>
      <c r="GGG45" s="228"/>
      <c r="GGH45" s="228"/>
      <c r="GGI45" s="228"/>
      <c r="GGJ45" s="228"/>
      <c r="GGK45" s="228"/>
      <c r="GGL45" s="228"/>
      <c r="GGM45" s="228"/>
      <c r="GGN45" s="228"/>
      <c r="GGO45" s="228"/>
      <c r="GGP45" s="228"/>
      <c r="GGQ45" s="228"/>
      <c r="GGR45" s="228"/>
      <c r="GGS45" s="228"/>
      <c r="GGT45" s="228"/>
      <c r="GGU45" s="228"/>
      <c r="GGV45" s="228"/>
      <c r="GGW45" s="228"/>
      <c r="GGX45" s="228"/>
      <c r="GGY45" s="228"/>
      <c r="GGZ45" s="228"/>
      <c r="GHA45" s="228"/>
      <c r="GHB45" s="228"/>
      <c r="GHC45" s="228"/>
      <c r="GHD45" s="228"/>
      <c r="GHE45" s="228"/>
      <c r="GHF45" s="228"/>
      <c r="GHG45" s="228"/>
      <c r="GHH45" s="228"/>
      <c r="GHI45" s="228"/>
      <c r="GHJ45" s="228"/>
      <c r="GHK45" s="228"/>
      <c r="GHL45" s="228"/>
      <c r="GHM45" s="228"/>
      <c r="GHN45" s="228"/>
      <c r="GHO45" s="228"/>
      <c r="GHP45" s="228"/>
      <c r="GHQ45" s="228"/>
      <c r="GHR45" s="228"/>
      <c r="GHS45" s="228"/>
      <c r="GHT45" s="228"/>
      <c r="GHU45" s="228"/>
      <c r="GHV45" s="228"/>
      <c r="GHW45" s="228"/>
      <c r="GHX45" s="228"/>
      <c r="GHY45" s="228"/>
      <c r="GHZ45" s="228"/>
      <c r="GIA45" s="228"/>
      <c r="GIB45" s="228"/>
      <c r="GIC45" s="228"/>
      <c r="GID45" s="228"/>
      <c r="GIE45" s="228"/>
      <c r="GIF45" s="228"/>
      <c r="GIG45" s="228"/>
      <c r="GIH45" s="228"/>
      <c r="GII45" s="228"/>
      <c r="GIJ45" s="228"/>
      <c r="GIK45" s="228"/>
      <c r="GIL45" s="228"/>
      <c r="GIM45" s="228"/>
      <c r="GIN45" s="228"/>
      <c r="GIO45" s="228"/>
      <c r="GIP45" s="228"/>
      <c r="GIQ45" s="228"/>
      <c r="GIR45" s="228"/>
      <c r="GIS45" s="228"/>
      <c r="GIT45" s="228"/>
      <c r="GIU45" s="228"/>
      <c r="GIV45" s="228"/>
      <c r="GIW45" s="228"/>
      <c r="GIX45" s="228"/>
      <c r="GIY45" s="228"/>
      <c r="GIZ45" s="228"/>
      <c r="GJA45" s="228"/>
      <c r="GJB45" s="228"/>
      <c r="GJC45" s="228"/>
      <c r="GJD45" s="228"/>
      <c r="GJE45" s="228"/>
      <c r="GJF45" s="228"/>
      <c r="GJG45" s="228"/>
      <c r="GJH45" s="228"/>
      <c r="GJI45" s="228"/>
      <c r="GJJ45" s="228"/>
      <c r="GJK45" s="228"/>
      <c r="GJL45" s="228"/>
      <c r="GJM45" s="228"/>
      <c r="GJN45" s="228"/>
      <c r="GJO45" s="228"/>
      <c r="GJP45" s="228"/>
      <c r="GJQ45" s="228"/>
      <c r="GJR45" s="228"/>
      <c r="GJS45" s="228"/>
      <c r="GJT45" s="228"/>
      <c r="GJU45" s="228"/>
      <c r="GJV45" s="228"/>
      <c r="GJW45" s="228"/>
      <c r="GJX45" s="228"/>
      <c r="GJY45" s="228"/>
      <c r="GJZ45" s="228"/>
      <c r="GKA45" s="228"/>
      <c r="GKB45" s="228"/>
      <c r="GKC45" s="228"/>
      <c r="GKD45" s="228"/>
      <c r="GKE45" s="228"/>
      <c r="GKF45" s="228"/>
      <c r="GKG45" s="228"/>
      <c r="GKH45" s="228"/>
      <c r="GKI45" s="228"/>
      <c r="GKJ45" s="228"/>
      <c r="GKK45" s="228"/>
      <c r="GKL45" s="228"/>
      <c r="GKM45" s="228"/>
      <c r="GKN45" s="228"/>
      <c r="GKO45" s="228"/>
      <c r="GKP45" s="228"/>
      <c r="GKQ45" s="228"/>
      <c r="GKR45" s="228"/>
      <c r="GKS45" s="228"/>
      <c r="GKT45" s="228"/>
      <c r="GKU45" s="228"/>
      <c r="GKV45" s="228"/>
      <c r="GKW45" s="228"/>
      <c r="GKX45" s="228"/>
      <c r="GKY45" s="228"/>
      <c r="GKZ45" s="228"/>
      <c r="GLA45" s="228"/>
      <c r="GLB45" s="228"/>
      <c r="GLC45" s="228"/>
      <c r="GLD45" s="228"/>
      <c r="GLE45" s="228"/>
      <c r="GLF45" s="228"/>
      <c r="GLG45" s="228"/>
      <c r="GLH45" s="228"/>
      <c r="GLI45" s="228"/>
      <c r="GLJ45" s="228"/>
      <c r="GLK45" s="228"/>
      <c r="GLL45" s="228"/>
      <c r="GLM45" s="228"/>
      <c r="GLN45" s="228"/>
      <c r="GLO45" s="228"/>
      <c r="GLP45" s="228"/>
      <c r="GLQ45" s="228"/>
      <c r="GLR45" s="228"/>
      <c r="GLS45" s="228"/>
      <c r="GLT45" s="228"/>
      <c r="GLU45" s="228"/>
      <c r="GLV45" s="228"/>
      <c r="GLW45" s="228"/>
      <c r="GLX45" s="228"/>
      <c r="GLY45" s="228"/>
      <c r="GLZ45" s="228"/>
      <c r="GMA45" s="228"/>
      <c r="GMB45" s="228"/>
      <c r="GMC45" s="228"/>
      <c r="GMD45" s="228"/>
      <c r="GME45" s="228"/>
      <c r="GMF45" s="228"/>
      <c r="GMG45" s="228"/>
      <c r="GMH45" s="228"/>
      <c r="GMI45" s="228"/>
      <c r="GMJ45" s="228"/>
      <c r="GMK45" s="228"/>
      <c r="GML45" s="228"/>
      <c r="GMM45" s="228"/>
      <c r="GMN45" s="228"/>
      <c r="GMO45" s="228"/>
      <c r="GMP45" s="228"/>
      <c r="GMQ45" s="228"/>
      <c r="GMR45" s="228"/>
      <c r="GMS45" s="228"/>
      <c r="GMT45" s="228"/>
      <c r="GMU45" s="228"/>
      <c r="GMV45" s="228"/>
      <c r="GMW45" s="228"/>
      <c r="GMX45" s="228"/>
      <c r="GMY45" s="228"/>
      <c r="GMZ45" s="228"/>
      <c r="GNA45" s="228"/>
      <c r="GNB45" s="228"/>
      <c r="GNC45" s="228"/>
      <c r="GND45" s="228"/>
      <c r="GNE45" s="228"/>
      <c r="GNF45" s="228"/>
      <c r="GNG45" s="228"/>
      <c r="GNH45" s="228"/>
      <c r="GNI45" s="228"/>
      <c r="GNJ45" s="228"/>
      <c r="GNK45" s="228"/>
      <c r="GNL45" s="228"/>
      <c r="GNM45" s="228"/>
      <c r="GNN45" s="228"/>
      <c r="GNO45" s="228"/>
      <c r="GNP45" s="228"/>
      <c r="GNQ45" s="228"/>
      <c r="GNR45" s="228"/>
      <c r="GNS45" s="228"/>
      <c r="GNT45" s="228"/>
      <c r="GNU45" s="228"/>
      <c r="GNV45" s="228"/>
      <c r="GNW45" s="228"/>
      <c r="GNX45" s="228"/>
      <c r="GNY45" s="228"/>
      <c r="GNZ45" s="228"/>
      <c r="GOA45" s="228"/>
      <c r="GOB45" s="228"/>
      <c r="GOC45" s="228"/>
      <c r="GOD45" s="228"/>
      <c r="GOE45" s="228"/>
      <c r="GOF45" s="228"/>
      <c r="GOG45" s="228"/>
      <c r="GOH45" s="228"/>
      <c r="GOI45" s="228"/>
      <c r="GOJ45" s="228"/>
      <c r="GOK45" s="228"/>
      <c r="GOL45" s="228"/>
      <c r="GOM45" s="228"/>
      <c r="GON45" s="228"/>
      <c r="GOO45" s="228"/>
      <c r="GOP45" s="228"/>
      <c r="GOQ45" s="228"/>
      <c r="GOR45" s="228"/>
      <c r="GOS45" s="228"/>
      <c r="GOT45" s="228"/>
      <c r="GOU45" s="228"/>
      <c r="GOV45" s="228"/>
      <c r="GOW45" s="228"/>
      <c r="GOX45" s="228"/>
      <c r="GOY45" s="228"/>
      <c r="GOZ45" s="228"/>
      <c r="GPA45" s="228"/>
      <c r="GPB45" s="228"/>
      <c r="GPC45" s="228"/>
      <c r="GPD45" s="228"/>
      <c r="GPE45" s="228"/>
      <c r="GPF45" s="228"/>
      <c r="GPG45" s="228"/>
      <c r="GPH45" s="228"/>
      <c r="GPI45" s="228"/>
      <c r="GPJ45" s="228"/>
      <c r="GPK45" s="228"/>
      <c r="GPL45" s="228"/>
      <c r="GPM45" s="228"/>
      <c r="GPN45" s="228"/>
      <c r="GPO45" s="228"/>
      <c r="GPP45" s="228"/>
      <c r="GPQ45" s="228"/>
      <c r="GPR45" s="228"/>
      <c r="GPS45" s="228"/>
      <c r="GPT45" s="228"/>
      <c r="GPU45" s="228"/>
      <c r="GPV45" s="228"/>
      <c r="GPW45" s="228"/>
      <c r="GPX45" s="228"/>
      <c r="GPY45" s="228"/>
      <c r="GPZ45" s="228"/>
      <c r="GQA45" s="228"/>
      <c r="GQB45" s="228"/>
      <c r="GQC45" s="228"/>
      <c r="GQD45" s="228"/>
      <c r="GQE45" s="228"/>
      <c r="GQF45" s="228"/>
      <c r="GQG45" s="228"/>
      <c r="GQH45" s="228"/>
      <c r="GQI45" s="228"/>
      <c r="GQJ45" s="228"/>
      <c r="GQK45" s="228"/>
      <c r="GQL45" s="228"/>
      <c r="GQM45" s="228"/>
      <c r="GQN45" s="228"/>
      <c r="GQO45" s="228"/>
      <c r="GQP45" s="228"/>
      <c r="GQQ45" s="228"/>
      <c r="GQR45" s="228"/>
      <c r="GQS45" s="228"/>
      <c r="GQT45" s="228"/>
      <c r="GQU45" s="228"/>
      <c r="GQV45" s="228"/>
      <c r="GQW45" s="228"/>
      <c r="GQX45" s="228"/>
      <c r="GQY45" s="228"/>
      <c r="GQZ45" s="228"/>
      <c r="GRA45" s="228"/>
      <c r="GRB45" s="228"/>
      <c r="GRC45" s="228"/>
      <c r="GRD45" s="228"/>
      <c r="GRE45" s="228"/>
      <c r="GRF45" s="228"/>
      <c r="GRG45" s="228"/>
      <c r="GRH45" s="228"/>
      <c r="GRI45" s="228"/>
      <c r="GRJ45" s="228"/>
      <c r="GRK45" s="228"/>
      <c r="GRL45" s="228"/>
      <c r="GRM45" s="228"/>
      <c r="GRN45" s="228"/>
      <c r="GRO45" s="228"/>
      <c r="GRP45" s="228"/>
      <c r="GRQ45" s="228"/>
      <c r="GRR45" s="228"/>
      <c r="GRS45" s="228"/>
      <c r="GRT45" s="228"/>
      <c r="GRU45" s="228"/>
      <c r="GRV45" s="228"/>
      <c r="GRW45" s="228"/>
      <c r="GRX45" s="228"/>
      <c r="GRY45" s="228"/>
      <c r="GRZ45" s="228"/>
      <c r="GSA45" s="228"/>
      <c r="GSB45" s="228"/>
      <c r="GSC45" s="228"/>
      <c r="GSD45" s="228"/>
      <c r="GSE45" s="228"/>
      <c r="GSF45" s="228"/>
      <c r="GSG45" s="228"/>
      <c r="GSH45" s="228"/>
      <c r="GSI45" s="228"/>
      <c r="GSJ45" s="228"/>
      <c r="GSK45" s="228"/>
      <c r="GSL45" s="228"/>
      <c r="GSM45" s="228"/>
      <c r="GSN45" s="228"/>
      <c r="GSO45" s="228"/>
      <c r="GSP45" s="228"/>
      <c r="GSQ45" s="228"/>
      <c r="GSR45" s="228"/>
      <c r="GSS45" s="228"/>
      <c r="GST45" s="228"/>
      <c r="GSU45" s="228"/>
      <c r="GSV45" s="228"/>
      <c r="GSW45" s="228"/>
      <c r="GSX45" s="228"/>
      <c r="GSY45" s="228"/>
      <c r="GSZ45" s="228"/>
      <c r="GTA45" s="228"/>
      <c r="GTB45" s="228"/>
      <c r="GTC45" s="228"/>
      <c r="GTD45" s="228"/>
      <c r="GTE45" s="228"/>
      <c r="GTF45" s="228"/>
      <c r="GTG45" s="228"/>
      <c r="GTH45" s="228"/>
      <c r="GTI45" s="228"/>
      <c r="GTJ45" s="228"/>
      <c r="GTK45" s="228"/>
      <c r="GTL45" s="228"/>
      <c r="GTM45" s="228"/>
      <c r="GTN45" s="228"/>
      <c r="GTO45" s="228"/>
      <c r="GTP45" s="228"/>
      <c r="GTQ45" s="228"/>
      <c r="GTR45" s="228"/>
      <c r="GTS45" s="228"/>
      <c r="GTT45" s="228"/>
      <c r="GTU45" s="228"/>
      <c r="GTV45" s="228"/>
      <c r="GTW45" s="228"/>
      <c r="GTX45" s="228"/>
      <c r="GTY45" s="228"/>
      <c r="GTZ45" s="228"/>
      <c r="GUA45" s="228"/>
      <c r="GUB45" s="228"/>
      <c r="GUC45" s="228"/>
      <c r="GUD45" s="228"/>
      <c r="GUE45" s="228"/>
      <c r="GUF45" s="228"/>
      <c r="GUG45" s="228"/>
      <c r="GUH45" s="228"/>
      <c r="GUI45" s="228"/>
      <c r="GUJ45" s="228"/>
      <c r="GUK45" s="228"/>
      <c r="GUL45" s="228"/>
      <c r="GUM45" s="228"/>
      <c r="GUN45" s="228"/>
      <c r="GUO45" s="228"/>
      <c r="GUP45" s="228"/>
      <c r="GUQ45" s="228"/>
      <c r="GUR45" s="228"/>
      <c r="GUS45" s="228"/>
      <c r="GUT45" s="228"/>
      <c r="GUU45" s="228"/>
      <c r="GUV45" s="228"/>
      <c r="GUW45" s="228"/>
      <c r="GUX45" s="228"/>
      <c r="GUY45" s="228"/>
      <c r="GUZ45" s="228"/>
      <c r="GVA45" s="228"/>
      <c r="GVB45" s="228"/>
      <c r="GVC45" s="228"/>
      <c r="GVD45" s="228"/>
      <c r="GVE45" s="228"/>
      <c r="GVF45" s="228"/>
      <c r="GVG45" s="228"/>
      <c r="GVH45" s="228"/>
      <c r="GVI45" s="228"/>
      <c r="GVJ45" s="228"/>
      <c r="GVK45" s="228"/>
      <c r="GVL45" s="228"/>
      <c r="GVM45" s="228"/>
      <c r="GVN45" s="228"/>
      <c r="GVO45" s="228"/>
      <c r="GVP45" s="228"/>
      <c r="GVQ45" s="228"/>
      <c r="GVR45" s="228"/>
      <c r="GVS45" s="228"/>
      <c r="GVT45" s="228"/>
      <c r="GVU45" s="228"/>
      <c r="GVV45" s="228"/>
      <c r="GVW45" s="228"/>
      <c r="GVX45" s="228"/>
      <c r="GVY45" s="228"/>
      <c r="GVZ45" s="228"/>
      <c r="GWA45" s="228"/>
      <c r="GWB45" s="228"/>
      <c r="GWC45" s="228"/>
      <c r="GWD45" s="228"/>
      <c r="GWE45" s="228"/>
      <c r="GWF45" s="228"/>
      <c r="GWG45" s="228"/>
      <c r="GWH45" s="228"/>
      <c r="GWI45" s="228"/>
      <c r="GWJ45" s="228"/>
      <c r="GWK45" s="228"/>
      <c r="GWL45" s="228"/>
      <c r="GWM45" s="228"/>
      <c r="GWN45" s="228"/>
      <c r="GWO45" s="228"/>
      <c r="GWP45" s="228"/>
      <c r="GWQ45" s="228"/>
      <c r="GWR45" s="228"/>
      <c r="GWS45" s="228"/>
      <c r="GWT45" s="228"/>
      <c r="GWU45" s="228"/>
      <c r="GWV45" s="228"/>
      <c r="GWW45" s="228"/>
      <c r="GWX45" s="228"/>
      <c r="GWY45" s="228"/>
      <c r="GWZ45" s="228"/>
      <c r="GXA45" s="228"/>
      <c r="GXB45" s="228"/>
      <c r="GXC45" s="228"/>
      <c r="GXD45" s="228"/>
      <c r="GXE45" s="228"/>
      <c r="GXF45" s="228"/>
      <c r="GXG45" s="228"/>
      <c r="GXH45" s="228"/>
      <c r="GXI45" s="228"/>
      <c r="GXJ45" s="228"/>
      <c r="GXK45" s="228"/>
      <c r="GXL45" s="228"/>
      <c r="GXM45" s="228"/>
      <c r="GXN45" s="228"/>
      <c r="GXO45" s="228"/>
      <c r="GXP45" s="228"/>
      <c r="GXQ45" s="228"/>
      <c r="GXR45" s="228"/>
      <c r="GXS45" s="228"/>
      <c r="GXT45" s="228"/>
      <c r="GXU45" s="228"/>
      <c r="GXV45" s="228"/>
      <c r="GXW45" s="228"/>
      <c r="GXX45" s="228"/>
      <c r="GXY45" s="228"/>
      <c r="GXZ45" s="228"/>
      <c r="GYA45" s="228"/>
      <c r="GYB45" s="228"/>
      <c r="GYC45" s="228"/>
      <c r="GYD45" s="228"/>
      <c r="GYE45" s="228"/>
      <c r="GYF45" s="228"/>
      <c r="GYG45" s="228"/>
      <c r="GYH45" s="228"/>
      <c r="GYI45" s="228"/>
      <c r="GYJ45" s="228"/>
      <c r="GYK45" s="228"/>
      <c r="GYL45" s="228"/>
      <c r="GYM45" s="228"/>
      <c r="GYN45" s="228"/>
      <c r="GYO45" s="228"/>
      <c r="GYP45" s="228"/>
      <c r="GYQ45" s="228"/>
      <c r="GYR45" s="228"/>
      <c r="GYS45" s="228"/>
      <c r="GYT45" s="228"/>
      <c r="GYU45" s="228"/>
      <c r="GYV45" s="228"/>
      <c r="GYW45" s="228"/>
      <c r="GYX45" s="228"/>
      <c r="GYY45" s="228"/>
      <c r="GYZ45" s="228"/>
      <c r="GZA45" s="228"/>
      <c r="GZB45" s="228"/>
      <c r="GZC45" s="228"/>
      <c r="GZD45" s="228"/>
      <c r="GZE45" s="228"/>
      <c r="GZF45" s="228"/>
      <c r="GZG45" s="228"/>
      <c r="GZH45" s="228"/>
      <c r="GZI45" s="228"/>
      <c r="GZJ45" s="228"/>
      <c r="GZK45" s="228"/>
      <c r="GZL45" s="228"/>
      <c r="GZM45" s="228"/>
      <c r="GZN45" s="228"/>
      <c r="GZO45" s="228"/>
      <c r="GZP45" s="228"/>
      <c r="GZQ45" s="228"/>
      <c r="GZR45" s="228"/>
      <c r="GZS45" s="228"/>
      <c r="GZT45" s="228"/>
      <c r="GZU45" s="228"/>
      <c r="GZV45" s="228"/>
      <c r="GZW45" s="228"/>
      <c r="GZX45" s="228"/>
      <c r="GZY45" s="228"/>
      <c r="GZZ45" s="228"/>
      <c r="HAA45" s="228"/>
      <c r="HAB45" s="228"/>
      <c r="HAC45" s="228"/>
      <c r="HAD45" s="228"/>
      <c r="HAE45" s="228"/>
      <c r="HAF45" s="228"/>
      <c r="HAG45" s="228"/>
      <c r="HAH45" s="228"/>
      <c r="HAI45" s="228"/>
      <c r="HAJ45" s="228"/>
      <c r="HAK45" s="228"/>
      <c r="HAL45" s="228"/>
      <c r="HAM45" s="228"/>
      <c r="HAN45" s="228"/>
      <c r="HAO45" s="228"/>
      <c r="HAP45" s="228"/>
      <c r="HAQ45" s="228"/>
      <c r="HAR45" s="228"/>
      <c r="HAS45" s="228"/>
      <c r="HAT45" s="228"/>
      <c r="HAU45" s="228"/>
      <c r="HAV45" s="228"/>
      <c r="HAW45" s="228"/>
      <c r="HAX45" s="228"/>
      <c r="HAY45" s="228"/>
      <c r="HAZ45" s="228"/>
      <c r="HBA45" s="228"/>
      <c r="HBB45" s="228"/>
      <c r="HBC45" s="228"/>
      <c r="HBD45" s="228"/>
      <c r="HBE45" s="228"/>
      <c r="HBF45" s="228"/>
      <c r="HBG45" s="228"/>
      <c r="HBH45" s="228"/>
      <c r="HBI45" s="228"/>
      <c r="HBJ45" s="228"/>
      <c r="HBK45" s="228"/>
      <c r="HBL45" s="228"/>
      <c r="HBM45" s="228"/>
      <c r="HBN45" s="228"/>
      <c r="HBO45" s="228"/>
      <c r="HBP45" s="228"/>
      <c r="HBQ45" s="228"/>
      <c r="HBR45" s="228"/>
      <c r="HBS45" s="228"/>
      <c r="HBT45" s="228"/>
      <c r="HBU45" s="228"/>
      <c r="HBV45" s="228"/>
      <c r="HBW45" s="228"/>
      <c r="HBX45" s="228"/>
      <c r="HBY45" s="228"/>
      <c r="HBZ45" s="228"/>
      <c r="HCA45" s="228"/>
      <c r="HCB45" s="228"/>
      <c r="HCC45" s="228"/>
      <c r="HCD45" s="228"/>
      <c r="HCE45" s="228"/>
      <c r="HCF45" s="228"/>
      <c r="HCG45" s="228"/>
      <c r="HCH45" s="228"/>
      <c r="HCI45" s="228"/>
      <c r="HCJ45" s="228"/>
      <c r="HCK45" s="228"/>
      <c r="HCL45" s="228"/>
      <c r="HCM45" s="228"/>
      <c r="HCN45" s="228"/>
      <c r="HCO45" s="228"/>
      <c r="HCP45" s="228"/>
      <c r="HCQ45" s="228"/>
      <c r="HCR45" s="228"/>
      <c r="HCS45" s="228"/>
      <c r="HCT45" s="228"/>
      <c r="HCU45" s="228"/>
      <c r="HCV45" s="228"/>
      <c r="HCW45" s="228"/>
      <c r="HCX45" s="228"/>
      <c r="HCY45" s="228"/>
      <c r="HCZ45" s="228"/>
      <c r="HDA45" s="228"/>
      <c r="HDB45" s="228"/>
      <c r="HDC45" s="228"/>
      <c r="HDD45" s="228"/>
      <c r="HDE45" s="228"/>
      <c r="HDF45" s="228"/>
      <c r="HDG45" s="228"/>
      <c r="HDH45" s="228"/>
      <c r="HDI45" s="228"/>
      <c r="HDJ45" s="228"/>
      <c r="HDK45" s="228"/>
      <c r="HDL45" s="228"/>
      <c r="HDM45" s="228"/>
      <c r="HDN45" s="228"/>
      <c r="HDO45" s="228"/>
      <c r="HDP45" s="228"/>
      <c r="HDQ45" s="228"/>
      <c r="HDR45" s="228"/>
      <c r="HDS45" s="228"/>
      <c r="HDT45" s="228"/>
      <c r="HDU45" s="228"/>
      <c r="HDV45" s="228"/>
      <c r="HDW45" s="228"/>
      <c r="HDX45" s="228"/>
      <c r="HDY45" s="228"/>
      <c r="HDZ45" s="228"/>
      <c r="HEA45" s="228"/>
      <c r="HEB45" s="228"/>
      <c r="HEC45" s="228"/>
      <c r="HED45" s="228"/>
      <c r="HEE45" s="228"/>
      <c r="HEF45" s="228"/>
      <c r="HEG45" s="228"/>
      <c r="HEH45" s="228"/>
      <c r="HEI45" s="228"/>
      <c r="HEJ45" s="228"/>
      <c r="HEK45" s="228"/>
      <c r="HEL45" s="228"/>
      <c r="HEM45" s="228"/>
      <c r="HEN45" s="228"/>
      <c r="HEO45" s="228"/>
      <c r="HEP45" s="228"/>
      <c r="HEQ45" s="228"/>
      <c r="HER45" s="228"/>
      <c r="HES45" s="228"/>
      <c r="HET45" s="228"/>
      <c r="HEU45" s="228"/>
      <c r="HEV45" s="228"/>
      <c r="HEW45" s="228"/>
      <c r="HEX45" s="228"/>
      <c r="HEY45" s="228"/>
      <c r="HEZ45" s="228"/>
      <c r="HFA45" s="228"/>
      <c r="HFB45" s="228"/>
      <c r="HFC45" s="228"/>
      <c r="HFD45" s="228"/>
      <c r="HFE45" s="228"/>
      <c r="HFF45" s="228"/>
      <c r="HFG45" s="228"/>
      <c r="HFH45" s="228"/>
      <c r="HFI45" s="228"/>
      <c r="HFJ45" s="228"/>
      <c r="HFK45" s="228"/>
      <c r="HFL45" s="228"/>
      <c r="HFM45" s="228"/>
      <c r="HFN45" s="228"/>
      <c r="HFO45" s="228"/>
      <c r="HFP45" s="228"/>
      <c r="HFQ45" s="228"/>
      <c r="HFR45" s="228"/>
      <c r="HFS45" s="228"/>
      <c r="HFT45" s="228"/>
      <c r="HFU45" s="228"/>
      <c r="HFV45" s="228"/>
      <c r="HFW45" s="228"/>
      <c r="HFX45" s="228"/>
      <c r="HFY45" s="228"/>
      <c r="HFZ45" s="228"/>
      <c r="HGA45" s="228"/>
      <c r="HGB45" s="228"/>
      <c r="HGC45" s="228"/>
      <c r="HGD45" s="228"/>
      <c r="HGE45" s="228"/>
      <c r="HGF45" s="228"/>
      <c r="HGG45" s="228"/>
      <c r="HGH45" s="228"/>
      <c r="HGI45" s="228"/>
      <c r="HGJ45" s="228"/>
      <c r="HGK45" s="228"/>
      <c r="HGL45" s="228"/>
      <c r="HGM45" s="228"/>
      <c r="HGN45" s="228"/>
      <c r="HGO45" s="228"/>
      <c r="HGP45" s="228"/>
      <c r="HGQ45" s="228"/>
      <c r="HGR45" s="228"/>
      <c r="HGS45" s="228"/>
      <c r="HGT45" s="228"/>
      <c r="HGU45" s="228"/>
      <c r="HGV45" s="228"/>
      <c r="HGW45" s="228"/>
      <c r="HGX45" s="228"/>
      <c r="HGY45" s="228"/>
      <c r="HGZ45" s="228"/>
      <c r="HHA45" s="228"/>
      <c r="HHB45" s="228"/>
      <c r="HHC45" s="228"/>
      <c r="HHD45" s="228"/>
      <c r="HHE45" s="228"/>
      <c r="HHF45" s="228"/>
      <c r="HHG45" s="228"/>
      <c r="HHH45" s="228"/>
      <c r="HHI45" s="228"/>
      <c r="HHJ45" s="228"/>
      <c r="HHK45" s="228"/>
      <c r="HHL45" s="228"/>
      <c r="HHM45" s="228"/>
      <c r="HHN45" s="228"/>
      <c r="HHO45" s="228"/>
      <c r="HHP45" s="228"/>
      <c r="HHQ45" s="228"/>
      <c r="HHR45" s="228"/>
      <c r="HHS45" s="228"/>
      <c r="HHT45" s="228"/>
      <c r="HHU45" s="228"/>
      <c r="HHV45" s="228"/>
      <c r="HHW45" s="228"/>
      <c r="HHX45" s="228"/>
      <c r="HHY45" s="228"/>
      <c r="HHZ45" s="228"/>
      <c r="HIA45" s="228"/>
      <c r="HIB45" s="228"/>
      <c r="HIC45" s="228"/>
      <c r="HID45" s="228"/>
      <c r="HIE45" s="228"/>
      <c r="HIF45" s="228"/>
      <c r="HIG45" s="228"/>
      <c r="HIH45" s="228"/>
      <c r="HII45" s="228"/>
      <c r="HIJ45" s="228"/>
      <c r="HIK45" s="228"/>
      <c r="HIL45" s="228"/>
      <c r="HIM45" s="228"/>
      <c r="HIN45" s="228"/>
      <c r="HIO45" s="228"/>
      <c r="HIP45" s="228"/>
      <c r="HIQ45" s="228"/>
      <c r="HIR45" s="228"/>
      <c r="HIS45" s="228"/>
      <c r="HIT45" s="228"/>
      <c r="HIU45" s="228"/>
      <c r="HIV45" s="228"/>
      <c r="HIW45" s="228"/>
      <c r="HIX45" s="228"/>
      <c r="HIY45" s="228"/>
      <c r="HIZ45" s="228"/>
      <c r="HJA45" s="228"/>
      <c r="HJB45" s="228"/>
      <c r="HJC45" s="228"/>
      <c r="HJD45" s="228"/>
      <c r="HJE45" s="228"/>
      <c r="HJF45" s="228"/>
      <c r="HJG45" s="228"/>
      <c r="HJH45" s="228"/>
      <c r="HJI45" s="228"/>
      <c r="HJJ45" s="228"/>
      <c r="HJK45" s="228"/>
      <c r="HJL45" s="228"/>
      <c r="HJM45" s="228"/>
      <c r="HJN45" s="228"/>
      <c r="HJO45" s="228"/>
      <c r="HJP45" s="228"/>
      <c r="HJQ45" s="228"/>
      <c r="HJR45" s="228"/>
      <c r="HJS45" s="228"/>
      <c r="HJT45" s="228"/>
      <c r="HJU45" s="228"/>
      <c r="HJV45" s="228"/>
      <c r="HJW45" s="228"/>
      <c r="HJX45" s="228"/>
      <c r="HJY45" s="228"/>
      <c r="HJZ45" s="228"/>
      <c r="HKA45" s="228"/>
      <c r="HKB45" s="228"/>
      <c r="HKC45" s="228"/>
      <c r="HKD45" s="228"/>
      <c r="HKE45" s="228"/>
      <c r="HKF45" s="228"/>
      <c r="HKG45" s="228"/>
      <c r="HKH45" s="228"/>
      <c r="HKI45" s="228"/>
      <c r="HKJ45" s="228"/>
      <c r="HKK45" s="228"/>
      <c r="HKL45" s="228"/>
      <c r="HKM45" s="228"/>
      <c r="HKN45" s="228"/>
      <c r="HKO45" s="228"/>
      <c r="HKP45" s="228"/>
      <c r="HKQ45" s="228"/>
      <c r="HKR45" s="228"/>
      <c r="HKS45" s="228"/>
      <c r="HKT45" s="228"/>
      <c r="HKU45" s="228"/>
      <c r="HKV45" s="228"/>
      <c r="HKW45" s="228"/>
      <c r="HKX45" s="228"/>
      <c r="HKY45" s="228"/>
      <c r="HKZ45" s="228"/>
      <c r="HLA45" s="228"/>
      <c r="HLB45" s="228"/>
      <c r="HLC45" s="228"/>
      <c r="HLD45" s="228"/>
      <c r="HLE45" s="228"/>
      <c r="HLF45" s="228"/>
      <c r="HLG45" s="228"/>
      <c r="HLH45" s="228"/>
      <c r="HLI45" s="228"/>
      <c r="HLJ45" s="228"/>
      <c r="HLK45" s="228"/>
      <c r="HLL45" s="228"/>
      <c r="HLM45" s="228"/>
      <c r="HLN45" s="228"/>
      <c r="HLO45" s="228"/>
      <c r="HLP45" s="228"/>
      <c r="HLQ45" s="228"/>
      <c r="HLR45" s="228"/>
      <c r="HLS45" s="228"/>
      <c r="HLT45" s="228"/>
      <c r="HLU45" s="228"/>
      <c r="HLV45" s="228"/>
      <c r="HLW45" s="228"/>
      <c r="HLX45" s="228"/>
      <c r="HLY45" s="228"/>
      <c r="HLZ45" s="228"/>
      <c r="HMA45" s="228"/>
      <c r="HMB45" s="228"/>
      <c r="HMC45" s="228"/>
      <c r="HMD45" s="228"/>
      <c r="HME45" s="228"/>
      <c r="HMF45" s="228"/>
      <c r="HMG45" s="228"/>
      <c r="HMH45" s="228"/>
      <c r="HMI45" s="228"/>
      <c r="HMJ45" s="228"/>
      <c r="HMK45" s="228"/>
      <c r="HML45" s="228"/>
      <c r="HMM45" s="228"/>
      <c r="HMN45" s="228"/>
      <c r="HMO45" s="228"/>
      <c r="HMP45" s="228"/>
      <c r="HMQ45" s="228"/>
      <c r="HMR45" s="228"/>
      <c r="HMS45" s="228"/>
      <c r="HMT45" s="228"/>
      <c r="HMU45" s="228"/>
      <c r="HMV45" s="228"/>
      <c r="HMW45" s="228"/>
      <c r="HMX45" s="228"/>
      <c r="HMY45" s="228"/>
      <c r="HMZ45" s="228"/>
      <c r="HNA45" s="228"/>
      <c r="HNB45" s="228"/>
      <c r="HNC45" s="228"/>
      <c r="HND45" s="228"/>
      <c r="HNE45" s="228"/>
      <c r="HNF45" s="228"/>
      <c r="HNG45" s="228"/>
      <c r="HNH45" s="228"/>
      <c r="HNI45" s="228"/>
      <c r="HNJ45" s="228"/>
      <c r="HNK45" s="228"/>
      <c r="HNL45" s="228"/>
      <c r="HNM45" s="228"/>
      <c r="HNN45" s="228"/>
      <c r="HNO45" s="228"/>
      <c r="HNP45" s="228"/>
      <c r="HNQ45" s="228"/>
      <c r="HNR45" s="228"/>
      <c r="HNS45" s="228"/>
      <c r="HNT45" s="228"/>
      <c r="HNU45" s="228"/>
      <c r="HNV45" s="228"/>
      <c r="HNW45" s="228"/>
      <c r="HNX45" s="228"/>
      <c r="HNY45" s="228"/>
      <c r="HNZ45" s="228"/>
      <c r="HOA45" s="228"/>
      <c r="HOB45" s="228"/>
      <c r="HOC45" s="228"/>
      <c r="HOD45" s="228"/>
      <c r="HOE45" s="228"/>
      <c r="HOF45" s="228"/>
      <c r="HOG45" s="228"/>
      <c r="HOH45" s="228"/>
      <c r="HOI45" s="228"/>
      <c r="HOJ45" s="228"/>
      <c r="HOK45" s="228"/>
      <c r="HOL45" s="228"/>
      <c r="HOM45" s="228"/>
      <c r="HON45" s="228"/>
      <c r="HOO45" s="228"/>
      <c r="HOP45" s="228"/>
      <c r="HOQ45" s="228"/>
      <c r="HOR45" s="228"/>
      <c r="HOS45" s="228"/>
      <c r="HOT45" s="228"/>
      <c r="HOU45" s="228"/>
      <c r="HOV45" s="228"/>
      <c r="HOW45" s="228"/>
      <c r="HOX45" s="228"/>
      <c r="HOY45" s="228"/>
      <c r="HOZ45" s="228"/>
      <c r="HPA45" s="228"/>
      <c r="HPB45" s="228"/>
      <c r="HPC45" s="228"/>
      <c r="HPD45" s="228"/>
      <c r="HPE45" s="228"/>
      <c r="HPF45" s="228"/>
      <c r="HPG45" s="228"/>
      <c r="HPH45" s="228"/>
      <c r="HPI45" s="228"/>
      <c r="HPJ45" s="228"/>
      <c r="HPK45" s="228"/>
      <c r="HPL45" s="228"/>
      <c r="HPM45" s="228"/>
      <c r="HPN45" s="228"/>
      <c r="HPO45" s="228"/>
      <c r="HPP45" s="228"/>
      <c r="HPQ45" s="228"/>
      <c r="HPR45" s="228"/>
      <c r="HPS45" s="228"/>
      <c r="HPT45" s="228"/>
      <c r="HPU45" s="228"/>
      <c r="HPV45" s="228"/>
      <c r="HPW45" s="228"/>
      <c r="HPX45" s="228"/>
      <c r="HPY45" s="228"/>
      <c r="HPZ45" s="228"/>
      <c r="HQA45" s="228"/>
      <c r="HQB45" s="228"/>
      <c r="HQC45" s="228"/>
      <c r="HQD45" s="228"/>
      <c r="HQE45" s="228"/>
      <c r="HQF45" s="228"/>
      <c r="HQG45" s="228"/>
      <c r="HQH45" s="228"/>
      <c r="HQI45" s="228"/>
      <c r="HQJ45" s="228"/>
      <c r="HQK45" s="228"/>
      <c r="HQL45" s="228"/>
      <c r="HQM45" s="228"/>
      <c r="HQN45" s="228"/>
      <c r="HQO45" s="228"/>
      <c r="HQP45" s="228"/>
      <c r="HQQ45" s="228"/>
      <c r="HQR45" s="228"/>
      <c r="HQS45" s="228"/>
      <c r="HQT45" s="228"/>
      <c r="HQU45" s="228"/>
      <c r="HQV45" s="228"/>
      <c r="HQW45" s="228"/>
      <c r="HQX45" s="228"/>
      <c r="HQY45" s="228"/>
      <c r="HQZ45" s="228"/>
      <c r="HRA45" s="228"/>
      <c r="HRB45" s="228"/>
      <c r="HRC45" s="228"/>
      <c r="HRD45" s="228"/>
      <c r="HRE45" s="228"/>
      <c r="HRF45" s="228"/>
      <c r="HRG45" s="228"/>
      <c r="HRH45" s="228"/>
      <c r="HRI45" s="228"/>
      <c r="HRJ45" s="228"/>
      <c r="HRK45" s="228"/>
      <c r="HRL45" s="228"/>
      <c r="HRM45" s="228"/>
      <c r="HRN45" s="228"/>
      <c r="HRO45" s="228"/>
      <c r="HRP45" s="228"/>
      <c r="HRQ45" s="228"/>
      <c r="HRR45" s="228"/>
      <c r="HRS45" s="228"/>
      <c r="HRT45" s="228"/>
      <c r="HRU45" s="228"/>
      <c r="HRV45" s="228"/>
      <c r="HRW45" s="228"/>
      <c r="HRX45" s="228"/>
      <c r="HRY45" s="228"/>
      <c r="HRZ45" s="228"/>
      <c r="HSA45" s="228"/>
      <c r="HSB45" s="228"/>
      <c r="HSC45" s="228"/>
      <c r="HSD45" s="228"/>
      <c r="HSE45" s="228"/>
      <c r="HSF45" s="228"/>
      <c r="HSG45" s="228"/>
      <c r="HSH45" s="228"/>
      <c r="HSI45" s="228"/>
      <c r="HSJ45" s="228"/>
      <c r="HSK45" s="228"/>
      <c r="HSL45" s="228"/>
      <c r="HSM45" s="228"/>
      <c r="HSN45" s="228"/>
      <c r="HSO45" s="228"/>
      <c r="HSP45" s="228"/>
      <c r="HSQ45" s="228"/>
      <c r="HSR45" s="228"/>
      <c r="HSS45" s="228"/>
      <c r="HST45" s="228"/>
      <c r="HSU45" s="228"/>
      <c r="HSV45" s="228"/>
      <c r="HSW45" s="228"/>
      <c r="HSX45" s="228"/>
      <c r="HSY45" s="228"/>
      <c r="HSZ45" s="228"/>
      <c r="HTA45" s="228"/>
      <c r="HTB45" s="228"/>
      <c r="HTC45" s="228"/>
      <c r="HTD45" s="228"/>
      <c r="HTE45" s="228"/>
      <c r="HTF45" s="228"/>
      <c r="HTG45" s="228"/>
      <c r="HTH45" s="228"/>
      <c r="HTI45" s="228"/>
      <c r="HTJ45" s="228"/>
      <c r="HTK45" s="228"/>
      <c r="HTL45" s="228"/>
      <c r="HTM45" s="228"/>
      <c r="HTN45" s="228"/>
      <c r="HTO45" s="228"/>
      <c r="HTP45" s="228"/>
      <c r="HTQ45" s="228"/>
      <c r="HTR45" s="228"/>
      <c r="HTS45" s="228"/>
      <c r="HTT45" s="228"/>
      <c r="HTU45" s="228"/>
      <c r="HTV45" s="228"/>
      <c r="HTW45" s="228"/>
      <c r="HTX45" s="228"/>
      <c r="HTY45" s="228"/>
      <c r="HTZ45" s="228"/>
      <c r="HUA45" s="228"/>
      <c r="HUB45" s="228"/>
      <c r="HUC45" s="228"/>
      <c r="HUD45" s="228"/>
      <c r="HUE45" s="228"/>
      <c r="HUF45" s="228"/>
      <c r="HUG45" s="228"/>
      <c r="HUH45" s="228"/>
      <c r="HUI45" s="228"/>
      <c r="HUJ45" s="228"/>
      <c r="HUK45" s="228"/>
      <c r="HUL45" s="228"/>
      <c r="HUM45" s="228"/>
      <c r="HUN45" s="228"/>
      <c r="HUO45" s="228"/>
      <c r="HUP45" s="228"/>
      <c r="HUQ45" s="228"/>
      <c r="HUR45" s="228"/>
      <c r="HUS45" s="228"/>
      <c r="HUT45" s="228"/>
      <c r="HUU45" s="228"/>
      <c r="HUV45" s="228"/>
      <c r="HUW45" s="228"/>
      <c r="HUX45" s="228"/>
      <c r="HUY45" s="228"/>
      <c r="HUZ45" s="228"/>
      <c r="HVA45" s="228"/>
      <c r="HVB45" s="228"/>
      <c r="HVC45" s="228"/>
      <c r="HVD45" s="228"/>
      <c r="HVE45" s="228"/>
      <c r="HVF45" s="228"/>
      <c r="HVG45" s="228"/>
      <c r="HVH45" s="228"/>
      <c r="HVI45" s="228"/>
      <c r="HVJ45" s="228"/>
      <c r="HVK45" s="228"/>
      <c r="HVL45" s="228"/>
      <c r="HVM45" s="228"/>
      <c r="HVN45" s="228"/>
      <c r="HVO45" s="228"/>
      <c r="HVP45" s="228"/>
      <c r="HVQ45" s="228"/>
      <c r="HVR45" s="228"/>
      <c r="HVS45" s="228"/>
      <c r="HVT45" s="228"/>
      <c r="HVU45" s="228"/>
      <c r="HVV45" s="228"/>
      <c r="HVW45" s="228"/>
      <c r="HVX45" s="228"/>
      <c r="HVY45" s="228"/>
      <c r="HVZ45" s="228"/>
      <c r="HWA45" s="228"/>
      <c r="HWB45" s="228"/>
      <c r="HWC45" s="228"/>
      <c r="HWD45" s="228"/>
      <c r="HWE45" s="228"/>
      <c r="HWF45" s="228"/>
      <c r="HWG45" s="228"/>
      <c r="HWH45" s="228"/>
      <c r="HWI45" s="228"/>
      <c r="HWJ45" s="228"/>
      <c r="HWK45" s="228"/>
      <c r="HWL45" s="228"/>
      <c r="HWM45" s="228"/>
      <c r="HWN45" s="228"/>
      <c r="HWO45" s="228"/>
      <c r="HWP45" s="228"/>
      <c r="HWQ45" s="228"/>
      <c r="HWR45" s="228"/>
      <c r="HWS45" s="228"/>
      <c r="HWT45" s="228"/>
      <c r="HWU45" s="228"/>
      <c r="HWV45" s="228"/>
      <c r="HWW45" s="228"/>
      <c r="HWX45" s="228"/>
      <c r="HWY45" s="228"/>
      <c r="HWZ45" s="228"/>
      <c r="HXA45" s="228"/>
      <c r="HXB45" s="228"/>
      <c r="HXC45" s="228"/>
      <c r="HXD45" s="228"/>
      <c r="HXE45" s="228"/>
      <c r="HXF45" s="228"/>
      <c r="HXG45" s="228"/>
      <c r="HXH45" s="228"/>
      <c r="HXI45" s="228"/>
      <c r="HXJ45" s="228"/>
      <c r="HXK45" s="228"/>
      <c r="HXL45" s="228"/>
      <c r="HXM45" s="228"/>
      <c r="HXN45" s="228"/>
      <c r="HXO45" s="228"/>
      <c r="HXP45" s="228"/>
      <c r="HXQ45" s="228"/>
      <c r="HXR45" s="228"/>
      <c r="HXS45" s="228"/>
      <c r="HXT45" s="228"/>
      <c r="HXU45" s="228"/>
      <c r="HXV45" s="228"/>
      <c r="HXW45" s="228"/>
      <c r="HXX45" s="228"/>
      <c r="HXY45" s="228"/>
      <c r="HXZ45" s="228"/>
      <c r="HYA45" s="228"/>
      <c r="HYB45" s="228"/>
      <c r="HYC45" s="228"/>
      <c r="HYD45" s="228"/>
      <c r="HYE45" s="228"/>
      <c r="HYF45" s="228"/>
      <c r="HYG45" s="228"/>
      <c r="HYH45" s="228"/>
      <c r="HYI45" s="228"/>
      <c r="HYJ45" s="228"/>
      <c r="HYK45" s="228"/>
      <c r="HYL45" s="228"/>
      <c r="HYM45" s="228"/>
      <c r="HYN45" s="228"/>
      <c r="HYO45" s="228"/>
      <c r="HYP45" s="228"/>
      <c r="HYQ45" s="228"/>
      <c r="HYR45" s="228"/>
      <c r="HYS45" s="228"/>
      <c r="HYT45" s="228"/>
      <c r="HYU45" s="228"/>
      <c r="HYV45" s="228"/>
      <c r="HYW45" s="228"/>
      <c r="HYX45" s="228"/>
      <c r="HYY45" s="228"/>
      <c r="HYZ45" s="228"/>
      <c r="HZA45" s="228"/>
      <c r="HZB45" s="228"/>
      <c r="HZC45" s="228"/>
      <c r="HZD45" s="228"/>
      <c r="HZE45" s="228"/>
      <c r="HZF45" s="228"/>
      <c r="HZG45" s="228"/>
      <c r="HZH45" s="228"/>
      <c r="HZI45" s="228"/>
      <c r="HZJ45" s="228"/>
      <c r="HZK45" s="228"/>
      <c r="HZL45" s="228"/>
      <c r="HZM45" s="228"/>
      <c r="HZN45" s="228"/>
      <c r="HZO45" s="228"/>
      <c r="HZP45" s="228"/>
      <c r="HZQ45" s="228"/>
      <c r="HZR45" s="228"/>
      <c r="HZS45" s="228"/>
      <c r="HZT45" s="228"/>
      <c r="HZU45" s="228"/>
      <c r="HZV45" s="228"/>
      <c r="HZW45" s="228"/>
      <c r="HZX45" s="228"/>
      <c r="HZY45" s="228"/>
      <c r="HZZ45" s="228"/>
      <c r="IAA45" s="228"/>
      <c r="IAB45" s="228"/>
      <c r="IAC45" s="228"/>
      <c r="IAD45" s="228"/>
      <c r="IAE45" s="228"/>
      <c r="IAF45" s="228"/>
      <c r="IAG45" s="228"/>
      <c r="IAH45" s="228"/>
      <c r="IAI45" s="228"/>
      <c r="IAJ45" s="228"/>
      <c r="IAK45" s="228"/>
      <c r="IAL45" s="228"/>
      <c r="IAM45" s="228"/>
      <c r="IAN45" s="228"/>
      <c r="IAO45" s="228"/>
      <c r="IAP45" s="228"/>
      <c r="IAQ45" s="228"/>
      <c r="IAR45" s="228"/>
      <c r="IAS45" s="228"/>
      <c r="IAT45" s="228"/>
      <c r="IAU45" s="228"/>
      <c r="IAV45" s="228"/>
      <c r="IAW45" s="228"/>
      <c r="IAX45" s="228"/>
      <c r="IAY45" s="228"/>
      <c r="IAZ45" s="228"/>
      <c r="IBA45" s="228"/>
      <c r="IBB45" s="228"/>
      <c r="IBC45" s="228"/>
      <c r="IBD45" s="228"/>
      <c r="IBE45" s="228"/>
      <c r="IBF45" s="228"/>
      <c r="IBG45" s="228"/>
      <c r="IBH45" s="228"/>
      <c r="IBI45" s="228"/>
      <c r="IBJ45" s="228"/>
      <c r="IBK45" s="228"/>
      <c r="IBL45" s="228"/>
      <c r="IBM45" s="228"/>
      <c r="IBN45" s="228"/>
      <c r="IBO45" s="228"/>
      <c r="IBP45" s="228"/>
      <c r="IBQ45" s="228"/>
      <c r="IBR45" s="228"/>
      <c r="IBS45" s="228"/>
      <c r="IBT45" s="228"/>
      <c r="IBU45" s="228"/>
      <c r="IBV45" s="228"/>
      <c r="IBW45" s="228"/>
      <c r="IBX45" s="228"/>
      <c r="IBY45" s="228"/>
      <c r="IBZ45" s="228"/>
      <c r="ICA45" s="228"/>
      <c r="ICB45" s="228"/>
      <c r="ICC45" s="228"/>
      <c r="ICD45" s="228"/>
      <c r="ICE45" s="228"/>
      <c r="ICF45" s="228"/>
      <c r="ICG45" s="228"/>
      <c r="ICH45" s="228"/>
      <c r="ICI45" s="228"/>
      <c r="ICJ45" s="228"/>
      <c r="ICK45" s="228"/>
      <c r="ICL45" s="228"/>
      <c r="ICM45" s="228"/>
      <c r="ICN45" s="228"/>
      <c r="ICO45" s="228"/>
      <c r="ICP45" s="228"/>
      <c r="ICQ45" s="228"/>
      <c r="ICR45" s="228"/>
      <c r="ICS45" s="228"/>
      <c r="ICT45" s="228"/>
      <c r="ICU45" s="228"/>
      <c r="ICV45" s="228"/>
      <c r="ICW45" s="228"/>
      <c r="ICX45" s="228"/>
      <c r="ICY45" s="228"/>
      <c r="ICZ45" s="228"/>
      <c r="IDA45" s="228"/>
      <c r="IDB45" s="228"/>
      <c r="IDC45" s="228"/>
      <c r="IDD45" s="228"/>
      <c r="IDE45" s="228"/>
      <c r="IDF45" s="228"/>
      <c r="IDG45" s="228"/>
      <c r="IDH45" s="228"/>
      <c r="IDI45" s="228"/>
      <c r="IDJ45" s="228"/>
      <c r="IDK45" s="228"/>
      <c r="IDL45" s="228"/>
      <c r="IDM45" s="228"/>
      <c r="IDN45" s="228"/>
      <c r="IDO45" s="228"/>
      <c r="IDP45" s="228"/>
      <c r="IDQ45" s="228"/>
      <c r="IDR45" s="228"/>
      <c r="IDS45" s="228"/>
      <c r="IDT45" s="228"/>
      <c r="IDU45" s="228"/>
      <c r="IDV45" s="228"/>
      <c r="IDW45" s="228"/>
      <c r="IDX45" s="228"/>
      <c r="IDY45" s="228"/>
      <c r="IDZ45" s="228"/>
      <c r="IEA45" s="228"/>
      <c r="IEB45" s="228"/>
      <c r="IEC45" s="228"/>
      <c r="IED45" s="228"/>
      <c r="IEE45" s="228"/>
      <c r="IEF45" s="228"/>
      <c r="IEG45" s="228"/>
      <c r="IEH45" s="228"/>
      <c r="IEI45" s="228"/>
      <c r="IEJ45" s="228"/>
      <c r="IEK45" s="228"/>
      <c r="IEL45" s="228"/>
      <c r="IEM45" s="228"/>
      <c r="IEN45" s="228"/>
      <c r="IEO45" s="228"/>
      <c r="IEP45" s="228"/>
      <c r="IEQ45" s="228"/>
      <c r="IER45" s="228"/>
      <c r="IES45" s="228"/>
      <c r="IET45" s="228"/>
      <c r="IEU45" s="228"/>
      <c r="IEV45" s="228"/>
      <c r="IEW45" s="228"/>
      <c r="IEX45" s="228"/>
      <c r="IEY45" s="228"/>
      <c r="IEZ45" s="228"/>
      <c r="IFA45" s="228"/>
      <c r="IFB45" s="228"/>
      <c r="IFC45" s="228"/>
      <c r="IFD45" s="228"/>
      <c r="IFE45" s="228"/>
      <c r="IFF45" s="228"/>
      <c r="IFG45" s="228"/>
      <c r="IFH45" s="228"/>
      <c r="IFI45" s="228"/>
      <c r="IFJ45" s="228"/>
      <c r="IFK45" s="228"/>
      <c r="IFL45" s="228"/>
      <c r="IFM45" s="228"/>
      <c r="IFN45" s="228"/>
      <c r="IFO45" s="228"/>
      <c r="IFP45" s="228"/>
      <c r="IFQ45" s="228"/>
      <c r="IFR45" s="228"/>
      <c r="IFS45" s="228"/>
      <c r="IFT45" s="228"/>
      <c r="IFU45" s="228"/>
      <c r="IFV45" s="228"/>
      <c r="IFW45" s="228"/>
      <c r="IFX45" s="228"/>
      <c r="IFY45" s="228"/>
      <c r="IFZ45" s="228"/>
      <c r="IGA45" s="228"/>
      <c r="IGB45" s="228"/>
      <c r="IGC45" s="228"/>
      <c r="IGD45" s="228"/>
      <c r="IGE45" s="228"/>
      <c r="IGF45" s="228"/>
      <c r="IGG45" s="228"/>
      <c r="IGH45" s="228"/>
      <c r="IGI45" s="228"/>
      <c r="IGJ45" s="228"/>
      <c r="IGK45" s="228"/>
      <c r="IGL45" s="228"/>
      <c r="IGM45" s="228"/>
      <c r="IGN45" s="228"/>
      <c r="IGO45" s="228"/>
      <c r="IGP45" s="228"/>
      <c r="IGQ45" s="228"/>
      <c r="IGR45" s="228"/>
      <c r="IGS45" s="228"/>
      <c r="IGT45" s="228"/>
      <c r="IGU45" s="228"/>
      <c r="IGV45" s="228"/>
      <c r="IGW45" s="228"/>
      <c r="IGX45" s="228"/>
      <c r="IGY45" s="228"/>
      <c r="IGZ45" s="228"/>
      <c r="IHA45" s="228"/>
      <c r="IHB45" s="228"/>
      <c r="IHC45" s="228"/>
      <c r="IHD45" s="228"/>
      <c r="IHE45" s="228"/>
      <c r="IHF45" s="228"/>
      <c r="IHG45" s="228"/>
      <c r="IHH45" s="228"/>
      <c r="IHI45" s="228"/>
      <c r="IHJ45" s="228"/>
      <c r="IHK45" s="228"/>
      <c r="IHL45" s="228"/>
      <c r="IHM45" s="228"/>
      <c r="IHN45" s="228"/>
      <c r="IHO45" s="228"/>
      <c r="IHP45" s="228"/>
      <c r="IHQ45" s="228"/>
      <c r="IHR45" s="228"/>
      <c r="IHS45" s="228"/>
      <c r="IHT45" s="228"/>
      <c r="IHU45" s="228"/>
      <c r="IHV45" s="228"/>
      <c r="IHW45" s="228"/>
      <c r="IHX45" s="228"/>
      <c r="IHY45" s="228"/>
      <c r="IHZ45" s="228"/>
      <c r="IIA45" s="228"/>
      <c r="IIB45" s="228"/>
      <c r="IIC45" s="228"/>
      <c r="IID45" s="228"/>
      <c r="IIE45" s="228"/>
      <c r="IIF45" s="228"/>
      <c r="IIG45" s="228"/>
      <c r="IIH45" s="228"/>
      <c r="III45" s="228"/>
      <c r="IIJ45" s="228"/>
      <c r="IIK45" s="228"/>
      <c r="IIL45" s="228"/>
      <c r="IIM45" s="228"/>
      <c r="IIN45" s="228"/>
      <c r="IIO45" s="228"/>
      <c r="IIP45" s="228"/>
      <c r="IIQ45" s="228"/>
      <c r="IIR45" s="228"/>
      <c r="IIS45" s="228"/>
      <c r="IIT45" s="228"/>
      <c r="IIU45" s="228"/>
      <c r="IIV45" s="228"/>
      <c r="IIW45" s="228"/>
      <c r="IIX45" s="228"/>
      <c r="IIY45" s="228"/>
      <c r="IIZ45" s="228"/>
      <c r="IJA45" s="228"/>
      <c r="IJB45" s="228"/>
      <c r="IJC45" s="228"/>
      <c r="IJD45" s="228"/>
      <c r="IJE45" s="228"/>
      <c r="IJF45" s="228"/>
      <c r="IJG45" s="228"/>
      <c r="IJH45" s="228"/>
      <c r="IJI45" s="228"/>
      <c r="IJJ45" s="228"/>
      <c r="IJK45" s="228"/>
      <c r="IJL45" s="228"/>
      <c r="IJM45" s="228"/>
      <c r="IJN45" s="228"/>
      <c r="IJO45" s="228"/>
      <c r="IJP45" s="228"/>
      <c r="IJQ45" s="228"/>
      <c r="IJR45" s="228"/>
      <c r="IJS45" s="228"/>
      <c r="IJT45" s="228"/>
      <c r="IJU45" s="228"/>
      <c r="IJV45" s="228"/>
      <c r="IJW45" s="228"/>
      <c r="IJX45" s="228"/>
      <c r="IJY45" s="228"/>
      <c r="IJZ45" s="228"/>
      <c r="IKA45" s="228"/>
      <c r="IKB45" s="228"/>
      <c r="IKC45" s="228"/>
      <c r="IKD45" s="228"/>
      <c r="IKE45" s="228"/>
      <c r="IKF45" s="228"/>
      <c r="IKG45" s="228"/>
      <c r="IKH45" s="228"/>
      <c r="IKI45" s="228"/>
      <c r="IKJ45" s="228"/>
      <c r="IKK45" s="228"/>
      <c r="IKL45" s="228"/>
      <c r="IKM45" s="228"/>
      <c r="IKN45" s="228"/>
      <c r="IKO45" s="228"/>
      <c r="IKP45" s="228"/>
      <c r="IKQ45" s="228"/>
      <c r="IKR45" s="228"/>
      <c r="IKS45" s="228"/>
      <c r="IKT45" s="228"/>
      <c r="IKU45" s="228"/>
      <c r="IKV45" s="228"/>
      <c r="IKW45" s="228"/>
      <c r="IKX45" s="228"/>
      <c r="IKY45" s="228"/>
      <c r="IKZ45" s="228"/>
      <c r="ILA45" s="228"/>
      <c r="ILB45" s="228"/>
      <c r="ILC45" s="228"/>
      <c r="ILD45" s="228"/>
      <c r="ILE45" s="228"/>
      <c r="ILF45" s="228"/>
      <c r="ILG45" s="228"/>
      <c r="ILH45" s="228"/>
      <c r="ILI45" s="228"/>
      <c r="ILJ45" s="228"/>
      <c r="ILK45" s="228"/>
      <c r="ILL45" s="228"/>
      <c r="ILM45" s="228"/>
      <c r="ILN45" s="228"/>
      <c r="ILO45" s="228"/>
      <c r="ILP45" s="228"/>
      <c r="ILQ45" s="228"/>
      <c r="ILR45" s="228"/>
      <c r="ILS45" s="228"/>
      <c r="ILT45" s="228"/>
      <c r="ILU45" s="228"/>
      <c r="ILV45" s="228"/>
      <c r="ILW45" s="228"/>
      <c r="ILX45" s="228"/>
      <c r="ILY45" s="228"/>
      <c r="ILZ45" s="228"/>
      <c r="IMA45" s="228"/>
      <c r="IMB45" s="228"/>
      <c r="IMC45" s="228"/>
      <c r="IMD45" s="228"/>
      <c r="IME45" s="228"/>
      <c r="IMF45" s="228"/>
      <c r="IMG45" s="228"/>
      <c r="IMH45" s="228"/>
      <c r="IMI45" s="228"/>
      <c r="IMJ45" s="228"/>
      <c r="IMK45" s="228"/>
      <c r="IML45" s="228"/>
      <c r="IMM45" s="228"/>
      <c r="IMN45" s="228"/>
      <c r="IMO45" s="228"/>
      <c r="IMP45" s="228"/>
      <c r="IMQ45" s="228"/>
      <c r="IMR45" s="228"/>
      <c r="IMS45" s="228"/>
      <c r="IMT45" s="228"/>
      <c r="IMU45" s="228"/>
      <c r="IMV45" s="228"/>
      <c r="IMW45" s="228"/>
      <c r="IMX45" s="228"/>
      <c r="IMY45" s="228"/>
      <c r="IMZ45" s="228"/>
      <c r="INA45" s="228"/>
      <c r="INB45" s="228"/>
      <c r="INC45" s="228"/>
      <c r="IND45" s="228"/>
      <c r="INE45" s="228"/>
      <c r="INF45" s="228"/>
      <c r="ING45" s="228"/>
      <c r="INH45" s="228"/>
      <c r="INI45" s="228"/>
      <c r="INJ45" s="228"/>
      <c r="INK45" s="228"/>
      <c r="INL45" s="228"/>
      <c r="INM45" s="228"/>
      <c r="INN45" s="228"/>
      <c r="INO45" s="228"/>
      <c r="INP45" s="228"/>
      <c r="INQ45" s="228"/>
      <c r="INR45" s="228"/>
      <c r="INS45" s="228"/>
      <c r="INT45" s="228"/>
      <c r="INU45" s="228"/>
      <c r="INV45" s="228"/>
      <c r="INW45" s="228"/>
      <c r="INX45" s="228"/>
      <c r="INY45" s="228"/>
      <c r="INZ45" s="228"/>
      <c r="IOA45" s="228"/>
      <c r="IOB45" s="228"/>
      <c r="IOC45" s="228"/>
      <c r="IOD45" s="228"/>
      <c r="IOE45" s="228"/>
      <c r="IOF45" s="228"/>
      <c r="IOG45" s="228"/>
      <c r="IOH45" s="228"/>
      <c r="IOI45" s="228"/>
      <c r="IOJ45" s="228"/>
      <c r="IOK45" s="228"/>
      <c r="IOL45" s="228"/>
      <c r="IOM45" s="228"/>
      <c r="ION45" s="228"/>
      <c r="IOO45" s="228"/>
      <c r="IOP45" s="228"/>
      <c r="IOQ45" s="228"/>
      <c r="IOR45" s="228"/>
      <c r="IOS45" s="228"/>
      <c r="IOT45" s="228"/>
      <c r="IOU45" s="228"/>
      <c r="IOV45" s="228"/>
      <c r="IOW45" s="228"/>
      <c r="IOX45" s="228"/>
      <c r="IOY45" s="228"/>
      <c r="IOZ45" s="228"/>
      <c r="IPA45" s="228"/>
      <c r="IPB45" s="228"/>
      <c r="IPC45" s="228"/>
      <c r="IPD45" s="228"/>
      <c r="IPE45" s="228"/>
      <c r="IPF45" s="228"/>
      <c r="IPG45" s="228"/>
      <c r="IPH45" s="228"/>
      <c r="IPI45" s="228"/>
      <c r="IPJ45" s="228"/>
      <c r="IPK45" s="228"/>
      <c r="IPL45" s="228"/>
      <c r="IPM45" s="228"/>
      <c r="IPN45" s="228"/>
      <c r="IPO45" s="228"/>
      <c r="IPP45" s="228"/>
      <c r="IPQ45" s="228"/>
      <c r="IPR45" s="228"/>
      <c r="IPS45" s="228"/>
      <c r="IPT45" s="228"/>
      <c r="IPU45" s="228"/>
      <c r="IPV45" s="228"/>
      <c r="IPW45" s="228"/>
      <c r="IPX45" s="228"/>
      <c r="IPY45" s="228"/>
      <c r="IPZ45" s="228"/>
      <c r="IQA45" s="228"/>
      <c r="IQB45" s="228"/>
      <c r="IQC45" s="228"/>
      <c r="IQD45" s="228"/>
      <c r="IQE45" s="228"/>
      <c r="IQF45" s="228"/>
      <c r="IQG45" s="228"/>
      <c r="IQH45" s="228"/>
      <c r="IQI45" s="228"/>
      <c r="IQJ45" s="228"/>
      <c r="IQK45" s="228"/>
      <c r="IQL45" s="228"/>
      <c r="IQM45" s="228"/>
      <c r="IQN45" s="228"/>
      <c r="IQO45" s="228"/>
      <c r="IQP45" s="228"/>
      <c r="IQQ45" s="228"/>
      <c r="IQR45" s="228"/>
      <c r="IQS45" s="228"/>
      <c r="IQT45" s="228"/>
      <c r="IQU45" s="228"/>
      <c r="IQV45" s="228"/>
      <c r="IQW45" s="228"/>
      <c r="IQX45" s="228"/>
      <c r="IQY45" s="228"/>
      <c r="IQZ45" s="228"/>
      <c r="IRA45" s="228"/>
      <c r="IRB45" s="228"/>
      <c r="IRC45" s="228"/>
      <c r="IRD45" s="228"/>
      <c r="IRE45" s="228"/>
      <c r="IRF45" s="228"/>
      <c r="IRG45" s="228"/>
      <c r="IRH45" s="228"/>
      <c r="IRI45" s="228"/>
      <c r="IRJ45" s="228"/>
      <c r="IRK45" s="228"/>
      <c r="IRL45" s="228"/>
      <c r="IRM45" s="228"/>
      <c r="IRN45" s="228"/>
      <c r="IRO45" s="228"/>
      <c r="IRP45" s="228"/>
      <c r="IRQ45" s="228"/>
      <c r="IRR45" s="228"/>
      <c r="IRS45" s="228"/>
      <c r="IRT45" s="228"/>
      <c r="IRU45" s="228"/>
      <c r="IRV45" s="228"/>
      <c r="IRW45" s="228"/>
      <c r="IRX45" s="228"/>
      <c r="IRY45" s="228"/>
      <c r="IRZ45" s="228"/>
      <c r="ISA45" s="228"/>
      <c r="ISB45" s="228"/>
      <c r="ISC45" s="228"/>
      <c r="ISD45" s="228"/>
      <c r="ISE45" s="228"/>
      <c r="ISF45" s="228"/>
      <c r="ISG45" s="228"/>
      <c r="ISH45" s="228"/>
      <c r="ISI45" s="228"/>
      <c r="ISJ45" s="228"/>
      <c r="ISK45" s="228"/>
      <c r="ISL45" s="228"/>
      <c r="ISM45" s="228"/>
      <c r="ISN45" s="228"/>
      <c r="ISO45" s="228"/>
      <c r="ISP45" s="228"/>
      <c r="ISQ45" s="228"/>
      <c r="ISR45" s="228"/>
      <c r="ISS45" s="228"/>
      <c r="IST45" s="228"/>
      <c r="ISU45" s="228"/>
      <c r="ISV45" s="228"/>
      <c r="ISW45" s="228"/>
      <c r="ISX45" s="228"/>
      <c r="ISY45" s="228"/>
      <c r="ISZ45" s="228"/>
      <c r="ITA45" s="228"/>
      <c r="ITB45" s="228"/>
      <c r="ITC45" s="228"/>
      <c r="ITD45" s="228"/>
      <c r="ITE45" s="228"/>
      <c r="ITF45" s="228"/>
      <c r="ITG45" s="228"/>
      <c r="ITH45" s="228"/>
      <c r="ITI45" s="228"/>
      <c r="ITJ45" s="228"/>
      <c r="ITK45" s="228"/>
      <c r="ITL45" s="228"/>
      <c r="ITM45" s="228"/>
      <c r="ITN45" s="228"/>
      <c r="ITO45" s="228"/>
      <c r="ITP45" s="228"/>
      <c r="ITQ45" s="228"/>
      <c r="ITR45" s="228"/>
      <c r="ITS45" s="228"/>
      <c r="ITT45" s="228"/>
      <c r="ITU45" s="228"/>
      <c r="ITV45" s="228"/>
      <c r="ITW45" s="228"/>
      <c r="ITX45" s="228"/>
      <c r="ITY45" s="228"/>
      <c r="ITZ45" s="228"/>
      <c r="IUA45" s="228"/>
      <c r="IUB45" s="228"/>
      <c r="IUC45" s="228"/>
      <c r="IUD45" s="228"/>
      <c r="IUE45" s="228"/>
      <c r="IUF45" s="228"/>
      <c r="IUG45" s="228"/>
      <c r="IUH45" s="228"/>
      <c r="IUI45" s="228"/>
      <c r="IUJ45" s="228"/>
      <c r="IUK45" s="228"/>
      <c r="IUL45" s="228"/>
      <c r="IUM45" s="228"/>
      <c r="IUN45" s="228"/>
      <c r="IUO45" s="228"/>
      <c r="IUP45" s="228"/>
      <c r="IUQ45" s="228"/>
      <c r="IUR45" s="228"/>
      <c r="IUS45" s="228"/>
      <c r="IUT45" s="228"/>
      <c r="IUU45" s="228"/>
      <c r="IUV45" s="228"/>
      <c r="IUW45" s="228"/>
      <c r="IUX45" s="228"/>
      <c r="IUY45" s="228"/>
      <c r="IUZ45" s="228"/>
      <c r="IVA45" s="228"/>
      <c r="IVB45" s="228"/>
      <c r="IVC45" s="228"/>
      <c r="IVD45" s="228"/>
      <c r="IVE45" s="228"/>
      <c r="IVF45" s="228"/>
      <c r="IVG45" s="228"/>
      <c r="IVH45" s="228"/>
      <c r="IVI45" s="228"/>
      <c r="IVJ45" s="228"/>
      <c r="IVK45" s="228"/>
      <c r="IVL45" s="228"/>
      <c r="IVM45" s="228"/>
      <c r="IVN45" s="228"/>
      <c r="IVO45" s="228"/>
      <c r="IVP45" s="228"/>
      <c r="IVQ45" s="228"/>
      <c r="IVR45" s="228"/>
      <c r="IVS45" s="228"/>
      <c r="IVT45" s="228"/>
      <c r="IVU45" s="228"/>
      <c r="IVV45" s="228"/>
      <c r="IVW45" s="228"/>
      <c r="IVX45" s="228"/>
      <c r="IVY45" s="228"/>
      <c r="IVZ45" s="228"/>
      <c r="IWA45" s="228"/>
      <c r="IWB45" s="228"/>
      <c r="IWC45" s="228"/>
      <c r="IWD45" s="228"/>
      <c r="IWE45" s="228"/>
      <c r="IWF45" s="228"/>
      <c r="IWG45" s="228"/>
      <c r="IWH45" s="228"/>
      <c r="IWI45" s="228"/>
      <c r="IWJ45" s="228"/>
      <c r="IWK45" s="228"/>
      <c r="IWL45" s="228"/>
      <c r="IWM45" s="228"/>
      <c r="IWN45" s="228"/>
      <c r="IWO45" s="228"/>
      <c r="IWP45" s="228"/>
      <c r="IWQ45" s="228"/>
      <c r="IWR45" s="228"/>
      <c r="IWS45" s="228"/>
      <c r="IWT45" s="228"/>
      <c r="IWU45" s="228"/>
      <c r="IWV45" s="228"/>
      <c r="IWW45" s="228"/>
      <c r="IWX45" s="228"/>
      <c r="IWY45" s="228"/>
      <c r="IWZ45" s="228"/>
      <c r="IXA45" s="228"/>
      <c r="IXB45" s="228"/>
      <c r="IXC45" s="228"/>
      <c r="IXD45" s="228"/>
      <c r="IXE45" s="228"/>
      <c r="IXF45" s="228"/>
      <c r="IXG45" s="228"/>
      <c r="IXH45" s="228"/>
      <c r="IXI45" s="228"/>
      <c r="IXJ45" s="228"/>
      <c r="IXK45" s="228"/>
      <c r="IXL45" s="228"/>
      <c r="IXM45" s="228"/>
      <c r="IXN45" s="228"/>
      <c r="IXO45" s="228"/>
      <c r="IXP45" s="228"/>
      <c r="IXQ45" s="228"/>
      <c r="IXR45" s="228"/>
      <c r="IXS45" s="228"/>
      <c r="IXT45" s="228"/>
      <c r="IXU45" s="228"/>
      <c r="IXV45" s="228"/>
      <c r="IXW45" s="228"/>
      <c r="IXX45" s="228"/>
      <c r="IXY45" s="228"/>
      <c r="IXZ45" s="228"/>
      <c r="IYA45" s="228"/>
      <c r="IYB45" s="228"/>
      <c r="IYC45" s="228"/>
      <c r="IYD45" s="228"/>
      <c r="IYE45" s="228"/>
      <c r="IYF45" s="228"/>
      <c r="IYG45" s="228"/>
      <c r="IYH45" s="228"/>
      <c r="IYI45" s="228"/>
      <c r="IYJ45" s="228"/>
      <c r="IYK45" s="228"/>
      <c r="IYL45" s="228"/>
      <c r="IYM45" s="228"/>
      <c r="IYN45" s="228"/>
      <c r="IYO45" s="228"/>
      <c r="IYP45" s="228"/>
      <c r="IYQ45" s="228"/>
      <c r="IYR45" s="228"/>
      <c r="IYS45" s="228"/>
      <c r="IYT45" s="228"/>
      <c r="IYU45" s="228"/>
      <c r="IYV45" s="228"/>
      <c r="IYW45" s="228"/>
      <c r="IYX45" s="228"/>
      <c r="IYY45" s="228"/>
      <c r="IYZ45" s="228"/>
      <c r="IZA45" s="228"/>
      <c r="IZB45" s="228"/>
      <c r="IZC45" s="228"/>
      <c r="IZD45" s="228"/>
      <c r="IZE45" s="228"/>
      <c r="IZF45" s="228"/>
      <c r="IZG45" s="228"/>
      <c r="IZH45" s="228"/>
      <c r="IZI45" s="228"/>
      <c r="IZJ45" s="228"/>
      <c r="IZK45" s="228"/>
      <c r="IZL45" s="228"/>
      <c r="IZM45" s="228"/>
      <c r="IZN45" s="228"/>
      <c r="IZO45" s="228"/>
      <c r="IZP45" s="228"/>
      <c r="IZQ45" s="228"/>
      <c r="IZR45" s="228"/>
      <c r="IZS45" s="228"/>
      <c r="IZT45" s="228"/>
      <c r="IZU45" s="228"/>
      <c r="IZV45" s="228"/>
      <c r="IZW45" s="228"/>
      <c r="IZX45" s="228"/>
      <c r="IZY45" s="228"/>
      <c r="IZZ45" s="228"/>
      <c r="JAA45" s="228"/>
      <c r="JAB45" s="228"/>
      <c r="JAC45" s="228"/>
      <c r="JAD45" s="228"/>
      <c r="JAE45" s="228"/>
      <c r="JAF45" s="228"/>
      <c r="JAG45" s="228"/>
      <c r="JAH45" s="228"/>
      <c r="JAI45" s="228"/>
      <c r="JAJ45" s="228"/>
      <c r="JAK45" s="228"/>
      <c r="JAL45" s="228"/>
      <c r="JAM45" s="228"/>
      <c r="JAN45" s="228"/>
      <c r="JAO45" s="228"/>
      <c r="JAP45" s="228"/>
      <c r="JAQ45" s="228"/>
      <c r="JAR45" s="228"/>
      <c r="JAS45" s="228"/>
      <c r="JAT45" s="228"/>
      <c r="JAU45" s="228"/>
      <c r="JAV45" s="228"/>
      <c r="JAW45" s="228"/>
      <c r="JAX45" s="228"/>
      <c r="JAY45" s="228"/>
      <c r="JAZ45" s="228"/>
      <c r="JBA45" s="228"/>
      <c r="JBB45" s="228"/>
      <c r="JBC45" s="228"/>
      <c r="JBD45" s="228"/>
      <c r="JBE45" s="228"/>
      <c r="JBF45" s="228"/>
      <c r="JBG45" s="228"/>
      <c r="JBH45" s="228"/>
      <c r="JBI45" s="228"/>
      <c r="JBJ45" s="228"/>
      <c r="JBK45" s="228"/>
      <c r="JBL45" s="228"/>
      <c r="JBM45" s="228"/>
      <c r="JBN45" s="228"/>
      <c r="JBO45" s="228"/>
      <c r="JBP45" s="228"/>
      <c r="JBQ45" s="228"/>
      <c r="JBR45" s="228"/>
      <c r="JBS45" s="228"/>
      <c r="JBT45" s="228"/>
      <c r="JBU45" s="228"/>
      <c r="JBV45" s="228"/>
      <c r="JBW45" s="228"/>
      <c r="JBX45" s="228"/>
      <c r="JBY45" s="228"/>
      <c r="JBZ45" s="228"/>
      <c r="JCA45" s="228"/>
      <c r="JCB45" s="228"/>
      <c r="JCC45" s="228"/>
      <c r="JCD45" s="228"/>
      <c r="JCE45" s="228"/>
      <c r="JCF45" s="228"/>
      <c r="JCG45" s="228"/>
      <c r="JCH45" s="228"/>
      <c r="JCI45" s="228"/>
      <c r="JCJ45" s="228"/>
      <c r="JCK45" s="228"/>
      <c r="JCL45" s="228"/>
      <c r="JCM45" s="228"/>
      <c r="JCN45" s="228"/>
      <c r="JCO45" s="228"/>
      <c r="JCP45" s="228"/>
      <c r="JCQ45" s="228"/>
      <c r="JCR45" s="228"/>
      <c r="JCS45" s="228"/>
      <c r="JCT45" s="228"/>
      <c r="JCU45" s="228"/>
      <c r="JCV45" s="228"/>
      <c r="JCW45" s="228"/>
      <c r="JCX45" s="228"/>
      <c r="JCY45" s="228"/>
      <c r="JCZ45" s="228"/>
      <c r="JDA45" s="228"/>
      <c r="JDB45" s="228"/>
      <c r="JDC45" s="228"/>
      <c r="JDD45" s="228"/>
      <c r="JDE45" s="228"/>
      <c r="JDF45" s="228"/>
      <c r="JDG45" s="228"/>
      <c r="JDH45" s="228"/>
      <c r="JDI45" s="228"/>
      <c r="JDJ45" s="228"/>
      <c r="JDK45" s="228"/>
      <c r="JDL45" s="228"/>
      <c r="JDM45" s="228"/>
      <c r="JDN45" s="228"/>
      <c r="JDO45" s="228"/>
      <c r="JDP45" s="228"/>
      <c r="JDQ45" s="228"/>
      <c r="JDR45" s="228"/>
      <c r="JDS45" s="228"/>
      <c r="JDT45" s="228"/>
      <c r="JDU45" s="228"/>
      <c r="JDV45" s="228"/>
      <c r="JDW45" s="228"/>
      <c r="JDX45" s="228"/>
      <c r="JDY45" s="228"/>
      <c r="JDZ45" s="228"/>
      <c r="JEA45" s="228"/>
      <c r="JEB45" s="228"/>
      <c r="JEC45" s="228"/>
      <c r="JED45" s="228"/>
      <c r="JEE45" s="228"/>
      <c r="JEF45" s="228"/>
      <c r="JEG45" s="228"/>
      <c r="JEH45" s="228"/>
      <c r="JEI45" s="228"/>
      <c r="JEJ45" s="228"/>
      <c r="JEK45" s="228"/>
      <c r="JEL45" s="228"/>
      <c r="JEM45" s="228"/>
      <c r="JEN45" s="228"/>
      <c r="JEO45" s="228"/>
      <c r="JEP45" s="228"/>
      <c r="JEQ45" s="228"/>
      <c r="JER45" s="228"/>
      <c r="JES45" s="228"/>
      <c r="JET45" s="228"/>
      <c r="JEU45" s="228"/>
      <c r="JEV45" s="228"/>
      <c r="JEW45" s="228"/>
      <c r="JEX45" s="228"/>
      <c r="JEY45" s="228"/>
      <c r="JEZ45" s="228"/>
      <c r="JFA45" s="228"/>
      <c r="JFB45" s="228"/>
      <c r="JFC45" s="228"/>
      <c r="JFD45" s="228"/>
      <c r="JFE45" s="228"/>
      <c r="JFF45" s="228"/>
      <c r="JFG45" s="228"/>
      <c r="JFH45" s="228"/>
      <c r="JFI45" s="228"/>
      <c r="JFJ45" s="228"/>
      <c r="JFK45" s="228"/>
      <c r="JFL45" s="228"/>
      <c r="JFM45" s="228"/>
      <c r="JFN45" s="228"/>
      <c r="JFO45" s="228"/>
      <c r="JFP45" s="228"/>
      <c r="JFQ45" s="228"/>
      <c r="JFR45" s="228"/>
      <c r="JFS45" s="228"/>
      <c r="JFT45" s="228"/>
      <c r="JFU45" s="228"/>
      <c r="JFV45" s="228"/>
      <c r="JFW45" s="228"/>
      <c r="JFX45" s="228"/>
      <c r="JFY45" s="228"/>
      <c r="JFZ45" s="228"/>
      <c r="JGA45" s="228"/>
      <c r="JGB45" s="228"/>
      <c r="JGC45" s="228"/>
      <c r="JGD45" s="228"/>
      <c r="JGE45" s="228"/>
      <c r="JGF45" s="228"/>
      <c r="JGG45" s="228"/>
      <c r="JGH45" s="228"/>
      <c r="JGI45" s="228"/>
      <c r="JGJ45" s="228"/>
      <c r="JGK45" s="228"/>
      <c r="JGL45" s="228"/>
      <c r="JGM45" s="228"/>
      <c r="JGN45" s="228"/>
      <c r="JGO45" s="228"/>
      <c r="JGP45" s="228"/>
      <c r="JGQ45" s="228"/>
      <c r="JGR45" s="228"/>
      <c r="JGS45" s="228"/>
      <c r="JGT45" s="228"/>
      <c r="JGU45" s="228"/>
      <c r="JGV45" s="228"/>
      <c r="JGW45" s="228"/>
      <c r="JGX45" s="228"/>
      <c r="JGY45" s="228"/>
      <c r="JGZ45" s="228"/>
      <c r="JHA45" s="228"/>
      <c r="JHB45" s="228"/>
      <c r="JHC45" s="228"/>
      <c r="JHD45" s="228"/>
      <c r="JHE45" s="228"/>
      <c r="JHF45" s="228"/>
      <c r="JHG45" s="228"/>
      <c r="JHH45" s="228"/>
      <c r="JHI45" s="228"/>
      <c r="JHJ45" s="228"/>
      <c r="JHK45" s="228"/>
      <c r="JHL45" s="228"/>
      <c r="JHM45" s="228"/>
      <c r="JHN45" s="228"/>
      <c r="JHO45" s="228"/>
      <c r="JHP45" s="228"/>
      <c r="JHQ45" s="228"/>
      <c r="JHR45" s="228"/>
      <c r="JHS45" s="228"/>
      <c r="JHT45" s="228"/>
      <c r="JHU45" s="228"/>
      <c r="JHV45" s="228"/>
      <c r="JHW45" s="228"/>
      <c r="JHX45" s="228"/>
      <c r="JHY45" s="228"/>
      <c r="JHZ45" s="228"/>
      <c r="JIA45" s="228"/>
      <c r="JIB45" s="228"/>
      <c r="JIC45" s="228"/>
      <c r="JID45" s="228"/>
      <c r="JIE45" s="228"/>
      <c r="JIF45" s="228"/>
      <c r="JIG45" s="228"/>
      <c r="JIH45" s="228"/>
      <c r="JII45" s="228"/>
      <c r="JIJ45" s="228"/>
      <c r="JIK45" s="228"/>
      <c r="JIL45" s="228"/>
      <c r="JIM45" s="228"/>
      <c r="JIN45" s="228"/>
      <c r="JIO45" s="228"/>
      <c r="JIP45" s="228"/>
      <c r="JIQ45" s="228"/>
      <c r="JIR45" s="228"/>
      <c r="JIS45" s="228"/>
      <c r="JIT45" s="228"/>
      <c r="JIU45" s="228"/>
      <c r="JIV45" s="228"/>
      <c r="JIW45" s="228"/>
      <c r="JIX45" s="228"/>
      <c r="JIY45" s="228"/>
      <c r="JIZ45" s="228"/>
      <c r="JJA45" s="228"/>
      <c r="JJB45" s="228"/>
      <c r="JJC45" s="228"/>
      <c r="JJD45" s="228"/>
      <c r="JJE45" s="228"/>
      <c r="JJF45" s="228"/>
      <c r="JJG45" s="228"/>
      <c r="JJH45" s="228"/>
      <c r="JJI45" s="228"/>
      <c r="JJJ45" s="228"/>
      <c r="JJK45" s="228"/>
      <c r="JJL45" s="228"/>
      <c r="JJM45" s="228"/>
      <c r="JJN45" s="228"/>
      <c r="JJO45" s="228"/>
      <c r="JJP45" s="228"/>
      <c r="JJQ45" s="228"/>
      <c r="JJR45" s="228"/>
      <c r="JJS45" s="228"/>
      <c r="JJT45" s="228"/>
      <c r="JJU45" s="228"/>
      <c r="JJV45" s="228"/>
      <c r="JJW45" s="228"/>
      <c r="JJX45" s="228"/>
      <c r="JJY45" s="228"/>
      <c r="JJZ45" s="228"/>
      <c r="JKA45" s="228"/>
      <c r="JKB45" s="228"/>
      <c r="JKC45" s="228"/>
      <c r="JKD45" s="228"/>
      <c r="JKE45" s="228"/>
      <c r="JKF45" s="228"/>
      <c r="JKG45" s="228"/>
      <c r="JKH45" s="228"/>
      <c r="JKI45" s="228"/>
      <c r="JKJ45" s="228"/>
      <c r="JKK45" s="228"/>
      <c r="JKL45" s="228"/>
      <c r="JKM45" s="228"/>
      <c r="JKN45" s="228"/>
      <c r="JKO45" s="228"/>
      <c r="JKP45" s="228"/>
      <c r="JKQ45" s="228"/>
      <c r="JKR45" s="228"/>
      <c r="JKS45" s="228"/>
      <c r="JKT45" s="228"/>
      <c r="JKU45" s="228"/>
      <c r="JKV45" s="228"/>
      <c r="JKW45" s="228"/>
      <c r="JKX45" s="228"/>
      <c r="JKY45" s="228"/>
      <c r="JKZ45" s="228"/>
      <c r="JLA45" s="228"/>
      <c r="JLB45" s="228"/>
      <c r="JLC45" s="228"/>
      <c r="JLD45" s="228"/>
      <c r="JLE45" s="228"/>
      <c r="JLF45" s="228"/>
      <c r="JLG45" s="228"/>
      <c r="JLH45" s="228"/>
      <c r="JLI45" s="228"/>
      <c r="JLJ45" s="228"/>
      <c r="JLK45" s="228"/>
      <c r="JLL45" s="228"/>
      <c r="JLM45" s="228"/>
      <c r="JLN45" s="228"/>
      <c r="JLO45" s="228"/>
      <c r="JLP45" s="228"/>
      <c r="JLQ45" s="228"/>
      <c r="JLR45" s="228"/>
      <c r="JLS45" s="228"/>
      <c r="JLT45" s="228"/>
      <c r="JLU45" s="228"/>
      <c r="JLV45" s="228"/>
      <c r="JLW45" s="228"/>
      <c r="JLX45" s="228"/>
      <c r="JLY45" s="228"/>
      <c r="JLZ45" s="228"/>
      <c r="JMA45" s="228"/>
      <c r="JMB45" s="228"/>
      <c r="JMC45" s="228"/>
      <c r="JMD45" s="228"/>
      <c r="JME45" s="228"/>
      <c r="JMF45" s="228"/>
      <c r="JMG45" s="228"/>
      <c r="JMH45" s="228"/>
      <c r="JMI45" s="228"/>
      <c r="JMJ45" s="228"/>
      <c r="JMK45" s="228"/>
      <c r="JML45" s="228"/>
      <c r="JMM45" s="228"/>
      <c r="JMN45" s="228"/>
      <c r="JMO45" s="228"/>
      <c r="JMP45" s="228"/>
      <c r="JMQ45" s="228"/>
      <c r="JMR45" s="228"/>
      <c r="JMS45" s="228"/>
      <c r="JMT45" s="228"/>
      <c r="JMU45" s="228"/>
      <c r="JMV45" s="228"/>
      <c r="JMW45" s="228"/>
      <c r="JMX45" s="228"/>
      <c r="JMY45" s="228"/>
      <c r="JMZ45" s="228"/>
      <c r="JNA45" s="228"/>
      <c r="JNB45" s="228"/>
      <c r="JNC45" s="228"/>
      <c r="JND45" s="228"/>
      <c r="JNE45" s="228"/>
      <c r="JNF45" s="228"/>
      <c r="JNG45" s="228"/>
      <c r="JNH45" s="228"/>
      <c r="JNI45" s="228"/>
      <c r="JNJ45" s="228"/>
      <c r="JNK45" s="228"/>
      <c r="JNL45" s="228"/>
      <c r="JNM45" s="228"/>
      <c r="JNN45" s="228"/>
      <c r="JNO45" s="228"/>
      <c r="JNP45" s="228"/>
      <c r="JNQ45" s="228"/>
      <c r="JNR45" s="228"/>
      <c r="JNS45" s="228"/>
      <c r="JNT45" s="228"/>
      <c r="JNU45" s="228"/>
      <c r="JNV45" s="228"/>
      <c r="JNW45" s="228"/>
      <c r="JNX45" s="228"/>
      <c r="JNY45" s="228"/>
      <c r="JNZ45" s="228"/>
      <c r="JOA45" s="228"/>
      <c r="JOB45" s="228"/>
      <c r="JOC45" s="228"/>
      <c r="JOD45" s="228"/>
      <c r="JOE45" s="228"/>
      <c r="JOF45" s="228"/>
      <c r="JOG45" s="228"/>
      <c r="JOH45" s="228"/>
      <c r="JOI45" s="228"/>
      <c r="JOJ45" s="228"/>
      <c r="JOK45" s="228"/>
      <c r="JOL45" s="228"/>
      <c r="JOM45" s="228"/>
      <c r="JON45" s="228"/>
      <c r="JOO45" s="228"/>
      <c r="JOP45" s="228"/>
      <c r="JOQ45" s="228"/>
      <c r="JOR45" s="228"/>
      <c r="JOS45" s="228"/>
      <c r="JOT45" s="228"/>
      <c r="JOU45" s="228"/>
      <c r="JOV45" s="228"/>
      <c r="JOW45" s="228"/>
      <c r="JOX45" s="228"/>
      <c r="JOY45" s="228"/>
      <c r="JOZ45" s="228"/>
      <c r="JPA45" s="228"/>
      <c r="JPB45" s="228"/>
      <c r="JPC45" s="228"/>
      <c r="JPD45" s="228"/>
      <c r="JPE45" s="228"/>
      <c r="JPF45" s="228"/>
      <c r="JPG45" s="228"/>
      <c r="JPH45" s="228"/>
      <c r="JPI45" s="228"/>
      <c r="JPJ45" s="228"/>
      <c r="JPK45" s="228"/>
      <c r="JPL45" s="228"/>
      <c r="JPM45" s="228"/>
      <c r="JPN45" s="228"/>
      <c r="JPO45" s="228"/>
      <c r="JPP45" s="228"/>
      <c r="JPQ45" s="228"/>
      <c r="JPR45" s="228"/>
      <c r="JPS45" s="228"/>
      <c r="JPT45" s="228"/>
      <c r="JPU45" s="228"/>
      <c r="JPV45" s="228"/>
      <c r="JPW45" s="228"/>
      <c r="JPX45" s="228"/>
      <c r="JPY45" s="228"/>
      <c r="JPZ45" s="228"/>
      <c r="JQA45" s="228"/>
      <c r="JQB45" s="228"/>
      <c r="JQC45" s="228"/>
      <c r="JQD45" s="228"/>
      <c r="JQE45" s="228"/>
      <c r="JQF45" s="228"/>
      <c r="JQG45" s="228"/>
      <c r="JQH45" s="228"/>
      <c r="JQI45" s="228"/>
      <c r="JQJ45" s="228"/>
      <c r="JQK45" s="228"/>
      <c r="JQL45" s="228"/>
      <c r="JQM45" s="228"/>
      <c r="JQN45" s="228"/>
      <c r="JQO45" s="228"/>
      <c r="JQP45" s="228"/>
      <c r="JQQ45" s="228"/>
      <c r="JQR45" s="228"/>
      <c r="JQS45" s="228"/>
      <c r="JQT45" s="228"/>
      <c r="JQU45" s="228"/>
      <c r="JQV45" s="228"/>
      <c r="JQW45" s="228"/>
      <c r="JQX45" s="228"/>
      <c r="JQY45" s="228"/>
      <c r="JQZ45" s="228"/>
      <c r="JRA45" s="228"/>
      <c r="JRB45" s="228"/>
      <c r="JRC45" s="228"/>
      <c r="JRD45" s="228"/>
      <c r="JRE45" s="228"/>
      <c r="JRF45" s="228"/>
      <c r="JRG45" s="228"/>
      <c r="JRH45" s="228"/>
      <c r="JRI45" s="228"/>
      <c r="JRJ45" s="228"/>
      <c r="JRK45" s="228"/>
      <c r="JRL45" s="228"/>
      <c r="JRM45" s="228"/>
      <c r="JRN45" s="228"/>
      <c r="JRO45" s="228"/>
      <c r="JRP45" s="228"/>
      <c r="JRQ45" s="228"/>
      <c r="JRR45" s="228"/>
      <c r="JRS45" s="228"/>
      <c r="JRT45" s="228"/>
      <c r="JRU45" s="228"/>
      <c r="JRV45" s="228"/>
      <c r="JRW45" s="228"/>
      <c r="JRX45" s="228"/>
      <c r="JRY45" s="228"/>
      <c r="JRZ45" s="228"/>
      <c r="JSA45" s="228"/>
      <c r="JSB45" s="228"/>
      <c r="JSC45" s="228"/>
      <c r="JSD45" s="228"/>
      <c r="JSE45" s="228"/>
      <c r="JSF45" s="228"/>
      <c r="JSG45" s="228"/>
      <c r="JSH45" s="228"/>
      <c r="JSI45" s="228"/>
      <c r="JSJ45" s="228"/>
      <c r="JSK45" s="228"/>
      <c r="JSL45" s="228"/>
      <c r="JSM45" s="228"/>
      <c r="JSN45" s="228"/>
      <c r="JSO45" s="228"/>
      <c r="JSP45" s="228"/>
      <c r="JSQ45" s="228"/>
      <c r="JSR45" s="228"/>
      <c r="JSS45" s="228"/>
      <c r="JST45" s="228"/>
      <c r="JSU45" s="228"/>
      <c r="JSV45" s="228"/>
      <c r="JSW45" s="228"/>
      <c r="JSX45" s="228"/>
      <c r="JSY45" s="228"/>
      <c r="JSZ45" s="228"/>
      <c r="JTA45" s="228"/>
      <c r="JTB45" s="228"/>
      <c r="JTC45" s="228"/>
      <c r="JTD45" s="228"/>
      <c r="JTE45" s="228"/>
      <c r="JTF45" s="228"/>
      <c r="JTG45" s="228"/>
      <c r="JTH45" s="228"/>
      <c r="JTI45" s="228"/>
      <c r="JTJ45" s="228"/>
      <c r="JTK45" s="228"/>
      <c r="JTL45" s="228"/>
      <c r="JTM45" s="228"/>
      <c r="JTN45" s="228"/>
      <c r="JTO45" s="228"/>
      <c r="JTP45" s="228"/>
      <c r="JTQ45" s="228"/>
      <c r="JTR45" s="228"/>
      <c r="JTS45" s="228"/>
      <c r="JTT45" s="228"/>
      <c r="JTU45" s="228"/>
      <c r="JTV45" s="228"/>
      <c r="JTW45" s="228"/>
      <c r="JTX45" s="228"/>
      <c r="JTY45" s="228"/>
      <c r="JTZ45" s="228"/>
      <c r="JUA45" s="228"/>
      <c r="JUB45" s="228"/>
      <c r="JUC45" s="228"/>
      <c r="JUD45" s="228"/>
      <c r="JUE45" s="228"/>
      <c r="JUF45" s="228"/>
      <c r="JUG45" s="228"/>
      <c r="JUH45" s="228"/>
      <c r="JUI45" s="228"/>
      <c r="JUJ45" s="228"/>
      <c r="JUK45" s="228"/>
      <c r="JUL45" s="228"/>
      <c r="JUM45" s="228"/>
      <c r="JUN45" s="228"/>
      <c r="JUO45" s="228"/>
      <c r="JUP45" s="228"/>
      <c r="JUQ45" s="228"/>
      <c r="JUR45" s="228"/>
      <c r="JUS45" s="228"/>
      <c r="JUT45" s="228"/>
      <c r="JUU45" s="228"/>
      <c r="JUV45" s="228"/>
      <c r="JUW45" s="228"/>
      <c r="JUX45" s="228"/>
      <c r="JUY45" s="228"/>
      <c r="JUZ45" s="228"/>
      <c r="JVA45" s="228"/>
      <c r="JVB45" s="228"/>
      <c r="JVC45" s="228"/>
      <c r="JVD45" s="228"/>
      <c r="JVE45" s="228"/>
      <c r="JVF45" s="228"/>
      <c r="JVG45" s="228"/>
      <c r="JVH45" s="228"/>
      <c r="JVI45" s="228"/>
      <c r="JVJ45" s="228"/>
      <c r="JVK45" s="228"/>
      <c r="JVL45" s="228"/>
      <c r="JVM45" s="228"/>
      <c r="JVN45" s="228"/>
      <c r="JVO45" s="228"/>
      <c r="JVP45" s="228"/>
      <c r="JVQ45" s="228"/>
      <c r="JVR45" s="228"/>
      <c r="JVS45" s="228"/>
      <c r="JVT45" s="228"/>
      <c r="JVU45" s="228"/>
      <c r="JVV45" s="228"/>
      <c r="JVW45" s="228"/>
      <c r="JVX45" s="228"/>
      <c r="JVY45" s="228"/>
      <c r="JVZ45" s="228"/>
      <c r="JWA45" s="228"/>
      <c r="JWB45" s="228"/>
      <c r="JWC45" s="228"/>
      <c r="JWD45" s="228"/>
      <c r="JWE45" s="228"/>
      <c r="JWF45" s="228"/>
      <c r="JWG45" s="228"/>
      <c r="JWH45" s="228"/>
      <c r="JWI45" s="228"/>
      <c r="JWJ45" s="228"/>
      <c r="JWK45" s="228"/>
      <c r="JWL45" s="228"/>
      <c r="JWM45" s="228"/>
      <c r="JWN45" s="228"/>
      <c r="JWO45" s="228"/>
      <c r="JWP45" s="228"/>
      <c r="JWQ45" s="228"/>
      <c r="JWR45" s="228"/>
      <c r="JWS45" s="228"/>
      <c r="JWT45" s="228"/>
      <c r="JWU45" s="228"/>
      <c r="JWV45" s="228"/>
      <c r="JWW45" s="228"/>
      <c r="JWX45" s="228"/>
      <c r="JWY45" s="228"/>
      <c r="JWZ45" s="228"/>
      <c r="JXA45" s="228"/>
      <c r="JXB45" s="228"/>
      <c r="JXC45" s="228"/>
      <c r="JXD45" s="228"/>
      <c r="JXE45" s="228"/>
      <c r="JXF45" s="228"/>
      <c r="JXG45" s="228"/>
      <c r="JXH45" s="228"/>
      <c r="JXI45" s="228"/>
      <c r="JXJ45" s="228"/>
      <c r="JXK45" s="228"/>
      <c r="JXL45" s="228"/>
      <c r="JXM45" s="228"/>
      <c r="JXN45" s="228"/>
      <c r="JXO45" s="228"/>
      <c r="JXP45" s="228"/>
      <c r="JXQ45" s="228"/>
      <c r="JXR45" s="228"/>
      <c r="JXS45" s="228"/>
      <c r="JXT45" s="228"/>
      <c r="JXU45" s="228"/>
      <c r="JXV45" s="228"/>
      <c r="JXW45" s="228"/>
      <c r="JXX45" s="228"/>
      <c r="JXY45" s="228"/>
      <c r="JXZ45" s="228"/>
      <c r="JYA45" s="228"/>
      <c r="JYB45" s="228"/>
      <c r="JYC45" s="228"/>
      <c r="JYD45" s="228"/>
      <c r="JYE45" s="228"/>
      <c r="JYF45" s="228"/>
      <c r="JYG45" s="228"/>
      <c r="JYH45" s="228"/>
      <c r="JYI45" s="228"/>
      <c r="JYJ45" s="228"/>
      <c r="JYK45" s="228"/>
      <c r="JYL45" s="228"/>
      <c r="JYM45" s="228"/>
      <c r="JYN45" s="228"/>
      <c r="JYO45" s="228"/>
      <c r="JYP45" s="228"/>
      <c r="JYQ45" s="228"/>
      <c r="JYR45" s="228"/>
      <c r="JYS45" s="228"/>
      <c r="JYT45" s="228"/>
      <c r="JYU45" s="228"/>
      <c r="JYV45" s="228"/>
      <c r="JYW45" s="228"/>
      <c r="JYX45" s="228"/>
      <c r="JYY45" s="228"/>
      <c r="JYZ45" s="228"/>
      <c r="JZA45" s="228"/>
      <c r="JZB45" s="228"/>
      <c r="JZC45" s="228"/>
      <c r="JZD45" s="228"/>
      <c r="JZE45" s="228"/>
      <c r="JZF45" s="228"/>
      <c r="JZG45" s="228"/>
      <c r="JZH45" s="228"/>
      <c r="JZI45" s="228"/>
      <c r="JZJ45" s="228"/>
      <c r="JZK45" s="228"/>
      <c r="JZL45" s="228"/>
      <c r="JZM45" s="228"/>
      <c r="JZN45" s="228"/>
      <c r="JZO45" s="228"/>
      <c r="JZP45" s="228"/>
      <c r="JZQ45" s="228"/>
      <c r="JZR45" s="228"/>
      <c r="JZS45" s="228"/>
      <c r="JZT45" s="228"/>
      <c r="JZU45" s="228"/>
      <c r="JZV45" s="228"/>
      <c r="JZW45" s="228"/>
      <c r="JZX45" s="228"/>
      <c r="JZY45" s="228"/>
      <c r="JZZ45" s="228"/>
      <c r="KAA45" s="228"/>
      <c r="KAB45" s="228"/>
      <c r="KAC45" s="228"/>
      <c r="KAD45" s="228"/>
      <c r="KAE45" s="228"/>
      <c r="KAF45" s="228"/>
      <c r="KAG45" s="228"/>
      <c r="KAH45" s="228"/>
      <c r="KAI45" s="228"/>
      <c r="KAJ45" s="228"/>
      <c r="KAK45" s="228"/>
      <c r="KAL45" s="228"/>
      <c r="KAM45" s="228"/>
      <c r="KAN45" s="228"/>
      <c r="KAO45" s="228"/>
      <c r="KAP45" s="228"/>
      <c r="KAQ45" s="228"/>
      <c r="KAR45" s="228"/>
      <c r="KAS45" s="228"/>
      <c r="KAT45" s="228"/>
      <c r="KAU45" s="228"/>
      <c r="KAV45" s="228"/>
      <c r="KAW45" s="228"/>
      <c r="KAX45" s="228"/>
      <c r="KAY45" s="228"/>
      <c r="KAZ45" s="228"/>
      <c r="KBA45" s="228"/>
      <c r="KBB45" s="228"/>
      <c r="KBC45" s="228"/>
      <c r="KBD45" s="228"/>
      <c r="KBE45" s="228"/>
      <c r="KBF45" s="228"/>
      <c r="KBG45" s="228"/>
      <c r="KBH45" s="228"/>
      <c r="KBI45" s="228"/>
      <c r="KBJ45" s="228"/>
      <c r="KBK45" s="228"/>
      <c r="KBL45" s="228"/>
      <c r="KBM45" s="228"/>
      <c r="KBN45" s="228"/>
      <c r="KBO45" s="228"/>
      <c r="KBP45" s="228"/>
      <c r="KBQ45" s="228"/>
      <c r="KBR45" s="228"/>
      <c r="KBS45" s="228"/>
      <c r="KBT45" s="228"/>
      <c r="KBU45" s="228"/>
      <c r="KBV45" s="228"/>
      <c r="KBW45" s="228"/>
      <c r="KBX45" s="228"/>
      <c r="KBY45" s="228"/>
      <c r="KBZ45" s="228"/>
      <c r="KCA45" s="228"/>
      <c r="KCB45" s="228"/>
      <c r="KCC45" s="228"/>
      <c r="KCD45" s="228"/>
      <c r="KCE45" s="228"/>
      <c r="KCF45" s="228"/>
      <c r="KCG45" s="228"/>
      <c r="KCH45" s="228"/>
      <c r="KCI45" s="228"/>
      <c r="KCJ45" s="228"/>
      <c r="KCK45" s="228"/>
      <c r="KCL45" s="228"/>
      <c r="KCM45" s="228"/>
      <c r="KCN45" s="228"/>
      <c r="KCO45" s="228"/>
      <c r="KCP45" s="228"/>
      <c r="KCQ45" s="228"/>
      <c r="KCR45" s="228"/>
      <c r="KCS45" s="228"/>
      <c r="KCT45" s="228"/>
      <c r="KCU45" s="228"/>
      <c r="KCV45" s="228"/>
      <c r="KCW45" s="228"/>
      <c r="KCX45" s="228"/>
      <c r="KCY45" s="228"/>
      <c r="KCZ45" s="228"/>
      <c r="KDA45" s="228"/>
      <c r="KDB45" s="228"/>
      <c r="KDC45" s="228"/>
      <c r="KDD45" s="228"/>
      <c r="KDE45" s="228"/>
      <c r="KDF45" s="228"/>
      <c r="KDG45" s="228"/>
      <c r="KDH45" s="228"/>
      <c r="KDI45" s="228"/>
      <c r="KDJ45" s="228"/>
      <c r="KDK45" s="228"/>
      <c r="KDL45" s="228"/>
      <c r="KDM45" s="228"/>
      <c r="KDN45" s="228"/>
      <c r="KDO45" s="228"/>
      <c r="KDP45" s="228"/>
      <c r="KDQ45" s="228"/>
      <c r="KDR45" s="228"/>
      <c r="KDS45" s="228"/>
      <c r="KDT45" s="228"/>
      <c r="KDU45" s="228"/>
      <c r="KDV45" s="228"/>
      <c r="KDW45" s="228"/>
      <c r="KDX45" s="228"/>
      <c r="KDY45" s="228"/>
      <c r="KDZ45" s="228"/>
      <c r="KEA45" s="228"/>
      <c r="KEB45" s="228"/>
      <c r="KEC45" s="228"/>
      <c r="KED45" s="228"/>
      <c r="KEE45" s="228"/>
      <c r="KEF45" s="228"/>
      <c r="KEG45" s="228"/>
      <c r="KEH45" s="228"/>
      <c r="KEI45" s="228"/>
      <c r="KEJ45" s="228"/>
      <c r="KEK45" s="228"/>
      <c r="KEL45" s="228"/>
      <c r="KEM45" s="228"/>
      <c r="KEN45" s="228"/>
      <c r="KEO45" s="228"/>
      <c r="KEP45" s="228"/>
      <c r="KEQ45" s="228"/>
      <c r="KER45" s="228"/>
      <c r="KES45" s="228"/>
      <c r="KET45" s="228"/>
      <c r="KEU45" s="228"/>
      <c r="KEV45" s="228"/>
      <c r="KEW45" s="228"/>
      <c r="KEX45" s="228"/>
      <c r="KEY45" s="228"/>
      <c r="KEZ45" s="228"/>
      <c r="KFA45" s="228"/>
      <c r="KFB45" s="228"/>
      <c r="KFC45" s="228"/>
      <c r="KFD45" s="228"/>
      <c r="KFE45" s="228"/>
      <c r="KFF45" s="228"/>
      <c r="KFG45" s="228"/>
      <c r="KFH45" s="228"/>
      <c r="KFI45" s="228"/>
      <c r="KFJ45" s="228"/>
      <c r="KFK45" s="228"/>
      <c r="KFL45" s="228"/>
      <c r="KFM45" s="228"/>
      <c r="KFN45" s="228"/>
      <c r="KFO45" s="228"/>
      <c r="KFP45" s="228"/>
      <c r="KFQ45" s="228"/>
      <c r="KFR45" s="228"/>
      <c r="KFS45" s="228"/>
      <c r="KFT45" s="228"/>
      <c r="KFU45" s="228"/>
      <c r="KFV45" s="228"/>
      <c r="KFW45" s="228"/>
      <c r="KFX45" s="228"/>
      <c r="KFY45" s="228"/>
      <c r="KFZ45" s="228"/>
      <c r="KGA45" s="228"/>
      <c r="KGB45" s="228"/>
      <c r="KGC45" s="228"/>
      <c r="KGD45" s="228"/>
      <c r="KGE45" s="228"/>
      <c r="KGF45" s="228"/>
      <c r="KGG45" s="228"/>
      <c r="KGH45" s="228"/>
      <c r="KGI45" s="228"/>
      <c r="KGJ45" s="228"/>
      <c r="KGK45" s="228"/>
      <c r="KGL45" s="228"/>
      <c r="KGM45" s="228"/>
      <c r="KGN45" s="228"/>
      <c r="KGO45" s="228"/>
      <c r="KGP45" s="228"/>
      <c r="KGQ45" s="228"/>
      <c r="KGR45" s="228"/>
      <c r="KGS45" s="228"/>
      <c r="KGT45" s="228"/>
      <c r="KGU45" s="228"/>
      <c r="KGV45" s="228"/>
      <c r="KGW45" s="228"/>
      <c r="KGX45" s="228"/>
      <c r="KGY45" s="228"/>
      <c r="KGZ45" s="228"/>
      <c r="KHA45" s="228"/>
      <c r="KHB45" s="228"/>
      <c r="KHC45" s="228"/>
      <c r="KHD45" s="228"/>
      <c r="KHE45" s="228"/>
      <c r="KHF45" s="228"/>
      <c r="KHG45" s="228"/>
      <c r="KHH45" s="228"/>
      <c r="KHI45" s="228"/>
      <c r="KHJ45" s="228"/>
      <c r="KHK45" s="228"/>
      <c r="KHL45" s="228"/>
      <c r="KHM45" s="228"/>
      <c r="KHN45" s="228"/>
      <c r="KHO45" s="228"/>
      <c r="KHP45" s="228"/>
      <c r="KHQ45" s="228"/>
      <c r="KHR45" s="228"/>
      <c r="KHS45" s="228"/>
      <c r="KHT45" s="228"/>
      <c r="KHU45" s="228"/>
      <c r="KHV45" s="228"/>
      <c r="KHW45" s="228"/>
      <c r="KHX45" s="228"/>
      <c r="KHY45" s="228"/>
      <c r="KHZ45" s="228"/>
      <c r="KIA45" s="228"/>
      <c r="KIB45" s="228"/>
      <c r="KIC45" s="228"/>
      <c r="KID45" s="228"/>
      <c r="KIE45" s="228"/>
      <c r="KIF45" s="228"/>
      <c r="KIG45" s="228"/>
      <c r="KIH45" s="228"/>
      <c r="KII45" s="228"/>
      <c r="KIJ45" s="228"/>
      <c r="KIK45" s="228"/>
      <c r="KIL45" s="228"/>
      <c r="KIM45" s="228"/>
      <c r="KIN45" s="228"/>
      <c r="KIO45" s="228"/>
      <c r="KIP45" s="228"/>
      <c r="KIQ45" s="228"/>
      <c r="KIR45" s="228"/>
      <c r="KIS45" s="228"/>
      <c r="KIT45" s="228"/>
      <c r="KIU45" s="228"/>
      <c r="KIV45" s="228"/>
      <c r="KIW45" s="228"/>
      <c r="KIX45" s="228"/>
      <c r="KIY45" s="228"/>
      <c r="KIZ45" s="228"/>
      <c r="KJA45" s="228"/>
      <c r="KJB45" s="228"/>
      <c r="KJC45" s="228"/>
      <c r="KJD45" s="228"/>
      <c r="KJE45" s="228"/>
      <c r="KJF45" s="228"/>
      <c r="KJG45" s="228"/>
      <c r="KJH45" s="228"/>
      <c r="KJI45" s="228"/>
      <c r="KJJ45" s="228"/>
      <c r="KJK45" s="228"/>
      <c r="KJL45" s="228"/>
      <c r="KJM45" s="228"/>
      <c r="KJN45" s="228"/>
      <c r="KJO45" s="228"/>
      <c r="KJP45" s="228"/>
      <c r="KJQ45" s="228"/>
      <c r="KJR45" s="228"/>
      <c r="KJS45" s="228"/>
      <c r="KJT45" s="228"/>
      <c r="KJU45" s="228"/>
      <c r="KJV45" s="228"/>
      <c r="KJW45" s="228"/>
      <c r="KJX45" s="228"/>
      <c r="KJY45" s="228"/>
      <c r="KJZ45" s="228"/>
      <c r="KKA45" s="228"/>
      <c r="KKB45" s="228"/>
      <c r="KKC45" s="228"/>
      <c r="KKD45" s="228"/>
      <c r="KKE45" s="228"/>
      <c r="KKF45" s="228"/>
      <c r="KKG45" s="228"/>
      <c r="KKH45" s="228"/>
      <c r="KKI45" s="228"/>
      <c r="KKJ45" s="228"/>
      <c r="KKK45" s="228"/>
      <c r="KKL45" s="228"/>
      <c r="KKM45" s="228"/>
      <c r="KKN45" s="228"/>
      <c r="KKO45" s="228"/>
      <c r="KKP45" s="228"/>
      <c r="KKQ45" s="228"/>
      <c r="KKR45" s="228"/>
      <c r="KKS45" s="228"/>
      <c r="KKT45" s="228"/>
      <c r="KKU45" s="228"/>
      <c r="KKV45" s="228"/>
      <c r="KKW45" s="228"/>
      <c r="KKX45" s="228"/>
      <c r="KKY45" s="228"/>
      <c r="KKZ45" s="228"/>
      <c r="KLA45" s="228"/>
      <c r="KLB45" s="228"/>
      <c r="KLC45" s="228"/>
      <c r="KLD45" s="228"/>
      <c r="KLE45" s="228"/>
      <c r="KLF45" s="228"/>
      <c r="KLG45" s="228"/>
      <c r="KLH45" s="228"/>
      <c r="KLI45" s="228"/>
      <c r="KLJ45" s="228"/>
      <c r="KLK45" s="228"/>
      <c r="KLL45" s="228"/>
      <c r="KLM45" s="228"/>
      <c r="KLN45" s="228"/>
      <c r="KLO45" s="228"/>
      <c r="KLP45" s="228"/>
      <c r="KLQ45" s="228"/>
      <c r="KLR45" s="228"/>
      <c r="KLS45" s="228"/>
      <c r="KLT45" s="228"/>
      <c r="KLU45" s="228"/>
      <c r="KLV45" s="228"/>
      <c r="KLW45" s="228"/>
      <c r="KLX45" s="228"/>
      <c r="KLY45" s="228"/>
      <c r="KLZ45" s="228"/>
      <c r="KMA45" s="228"/>
      <c r="KMB45" s="228"/>
      <c r="KMC45" s="228"/>
      <c r="KMD45" s="228"/>
      <c r="KME45" s="228"/>
      <c r="KMF45" s="228"/>
      <c r="KMG45" s="228"/>
      <c r="KMH45" s="228"/>
      <c r="KMI45" s="228"/>
      <c r="KMJ45" s="228"/>
      <c r="KMK45" s="228"/>
      <c r="KML45" s="228"/>
      <c r="KMM45" s="228"/>
      <c r="KMN45" s="228"/>
      <c r="KMO45" s="228"/>
      <c r="KMP45" s="228"/>
      <c r="KMQ45" s="228"/>
      <c r="KMR45" s="228"/>
      <c r="KMS45" s="228"/>
      <c r="KMT45" s="228"/>
      <c r="KMU45" s="228"/>
      <c r="KMV45" s="228"/>
      <c r="KMW45" s="228"/>
      <c r="KMX45" s="228"/>
      <c r="KMY45" s="228"/>
      <c r="KMZ45" s="228"/>
      <c r="KNA45" s="228"/>
      <c r="KNB45" s="228"/>
      <c r="KNC45" s="228"/>
      <c r="KND45" s="228"/>
      <c r="KNE45" s="228"/>
      <c r="KNF45" s="228"/>
      <c r="KNG45" s="228"/>
      <c r="KNH45" s="228"/>
      <c r="KNI45" s="228"/>
      <c r="KNJ45" s="228"/>
      <c r="KNK45" s="228"/>
      <c r="KNL45" s="228"/>
      <c r="KNM45" s="228"/>
      <c r="KNN45" s="228"/>
      <c r="KNO45" s="228"/>
      <c r="KNP45" s="228"/>
      <c r="KNQ45" s="228"/>
      <c r="KNR45" s="228"/>
      <c r="KNS45" s="228"/>
      <c r="KNT45" s="228"/>
      <c r="KNU45" s="228"/>
      <c r="KNV45" s="228"/>
      <c r="KNW45" s="228"/>
      <c r="KNX45" s="228"/>
      <c r="KNY45" s="228"/>
      <c r="KNZ45" s="228"/>
      <c r="KOA45" s="228"/>
      <c r="KOB45" s="228"/>
      <c r="KOC45" s="228"/>
      <c r="KOD45" s="228"/>
      <c r="KOE45" s="228"/>
      <c r="KOF45" s="228"/>
      <c r="KOG45" s="228"/>
      <c r="KOH45" s="228"/>
      <c r="KOI45" s="228"/>
      <c r="KOJ45" s="228"/>
      <c r="KOK45" s="228"/>
      <c r="KOL45" s="228"/>
      <c r="KOM45" s="228"/>
      <c r="KON45" s="228"/>
      <c r="KOO45" s="228"/>
      <c r="KOP45" s="228"/>
      <c r="KOQ45" s="228"/>
      <c r="KOR45" s="228"/>
      <c r="KOS45" s="228"/>
      <c r="KOT45" s="228"/>
      <c r="KOU45" s="228"/>
      <c r="KOV45" s="228"/>
      <c r="KOW45" s="228"/>
      <c r="KOX45" s="228"/>
      <c r="KOY45" s="228"/>
      <c r="KOZ45" s="228"/>
      <c r="KPA45" s="228"/>
      <c r="KPB45" s="228"/>
      <c r="KPC45" s="228"/>
      <c r="KPD45" s="228"/>
      <c r="KPE45" s="228"/>
      <c r="KPF45" s="228"/>
      <c r="KPG45" s="228"/>
      <c r="KPH45" s="228"/>
      <c r="KPI45" s="228"/>
      <c r="KPJ45" s="228"/>
      <c r="KPK45" s="228"/>
      <c r="KPL45" s="228"/>
      <c r="KPM45" s="228"/>
      <c r="KPN45" s="228"/>
      <c r="KPO45" s="228"/>
      <c r="KPP45" s="228"/>
      <c r="KPQ45" s="228"/>
      <c r="KPR45" s="228"/>
      <c r="KPS45" s="228"/>
      <c r="KPT45" s="228"/>
      <c r="KPU45" s="228"/>
      <c r="KPV45" s="228"/>
      <c r="KPW45" s="228"/>
      <c r="KPX45" s="228"/>
      <c r="KPY45" s="228"/>
      <c r="KPZ45" s="228"/>
      <c r="KQA45" s="228"/>
      <c r="KQB45" s="228"/>
      <c r="KQC45" s="228"/>
      <c r="KQD45" s="228"/>
      <c r="KQE45" s="228"/>
      <c r="KQF45" s="228"/>
      <c r="KQG45" s="228"/>
      <c r="KQH45" s="228"/>
      <c r="KQI45" s="228"/>
      <c r="KQJ45" s="228"/>
      <c r="KQK45" s="228"/>
      <c r="KQL45" s="228"/>
      <c r="KQM45" s="228"/>
      <c r="KQN45" s="228"/>
      <c r="KQO45" s="228"/>
      <c r="KQP45" s="228"/>
      <c r="KQQ45" s="228"/>
      <c r="KQR45" s="228"/>
      <c r="KQS45" s="228"/>
      <c r="KQT45" s="228"/>
      <c r="KQU45" s="228"/>
      <c r="KQV45" s="228"/>
      <c r="KQW45" s="228"/>
      <c r="KQX45" s="228"/>
      <c r="KQY45" s="228"/>
      <c r="KQZ45" s="228"/>
      <c r="KRA45" s="228"/>
      <c r="KRB45" s="228"/>
      <c r="KRC45" s="228"/>
      <c r="KRD45" s="228"/>
      <c r="KRE45" s="228"/>
      <c r="KRF45" s="228"/>
      <c r="KRG45" s="228"/>
      <c r="KRH45" s="228"/>
      <c r="KRI45" s="228"/>
      <c r="KRJ45" s="228"/>
      <c r="KRK45" s="228"/>
      <c r="KRL45" s="228"/>
      <c r="KRM45" s="228"/>
      <c r="KRN45" s="228"/>
      <c r="KRO45" s="228"/>
      <c r="KRP45" s="228"/>
      <c r="KRQ45" s="228"/>
      <c r="KRR45" s="228"/>
      <c r="KRS45" s="228"/>
      <c r="KRT45" s="228"/>
      <c r="KRU45" s="228"/>
      <c r="KRV45" s="228"/>
      <c r="KRW45" s="228"/>
      <c r="KRX45" s="228"/>
      <c r="KRY45" s="228"/>
      <c r="KRZ45" s="228"/>
      <c r="KSA45" s="228"/>
      <c r="KSB45" s="228"/>
      <c r="KSC45" s="228"/>
      <c r="KSD45" s="228"/>
      <c r="KSE45" s="228"/>
      <c r="KSF45" s="228"/>
      <c r="KSG45" s="228"/>
      <c r="KSH45" s="228"/>
      <c r="KSI45" s="228"/>
      <c r="KSJ45" s="228"/>
      <c r="KSK45" s="228"/>
      <c r="KSL45" s="228"/>
      <c r="KSM45" s="228"/>
      <c r="KSN45" s="228"/>
      <c r="KSO45" s="228"/>
      <c r="KSP45" s="228"/>
      <c r="KSQ45" s="228"/>
      <c r="KSR45" s="228"/>
      <c r="KSS45" s="228"/>
      <c r="KST45" s="228"/>
      <c r="KSU45" s="228"/>
      <c r="KSV45" s="228"/>
      <c r="KSW45" s="228"/>
      <c r="KSX45" s="228"/>
      <c r="KSY45" s="228"/>
      <c r="KSZ45" s="228"/>
      <c r="KTA45" s="228"/>
      <c r="KTB45" s="228"/>
      <c r="KTC45" s="228"/>
      <c r="KTD45" s="228"/>
      <c r="KTE45" s="228"/>
      <c r="KTF45" s="228"/>
      <c r="KTG45" s="228"/>
      <c r="KTH45" s="228"/>
      <c r="KTI45" s="228"/>
      <c r="KTJ45" s="228"/>
      <c r="KTK45" s="228"/>
      <c r="KTL45" s="228"/>
      <c r="KTM45" s="228"/>
      <c r="KTN45" s="228"/>
      <c r="KTO45" s="228"/>
      <c r="KTP45" s="228"/>
      <c r="KTQ45" s="228"/>
      <c r="KTR45" s="228"/>
      <c r="KTS45" s="228"/>
      <c r="KTT45" s="228"/>
      <c r="KTU45" s="228"/>
      <c r="KTV45" s="228"/>
      <c r="KTW45" s="228"/>
      <c r="KTX45" s="228"/>
      <c r="KTY45" s="228"/>
      <c r="KTZ45" s="228"/>
      <c r="KUA45" s="228"/>
      <c r="KUB45" s="228"/>
      <c r="KUC45" s="228"/>
      <c r="KUD45" s="228"/>
      <c r="KUE45" s="228"/>
      <c r="KUF45" s="228"/>
      <c r="KUG45" s="228"/>
      <c r="KUH45" s="228"/>
      <c r="KUI45" s="228"/>
      <c r="KUJ45" s="228"/>
      <c r="KUK45" s="228"/>
      <c r="KUL45" s="228"/>
      <c r="KUM45" s="228"/>
      <c r="KUN45" s="228"/>
      <c r="KUO45" s="228"/>
      <c r="KUP45" s="228"/>
      <c r="KUQ45" s="228"/>
      <c r="KUR45" s="228"/>
      <c r="KUS45" s="228"/>
      <c r="KUT45" s="228"/>
      <c r="KUU45" s="228"/>
      <c r="KUV45" s="228"/>
      <c r="KUW45" s="228"/>
      <c r="KUX45" s="228"/>
      <c r="KUY45" s="228"/>
      <c r="KUZ45" s="228"/>
      <c r="KVA45" s="228"/>
      <c r="KVB45" s="228"/>
      <c r="KVC45" s="228"/>
      <c r="KVD45" s="228"/>
      <c r="KVE45" s="228"/>
      <c r="KVF45" s="228"/>
      <c r="KVG45" s="228"/>
      <c r="KVH45" s="228"/>
      <c r="KVI45" s="228"/>
      <c r="KVJ45" s="228"/>
      <c r="KVK45" s="228"/>
      <c r="KVL45" s="228"/>
      <c r="KVM45" s="228"/>
      <c r="KVN45" s="228"/>
      <c r="KVO45" s="228"/>
      <c r="KVP45" s="228"/>
      <c r="KVQ45" s="228"/>
      <c r="KVR45" s="228"/>
      <c r="KVS45" s="228"/>
      <c r="KVT45" s="228"/>
      <c r="KVU45" s="228"/>
      <c r="KVV45" s="228"/>
      <c r="KVW45" s="228"/>
      <c r="KVX45" s="228"/>
      <c r="KVY45" s="228"/>
      <c r="KVZ45" s="228"/>
      <c r="KWA45" s="228"/>
      <c r="KWB45" s="228"/>
      <c r="KWC45" s="228"/>
      <c r="KWD45" s="228"/>
      <c r="KWE45" s="228"/>
      <c r="KWF45" s="228"/>
      <c r="KWG45" s="228"/>
      <c r="KWH45" s="228"/>
      <c r="KWI45" s="228"/>
      <c r="KWJ45" s="228"/>
      <c r="KWK45" s="228"/>
      <c r="KWL45" s="228"/>
      <c r="KWM45" s="228"/>
      <c r="KWN45" s="228"/>
      <c r="KWO45" s="228"/>
      <c r="KWP45" s="228"/>
      <c r="KWQ45" s="228"/>
      <c r="KWR45" s="228"/>
      <c r="KWS45" s="228"/>
      <c r="KWT45" s="228"/>
      <c r="KWU45" s="228"/>
      <c r="KWV45" s="228"/>
      <c r="KWW45" s="228"/>
      <c r="KWX45" s="228"/>
      <c r="KWY45" s="228"/>
      <c r="KWZ45" s="228"/>
      <c r="KXA45" s="228"/>
      <c r="KXB45" s="228"/>
      <c r="KXC45" s="228"/>
      <c r="KXD45" s="228"/>
      <c r="KXE45" s="228"/>
      <c r="KXF45" s="228"/>
      <c r="KXG45" s="228"/>
      <c r="KXH45" s="228"/>
      <c r="KXI45" s="228"/>
      <c r="KXJ45" s="228"/>
      <c r="KXK45" s="228"/>
      <c r="KXL45" s="228"/>
      <c r="KXM45" s="228"/>
      <c r="KXN45" s="228"/>
      <c r="KXO45" s="228"/>
      <c r="KXP45" s="228"/>
      <c r="KXQ45" s="228"/>
      <c r="KXR45" s="228"/>
      <c r="KXS45" s="228"/>
      <c r="KXT45" s="228"/>
      <c r="KXU45" s="228"/>
      <c r="KXV45" s="228"/>
      <c r="KXW45" s="228"/>
      <c r="KXX45" s="228"/>
      <c r="KXY45" s="228"/>
      <c r="KXZ45" s="228"/>
      <c r="KYA45" s="228"/>
      <c r="KYB45" s="228"/>
      <c r="KYC45" s="228"/>
      <c r="KYD45" s="228"/>
      <c r="KYE45" s="228"/>
      <c r="KYF45" s="228"/>
      <c r="KYG45" s="228"/>
      <c r="KYH45" s="228"/>
      <c r="KYI45" s="228"/>
      <c r="KYJ45" s="228"/>
      <c r="KYK45" s="228"/>
      <c r="KYL45" s="228"/>
      <c r="KYM45" s="228"/>
      <c r="KYN45" s="228"/>
      <c r="KYO45" s="228"/>
      <c r="KYP45" s="228"/>
      <c r="KYQ45" s="228"/>
      <c r="KYR45" s="228"/>
      <c r="KYS45" s="228"/>
      <c r="KYT45" s="228"/>
      <c r="KYU45" s="228"/>
      <c r="KYV45" s="228"/>
      <c r="KYW45" s="228"/>
      <c r="KYX45" s="228"/>
      <c r="KYY45" s="228"/>
      <c r="KYZ45" s="228"/>
      <c r="KZA45" s="228"/>
      <c r="KZB45" s="228"/>
      <c r="KZC45" s="228"/>
      <c r="KZD45" s="228"/>
      <c r="KZE45" s="228"/>
      <c r="KZF45" s="228"/>
      <c r="KZG45" s="228"/>
      <c r="KZH45" s="228"/>
      <c r="KZI45" s="228"/>
      <c r="KZJ45" s="228"/>
      <c r="KZK45" s="228"/>
      <c r="KZL45" s="228"/>
      <c r="KZM45" s="228"/>
      <c r="KZN45" s="228"/>
      <c r="KZO45" s="228"/>
      <c r="KZP45" s="228"/>
      <c r="KZQ45" s="228"/>
      <c r="KZR45" s="228"/>
      <c r="KZS45" s="228"/>
      <c r="KZT45" s="228"/>
      <c r="KZU45" s="228"/>
      <c r="KZV45" s="228"/>
      <c r="KZW45" s="228"/>
      <c r="KZX45" s="228"/>
      <c r="KZY45" s="228"/>
      <c r="KZZ45" s="228"/>
      <c r="LAA45" s="228"/>
      <c r="LAB45" s="228"/>
      <c r="LAC45" s="228"/>
      <c r="LAD45" s="228"/>
      <c r="LAE45" s="228"/>
      <c r="LAF45" s="228"/>
      <c r="LAG45" s="228"/>
      <c r="LAH45" s="228"/>
      <c r="LAI45" s="228"/>
      <c r="LAJ45" s="228"/>
      <c r="LAK45" s="228"/>
      <c r="LAL45" s="228"/>
      <c r="LAM45" s="228"/>
      <c r="LAN45" s="228"/>
      <c r="LAO45" s="228"/>
      <c r="LAP45" s="228"/>
      <c r="LAQ45" s="228"/>
      <c r="LAR45" s="228"/>
      <c r="LAS45" s="228"/>
      <c r="LAT45" s="228"/>
      <c r="LAU45" s="228"/>
      <c r="LAV45" s="228"/>
      <c r="LAW45" s="228"/>
      <c r="LAX45" s="228"/>
      <c r="LAY45" s="228"/>
      <c r="LAZ45" s="228"/>
      <c r="LBA45" s="228"/>
      <c r="LBB45" s="228"/>
      <c r="LBC45" s="228"/>
      <c r="LBD45" s="228"/>
      <c r="LBE45" s="228"/>
      <c r="LBF45" s="228"/>
      <c r="LBG45" s="228"/>
      <c r="LBH45" s="228"/>
      <c r="LBI45" s="228"/>
      <c r="LBJ45" s="228"/>
      <c r="LBK45" s="228"/>
      <c r="LBL45" s="228"/>
      <c r="LBM45" s="228"/>
      <c r="LBN45" s="228"/>
      <c r="LBO45" s="228"/>
      <c r="LBP45" s="228"/>
      <c r="LBQ45" s="228"/>
      <c r="LBR45" s="228"/>
      <c r="LBS45" s="228"/>
      <c r="LBT45" s="228"/>
      <c r="LBU45" s="228"/>
      <c r="LBV45" s="228"/>
      <c r="LBW45" s="228"/>
      <c r="LBX45" s="228"/>
      <c r="LBY45" s="228"/>
      <c r="LBZ45" s="228"/>
      <c r="LCA45" s="228"/>
      <c r="LCB45" s="228"/>
      <c r="LCC45" s="228"/>
      <c r="LCD45" s="228"/>
      <c r="LCE45" s="228"/>
      <c r="LCF45" s="228"/>
      <c r="LCG45" s="228"/>
      <c r="LCH45" s="228"/>
      <c r="LCI45" s="228"/>
      <c r="LCJ45" s="228"/>
      <c r="LCK45" s="228"/>
      <c r="LCL45" s="228"/>
      <c r="LCM45" s="228"/>
      <c r="LCN45" s="228"/>
      <c r="LCO45" s="228"/>
      <c r="LCP45" s="228"/>
      <c r="LCQ45" s="228"/>
      <c r="LCR45" s="228"/>
      <c r="LCS45" s="228"/>
      <c r="LCT45" s="228"/>
      <c r="LCU45" s="228"/>
      <c r="LCV45" s="228"/>
      <c r="LCW45" s="228"/>
      <c r="LCX45" s="228"/>
      <c r="LCY45" s="228"/>
      <c r="LCZ45" s="228"/>
      <c r="LDA45" s="228"/>
      <c r="LDB45" s="228"/>
      <c r="LDC45" s="228"/>
      <c r="LDD45" s="228"/>
      <c r="LDE45" s="228"/>
      <c r="LDF45" s="228"/>
      <c r="LDG45" s="228"/>
      <c r="LDH45" s="228"/>
      <c r="LDI45" s="228"/>
      <c r="LDJ45" s="228"/>
      <c r="LDK45" s="228"/>
      <c r="LDL45" s="228"/>
      <c r="LDM45" s="228"/>
      <c r="LDN45" s="228"/>
      <c r="LDO45" s="228"/>
      <c r="LDP45" s="228"/>
      <c r="LDQ45" s="228"/>
      <c r="LDR45" s="228"/>
      <c r="LDS45" s="228"/>
      <c r="LDT45" s="228"/>
      <c r="LDU45" s="228"/>
      <c r="LDV45" s="228"/>
      <c r="LDW45" s="228"/>
      <c r="LDX45" s="228"/>
      <c r="LDY45" s="228"/>
      <c r="LDZ45" s="228"/>
      <c r="LEA45" s="228"/>
      <c r="LEB45" s="228"/>
      <c r="LEC45" s="228"/>
      <c r="LED45" s="228"/>
      <c r="LEE45" s="228"/>
      <c r="LEF45" s="228"/>
      <c r="LEG45" s="228"/>
      <c r="LEH45" s="228"/>
      <c r="LEI45" s="228"/>
      <c r="LEJ45" s="228"/>
      <c r="LEK45" s="228"/>
      <c r="LEL45" s="228"/>
      <c r="LEM45" s="228"/>
      <c r="LEN45" s="228"/>
      <c r="LEO45" s="228"/>
      <c r="LEP45" s="228"/>
      <c r="LEQ45" s="228"/>
      <c r="LER45" s="228"/>
      <c r="LES45" s="228"/>
      <c r="LET45" s="228"/>
      <c r="LEU45" s="228"/>
      <c r="LEV45" s="228"/>
      <c r="LEW45" s="228"/>
      <c r="LEX45" s="228"/>
      <c r="LEY45" s="228"/>
      <c r="LEZ45" s="228"/>
      <c r="LFA45" s="228"/>
      <c r="LFB45" s="228"/>
      <c r="LFC45" s="228"/>
      <c r="LFD45" s="228"/>
      <c r="LFE45" s="228"/>
      <c r="LFF45" s="228"/>
      <c r="LFG45" s="228"/>
      <c r="LFH45" s="228"/>
      <c r="LFI45" s="228"/>
      <c r="LFJ45" s="228"/>
      <c r="LFK45" s="228"/>
      <c r="LFL45" s="228"/>
      <c r="LFM45" s="228"/>
      <c r="LFN45" s="228"/>
      <c r="LFO45" s="228"/>
      <c r="LFP45" s="228"/>
      <c r="LFQ45" s="228"/>
      <c r="LFR45" s="228"/>
      <c r="LFS45" s="228"/>
      <c r="LFT45" s="228"/>
      <c r="LFU45" s="228"/>
      <c r="LFV45" s="228"/>
      <c r="LFW45" s="228"/>
      <c r="LFX45" s="228"/>
      <c r="LFY45" s="228"/>
      <c r="LFZ45" s="228"/>
      <c r="LGA45" s="228"/>
      <c r="LGB45" s="228"/>
      <c r="LGC45" s="228"/>
      <c r="LGD45" s="228"/>
      <c r="LGE45" s="228"/>
      <c r="LGF45" s="228"/>
      <c r="LGG45" s="228"/>
      <c r="LGH45" s="228"/>
      <c r="LGI45" s="228"/>
      <c r="LGJ45" s="228"/>
      <c r="LGK45" s="228"/>
      <c r="LGL45" s="228"/>
      <c r="LGM45" s="228"/>
      <c r="LGN45" s="228"/>
      <c r="LGO45" s="228"/>
      <c r="LGP45" s="228"/>
      <c r="LGQ45" s="228"/>
      <c r="LGR45" s="228"/>
      <c r="LGS45" s="228"/>
      <c r="LGT45" s="228"/>
      <c r="LGU45" s="228"/>
      <c r="LGV45" s="228"/>
      <c r="LGW45" s="228"/>
      <c r="LGX45" s="228"/>
      <c r="LGY45" s="228"/>
      <c r="LGZ45" s="228"/>
      <c r="LHA45" s="228"/>
      <c r="LHB45" s="228"/>
      <c r="LHC45" s="228"/>
      <c r="LHD45" s="228"/>
      <c r="LHE45" s="228"/>
      <c r="LHF45" s="228"/>
      <c r="LHG45" s="228"/>
      <c r="LHH45" s="228"/>
      <c r="LHI45" s="228"/>
      <c r="LHJ45" s="228"/>
      <c r="LHK45" s="228"/>
      <c r="LHL45" s="228"/>
      <c r="LHM45" s="228"/>
      <c r="LHN45" s="228"/>
      <c r="LHO45" s="228"/>
      <c r="LHP45" s="228"/>
      <c r="LHQ45" s="228"/>
      <c r="LHR45" s="228"/>
      <c r="LHS45" s="228"/>
      <c r="LHT45" s="228"/>
      <c r="LHU45" s="228"/>
      <c r="LHV45" s="228"/>
      <c r="LHW45" s="228"/>
      <c r="LHX45" s="228"/>
      <c r="LHY45" s="228"/>
      <c r="LHZ45" s="228"/>
      <c r="LIA45" s="228"/>
      <c r="LIB45" s="228"/>
      <c r="LIC45" s="228"/>
      <c r="LID45" s="228"/>
      <c r="LIE45" s="228"/>
      <c r="LIF45" s="228"/>
      <c r="LIG45" s="228"/>
      <c r="LIH45" s="228"/>
      <c r="LII45" s="228"/>
      <c r="LIJ45" s="228"/>
      <c r="LIK45" s="228"/>
      <c r="LIL45" s="228"/>
      <c r="LIM45" s="228"/>
      <c r="LIN45" s="228"/>
      <c r="LIO45" s="228"/>
      <c r="LIP45" s="228"/>
      <c r="LIQ45" s="228"/>
      <c r="LIR45" s="228"/>
      <c r="LIS45" s="228"/>
      <c r="LIT45" s="228"/>
      <c r="LIU45" s="228"/>
      <c r="LIV45" s="228"/>
      <c r="LIW45" s="228"/>
      <c r="LIX45" s="228"/>
      <c r="LIY45" s="228"/>
      <c r="LIZ45" s="228"/>
      <c r="LJA45" s="228"/>
      <c r="LJB45" s="228"/>
      <c r="LJC45" s="228"/>
      <c r="LJD45" s="228"/>
      <c r="LJE45" s="228"/>
      <c r="LJF45" s="228"/>
      <c r="LJG45" s="228"/>
      <c r="LJH45" s="228"/>
      <c r="LJI45" s="228"/>
      <c r="LJJ45" s="228"/>
      <c r="LJK45" s="228"/>
      <c r="LJL45" s="228"/>
      <c r="LJM45" s="228"/>
      <c r="LJN45" s="228"/>
      <c r="LJO45" s="228"/>
      <c r="LJP45" s="228"/>
      <c r="LJQ45" s="228"/>
      <c r="LJR45" s="228"/>
      <c r="LJS45" s="228"/>
      <c r="LJT45" s="228"/>
      <c r="LJU45" s="228"/>
      <c r="LJV45" s="228"/>
      <c r="LJW45" s="228"/>
      <c r="LJX45" s="228"/>
      <c r="LJY45" s="228"/>
      <c r="LJZ45" s="228"/>
      <c r="LKA45" s="228"/>
      <c r="LKB45" s="228"/>
      <c r="LKC45" s="228"/>
      <c r="LKD45" s="228"/>
      <c r="LKE45" s="228"/>
      <c r="LKF45" s="228"/>
      <c r="LKG45" s="228"/>
      <c r="LKH45" s="228"/>
      <c r="LKI45" s="228"/>
      <c r="LKJ45" s="228"/>
      <c r="LKK45" s="228"/>
      <c r="LKL45" s="228"/>
      <c r="LKM45" s="228"/>
      <c r="LKN45" s="228"/>
      <c r="LKO45" s="228"/>
      <c r="LKP45" s="228"/>
      <c r="LKQ45" s="228"/>
      <c r="LKR45" s="228"/>
      <c r="LKS45" s="228"/>
      <c r="LKT45" s="228"/>
      <c r="LKU45" s="228"/>
      <c r="LKV45" s="228"/>
      <c r="LKW45" s="228"/>
      <c r="LKX45" s="228"/>
      <c r="LKY45" s="228"/>
      <c r="LKZ45" s="228"/>
      <c r="LLA45" s="228"/>
      <c r="LLB45" s="228"/>
      <c r="LLC45" s="228"/>
      <c r="LLD45" s="228"/>
      <c r="LLE45" s="228"/>
      <c r="LLF45" s="228"/>
      <c r="LLG45" s="228"/>
      <c r="LLH45" s="228"/>
      <c r="LLI45" s="228"/>
      <c r="LLJ45" s="228"/>
      <c r="LLK45" s="228"/>
      <c r="LLL45" s="228"/>
      <c r="LLM45" s="228"/>
      <c r="LLN45" s="228"/>
      <c r="LLO45" s="228"/>
      <c r="LLP45" s="228"/>
      <c r="LLQ45" s="228"/>
      <c r="LLR45" s="228"/>
      <c r="LLS45" s="228"/>
      <c r="LLT45" s="228"/>
      <c r="LLU45" s="228"/>
      <c r="LLV45" s="228"/>
      <c r="LLW45" s="228"/>
      <c r="LLX45" s="228"/>
      <c r="LLY45" s="228"/>
      <c r="LLZ45" s="228"/>
      <c r="LMA45" s="228"/>
      <c r="LMB45" s="228"/>
      <c r="LMC45" s="228"/>
      <c r="LMD45" s="228"/>
      <c r="LME45" s="228"/>
      <c r="LMF45" s="228"/>
      <c r="LMG45" s="228"/>
      <c r="LMH45" s="228"/>
      <c r="LMI45" s="228"/>
      <c r="LMJ45" s="228"/>
      <c r="LMK45" s="228"/>
      <c r="LML45" s="228"/>
      <c r="LMM45" s="228"/>
      <c r="LMN45" s="228"/>
      <c r="LMO45" s="228"/>
      <c r="LMP45" s="228"/>
      <c r="LMQ45" s="228"/>
      <c r="LMR45" s="228"/>
      <c r="LMS45" s="228"/>
      <c r="LMT45" s="228"/>
      <c r="LMU45" s="228"/>
      <c r="LMV45" s="228"/>
      <c r="LMW45" s="228"/>
      <c r="LMX45" s="228"/>
      <c r="LMY45" s="228"/>
      <c r="LMZ45" s="228"/>
      <c r="LNA45" s="228"/>
      <c r="LNB45" s="228"/>
      <c r="LNC45" s="228"/>
      <c r="LND45" s="228"/>
      <c r="LNE45" s="228"/>
      <c r="LNF45" s="228"/>
      <c r="LNG45" s="228"/>
      <c r="LNH45" s="228"/>
      <c r="LNI45" s="228"/>
      <c r="LNJ45" s="228"/>
      <c r="LNK45" s="228"/>
      <c r="LNL45" s="228"/>
      <c r="LNM45" s="228"/>
      <c r="LNN45" s="228"/>
      <c r="LNO45" s="228"/>
      <c r="LNP45" s="228"/>
      <c r="LNQ45" s="228"/>
      <c r="LNR45" s="228"/>
      <c r="LNS45" s="228"/>
      <c r="LNT45" s="228"/>
      <c r="LNU45" s="228"/>
      <c r="LNV45" s="228"/>
      <c r="LNW45" s="228"/>
      <c r="LNX45" s="228"/>
      <c r="LNY45" s="228"/>
      <c r="LNZ45" s="228"/>
      <c r="LOA45" s="228"/>
      <c r="LOB45" s="228"/>
      <c r="LOC45" s="228"/>
      <c r="LOD45" s="228"/>
      <c r="LOE45" s="228"/>
      <c r="LOF45" s="228"/>
      <c r="LOG45" s="228"/>
      <c r="LOH45" s="228"/>
      <c r="LOI45" s="228"/>
      <c r="LOJ45" s="228"/>
      <c r="LOK45" s="228"/>
      <c r="LOL45" s="228"/>
      <c r="LOM45" s="228"/>
      <c r="LON45" s="228"/>
      <c r="LOO45" s="228"/>
      <c r="LOP45" s="228"/>
      <c r="LOQ45" s="228"/>
      <c r="LOR45" s="228"/>
      <c r="LOS45" s="228"/>
      <c r="LOT45" s="228"/>
      <c r="LOU45" s="228"/>
      <c r="LOV45" s="228"/>
      <c r="LOW45" s="228"/>
      <c r="LOX45" s="228"/>
      <c r="LOY45" s="228"/>
      <c r="LOZ45" s="228"/>
      <c r="LPA45" s="228"/>
      <c r="LPB45" s="228"/>
      <c r="LPC45" s="228"/>
      <c r="LPD45" s="228"/>
      <c r="LPE45" s="228"/>
      <c r="LPF45" s="228"/>
      <c r="LPG45" s="228"/>
      <c r="LPH45" s="228"/>
      <c r="LPI45" s="228"/>
      <c r="LPJ45" s="228"/>
      <c r="LPK45" s="228"/>
      <c r="LPL45" s="228"/>
      <c r="LPM45" s="228"/>
      <c r="LPN45" s="228"/>
      <c r="LPO45" s="228"/>
      <c r="LPP45" s="228"/>
      <c r="LPQ45" s="228"/>
      <c r="LPR45" s="228"/>
      <c r="LPS45" s="228"/>
      <c r="LPT45" s="228"/>
      <c r="LPU45" s="228"/>
      <c r="LPV45" s="228"/>
      <c r="LPW45" s="228"/>
      <c r="LPX45" s="228"/>
      <c r="LPY45" s="228"/>
      <c r="LPZ45" s="228"/>
      <c r="LQA45" s="228"/>
      <c r="LQB45" s="228"/>
      <c r="LQC45" s="228"/>
      <c r="LQD45" s="228"/>
      <c r="LQE45" s="228"/>
      <c r="LQF45" s="228"/>
      <c r="LQG45" s="228"/>
      <c r="LQH45" s="228"/>
      <c r="LQI45" s="228"/>
      <c r="LQJ45" s="228"/>
      <c r="LQK45" s="228"/>
      <c r="LQL45" s="228"/>
      <c r="LQM45" s="228"/>
      <c r="LQN45" s="228"/>
      <c r="LQO45" s="228"/>
      <c r="LQP45" s="228"/>
      <c r="LQQ45" s="228"/>
      <c r="LQR45" s="228"/>
      <c r="LQS45" s="228"/>
      <c r="LQT45" s="228"/>
      <c r="LQU45" s="228"/>
      <c r="LQV45" s="228"/>
      <c r="LQW45" s="228"/>
      <c r="LQX45" s="228"/>
      <c r="LQY45" s="228"/>
      <c r="LQZ45" s="228"/>
      <c r="LRA45" s="228"/>
      <c r="LRB45" s="228"/>
      <c r="LRC45" s="228"/>
      <c r="LRD45" s="228"/>
      <c r="LRE45" s="228"/>
      <c r="LRF45" s="228"/>
      <c r="LRG45" s="228"/>
      <c r="LRH45" s="228"/>
      <c r="LRI45" s="228"/>
      <c r="LRJ45" s="228"/>
      <c r="LRK45" s="228"/>
      <c r="LRL45" s="228"/>
      <c r="LRM45" s="228"/>
      <c r="LRN45" s="228"/>
      <c r="LRO45" s="228"/>
      <c r="LRP45" s="228"/>
      <c r="LRQ45" s="228"/>
      <c r="LRR45" s="228"/>
      <c r="LRS45" s="228"/>
      <c r="LRT45" s="228"/>
      <c r="LRU45" s="228"/>
      <c r="LRV45" s="228"/>
      <c r="LRW45" s="228"/>
      <c r="LRX45" s="228"/>
      <c r="LRY45" s="228"/>
      <c r="LRZ45" s="228"/>
      <c r="LSA45" s="228"/>
      <c r="LSB45" s="228"/>
      <c r="LSC45" s="228"/>
      <c r="LSD45" s="228"/>
      <c r="LSE45" s="228"/>
      <c r="LSF45" s="228"/>
      <c r="LSG45" s="228"/>
      <c r="LSH45" s="228"/>
      <c r="LSI45" s="228"/>
      <c r="LSJ45" s="228"/>
      <c r="LSK45" s="228"/>
      <c r="LSL45" s="228"/>
      <c r="LSM45" s="228"/>
      <c r="LSN45" s="228"/>
      <c r="LSO45" s="228"/>
      <c r="LSP45" s="228"/>
      <c r="LSQ45" s="228"/>
      <c r="LSR45" s="228"/>
      <c r="LSS45" s="228"/>
      <c r="LST45" s="228"/>
      <c r="LSU45" s="228"/>
      <c r="LSV45" s="228"/>
      <c r="LSW45" s="228"/>
      <c r="LSX45" s="228"/>
      <c r="LSY45" s="228"/>
      <c r="LSZ45" s="228"/>
      <c r="LTA45" s="228"/>
      <c r="LTB45" s="228"/>
      <c r="LTC45" s="228"/>
      <c r="LTD45" s="228"/>
      <c r="LTE45" s="228"/>
      <c r="LTF45" s="228"/>
      <c r="LTG45" s="228"/>
      <c r="LTH45" s="228"/>
      <c r="LTI45" s="228"/>
      <c r="LTJ45" s="228"/>
      <c r="LTK45" s="228"/>
      <c r="LTL45" s="228"/>
      <c r="LTM45" s="228"/>
      <c r="LTN45" s="228"/>
      <c r="LTO45" s="228"/>
      <c r="LTP45" s="228"/>
      <c r="LTQ45" s="228"/>
      <c r="LTR45" s="228"/>
      <c r="LTS45" s="228"/>
      <c r="LTT45" s="228"/>
      <c r="LTU45" s="228"/>
      <c r="LTV45" s="228"/>
      <c r="LTW45" s="228"/>
      <c r="LTX45" s="228"/>
      <c r="LTY45" s="228"/>
      <c r="LTZ45" s="228"/>
      <c r="LUA45" s="228"/>
      <c r="LUB45" s="228"/>
      <c r="LUC45" s="228"/>
      <c r="LUD45" s="228"/>
      <c r="LUE45" s="228"/>
      <c r="LUF45" s="228"/>
      <c r="LUG45" s="228"/>
      <c r="LUH45" s="228"/>
      <c r="LUI45" s="228"/>
      <c r="LUJ45" s="228"/>
      <c r="LUK45" s="228"/>
      <c r="LUL45" s="228"/>
      <c r="LUM45" s="228"/>
      <c r="LUN45" s="228"/>
      <c r="LUO45" s="228"/>
      <c r="LUP45" s="228"/>
      <c r="LUQ45" s="228"/>
      <c r="LUR45" s="228"/>
      <c r="LUS45" s="228"/>
      <c r="LUT45" s="228"/>
      <c r="LUU45" s="228"/>
      <c r="LUV45" s="228"/>
      <c r="LUW45" s="228"/>
      <c r="LUX45" s="228"/>
      <c r="LUY45" s="228"/>
      <c r="LUZ45" s="228"/>
      <c r="LVA45" s="228"/>
      <c r="LVB45" s="228"/>
      <c r="LVC45" s="228"/>
      <c r="LVD45" s="228"/>
      <c r="LVE45" s="228"/>
      <c r="LVF45" s="228"/>
      <c r="LVG45" s="228"/>
      <c r="LVH45" s="228"/>
      <c r="LVI45" s="228"/>
      <c r="LVJ45" s="228"/>
      <c r="LVK45" s="228"/>
      <c r="LVL45" s="228"/>
      <c r="LVM45" s="228"/>
      <c r="LVN45" s="228"/>
      <c r="LVO45" s="228"/>
      <c r="LVP45" s="228"/>
      <c r="LVQ45" s="228"/>
      <c r="LVR45" s="228"/>
      <c r="LVS45" s="228"/>
      <c r="LVT45" s="228"/>
      <c r="LVU45" s="228"/>
      <c r="LVV45" s="228"/>
      <c r="LVW45" s="228"/>
      <c r="LVX45" s="228"/>
      <c r="LVY45" s="228"/>
      <c r="LVZ45" s="228"/>
      <c r="LWA45" s="228"/>
      <c r="LWB45" s="228"/>
      <c r="LWC45" s="228"/>
      <c r="LWD45" s="228"/>
      <c r="LWE45" s="228"/>
      <c r="LWF45" s="228"/>
      <c r="LWG45" s="228"/>
      <c r="LWH45" s="228"/>
      <c r="LWI45" s="228"/>
      <c r="LWJ45" s="228"/>
      <c r="LWK45" s="228"/>
      <c r="LWL45" s="228"/>
      <c r="LWM45" s="228"/>
      <c r="LWN45" s="228"/>
      <c r="LWO45" s="228"/>
      <c r="LWP45" s="228"/>
      <c r="LWQ45" s="228"/>
      <c r="LWR45" s="228"/>
      <c r="LWS45" s="228"/>
      <c r="LWT45" s="228"/>
      <c r="LWU45" s="228"/>
      <c r="LWV45" s="228"/>
      <c r="LWW45" s="228"/>
      <c r="LWX45" s="228"/>
      <c r="LWY45" s="228"/>
      <c r="LWZ45" s="228"/>
      <c r="LXA45" s="228"/>
      <c r="LXB45" s="228"/>
      <c r="LXC45" s="228"/>
      <c r="LXD45" s="228"/>
      <c r="LXE45" s="228"/>
      <c r="LXF45" s="228"/>
      <c r="LXG45" s="228"/>
      <c r="LXH45" s="228"/>
      <c r="LXI45" s="228"/>
      <c r="LXJ45" s="228"/>
      <c r="LXK45" s="228"/>
      <c r="LXL45" s="228"/>
      <c r="LXM45" s="228"/>
      <c r="LXN45" s="228"/>
      <c r="LXO45" s="228"/>
      <c r="LXP45" s="228"/>
      <c r="LXQ45" s="228"/>
      <c r="LXR45" s="228"/>
      <c r="LXS45" s="228"/>
      <c r="LXT45" s="228"/>
      <c r="LXU45" s="228"/>
      <c r="LXV45" s="228"/>
      <c r="LXW45" s="228"/>
      <c r="LXX45" s="228"/>
      <c r="LXY45" s="228"/>
      <c r="LXZ45" s="228"/>
      <c r="LYA45" s="228"/>
      <c r="LYB45" s="228"/>
      <c r="LYC45" s="228"/>
      <c r="LYD45" s="228"/>
      <c r="LYE45" s="228"/>
      <c r="LYF45" s="228"/>
      <c r="LYG45" s="228"/>
      <c r="LYH45" s="228"/>
      <c r="LYI45" s="228"/>
      <c r="LYJ45" s="228"/>
      <c r="LYK45" s="228"/>
      <c r="LYL45" s="228"/>
      <c r="LYM45" s="228"/>
      <c r="LYN45" s="228"/>
      <c r="LYO45" s="228"/>
      <c r="LYP45" s="228"/>
      <c r="LYQ45" s="228"/>
      <c r="LYR45" s="228"/>
      <c r="LYS45" s="228"/>
      <c r="LYT45" s="228"/>
      <c r="LYU45" s="228"/>
      <c r="LYV45" s="228"/>
      <c r="LYW45" s="228"/>
      <c r="LYX45" s="228"/>
      <c r="LYY45" s="228"/>
      <c r="LYZ45" s="228"/>
      <c r="LZA45" s="228"/>
      <c r="LZB45" s="228"/>
      <c r="LZC45" s="228"/>
      <c r="LZD45" s="228"/>
      <c r="LZE45" s="228"/>
      <c r="LZF45" s="228"/>
      <c r="LZG45" s="228"/>
      <c r="LZH45" s="228"/>
      <c r="LZI45" s="228"/>
      <c r="LZJ45" s="228"/>
      <c r="LZK45" s="228"/>
      <c r="LZL45" s="228"/>
      <c r="LZM45" s="228"/>
      <c r="LZN45" s="228"/>
      <c r="LZO45" s="228"/>
      <c r="LZP45" s="228"/>
      <c r="LZQ45" s="228"/>
      <c r="LZR45" s="228"/>
      <c r="LZS45" s="228"/>
      <c r="LZT45" s="228"/>
      <c r="LZU45" s="228"/>
      <c r="LZV45" s="228"/>
      <c r="LZW45" s="228"/>
      <c r="LZX45" s="228"/>
      <c r="LZY45" s="228"/>
      <c r="LZZ45" s="228"/>
      <c r="MAA45" s="228"/>
      <c r="MAB45" s="228"/>
      <c r="MAC45" s="228"/>
      <c r="MAD45" s="228"/>
      <c r="MAE45" s="228"/>
      <c r="MAF45" s="228"/>
      <c r="MAG45" s="228"/>
      <c r="MAH45" s="228"/>
      <c r="MAI45" s="228"/>
      <c r="MAJ45" s="228"/>
      <c r="MAK45" s="228"/>
      <c r="MAL45" s="228"/>
      <c r="MAM45" s="228"/>
      <c r="MAN45" s="228"/>
      <c r="MAO45" s="228"/>
      <c r="MAP45" s="228"/>
      <c r="MAQ45" s="228"/>
      <c r="MAR45" s="228"/>
      <c r="MAS45" s="228"/>
      <c r="MAT45" s="228"/>
      <c r="MAU45" s="228"/>
      <c r="MAV45" s="228"/>
      <c r="MAW45" s="228"/>
      <c r="MAX45" s="228"/>
      <c r="MAY45" s="228"/>
      <c r="MAZ45" s="228"/>
      <c r="MBA45" s="228"/>
      <c r="MBB45" s="228"/>
      <c r="MBC45" s="228"/>
      <c r="MBD45" s="228"/>
      <c r="MBE45" s="228"/>
      <c r="MBF45" s="228"/>
      <c r="MBG45" s="228"/>
      <c r="MBH45" s="228"/>
      <c r="MBI45" s="228"/>
      <c r="MBJ45" s="228"/>
      <c r="MBK45" s="228"/>
      <c r="MBL45" s="228"/>
      <c r="MBM45" s="228"/>
      <c r="MBN45" s="228"/>
      <c r="MBO45" s="228"/>
      <c r="MBP45" s="228"/>
      <c r="MBQ45" s="228"/>
      <c r="MBR45" s="228"/>
      <c r="MBS45" s="228"/>
      <c r="MBT45" s="228"/>
      <c r="MBU45" s="228"/>
      <c r="MBV45" s="228"/>
      <c r="MBW45" s="228"/>
      <c r="MBX45" s="228"/>
      <c r="MBY45" s="228"/>
      <c r="MBZ45" s="228"/>
      <c r="MCA45" s="228"/>
      <c r="MCB45" s="228"/>
      <c r="MCC45" s="228"/>
      <c r="MCD45" s="228"/>
      <c r="MCE45" s="228"/>
      <c r="MCF45" s="228"/>
      <c r="MCG45" s="228"/>
      <c r="MCH45" s="228"/>
      <c r="MCI45" s="228"/>
      <c r="MCJ45" s="228"/>
      <c r="MCK45" s="228"/>
      <c r="MCL45" s="228"/>
      <c r="MCM45" s="228"/>
      <c r="MCN45" s="228"/>
      <c r="MCO45" s="228"/>
      <c r="MCP45" s="228"/>
      <c r="MCQ45" s="228"/>
      <c r="MCR45" s="228"/>
      <c r="MCS45" s="228"/>
      <c r="MCT45" s="228"/>
      <c r="MCU45" s="228"/>
      <c r="MCV45" s="228"/>
      <c r="MCW45" s="228"/>
      <c r="MCX45" s="228"/>
      <c r="MCY45" s="228"/>
      <c r="MCZ45" s="228"/>
      <c r="MDA45" s="228"/>
      <c r="MDB45" s="228"/>
      <c r="MDC45" s="228"/>
      <c r="MDD45" s="228"/>
      <c r="MDE45" s="228"/>
      <c r="MDF45" s="228"/>
      <c r="MDG45" s="228"/>
      <c r="MDH45" s="228"/>
      <c r="MDI45" s="228"/>
      <c r="MDJ45" s="228"/>
      <c r="MDK45" s="228"/>
      <c r="MDL45" s="228"/>
      <c r="MDM45" s="228"/>
      <c r="MDN45" s="228"/>
      <c r="MDO45" s="228"/>
      <c r="MDP45" s="228"/>
      <c r="MDQ45" s="228"/>
      <c r="MDR45" s="228"/>
      <c r="MDS45" s="228"/>
      <c r="MDT45" s="228"/>
      <c r="MDU45" s="228"/>
      <c r="MDV45" s="228"/>
      <c r="MDW45" s="228"/>
      <c r="MDX45" s="228"/>
      <c r="MDY45" s="228"/>
      <c r="MDZ45" s="228"/>
      <c r="MEA45" s="228"/>
      <c r="MEB45" s="228"/>
      <c r="MEC45" s="228"/>
      <c r="MED45" s="228"/>
      <c r="MEE45" s="228"/>
      <c r="MEF45" s="228"/>
      <c r="MEG45" s="228"/>
      <c r="MEH45" s="228"/>
      <c r="MEI45" s="228"/>
      <c r="MEJ45" s="228"/>
      <c r="MEK45" s="228"/>
      <c r="MEL45" s="228"/>
      <c r="MEM45" s="228"/>
      <c r="MEN45" s="228"/>
      <c r="MEO45" s="228"/>
      <c r="MEP45" s="228"/>
      <c r="MEQ45" s="228"/>
      <c r="MER45" s="228"/>
      <c r="MES45" s="228"/>
      <c r="MET45" s="228"/>
      <c r="MEU45" s="228"/>
      <c r="MEV45" s="228"/>
      <c r="MEW45" s="228"/>
      <c r="MEX45" s="228"/>
      <c r="MEY45" s="228"/>
      <c r="MEZ45" s="228"/>
      <c r="MFA45" s="228"/>
      <c r="MFB45" s="228"/>
      <c r="MFC45" s="228"/>
      <c r="MFD45" s="228"/>
      <c r="MFE45" s="228"/>
      <c r="MFF45" s="228"/>
      <c r="MFG45" s="228"/>
      <c r="MFH45" s="228"/>
      <c r="MFI45" s="228"/>
      <c r="MFJ45" s="228"/>
      <c r="MFK45" s="228"/>
      <c r="MFL45" s="228"/>
      <c r="MFM45" s="228"/>
      <c r="MFN45" s="228"/>
      <c r="MFO45" s="228"/>
      <c r="MFP45" s="228"/>
      <c r="MFQ45" s="228"/>
      <c r="MFR45" s="228"/>
      <c r="MFS45" s="228"/>
      <c r="MFT45" s="228"/>
      <c r="MFU45" s="228"/>
      <c r="MFV45" s="228"/>
      <c r="MFW45" s="228"/>
      <c r="MFX45" s="228"/>
      <c r="MFY45" s="228"/>
      <c r="MFZ45" s="228"/>
      <c r="MGA45" s="228"/>
      <c r="MGB45" s="228"/>
      <c r="MGC45" s="228"/>
      <c r="MGD45" s="228"/>
      <c r="MGE45" s="228"/>
      <c r="MGF45" s="228"/>
      <c r="MGG45" s="228"/>
      <c r="MGH45" s="228"/>
      <c r="MGI45" s="228"/>
      <c r="MGJ45" s="228"/>
      <c r="MGK45" s="228"/>
      <c r="MGL45" s="228"/>
      <c r="MGM45" s="228"/>
      <c r="MGN45" s="228"/>
      <c r="MGO45" s="228"/>
      <c r="MGP45" s="228"/>
      <c r="MGQ45" s="228"/>
      <c r="MGR45" s="228"/>
      <c r="MGS45" s="228"/>
      <c r="MGT45" s="228"/>
      <c r="MGU45" s="228"/>
      <c r="MGV45" s="228"/>
      <c r="MGW45" s="228"/>
      <c r="MGX45" s="228"/>
      <c r="MGY45" s="228"/>
      <c r="MGZ45" s="228"/>
      <c r="MHA45" s="228"/>
      <c r="MHB45" s="228"/>
      <c r="MHC45" s="228"/>
      <c r="MHD45" s="228"/>
      <c r="MHE45" s="228"/>
      <c r="MHF45" s="228"/>
      <c r="MHG45" s="228"/>
      <c r="MHH45" s="228"/>
      <c r="MHI45" s="228"/>
      <c r="MHJ45" s="228"/>
      <c r="MHK45" s="228"/>
      <c r="MHL45" s="228"/>
      <c r="MHM45" s="228"/>
      <c r="MHN45" s="228"/>
      <c r="MHO45" s="228"/>
      <c r="MHP45" s="228"/>
      <c r="MHQ45" s="228"/>
      <c r="MHR45" s="228"/>
      <c r="MHS45" s="228"/>
      <c r="MHT45" s="228"/>
      <c r="MHU45" s="228"/>
      <c r="MHV45" s="228"/>
      <c r="MHW45" s="228"/>
      <c r="MHX45" s="228"/>
      <c r="MHY45" s="228"/>
      <c r="MHZ45" s="228"/>
      <c r="MIA45" s="228"/>
      <c r="MIB45" s="228"/>
      <c r="MIC45" s="228"/>
      <c r="MID45" s="228"/>
      <c r="MIE45" s="228"/>
      <c r="MIF45" s="228"/>
      <c r="MIG45" s="228"/>
      <c r="MIH45" s="228"/>
      <c r="MII45" s="228"/>
      <c r="MIJ45" s="228"/>
      <c r="MIK45" s="228"/>
      <c r="MIL45" s="228"/>
      <c r="MIM45" s="228"/>
      <c r="MIN45" s="228"/>
      <c r="MIO45" s="228"/>
      <c r="MIP45" s="228"/>
      <c r="MIQ45" s="228"/>
      <c r="MIR45" s="228"/>
      <c r="MIS45" s="228"/>
      <c r="MIT45" s="228"/>
      <c r="MIU45" s="228"/>
      <c r="MIV45" s="228"/>
      <c r="MIW45" s="228"/>
      <c r="MIX45" s="228"/>
      <c r="MIY45" s="228"/>
      <c r="MIZ45" s="228"/>
      <c r="MJA45" s="228"/>
      <c r="MJB45" s="228"/>
      <c r="MJC45" s="228"/>
      <c r="MJD45" s="228"/>
      <c r="MJE45" s="228"/>
      <c r="MJF45" s="228"/>
      <c r="MJG45" s="228"/>
      <c r="MJH45" s="228"/>
      <c r="MJI45" s="228"/>
      <c r="MJJ45" s="228"/>
      <c r="MJK45" s="228"/>
      <c r="MJL45" s="228"/>
      <c r="MJM45" s="228"/>
      <c r="MJN45" s="228"/>
      <c r="MJO45" s="228"/>
      <c r="MJP45" s="228"/>
      <c r="MJQ45" s="228"/>
      <c r="MJR45" s="228"/>
      <c r="MJS45" s="228"/>
      <c r="MJT45" s="228"/>
      <c r="MJU45" s="228"/>
      <c r="MJV45" s="228"/>
      <c r="MJW45" s="228"/>
      <c r="MJX45" s="228"/>
      <c r="MJY45" s="228"/>
      <c r="MJZ45" s="228"/>
      <c r="MKA45" s="228"/>
      <c r="MKB45" s="228"/>
      <c r="MKC45" s="228"/>
      <c r="MKD45" s="228"/>
      <c r="MKE45" s="228"/>
      <c r="MKF45" s="228"/>
      <c r="MKG45" s="228"/>
      <c r="MKH45" s="228"/>
      <c r="MKI45" s="228"/>
      <c r="MKJ45" s="228"/>
      <c r="MKK45" s="228"/>
      <c r="MKL45" s="228"/>
      <c r="MKM45" s="228"/>
      <c r="MKN45" s="228"/>
      <c r="MKO45" s="228"/>
      <c r="MKP45" s="228"/>
      <c r="MKQ45" s="228"/>
      <c r="MKR45" s="228"/>
      <c r="MKS45" s="228"/>
      <c r="MKT45" s="228"/>
      <c r="MKU45" s="228"/>
      <c r="MKV45" s="228"/>
      <c r="MKW45" s="228"/>
      <c r="MKX45" s="228"/>
      <c r="MKY45" s="228"/>
      <c r="MKZ45" s="228"/>
      <c r="MLA45" s="228"/>
      <c r="MLB45" s="228"/>
      <c r="MLC45" s="228"/>
      <c r="MLD45" s="228"/>
      <c r="MLE45" s="228"/>
      <c r="MLF45" s="228"/>
      <c r="MLG45" s="228"/>
      <c r="MLH45" s="228"/>
      <c r="MLI45" s="228"/>
      <c r="MLJ45" s="228"/>
      <c r="MLK45" s="228"/>
      <c r="MLL45" s="228"/>
      <c r="MLM45" s="228"/>
      <c r="MLN45" s="228"/>
      <c r="MLO45" s="228"/>
      <c r="MLP45" s="228"/>
      <c r="MLQ45" s="228"/>
      <c r="MLR45" s="228"/>
      <c r="MLS45" s="228"/>
      <c r="MLT45" s="228"/>
      <c r="MLU45" s="228"/>
      <c r="MLV45" s="228"/>
      <c r="MLW45" s="228"/>
      <c r="MLX45" s="228"/>
      <c r="MLY45" s="228"/>
      <c r="MLZ45" s="228"/>
      <c r="MMA45" s="228"/>
      <c r="MMB45" s="228"/>
      <c r="MMC45" s="228"/>
      <c r="MMD45" s="228"/>
      <c r="MME45" s="228"/>
      <c r="MMF45" s="228"/>
      <c r="MMG45" s="228"/>
      <c r="MMH45" s="228"/>
      <c r="MMI45" s="228"/>
      <c r="MMJ45" s="228"/>
      <c r="MMK45" s="228"/>
      <c r="MML45" s="228"/>
      <c r="MMM45" s="228"/>
      <c r="MMN45" s="228"/>
      <c r="MMO45" s="228"/>
      <c r="MMP45" s="228"/>
      <c r="MMQ45" s="228"/>
      <c r="MMR45" s="228"/>
      <c r="MMS45" s="228"/>
      <c r="MMT45" s="228"/>
      <c r="MMU45" s="228"/>
      <c r="MMV45" s="228"/>
      <c r="MMW45" s="228"/>
      <c r="MMX45" s="228"/>
      <c r="MMY45" s="228"/>
      <c r="MMZ45" s="228"/>
      <c r="MNA45" s="228"/>
      <c r="MNB45" s="228"/>
      <c r="MNC45" s="228"/>
      <c r="MND45" s="228"/>
      <c r="MNE45" s="228"/>
      <c r="MNF45" s="228"/>
      <c r="MNG45" s="228"/>
      <c r="MNH45" s="228"/>
      <c r="MNI45" s="228"/>
      <c r="MNJ45" s="228"/>
      <c r="MNK45" s="228"/>
      <c r="MNL45" s="228"/>
      <c r="MNM45" s="228"/>
      <c r="MNN45" s="228"/>
      <c r="MNO45" s="228"/>
      <c r="MNP45" s="228"/>
      <c r="MNQ45" s="228"/>
      <c r="MNR45" s="228"/>
      <c r="MNS45" s="228"/>
      <c r="MNT45" s="228"/>
      <c r="MNU45" s="228"/>
      <c r="MNV45" s="228"/>
      <c r="MNW45" s="228"/>
      <c r="MNX45" s="228"/>
      <c r="MNY45" s="228"/>
      <c r="MNZ45" s="228"/>
      <c r="MOA45" s="228"/>
      <c r="MOB45" s="228"/>
      <c r="MOC45" s="228"/>
      <c r="MOD45" s="228"/>
      <c r="MOE45" s="228"/>
      <c r="MOF45" s="228"/>
      <c r="MOG45" s="228"/>
      <c r="MOH45" s="228"/>
      <c r="MOI45" s="228"/>
      <c r="MOJ45" s="228"/>
      <c r="MOK45" s="228"/>
      <c r="MOL45" s="228"/>
      <c r="MOM45" s="228"/>
      <c r="MON45" s="228"/>
      <c r="MOO45" s="228"/>
      <c r="MOP45" s="228"/>
      <c r="MOQ45" s="228"/>
      <c r="MOR45" s="228"/>
      <c r="MOS45" s="228"/>
      <c r="MOT45" s="228"/>
      <c r="MOU45" s="228"/>
      <c r="MOV45" s="228"/>
      <c r="MOW45" s="228"/>
      <c r="MOX45" s="228"/>
      <c r="MOY45" s="228"/>
      <c r="MOZ45" s="228"/>
      <c r="MPA45" s="228"/>
      <c r="MPB45" s="228"/>
      <c r="MPC45" s="228"/>
      <c r="MPD45" s="228"/>
      <c r="MPE45" s="228"/>
      <c r="MPF45" s="228"/>
      <c r="MPG45" s="228"/>
      <c r="MPH45" s="228"/>
      <c r="MPI45" s="228"/>
      <c r="MPJ45" s="228"/>
      <c r="MPK45" s="228"/>
      <c r="MPL45" s="228"/>
      <c r="MPM45" s="228"/>
      <c r="MPN45" s="228"/>
      <c r="MPO45" s="228"/>
      <c r="MPP45" s="228"/>
      <c r="MPQ45" s="228"/>
      <c r="MPR45" s="228"/>
      <c r="MPS45" s="228"/>
      <c r="MPT45" s="228"/>
      <c r="MPU45" s="228"/>
      <c r="MPV45" s="228"/>
      <c r="MPW45" s="228"/>
      <c r="MPX45" s="228"/>
      <c r="MPY45" s="228"/>
      <c r="MPZ45" s="228"/>
      <c r="MQA45" s="228"/>
      <c r="MQB45" s="228"/>
      <c r="MQC45" s="228"/>
      <c r="MQD45" s="228"/>
      <c r="MQE45" s="228"/>
      <c r="MQF45" s="228"/>
      <c r="MQG45" s="228"/>
      <c r="MQH45" s="228"/>
      <c r="MQI45" s="228"/>
      <c r="MQJ45" s="228"/>
      <c r="MQK45" s="228"/>
      <c r="MQL45" s="228"/>
      <c r="MQM45" s="228"/>
      <c r="MQN45" s="228"/>
      <c r="MQO45" s="228"/>
      <c r="MQP45" s="228"/>
      <c r="MQQ45" s="228"/>
      <c r="MQR45" s="228"/>
      <c r="MQS45" s="228"/>
      <c r="MQT45" s="228"/>
      <c r="MQU45" s="228"/>
      <c r="MQV45" s="228"/>
      <c r="MQW45" s="228"/>
      <c r="MQX45" s="228"/>
      <c r="MQY45" s="228"/>
      <c r="MQZ45" s="228"/>
      <c r="MRA45" s="228"/>
      <c r="MRB45" s="228"/>
      <c r="MRC45" s="228"/>
      <c r="MRD45" s="228"/>
      <c r="MRE45" s="228"/>
      <c r="MRF45" s="228"/>
      <c r="MRG45" s="228"/>
      <c r="MRH45" s="228"/>
      <c r="MRI45" s="228"/>
      <c r="MRJ45" s="228"/>
      <c r="MRK45" s="228"/>
      <c r="MRL45" s="228"/>
      <c r="MRM45" s="228"/>
      <c r="MRN45" s="228"/>
      <c r="MRO45" s="228"/>
      <c r="MRP45" s="228"/>
      <c r="MRQ45" s="228"/>
      <c r="MRR45" s="228"/>
      <c r="MRS45" s="228"/>
      <c r="MRT45" s="228"/>
      <c r="MRU45" s="228"/>
      <c r="MRV45" s="228"/>
      <c r="MRW45" s="228"/>
      <c r="MRX45" s="228"/>
      <c r="MRY45" s="228"/>
      <c r="MRZ45" s="228"/>
      <c r="MSA45" s="228"/>
      <c r="MSB45" s="228"/>
      <c r="MSC45" s="228"/>
      <c r="MSD45" s="228"/>
      <c r="MSE45" s="228"/>
      <c r="MSF45" s="228"/>
      <c r="MSG45" s="228"/>
      <c r="MSH45" s="228"/>
      <c r="MSI45" s="228"/>
      <c r="MSJ45" s="228"/>
      <c r="MSK45" s="228"/>
      <c r="MSL45" s="228"/>
      <c r="MSM45" s="228"/>
      <c r="MSN45" s="228"/>
      <c r="MSO45" s="228"/>
      <c r="MSP45" s="228"/>
      <c r="MSQ45" s="228"/>
      <c r="MSR45" s="228"/>
      <c r="MSS45" s="228"/>
      <c r="MST45" s="228"/>
      <c r="MSU45" s="228"/>
      <c r="MSV45" s="228"/>
      <c r="MSW45" s="228"/>
      <c r="MSX45" s="228"/>
      <c r="MSY45" s="228"/>
      <c r="MSZ45" s="228"/>
      <c r="MTA45" s="228"/>
      <c r="MTB45" s="228"/>
      <c r="MTC45" s="228"/>
      <c r="MTD45" s="228"/>
      <c r="MTE45" s="228"/>
      <c r="MTF45" s="228"/>
      <c r="MTG45" s="228"/>
      <c r="MTH45" s="228"/>
      <c r="MTI45" s="228"/>
      <c r="MTJ45" s="228"/>
      <c r="MTK45" s="228"/>
      <c r="MTL45" s="228"/>
      <c r="MTM45" s="228"/>
      <c r="MTN45" s="228"/>
      <c r="MTO45" s="228"/>
      <c r="MTP45" s="228"/>
      <c r="MTQ45" s="228"/>
      <c r="MTR45" s="228"/>
      <c r="MTS45" s="228"/>
      <c r="MTT45" s="228"/>
      <c r="MTU45" s="228"/>
      <c r="MTV45" s="228"/>
      <c r="MTW45" s="228"/>
      <c r="MTX45" s="228"/>
      <c r="MTY45" s="228"/>
      <c r="MTZ45" s="228"/>
      <c r="MUA45" s="228"/>
      <c r="MUB45" s="228"/>
      <c r="MUC45" s="228"/>
      <c r="MUD45" s="228"/>
      <c r="MUE45" s="228"/>
      <c r="MUF45" s="228"/>
      <c r="MUG45" s="228"/>
      <c r="MUH45" s="228"/>
      <c r="MUI45" s="228"/>
      <c r="MUJ45" s="228"/>
      <c r="MUK45" s="228"/>
      <c r="MUL45" s="228"/>
      <c r="MUM45" s="228"/>
      <c r="MUN45" s="228"/>
      <c r="MUO45" s="228"/>
      <c r="MUP45" s="228"/>
      <c r="MUQ45" s="228"/>
      <c r="MUR45" s="228"/>
      <c r="MUS45" s="228"/>
      <c r="MUT45" s="228"/>
      <c r="MUU45" s="228"/>
      <c r="MUV45" s="228"/>
      <c r="MUW45" s="228"/>
      <c r="MUX45" s="228"/>
      <c r="MUY45" s="228"/>
      <c r="MUZ45" s="228"/>
      <c r="MVA45" s="228"/>
      <c r="MVB45" s="228"/>
      <c r="MVC45" s="228"/>
      <c r="MVD45" s="228"/>
      <c r="MVE45" s="228"/>
      <c r="MVF45" s="228"/>
      <c r="MVG45" s="228"/>
      <c r="MVH45" s="228"/>
      <c r="MVI45" s="228"/>
      <c r="MVJ45" s="228"/>
      <c r="MVK45" s="228"/>
      <c r="MVL45" s="228"/>
      <c r="MVM45" s="228"/>
      <c r="MVN45" s="228"/>
      <c r="MVO45" s="228"/>
      <c r="MVP45" s="228"/>
      <c r="MVQ45" s="228"/>
      <c r="MVR45" s="228"/>
      <c r="MVS45" s="228"/>
      <c r="MVT45" s="228"/>
      <c r="MVU45" s="228"/>
      <c r="MVV45" s="228"/>
      <c r="MVW45" s="228"/>
      <c r="MVX45" s="228"/>
      <c r="MVY45" s="228"/>
      <c r="MVZ45" s="228"/>
      <c r="MWA45" s="228"/>
      <c r="MWB45" s="228"/>
      <c r="MWC45" s="228"/>
      <c r="MWD45" s="228"/>
      <c r="MWE45" s="228"/>
      <c r="MWF45" s="228"/>
      <c r="MWG45" s="228"/>
      <c r="MWH45" s="228"/>
      <c r="MWI45" s="228"/>
      <c r="MWJ45" s="228"/>
      <c r="MWK45" s="228"/>
      <c r="MWL45" s="228"/>
      <c r="MWM45" s="228"/>
      <c r="MWN45" s="228"/>
      <c r="MWO45" s="228"/>
      <c r="MWP45" s="228"/>
      <c r="MWQ45" s="228"/>
      <c r="MWR45" s="228"/>
      <c r="MWS45" s="228"/>
      <c r="MWT45" s="228"/>
      <c r="MWU45" s="228"/>
      <c r="MWV45" s="228"/>
      <c r="MWW45" s="228"/>
      <c r="MWX45" s="228"/>
      <c r="MWY45" s="228"/>
      <c r="MWZ45" s="228"/>
      <c r="MXA45" s="228"/>
      <c r="MXB45" s="228"/>
      <c r="MXC45" s="228"/>
      <c r="MXD45" s="228"/>
      <c r="MXE45" s="228"/>
      <c r="MXF45" s="228"/>
      <c r="MXG45" s="228"/>
      <c r="MXH45" s="228"/>
      <c r="MXI45" s="228"/>
      <c r="MXJ45" s="228"/>
      <c r="MXK45" s="228"/>
      <c r="MXL45" s="228"/>
      <c r="MXM45" s="228"/>
      <c r="MXN45" s="228"/>
      <c r="MXO45" s="228"/>
      <c r="MXP45" s="228"/>
      <c r="MXQ45" s="228"/>
      <c r="MXR45" s="228"/>
      <c r="MXS45" s="228"/>
      <c r="MXT45" s="228"/>
      <c r="MXU45" s="228"/>
      <c r="MXV45" s="228"/>
      <c r="MXW45" s="228"/>
      <c r="MXX45" s="228"/>
      <c r="MXY45" s="228"/>
      <c r="MXZ45" s="228"/>
      <c r="MYA45" s="228"/>
      <c r="MYB45" s="228"/>
      <c r="MYC45" s="228"/>
      <c r="MYD45" s="228"/>
      <c r="MYE45" s="228"/>
      <c r="MYF45" s="228"/>
      <c r="MYG45" s="228"/>
      <c r="MYH45" s="228"/>
      <c r="MYI45" s="228"/>
      <c r="MYJ45" s="228"/>
      <c r="MYK45" s="228"/>
      <c r="MYL45" s="228"/>
      <c r="MYM45" s="228"/>
      <c r="MYN45" s="228"/>
      <c r="MYO45" s="228"/>
      <c r="MYP45" s="228"/>
      <c r="MYQ45" s="228"/>
      <c r="MYR45" s="228"/>
      <c r="MYS45" s="228"/>
      <c r="MYT45" s="228"/>
      <c r="MYU45" s="228"/>
      <c r="MYV45" s="228"/>
      <c r="MYW45" s="228"/>
      <c r="MYX45" s="228"/>
      <c r="MYY45" s="228"/>
      <c r="MYZ45" s="228"/>
      <c r="MZA45" s="228"/>
      <c r="MZB45" s="228"/>
      <c r="MZC45" s="228"/>
      <c r="MZD45" s="228"/>
      <c r="MZE45" s="228"/>
      <c r="MZF45" s="228"/>
      <c r="MZG45" s="228"/>
      <c r="MZH45" s="228"/>
      <c r="MZI45" s="228"/>
      <c r="MZJ45" s="228"/>
      <c r="MZK45" s="228"/>
      <c r="MZL45" s="228"/>
      <c r="MZM45" s="228"/>
      <c r="MZN45" s="228"/>
      <c r="MZO45" s="228"/>
      <c r="MZP45" s="228"/>
      <c r="MZQ45" s="228"/>
      <c r="MZR45" s="228"/>
      <c r="MZS45" s="228"/>
      <c r="MZT45" s="228"/>
      <c r="MZU45" s="228"/>
      <c r="MZV45" s="228"/>
      <c r="MZW45" s="228"/>
      <c r="MZX45" s="228"/>
      <c r="MZY45" s="228"/>
      <c r="MZZ45" s="228"/>
      <c r="NAA45" s="228"/>
      <c r="NAB45" s="228"/>
      <c r="NAC45" s="228"/>
      <c r="NAD45" s="228"/>
      <c r="NAE45" s="228"/>
      <c r="NAF45" s="228"/>
      <c r="NAG45" s="228"/>
      <c r="NAH45" s="228"/>
      <c r="NAI45" s="228"/>
      <c r="NAJ45" s="228"/>
      <c r="NAK45" s="228"/>
      <c r="NAL45" s="228"/>
      <c r="NAM45" s="228"/>
      <c r="NAN45" s="228"/>
      <c r="NAO45" s="228"/>
      <c r="NAP45" s="228"/>
      <c r="NAQ45" s="228"/>
      <c r="NAR45" s="228"/>
      <c r="NAS45" s="228"/>
      <c r="NAT45" s="228"/>
      <c r="NAU45" s="228"/>
      <c r="NAV45" s="228"/>
      <c r="NAW45" s="228"/>
      <c r="NAX45" s="228"/>
      <c r="NAY45" s="228"/>
      <c r="NAZ45" s="228"/>
      <c r="NBA45" s="228"/>
      <c r="NBB45" s="228"/>
      <c r="NBC45" s="228"/>
      <c r="NBD45" s="228"/>
      <c r="NBE45" s="228"/>
      <c r="NBF45" s="228"/>
      <c r="NBG45" s="228"/>
      <c r="NBH45" s="228"/>
      <c r="NBI45" s="228"/>
      <c r="NBJ45" s="228"/>
      <c r="NBK45" s="228"/>
      <c r="NBL45" s="228"/>
      <c r="NBM45" s="228"/>
      <c r="NBN45" s="228"/>
      <c r="NBO45" s="228"/>
      <c r="NBP45" s="228"/>
      <c r="NBQ45" s="228"/>
      <c r="NBR45" s="228"/>
      <c r="NBS45" s="228"/>
      <c r="NBT45" s="228"/>
      <c r="NBU45" s="228"/>
      <c r="NBV45" s="228"/>
      <c r="NBW45" s="228"/>
      <c r="NBX45" s="228"/>
      <c r="NBY45" s="228"/>
      <c r="NBZ45" s="228"/>
      <c r="NCA45" s="228"/>
      <c r="NCB45" s="228"/>
      <c r="NCC45" s="228"/>
      <c r="NCD45" s="228"/>
      <c r="NCE45" s="228"/>
      <c r="NCF45" s="228"/>
      <c r="NCG45" s="228"/>
      <c r="NCH45" s="228"/>
      <c r="NCI45" s="228"/>
      <c r="NCJ45" s="228"/>
      <c r="NCK45" s="228"/>
      <c r="NCL45" s="228"/>
      <c r="NCM45" s="228"/>
      <c r="NCN45" s="228"/>
      <c r="NCO45" s="228"/>
      <c r="NCP45" s="228"/>
      <c r="NCQ45" s="228"/>
      <c r="NCR45" s="228"/>
      <c r="NCS45" s="228"/>
      <c r="NCT45" s="228"/>
      <c r="NCU45" s="228"/>
      <c r="NCV45" s="228"/>
      <c r="NCW45" s="228"/>
      <c r="NCX45" s="228"/>
      <c r="NCY45" s="228"/>
      <c r="NCZ45" s="228"/>
      <c r="NDA45" s="228"/>
      <c r="NDB45" s="228"/>
      <c r="NDC45" s="228"/>
      <c r="NDD45" s="228"/>
      <c r="NDE45" s="228"/>
      <c r="NDF45" s="228"/>
      <c r="NDG45" s="228"/>
      <c r="NDH45" s="228"/>
      <c r="NDI45" s="228"/>
      <c r="NDJ45" s="228"/>
      <c r="NDK45" s="228"/>
      <c r="NDL45" s="228"/>
      <c r="NDM45" s="228"/>
      <c r="NDN45" s="228"/>
      <c r="NDO45" s="228"/>
      <c r="NDP45" s="228"/>
      <c r="NDQ45" s="228"/>
      <c r="NDR45" s="228"/>
      <c r="NDS45" s="228"/>
      <c r="NDT45" s="228"/>
      <c r="NDU45" s="228"/>
      <c r="NDV45" s="228"/>
      <c r="NDW45" s="228"/>
      <c r="NDX45" s="228"/>
      <c r="NDY45" s="228"/>
      <c r="NDZ45" s="228"/>
      <c r="NEA45" s="228"/>
      <c r="NEB45" s="228"/>
      <c r="NEC45" s="228"/>
      <c r="NED45" s="228"/>
      <c r="NEE45" s="228"/>
      <c r="NEF45" s="228"/>
      <c r="NEG45" s="228"/>
      <c r="NEH45" s="228"/>
      <c r="NEI45" s="228"/>
      <c r="NEJ45" s="228"/>
      <c r="NEK45" s="228"/>
      <c r="NEL45" s="228"/>
      <c r="NEM45" s="228"/>
      <c r="NEN45" s="228"/>
      <c r="NEO45" s="228"/>
      <c r="NEP45" s="228"/>
      <c r="NEQ45" s="228"/>
      <c r="NER45" s="228"/>
      <c r="NES45" s="228"/>
      <c r="NET45" s="228"/>
      <c r="NEU45" s="228"/>
      <c r="NEV45" s="228"/>
      <c r="NEW45" s="228"/>
      <c r="NEX45" s="228"/>
      <c r="NEY45" s="228"/>
      <c r="NEZ45" s="228"/>
      <c r="NFA45" s="228"/>
      <c r="NFB45" s="228"/>
      <c r="NFC45" s="228"/>
      <c r="NFD45" s="228"/>
      <c r="NFE45" s="228"/>
      <c r="NFF45" s="228"/>
      <c r="NFG45" s="228"/>
      <c r="NFH45" s="228"/>
      <c r="NFI45" s="228"/>
      <c r="NFJ45" s="228"/>
      <c r="NFK45" s="228"/>
      <c r="NFL45" s="228"/>
      <c r="NFM45" s="228"/>
      <c r="NFN45" s="228"/>
      <c r="NFO45" s="228"/>
      <c r="NFP45" s="228"/>
      <c r="NFQ45" s="228"/>
      <c r="NFR45" s="228"/>
      <c r="NFS45" s="228"/>
      <c r="NFT45" s="228"/>
      <c r="NFU45" s="228"/>
      <c r="NFV45" s="228"/>
      <c r="NFW45" s="228"/>
      <c r="NFX45" s="228"/>
      <c r="NFY45" s="228"/>
      <c r="NFZ45" s="228"/>
      <c r="NGA45" s="228"/>
      <c r="NGB45" s="228"/>
      <c r="NGC45" s="228"/>
      <c r="NGD45" s="228"/>
      <c r="NGE45" s="228"/>
      <c r="NGF45" s="228"/>
      <c r="NGG45" s="228"/>
      <c r="NGH45" s="228"/>
      <c r="NGI45" s="228"/>
      <c r="NGJ45" s="228"/>
      <c r="NGK45" s="228"/>
      <c r="NGL45" s="228"/>
      <c r="NGM45" s="228"/>
      <c r="NGN45" s="228"/>
      <c r="NGO45" s="228"/>
      <c r="NGP45" s="228"/>
      <c r="NGQ45" s="228"/>
      <c r="NGR45" s="228"/>
      <c r="NGS45" s="228"/>
      <c r="NGT45" s="228"/>
      <c r="NGU45" s="228"/>
      <c r="NGV45" s="228"/>
      <c r="NGW45" s="228"/>
      <c r="NGX45" s="228"/>
      <c r="NGY45" s="228"/>
      <c r="NGZ45" s="228"/>
      <c r="NHA45" s="228"/>
      <c r="NHB45" s="228"/>
      <c r="NHC45" s="228"/>
      <c r="NHD45" s="228"/>
      <c r="NHE45" s="228"/>
      <c r="NHF45" s="228"/>
      <c r="NHG45" s="228"/>
      <c r="NHH45" s="228"/>
      <c r="NHI45" s="228"/>
      <c r="NHJ45" s="228"/>
      <c r="NHK45" s="228"/>
      <c r="NHL45" s="228"/>
      <c r="NHM45" s="228"/>
      <c r="NHN45" s="228"/>
      <c r="NHO45" s="228"/>
      <c r="NHP45" s="228"/>
      <c r="NHQ45" s="228"/>
      <c r="NHR45" s="228"/>
      <c r="NHS45" s="228"/>
      <c r="NHT45" s="228"/>
      <c r="NHU45" s="228"/>
      <c r="NHV45" s="228"/>
      <c r="NHW45" s="228"/>
      <c r="NHX45" s="228"/>
      <c r="NHY45" s="228"/>
      <c r="NHZ45" s="228"/>
      <c r="NIA45" s="228"/>
      <c r="NIB45" s="228"/>
      <c r="NIC45" s="228"/>
      <c r="NID45" s="228"/>
      <c r="NIE45" s="228"/>
      <c r="NIF45" s="228"/>
      <c r="NIG45" s="228"/>
      <c r="NIH45" s="228"/>
      <c r="NII45" s="228"/>
      <c r="NIJ45" s="228"/>
      <c r="NIK45" s="228"/>
      <c r="NIL45" s="228"/>
      <c r="NIM45" s="228"/>
      <c r="NIN45" s="228"/>
      <c r="NIO45" s="228"/>
      <c r="NIP45" s="228"/>
      <c r="NIQ45" s="228"/>
      <c r="NIR45" s="228"/>
      <c r="NIS45" s="228"/>
      <c r="NIT45" s="228"/>
      <c r="NIU45" s="228"/>
      <c r="NIV45" s="228"/>
      <c r="NIW45" s="228"/>
      <c r="NIX45" s="228"/>
      <c r="NIY45" s="228"/>
      <c r="NIZ45" s="228"/>
      <c r="NJA45" s="228"/>
      <c r="NJB45" s="228"/>
      <c r="NJC45" s="228"/>
      <c r="NJD45" s="228"/>
      <c r="NJE45" s="228"/>
      <c r="NJF45" s="228"/>
      <c r="NJG45" s="228"/>
      <c r="NJH45" s="228"/>
      <c r="NJI45" s="228"/>
      <c r="NJJ45" s="228"/>
      <c r="NJK45" s="228"/>
      <c r="NJL45" s="228"/>
      <c r="NJM45" s="228"/>
      <c r="NJN45" s="228"/>
      <c r="NJO45" s="228"/>
      <c r="NJP45" s="228"/>
      <c r="NJQ45" s="228"/>
      <c r="NJR45" s="228"/>
      <c r="NJS45" s="228"/>
      <c r="NJT45" s="228"/>
      <c r="NJU45" s="228"/>
      <c r="NJV45" s="228"/>
      <c r="NJW45" s="228"/>
      <c r="NJX45" s="228"/>
      <c r="NJY45" s="228"/>
      <c r="NJZ45" s="228"/>
      <c r="NKA45" s="228"/>
      <c r="NKB45" s="228"/>
      <c r="NKC45" s="228"/>
      <c r="NKD45" s="228"/>
      <c r="NKE45" s="228"/>
      <c r="NKF45" s="228"/>
      <c r="NKG45" s="228"/>
      <c r="NKH45" s="228"/>
      <c r="NKI45" s="228"/>
      <c r="NKJ45" s="228"/>
      <c r="NKK45" s="228"/>
      <c r="NKL45" s="228"/>
      <c r="NKM45" s="228"/>
      <c r="NKN45" s="228"/>
      <c r="NKO45" s="228"/>
      <c r="NKP45" s="228"/>
      <c r="NKQ45" s="228"/>
      <c r="NKR45" s="228"/>
      <c r="NKS45" s="228"/>
      <c r="NKT45" s="228"/>
      <c r="NKU45" s="228"/>
      <c r="NKV45" s="228"/>
      <c r="NKW45" s="228"/>
      <c r="NKX45" s="228"/>
      <c r="NKY45" s="228"/>
      <c r="NKZ45" s="228"/>
      <c r="NLA45" s="228"/>
      <c r="NLB45" s="228"/>
      <c r="NLC45" s="228"/>
      <c r="NLD45" s="228"/>
      <c r="NLE45" s="228"/>
      <c r="NLF45" s="228"/>
      <c r="NLG45" s="228"/>
      <c r="NLH45" s="228"/>
      <c r="NLI45" s="228"/>
      <c r="NLJ45" s="228"/>
      <c r="NLK45" s="228"/>
      <c r="NLL45" s="228"/>
      <c r="NLM45" s="228"/>
      <c r="NLN45" s="228"/>
      <c r="NLO45" s="228"/>
      <c r="NLP45" s="228"/>
      <c r="NLQ45" s="228"/>
      <c r="NLR45" s="228"/>
      <c r="NLS45" s="228"/>
      <c r="NLT45" s="228"/>
      <c r="NLU45" s="228"/>
      <c r="NLV45" s="228"/>
      <c r="NLW45" s="228"/>
      <c r="NLX45" s="228"/>
      <c r="NLY45" s="228"/>
      <c r="NLZ45" s="228"/>
      <c r="NMA45" s="228"/>
      <c r="NMB45" s="228"/>
      <c r="NMC45" s="228"/>
      <c r="NMD45" s="228"/>
      <c r="NME45" s="228"/>
      <c r="NMF45" s="228"/>
      <c r="NMG45" s="228"/>
      <c r="NMH45" s="228"/>
      <c r="NMI45" s="228"/>
      <c r="NMJ45" s="228"/>
      <c r="NMK45" s="228"/>
      <c r="NML45" s="228"/>
      <c r="NMM45" s="228"/>
      <c r="NMN45" s="228"/>
      <c r="NMO45" s="228"/>
      <c r="NMP45" s="228"/>
      <c r="NMQ45" s="228"/>
      <c r="NMR45" s="228"/>
      <c r="NMS45" s="228"/>
      <c r="NMT45" s="228"/>
      <c r="NMU45" s="228"/>
      <c r="NMV45" s="228"/>
      <c r="NMW45" s="228"/>
      <c r="NMX45" s="228"/>
      <c r="NMY45" s="228"/>
      <c r="NMZ45" s="228"/>
      <c r="NNA45" s="228"/>
      <c r="NNB45" s="228"/>
      <c r="NNC45" s="228"/>
      <c r="NND45" s="228"/>
      <c r="NNE45" s="228"/>
      <c r="NNF45" s="228"/>
      <c r="NNG45" s="228"/>
      <c r="NNH45" s="228"/>
      <c r="NNI45" s="228"/>
      <c r="NNJ45" s="228"/>
      <c r="NNK45" s="228"/>
      <c r="NNL45" s="228"/>
      <c r="NNM45" s="228"/>
      <c r="NNN45" s="228"/>
      <c r="NNO45" s="228"/>
      <c r="NNP45" s="228"/>
      <c r="NNQ45" s="228"/>
      <c r="NNR45" s="228"/>
      <c r="NNS45" s="228"/>
      <c r="NNT45" s="228"/>
      <c r="NNU45" s="228"/>
      <c r="NNV45" s="228"/>
      <c r="NNW45" s="228"/>
      <c r="NNX45" s="228"/>
      <c r="NNY45" s="228"/>
      <c r="NNZ45" s="228"/>
      <c r="NOA45" s="228"/>
      <c r="NOB45" s="228"/>
      <c r="NOC45" s="228"/>
      <c r="NOD45" s="228"/>
      <c r="NOE45" s="228"/>
      <c r="NOF45" s="228"/>
      <c r="NOG45" s="228"/>
      <c r="NOH45" s="228"/>
      <c r="NOI45" s="228"/>
      <c r="NOJ45" s="228"/>
      <c r="NOK45" s="228"/>
      <c r="NOL45" s="228"/>
      <c r="NOM45" s="228"/>
      <c r="NON45" s="228"/>
      <c r="NOO45" s="228"/>
      <c r="NOP45" s="228"/>
      <c r="NOQ45" s="228"/>
      <c r="NOR45" s="228"/>
      <c r="NOS45" s="228"/>
      <c r="NOT45" s="228"/>
      <c r="NOU45" s="228"/>
      <c r="NOV45" s="228"/>
      <c r="NOW45" s="228"/>
      <c r="NOX45" s="228"/>
      <c r="NOY45" s="228"/>
      <c r="NOZ45" s="228"/>
      <c r="NPA45" s="228"/>
      <c r="NPB45" s="228"/>
      <c r="NPC45" s="228"/>
      <c r="NPD45" s="228"/>
      <c r="NPE45" s="228"/>
      <c r="NPF45" s="228"/>
      <c r="NPG45" s="228"/>
      <c r="NPH45" s="228"/>
      <c r="NPI45" s="228"/>
      <c r="NPJ45" s="228"/>
      <c r="NPK45" s="228"/>
      <c r="NPL45" s="228"/>
      <c r="NPM45" s="228"/>
      <c r="NPN45" s="228"/>
      <c r="NPO45" s="228"/>
      <c r="NPP45" s="228"/>
      <c r="NPQ45" s="228"/>
      <c r="NPR45" s="228"/>
      <c r="NPS45" s="228"/>
      <c r="NPT45" s="228"/>
      <c r="NPU45" s="228"/>
      <c r="NPV45" s="228"/>
      <c r="NPW45" s="228"/>
      <c r="NPX45" s="228"/>
      <c r="NPY45" s="228"/>
      <c r="NPZ45" s="228"/>
      <c r="NQA45" s="228"/>
      <c r="NQB45" s="228"/>
      <c r="NQC45" s="228"/>
      <c r="NQD45" s="228"/>
      <c r="NQE45" s="228"/>
      <c r="NQF45" s="228"/>
      <c r="NQG45" s="228"/>
      <c r="NQH45" s="228"/>
      <c r="NQI45" s="228"/>
      <c r="NQJ45" s="228"/>
      <c r="NQK45" s="228"/>
      <c r="NQL45" s="228"/>
      <c r="NQM45" s="228"/>
      <c r="NQN45" s="228"/>
      <c r="NQO45" s="228"/>
      <c r="NQP45" s="228"/>
      <c r="NQQ45" s="228"/>
      <c r="NQR45" s="228"/>
      <c r="NQS45" s="228"/>
      <c r="NQT45" s="228"/>
      <c r="NQU45" s="228"/>
      <c r="NQV45" s="228"/>
      <c r="NQW45" s="228"/>
      <c r="NQX45" s="228"/>
      <c r="NQY45" s="228"/>
      <c r="NQZ45" s="228"/>
      <c r="NRA45" s="228"/>
      <c r="NRB45" s="228"/>
      <c r="NRC45" s="228"/>
      <c r="NRD45" s="228"/>
      <c r="NRE45" s="228"/>
      <c r="NRF45" s="228"/>
      <c r="NRG45" s="228"/>
      <c r="NRH45" s="228"/>
      <c r="NRI45" s="228"/>
      <c r="NRJ45" s="228"/>
      <c r="NRK45" s="228"/>
      <c r="NRL45" s="228"/>
      <c r="NRM45" s="228"/>
      <c r="NRN45" s="228"/>
      <c r="NRO45" s="228"/>
      <c r="NRP45" s="228"/>
      <c r="NRQ45" s="228"/>
      <c r="NRR45" s="228"/>
      <c r="NRS45" s="228"/>
      <c r="NRT45" s="228"/>
      <c r="NRU45" s="228"/>
      <c r="NRV45" s="228"/>
      <c r="NRW45" s="228"/>
      <c r="NRX45" s="228"/>
      <c r="NRY45" s="228"/>
      <c r="NRZ45" s="228"/>
      <c r="NSA45" s="228"/>
      <c r="NSB45" s="228"/>
      <c r="NSC45" s="228"/>
      <c r="NSD45" s="228"/>
      <c r="NSE45" s="228"/>
      <c r="NSF45" s="228"/>
      <c r="NSG45" s="228"/>
      <c r="NSH45" s="228"/>
      <c r="NSI45" s="228"/>
      <c r="NSJ45" s="228"/>
      <c r="NSK45" s="228"/>
      <c r="NSL45" s="228"/>
      <c r="NSM45" s="228"/>
      <c r="NSN45" s="228"/>
      <c r="NSO45" s="228"/>
      <c r="NSP45" s="228"/>
      <c r="NSQ45" s="228"/>
      <c r="NSR45" s="228"/>
      <c r="NSS45" s="228"/>
      <c r="NST45" s="228"/>
      <c r="NSU45" s="228"/>
      <c r="NSV45" s="228"/>
      <c r="NSW45" s="228"/>
      <c r="NSX45" s="228"/>
      <c r="NSY45" s="228"/>
      <c r="NSZ45" s="228"/>
      <c r="NTA45" s="228"/>
      <c r="NTB45" s="228"/>
      <c r="NTC45" s="228"/>
      <c r="NTD45" s="228"/>
      <c r="NTE45" s="228"/>
      <c r="NTF45" s="228"/>
      <c r="NTG45" s="228"/>
      <c r="NTH45" s="228"/>
      <c r="NTI45" s="228"/>
      <c r="NTJ45" s="228"/>
      <c r="NTK45" s="228"/>
      <c r="NTL45" s="228"/>
      <c r="NTM45" s="228"/>
      <c r="NTN45" s="228"/>
      <c r="NTO45" s="228"/>
      <c r="NTP45" s="228"/>
      <c r="NTQ45" s="228"/>
      <c r="NTR45" s="228"/>
      <c r="NTS45" s="228"/>
      <c r="NTT45" s="228"/>
      <c r="NTU45" s="228"/>
      <c r="NTV45" s="228"/>
      <c r="NTW45" s="228"/>
      <c r="NTX45" s="228"/>
      <c r="NTY45" s="228"/>
      <c r="NTZ45" s="228"/>
      <c r="NUA45" s="228"/>
      <c r="NUB45" s="228"/>
      <c r="NUC45" s="228"/>
      <c r="NUD45" s="228"/>
      <c r="NUE45" s="228"/>
      <c r="NUF45" s="228"/>
      <c r="NUG45" s="228"/>
      <c r="NUH45" s="228"/>
      <c r="NUI45" s="228"/>
      <c r="NUJ45" s="228"/>
      <c r="NUK45" s="228"/>
      <c r="NUL45" s="228"/>
      <c r="NUM45" s="228"/>
      <c r="NUN45" s="228"/>
      <c r="NUO45" s="228"/>
      <c r="NUP45" s="228"/>
      <c r="NUQ45" s="228"/>
      <c r="NUR45" s="228"/>
      <c r="NUS45" s="228"/>
      <c r="NUT45" s="228"/>
      <c r="NUU45" s="228"/>
      <c r="NUV45" s="228"/>
      <c r="NUW45" s="228"/>
      <c r="NUX45" s="228"/>
      <c r="NUY45" s="228"/>
      <c r="NUZ45" s="228"/>
      <c r="NVA45" s="228"/>
      <c r="NVB45" s="228"/>
      <c r="NVC45" s="228"/>
      <c r="NVD45" s="228"/>
      <c r="NVE45" s="228"/>
      <c r="NVF45" s="228"/>
      <c r="NVG45" s="228"/>
      <c r="NVH45" s="228"/>
      <c r="NVI45" s="228"/>
      <c r="NVJ45" s="228"/>
      <c r="NVK45" s="228"/>
      <c r="NVL45" s="228"/>
      <c r="NVM45" s="228"/>
      <c r="NVN45" s="228"/>
      <c r="NVO45" s="228"/>
      <c r="NVP45" s="228"/>
      <c r="NVQ45" s="228"/>
      <c r="NVR45" s="228"/>
      <c r="NVS45" s="228"/>
      <c r="NVT45" s="228"/>
      <c r="NVU45" s="228"/>
      <c r="NVV45" s="228"/>
      <c r="NVW45" s="228"/>
      <c r="NVX45" s="228"/>
      <c r="NVY45" s="228"/>
      <c r="NVZ45" s="228"/>
      <c r="NWA45" s="228"/>
      <c r="NWB45" s="228"/>
      <c r="NWC45" s="228"/>
      <c r="NWD45" s="228"/>
      <c r="NWE45" s="228"/>
      <c r="NWF45" s="228"/>
      <c r="NWG45" s="228"/>
      <c r="NWH45" s="228"/>
      <c r="NWI45" s="228"/>
      <c r="NWJ45" s="228"/>
      <c r="NWK45" s="228"/>
      <c r="NWL45" s="228"/>
      <c r="NWM45" s="228"/>
      <c r="NWN45" s="228"/>
      <c r="NWO45" s="228"/>
      <c r="NWP45" s="228"/>
      <c r="NWQ45" s="228"/>
      <c r="NWR45" s="228"/>
      <c r="NWS45" s="228"/>
      <c r="NWT45" s="228"/>
      <c r="NWU45" s="228"/>
      <c r="NWV45" s="228"/>
      <c r="NWW45" s="228"/>
      <c r="NWX45" s="228"/>
      <c r="NWY45" s="228"/>
      <c r="NWZ45" s="228"/>
      <c r="NXA45" s="228"/>
      <c r="NXB45" s="228"/>
      <c r="NXC45" s="228"/>
      <c r="NXD45" s="228"/>
      <c r="NXE45" s="228"/>
      <c r="NXF45" s="228"/>
      <c r="NXG45" s="228"/>
      <c r="NXH45" s="228"/>
      <c r="NXI45" s="228"/>
      <c r="NXJ45" s="228"/>
      <c r="NXK45" s="228"/>
      <c r="NXL45" s="228"/>
      <c r="NXM45" s="228"/>
      <c r="NXN45" s="228"/>
      <c r="NXO45" s="228"/>
      <c r="NXP45" s="228"/>
      <c r="NXQ45" s="228"/>
      <c r="NXR45" s="228"/>
      <c r="NXS45" s="228"/>
      <c r="NXT45" s="228"/>
      <c r="NXU45" s="228"/>
      <c r="NXV45" s="228"/>
      <c r="NXW45" s="228"/>
      <c r="NXX45" s="228"/>
      <c r="NXY45" s="228"/>
      <c r="NXZ45" s="228"/>
      <c r="NYA45" s="228"/>
      <c r="NYB45" s="228"/>
      <c r="NYC45" s="228"/>
      <c r="NYD45" s="228"/>
      <c r="NYE45" s="228"/>
      <c r="NYF45" s="228"/>
      <c r="NYG45" s="228"/>
      <c r="NYH45" s="228"/>
      <c r="NYI45" s="228"/>
      <c r="NYJ45" s="228"/>
      <c r="NYK45" s="228"/>
      <c r="NYL45" s="228"/>
      <c r="NYM45" s="228"/>
      <c r="NYN45" s="228"/>
      <c r="NYO45" s="228"/>
      <c r="NYP45" s="228"/>
      <c r="NYQ45" s="228"/>
      <c r="NYR45" s="228"/>
      <c r="NYS45" s="228"/>
      <c r="NYT45" s="228"/>
      <c r="NYU45" s="228"/>
      <c r="NYV45" s="228"/>
      <c r="NYW45" s="228"/>
      <c r="NYX45" s="228"/>
      <c r="NYY45" s="228"/>
      <c r="NYZ45" s="228"/>
      <c r="NZA45" s="228"/>
      <c r="NZB45" s="228"/>
      <c r="NZC45" s="228"/>
      <c r="NZD45" s="228"/>
      <c r="NZE45" s="228"/>
      <c r="NZF45" s="228"/>
      <c r="NZG45" s="228"/>
      <c r="NZH45" s="228"/>
      <c r="NZI45" s="228"/>
      <c r="NZJ45" s="228"/>
      <c r="NZK45" s="228"/>
      <c r="NZL45" s="228"/>
      <c r="NZM45" s="228"/>
      <c r="NZN45" s="228"/>
      <c r="NZO45" s="228"/>
      <c r="NZP45" s="228"/>
      <c r="NZQ45" s="228"/>
      <c r="NZR45" s="228"/>
      <c r="NZS45" s="228"/>
      <c r="NZT45" s="228"/>
      <c r="NZU45" s="228"/>
      <c r="NZV45" s="228"/>
      <c r="NZW45" s="228"/>
      <c r="NZX45" s="228"/>
      <c r="NZY45" s="228"/>
      <c r="NZZ45" s="228"/>
      <c r="OAA45" s="228"/>
      <c r="OAB45" s="228"/>
      <c r="OAC45" s="228"/>
      <c r="OAD45" s="228"/>
      <c r="OAE45" s="228"/>
      <c r="OAF45" s="228"/>
      <c r="OAG45" s="228"/>
      <c r="OAH45" s="228"/>
      <c r="OAI45" s="228"/>
      <c r="OAJ45" s="228"/>
      <c r="OAK45" s="228"/>
      <c r="OAL45" s="228"/>
      <c r="OAM45" s="228"/>
      <c r="OAN45" s="228"/>
      <c r="OAO45" s="228"/>
      <c r="OAP45" s="228"/>
      <c r="OAQ45" s="228"/>
      <c r="OAR45" s="228"/>
      <c r="OAS45" s="228"/>
      <c r="OAT45" s="228"/>
      <c r="OAU45" s="228"/>
      <c r="OAV45" s="228"/>
      <c r="OAW45" s="228"/>
      <c r="OAX45" s="228"/>
      <c r="OAY45" s="228"/>
      <c r="OAZ45" s="228"/>
      <c r="OBA45" s="228"/>
      <c r="OBB45" s="228"/>
      <c r="OBC45" s="228"/>
      <c r="OBD45" s="228"/>
      <c r="OBE45" s="228"/>
      <c r="OBF45" s="228"/>
      <c r="OBG45" s="228"/>
      <c r="OBH45" s="228"/>
      <c r="OBI45" s="228"/>
      <c r="OBJ45" s="228"/>
      <c r="OBK45" s="228"/>
      <c r="OBL45" s="228"/>
      <c r="OBM45" s="228"/>
      <c r="OBN45" s="228"/>
      <c r="OBO45" s="228"/>
      <c r="OBP45" s="228"/>
      <c r="OBQ45" s="228"/>
      <c r="OBR45" s="228"/>
      <c r="OBS45" s="228"/>
      <c r="OBT45" s="228"/>
      <c r="OBU45" s="228"/>
      <c r="OBV45" s="228"/>
      <c r="OBW45" s="228"/>
      <c r="OBX45" s="228"/>
      <c r="OBY45" s="228"/>
      <c r="OBZ45" s="228"/>
      <c r="OCA45" s="228"/>
      <c r="OCB45" s="228"/>
      <c r="OCC45" s="228"/>
      <c r="OCD45" s="228"/>
      <c r="OCE45" s="228"/>
      <c r="OCF45" s="228"/>
      <c r="OCG45" s="228"/>
      <c r="OCH45" s="228"/>
      <c r="OCI45" s="228"/>
      <c r="OCJ45" s="228"/>
      <c r="OCK45" s="228"/>
      <c r="OCL45" s="228"/>
      <c r="OCM45" s="228"/>
      <c r="OCN45" s="228"/>
      <c r="OCO45" s="228"/>
      <c r="OCP45" s="228"/>
      <c r="OCQ45" s="228"/>
      <c r="OCR45" s="228"/>
      <c r="OCS45" s="228"/>
      <c r="OCT45" s="228"/>
      <c r="OCU45" s="228"/>
      <c r="OCV45" s="228"/>
      <c r="OCW45" s="228"/>
      <c r="OCX45" s="228"/>
      <c r="OCY45" s="228"/>
      <c r="OCZ45" s="228"/>
      <c r="ODA45" s="228"/>
      <c r="ODB45" s="228"/>
      <c r="ODC45" s="228"/>
      <c r="ODD45" s="228"/>
      <c r="ODE45" s="228"/>
      <c r="ODF45" s="228"/>
      <c r="ODG45" s="228"/>
      <c r="ODH45" s="228"/>
      <c r="ODI45" s="228"/>
      <c r="ODJ45" s="228"/>
      <c r="ODK45" s="228"/>
      <c r="ODL45" s="228"/>
      <c r="ODM45" s="228"/>
      <c r="ODN45" s="228"/>
      <c r="ODO45" s="228"/>
      <c r="ODP45" s="228"/>
      <c r="ODQ45" s="228"/>
      <c r="ODR45" s="228"/>
      <c r="ODS45" s="228"/>
      <c r="ODT45" s="228"/>
      <c r="ODU45" s="228"/>
      <c r="ODV45" s="228"/>
      <c r="ODW45" s="228"/>
      <c r="ODX45" s="228"/>
      <c r="ODY45" s="228"/>
      <c r="ODZ45" s="228"/>
      <c r="OEA45" s="228"/>
      <c r="OEB45" s="228"/>
      <c r="OEC45" s="228"/>
      <c r="OED45" s="228"/>
      <c r="OEE45" s="228"/>
      <c r="OEF45" s="228"/>
      <c r="OEG45" s="228"/>
      <c r="OEH45" s="228"/>
      <c r="OEI45" s="228"/>
      <c r="OEJ45" s="228"/>
      <c r="OEK45" s="228"/>
      <c r="OEL45" s="228"/>
      <c r="OEM45" s="228"/>
      <c r="OEN45" s="228"/>
      <c r="OEO45" s="228"/>
      <c r="OEP45" s="228"/>
      <c r="OEQ45" s="228"/>
      <c r="OER45" s="228"/>
      <c r="OES45" s="228"/>
      <c r="OET45" s="228"/>
      <c r="OEU45" s="228"/>
      <c r="OEV45" s="228"/>
      <c r="OEW45" s="228"/>
      <c r="OEX45" s="228"/>
      <c r="OEY45" s="228"/>
      <c r="OEZ45" s="228"/>
      <c r="OFA45" s="228"/>
      <c r="OFB45" s="228"/>
      <c r="OFC45" s="228"/>
      <c r="OFD45" s="228"/>
      <c r="OFE45" s="228"/>
      <c r="OFF45" s="228"/>
      <c r="OFG45" s="228"/>
      <c r="OFH45" s="228"/>
      <c r="OFI45" s="228"/>
      <c r="OFJ45" s="228"/>
      <c r="OFK45" s="228"/>
      <c r="OFL45" s="228"/>
      <c r="OFM45" s="228"/>
      <c r="OFN45" s="228"/>
      <c r="OFO45" s="228"/>
      <c r="OFP45" s="228"/>
      <c r="OFQ45" s="228"/>
      <c r="OFR45" s="228"/>
      <c r="OFS45" s="228"/>
      <c r="OFT45" s="228"/>
      <c r="OFU45" s="228"/>
      <c r="OFV45" s="228"/>
      <c r="OFW45" s="228"/>
      <c r="OFX45" s="228"/>
      <c r="OFY45" s="228"/>
      <c r="OFZ45" s="228"/>
      <c r="OGA45" s="228"/>
      <c r="OGB45" s="228"/>
      <c r="OGC45" s="228"/>
      <c r="OGD45" s="228"/>
      <c r="OGE45" s="228"/>
      <c r="OGF45" s="228"/>
      <c r="OGG45" s="228"/>
      <c r="OGH45" s="228"/>
      <c r="OGI45" s="228"/>
      <c r="OGJ45" s="228"/>
      <c r="OGK45" s="228"/>
      <c r="OGL45" s="228"/>
      <c r="OGM45" s="228"/>
      <c r="OGN45" s="228"/>
      <c r="OGO45" s="228"/>
      <c r="OGP45" s="228"/>
      <c r="OGQ45" s="228"/>
      <c r="OGR45" s="228"/>
      <c r="OGS45" s="228"/>
      <c r="OGT45" s="228"/>
      <c r="OGU45" s="228"/>
      <c r="OGV45" s="228"/>
      <c r="OGW45" s="228"/>
      <c r="OGX45" s="228"/>
      <c r="OGY45" s="228"/>
      <c r="OGZ45" s="228"/>
      <c r="OHA45" s="228"/>
      <c r="OHB45" s="228"/>
      <c r="OHC45" s="228"/>
      <c r="OHD45" s="228"/>
      <c r="OHE45" s="228"/>
      <c r="OHF45" s="228"/>
      <c r="OHG45" s="228"/>
      <c r="OHH45" s="228"/>
      <c r="OHI45" s="228"/>
      <c r="OHJ45" s="228"/>
      <c r="OHK45" s="228"/>
      <c r="OHL45" s="228"/>
      <c r="OHM45" s="228"/>
      <c r="OHN45" s="228"/>
      <c r="OHO45" s="228"/>
      <c r="OHP45" s="228"/>
      <c r="OHQ45" s="228"/>
      <c r="OHR45" s="228"/>
      <c r="OHS45" s="228"/>
      <c r="OHT45" s="228"/>
      <c r="OHU45" s="228"/>
      <c r="OHV45" s="228"/>
      <c r="OHW45" s="228"/>
      <c r="OHX45" s="228"/>
      <c r="OHY45" s="228"/>
      <c r="OHZ45" s="228"/>
      <c r="OIA45" s="228"/>
      <c r="OIB45" s="228"/>
      <c r="OIC45" s="228"/>
      <c r="OID45" s="228"/>
      <c r="OIE45" s="228"/>
      <c r="OIF45" s="228"/>
      <c r="OIG45" s="228"/>
      <c r="OIH45" s="228"/>
      <c r="OII45" s="228"/>
      <c r="OIJ45" s="228"/>
      <c r="OIK45" s="228"/>
      <c r="OIL45" s="228"/>
      <c r="OIM45" s="228"/>
      <c r="OIN45" s="228"/>
      <c r="OIO45" s="228"/>
      <c r="OIP45" s="228"/>
      <c r="OIQ45" s="228"/>
      <c r="OIR45" s="228"/>
      <c r="OIS45" s="228"/>
      <c r="OIT45" s="228"/>
      <c r="OIU45" s="228"/>
      <c r="OIV45" s="228"/>
      <c r="OIW45" s="228"/>
      <c r="OIX45" s="228"/>
      <c r="OIY45" s="228"/>
      <c r="OIZ45" s="228"/>
      <c r="OJA45" s="228"/>
      <c r="OJB45" s="228"/>
      <c r="OJC45" s="228"/>
      <c r="OJD45" s="228"/>
      <c r="OJE45" s="228"/>
      <c r="OJF45" s="228"/>
      <c r="OJG45" s="228"/>
      <c r="OJH45" s="228"/>
      <c r="OJI45" s="228"/>
      <c r="OJJ45" s="228"/>
      <c r="OJK45" s="228"/>
      <c r="OJL45" s="228"/>
      <c r="OJM45" s="228"/>
      <c r="OJN45" s="228"/>
      <c r="OJO45" s="228"/>
      <c r="OJP45" s="228"/>
      <c r="OJQ45" s="228"/>
      <c r="OJR45" s="228"/>
      <c r="OJS45" s="228"/>
      <c r="OJT45" s="228"/>
      <c r="OJU45" s="228"/>
      <c r="OJV45" s="228"/>
      <c r="OJW45" s="228"/>
      <c r="OJX45" s="228"/>
      <c r="OJY45" s="228"/>
      <c r="OJZ45" s="228"/>
      <c r="OKA45" s="228"/>
      <c r="OKB45" s="228"/>
      <c r="OKC45" s="228"/>
      <c r="OKD45" s="228"/>
      <c r="OKE45" s="228"/>
      <c r="OKF45" s="228"/>
      <c r="OKG45" s="228"/>
      <c r="OKH45" s="228"/>
      <c r="OKI45" s="228"/>
      <c r="OKJ45" s="228"/>
      <c r="OKK45" s="228"/>
      <c r="OKL45" s="228"/>
      <c r="OKM45" s="228"/>
      <c r="OKN45" s="228"/>
      <c r="OKO45" s="228"/>
      <c r="OKP45" s="228"/>
      <c r="OKQ45" s="228"/>
      <c r="OKR45" s="228"/>
      <c r="OKS45" s="228"/>
      <c r="OKT45" s="228"/>
      <c r="OKU45" s="228"/>
      <c r="OKV45" s="228"/>
      <c r="OKW45" s="228"/>
      <c r="OKX45" s="228"/>
      <c r="OKY45" s="228"/>
      <c r="OKZ45" s="228"/>
      <c r="OLA45" s="228"/>
      <c r="OLB45" s="228"/>
      <c r="OLC45" s="228"/>
      <c r="OLD45" s="228"/>
      <c r="OLE45" s="228"/>
      <c r="OLF45" s="228"/>
      <c r="OLG45" s="228"/>
      <c r="OLH45" s="228"/>
      <c r="OLI45" s="228"/>
      <c r="OLJ45" s="228"/>
      <c r="OLK45" s="228"/>
      <c r="OLL45" s="228"/>
      <c r="OLM45" s="228"/>
      <c r="OLN45" s="228"/>
      <c r="OLO45" s="228"/>
      <c r="OLP45" s="228"/>
      <c r="OLQ45" s="228"/>
      <c r="OLR45" s="228"/>
      <c r="OLS45" s="228"/>
      <c r="OLT45" s="228"/>
      <c r="OLU45" s="228"/>
      <c r="OLV45" s="228"/>
      <c r="OLW45" s="228"/>
      <c r="OLX45" s="228"/>
      <c r="OLY45" s="228"/>
      <c r="OLZ45" s="228"/>
      <c r="OMA45" s="228"/>
      <c r="OMB45" s="228"/>
      <c r="OMC45" s="228"/>
      <c r="OMD45" s="228"/>
      <c r="OME45" s="228"/>
      <c r="OMF45" s="228"/>
      <c r="OMG45" s="228"/>
      <c r="OMH45" s="228"/>
      <c r="OMI45" s="228"/>
      <c r="OMJ45" s="228"/>
      <c r="OMK45" s="228"/>
      <c r="OML45" s="228"/>
      <c r="OMM45" s="228"/>
      <c r="OMN45" s="228"/>
      <c r="OMO45" s="228"/>
      <c r="OMP45" s="228"/>
      <c r="OMQ45" s="228"/>
      <c r="OMR45" s="228"/>
      <c r="OMS45" s="228"/>
      <c r="OMT45" s="228"/>
      <c r="OMU45" s="228"/>
      <c r="OMV45" s="228"/>
      <c r="OMW45" s="228"/>
      <c r="OMX45" s="228"/>
      <c r="OMY45" s="228"/>
      <c r="OMZ45" s="228"/>
      <c r="ONA45" s="228"/>
      <c r="ONB45" s="228"/>
      <c r="ONC45" s="228"/>
      <c r="OND45" s="228"/>
      <c r="ONE45" s="228"/>
      <c r="ONF45" s="228"/>
      <c r="ONG45" s="228"/>
      <c r="ONH45" s="228"/>
      <c r="ONI45" s="228"/>
      <c r="ONJ45" s="228"/>
      <c r="ONK45" s="228"/>
      <c r="ONL45" s="228"/>
      <c r="ONM45" s="228"/>
      <c r="ONN45" s="228"/>
      <c r="ONO45" s="228"/>
      <c r="ONP45" s="228"/>
      <c r="ONQ45" s="228"/>
      <c r="ONR45" s="228"/>
      <c r="ONS45" s="228"/>
      <c r="ONT45" s="228"/>
      <c r="ONU45" s="228"/>
      <c r="ONV45" s="228"/>
      <c r="ONW45" s="228"/>
      <c r="ONX45" s="228"/>
      <c r="ONY45" s="228"/>
      <c r="ONZ45" s="228"/>
      <c r="OOA45" s="228"/>
      <c r="OOB45" s="228"/>
      <c r="OOC45" s="228"/>
      <c r="OOD45" s="228"/>
      <c r="OOE45" s="228"/>
      <c r="OOF45" s="228"/>
      <c r="OOG45" s="228"/>
      <c r="OOH45" s="228"/>
      <c r="OOI45" s="228"/>
      <c r="OOJ45" s="228"/>
      <c r="OOK45" s="228"/>
      <c r="OOL45" s="228"/>
      <c r="OOM45" s="228"/>
      <c r="OON45" s="228"/>
      <c r="OOO45" s="228"/>
      <c r="OOP45" s="228"/>
      <c r="OOQ45" s="228"/>
      <c r="OOR45" s="228"/>
      <c r="OOS45" s="228"/>
      <c r="OOT45" s="228"/>
      <c r="OOU45" s="228"/>
      <c r="OOV45" s="228"/>
      <c r="OOW45" s="228"/>
      <c r="OOX45" s="228"/>
      <c r="OOY45" s="228"/>
      <c r="OOZ45" s="228"/>
      <c r="OPA45" s="228"/>
      <c r="OPB45" s="228"/>
      <c r="OPC45" s="228"/>
      <c r="OPD45" s="228"/>
      <c r="OPE45" s="228"/>
      <c r="OPF45" s="228"/>
      <c r="OPG45" s="228"/>
      <c r="OPH45" s="228"/>
      <c r="OPI45" s="228"/>
      <c r="OPJ45" s="228"/>
      <c r="OPK45" s="228"/>
      <c r="OPL45" s="228"/>
      <c r="OPM45" s="228"/>
      <c r="OPN45" s="228"/>
      <c r="OPO45" s="228"/>
      <c r="OPP45" s="228"/>
      <c r="OPQ45" s="228"/>
      <c r="OPR45" s="228"/>
      <c r="OPS45" s="228"/>
      <c r="OPT45" s="228"/>
      <c r="OPU45" s="228"/>
      <c r="OPV45" s="228"/>
      <c r="OPW45" s="228"/>
      <c r="OPX45" s="228"/>
      <c r="OPY45" s="228"/>
      <c r="OPZ45" s="228"/>
      <c r="OQA45" s="228"/>
      <c r="OQB45" s="228"/>
      <c r="OQC45" s="228"/>
      <c r="OQD45" s="228"/>
      <c r="OQE45" s="228"/>
      <c r="OQF45" s="228"/>
      <c r="OQG45" s="228"/>
      <c r="OQH45" s="228"/>
      <c r="OQI45" s="228"/>
      <c r="OQJ45" s="228"/>
      <c r="OQK45" s="228"/>
      <c r="OQL45" s="228"/>
      <c r="OQM45" s="228"/>
      <c r="OQN45" s="228"/>
      <c r="OQO45" s="228"/>
      <c r="OQP45" s="228"/>
      <c r="OQQ45" s="228"/>
      <c r="OQR45" s="228"/>
      <c r="OQS45" s="228"/>
      <c r="OQT45" s="228"/>
      <c r="OQU45" s="228"/>
      <c r="OQV45" s="228"/>
      <c r="OQW45" s="228"/>
      <c r="OQX45" s="228"/>
      <c r="OQY45" s="228"/>
      <c r="OQZ45" s="228"/>
      <c r="ORA45" s="228"/>
      <c r="ORB45" s="228"/>
      <c r="ORC45" s="228"/>
      <c r="ORD45" s="228"/>
      <c r="ORE45" s="228"/>
      <c r="ORF45" s="228"/>
      <c r="ORG45" s="228"/>
      <c r="ORH45" s="228"/>
      <c r="ORI45" s="228"/>
      <c r="ORJ45" s="228"/>
      <c r="ORK45" s="228"/>
      <c r="ORL45" s="228"/>
      <c r="ORM45" s="228"/>
      <c r="ORN45" s="228"/>
      <c r="ORO45" s="228"/>
      <c r="ORP45" s="228"/>
      <c r="ORQ45" s="228"/>
      <c r="ORR45" s="228"/>
      <c r="ORS45" s="228"/>
      <c r="ORT45" s="228"/>
      <c r="ORU45" s="228"/>
      <c r="ORV45" s="228"/>
      <c r="ORW45" s="228"/>
      <c r="ORX45" s="228"/>
      <c r="ORY45" s="228"/>
      <c r="ORZ45" s="228"/>
      <c r="OSA45" s="228"/>
      <c r="OSB45" s="228"/>
      <c r="OSC45" s="228"/>
      <c r="OSD45" s="228"/>
      <c r="OSE45" s="228"/>
      <c r="OSF45" s="228"/>
      <c r="OSG45" s="228"/>
      <c r="OSH45" s="228"/>
      <c r="OSI45" s="228"/>
      <c r="OSJ45" s="228"/>
      <c r="OSK45" s="228"/>
      <c r="OSL45" s="228"/>
      <c r="OSM45" s="228"/>
      <c r="OSN45" s="228"/>
      <c r="OSO45" s="228"/>
      <c r="OSP45" s="228"/>
      <c r="OSQ45" s="228"/>
      <c r="OSR45" s="228"/>
      <c r="OSS45" s="228"/>
      <c r="OST45" s="228"/>
      <c r="OSU45" s="228"/>
      <c r="OSV45" s="228"/>
      <c r="OSW45" s="228"/>
      <c r="OSX45" s="228"/>
      <c r="OSY45" s="228"/>
      <c r="OSZ45" s="228"/>
      <c r="OTA45" s="228"/>
      <c r="OTB45" s="228"/>
      <c r="OTC45" s="228"/>
      <c r="OTD45" s="228"/>
      <c r="OTE45" s="228"/>
      <c r="OTF45" s="228"/>
      <c r="OTG45" s="228"/>
      <c r="OTH45" s="228"/>
      <c r="OTI45" s="228"/>
      <c r="OTJ45" s="228"/>
      <c r="OTK45" s="228"/>
      <c r="OTL45" s="228"/>
      <c r="OTM45" s="228"/>
      <c r="OTN45" s="228"/>
      <c r="OTO45" s="228"/>
      <c r="OTP45" s="228"/>
      <c r="OTQ45" s="228"/>
      <c r="OTR45" s="228"/>
      <c r="OTS45" s="228"/>
      <c r="OTT45" s="228"/>
      <c r="OTU45" s="228"/>
      <c r="OTV45" s="228"/>
      <c r="OTW45" s="228"/>
      <c r="OTX45" s="228"/>
      <c r="OTY45" s="228"/>
      <c r="OTZ45" s="228"/>
      <c r="OUA45" s="228"/>
      <c r="OUB45" s="228"/>
      <c r="OUC45" s="228"/>
      <c r="OUD45" s="228"/>
      <c r="OUE45" s="228"/>
      <c r="OUF45" s="228"/>
      <c r="OUG45" s="228"/>
      <c r="OUH45" s="228"/>
      <c r="OUI45" s="228"/>
      <c r="OUJ45" s="228"/>
      <c r="OUK45" s="228"/>
      <c r="OUL45" s="228"/>
      <c r="OUM45" s="228"/>
      <c r="OUN45" s="228"/>
      <c r="OUO45" s="228"/>
      <c r="OUP45" s="228"/>
      <c r="OUQ45" s="228"/>
      <c r="OUR45" s="228"/>
      <c r="OUS45" s="228"/>
      <c r="OUT45" s="228"/>
      <c r="OUU45" s="228"/>
      <c r="OUV45" s="228"/>
      <c r="OUW45" s="228"/>
      <c r="OUX45" s="228"/>
      <c r="OUY45" s="228"/>
      <c r="OUZ45" s="228"/>
      <c r="OVA45" s="228"/>
      <c r="OVB45" s="228"/>
      <c r="OVC45" s="228"/>
      <c r="OVD45" s="228"/>
      <c r="OVE45" s="228"/>
      <c r="OVF45" s="228"/>
      <c r="OVG45" s="228"/>
      <c r="OVH45" s="228"/>
      <c r="OVI45" s="228"/>
      <c r="OVJ45" s="228"/>
      <c r="OVK45" s="228"/>
      <c r="OVL45" s="228"/>
      <c r="OVM45" s="228"/>
      <c r="OVN45" s="228"/>
      <c r="OVO45" s="228"/>
      <c r="OVP45" s="228"/>
      <c r="OVQ45" s="228"/>
      <c r="OVR45" s="228"/>
      <c r="OVS45" s="228"/>
      <c r="OVT45" s="228"/>
      <c r="OVU45" s="228"/>
      <c r="OVV45" s="228"/>
      <c r="OVW45" s="228"/>
      <c r="OVX45" s="228"/>
      <c r="OVY45" s="228"/>
      <c r="OVZ45" s="228"/>
      <c r="OWA45" s="228"/>
      <c r="OWB45" s="228"/>
      <c r="OWC45" s="228"/>
      <c r="OWD45" s="228"/>
      <c r="OWE45" s="228"/>
      <c r="OWF45" s="228"/>
      <c r="OWG45" s="228"/>
      <c r="OWH45" s="228"/>
      <c r="OWI45" s="228"/>
      <c r="OWJ45" s="228"/>
      <c r="OWK45" s="228"/>
      <c r="OWL45" s="228"/>
      <c r="OWM45" s="228"/>
      <c r="OWN45" s="228"/>
      <c r="OWO45" s="228"/>
      <c r="OWP45" s="228"/>
      <c r="OWQ45" s="228"/>
      <c r="OWR45" s="228"/>
      <c r="OWS45" s="228"/>
      <c r="OWT45" s="228"/>
      <c r="OWU45" s="228"/>
      <c r="OWV45" s="228"/>
      <c r="OWW45" s="228"/>
      <c r="OWX45" s="228"/>
      <c r="OWY45" s="228"/>
      <c r="OWZ45" s="228"/>
      <c r="OXA45" s="228"/>
      <c r="OXB45" s="228"/>
      <c r="OXC45" s="228"/>
      <c r="OXD45" s="228"/>
      <c r="OXE45" s="228"/>
      <c r="OXF45" s="228"/>
      <c r="OXG45" s="228"/>
      <c r="OXH45" s="228"/>
      <c r="OXI45" s="228"/>
      <c r="OXJ45" s="228"/>
      <c r="OXK45" s="228"/>
      <c r="OXL45" s="228"/>
      <c r="OXM45" s="228"/>
      <c r="OXN45" s="228"/>
      <c r="OXO45" s="228"/>
      <c r="OXP45" s="228"/>
      <c r="OXQ45" s="228"/>
      <c r="OXR45" s="228"/>
      <c r="OXS45" s="228"/>
      <c r="OXT45" s="228"/>
      <c r="OXU45" s="228"/>
      <c r="OXV45" s="228"/>
      <c r="OXW45" s="228"/>
      <c r="OXX45" s="228"/>
      <c r="OXY45" s="228"/>
      <c r="OXZ45" s="228"/>
      <c r="OYA45" s="228"/>
      <c r="OYB45" s="228"/>
      <c r="OYC45" s="228"/>
      <c r="OYD45" s="228"/>
      <c r="OYE45" s="228"/>
      <c r="OYF45" s="228"/>
      <c r="OYG45" s="228"/>
      <c r="OYH45" s="228"/>
      <c r="OYI45" s="228"/>
      <c r="OYJ45" s="228"/>
      <c r="OYK45" s="228"/>
      <c r="OYL45" s="228"/>
      <c r="OYM45" s="228"/>
      <c r="OYN45" s="228"/>
      <c r="OYO45" s="228"/>
      <c r="OYP45" s="228"/>
      <c r="OYQ45" s="228"/>
      <c r="OYR45" s="228"/>
      <c r="OYS45" s="228"/>
      <c r="OYT45" s="228"/>
      <c r="OYU45" s="228"/>
      <c r="OYV45" s="228"/>
      <c r="OYW45" s="228"/>
      <c r="OYX45" s="228"/>
      <c r="OYY45" s="228"/>
      <c r="OYZ45" s="228"/>
      <c r="OZA45" s="228"/>
      <c r="OZB45" s="228"/>
      <c r="OZC45" s="228"/>
      <c r="OZD45" s="228"/>
      <c r="OZE45" s="228"/>
      <c r="OZF45" s="228"/>
      <c r="OZG45" s="228"/>
      <c r="OZH45" s="228"/>
      <c r="OZI45" s="228"/>
      <c r="OZJ45" s="228"/>
      <c r="OZK45" s="228"/>
      <c r="OZL45" s="228"/>
      <c r="OZM45" s="228"/>
      <c r="OZN45" s="228"/>
      <c r="OZO45" s="228"/>
      <c r="OZP45" s="228"/>
      <c r="OZQ45" s="228"/>
      <c r="OZR45" s="228"/>
      <c r="OZS45" s="228"/>
      <c r="OZT45" s="228"/>
      <c r="OZU45" s="228"/>
      <c r="OZV45" s="228"/>
      <c r="OZW45" s="228"/>
      <c r="OZX45" s="228"/>
      <c r="OZY45" s="228"/>
      <c r="OZZ45" s="228"/>
      <c r="PAA45" s="228"/>
      <c r="PAB45" s="228"/>
      <c r="PAC45" s="228"/>
      <c r="PAD45" s="228"/>
      <c r="PAE45" s="228"/>
      <c r="PAF45" s="228"/>
      <c r="PAG45" s="228"/>
      <c r="PAH45" s="228"/>
      <c r="PAI45" s="228"/>
      <c r="PAJ45" s="228"/>
      <c r="PAK45" s="228"/>
      <c r="PAL45" s="228"/>
      <c r="PAM45" s="228"/>
      <c r="PAN45" s="228"/>
      <c r="PAO45" s="228"/>
      <c r="PAP45" s="228"/>
      <c r="PAQ45" s="228"/>
      <c r="PAR45" s="228"/>
      <c r="PAS45" s="228"/>
      <c r="PAT45" s="228"/>
      <c r="PAU45" s="228"/>
      <c r="PAV45" s="228"/>
      <c r="PAW45" s="228"/>
      <c r="PAX45" s="228"/>
      <c r="PAY45" s="228"/>
      <c r="PAZ45" s="228"/>
      <c r="PBA45" s="228"/>
      <c r="PBB45" s="228"/>
      <c r="PBC45" s="228"/>
      <c r="PBD45" s="228"/>
      <c r="PBE45" s="228"/>
      <c r="PBF45" s="228"/>
      <c r="PBG45" s="228"/>
      <c r="PBH45" s="228"/>
      <c r="PBI45" s="228"/>
      <c r="PBJ45" s="228"/>
      <c r="PBK45" s="228"/>
      <c r="PBL45" s="228"/>
      <c r="PBM45" s="228"/>
      <c r="PBN45" s="228"/>
      <c r="PBO45" s="228"/>
      <c r="PBP45" s="228"/>
      <c r="PBQ45" s="228"/>
      <c r="PBR45" s="228"/>
      <c r="PBS45" s="228"/>
      <c r="PBT45" s="228"/>
      <c r="PBU45" s="228"/>
      <c r="PBV45" s="228"/>
      <c r="PBW45" s="228"/>
      <c r="PBX45" s="228"/>
      <c r="PBY45" s="228"/>
      <c r="PBZ45" s="228"/>
      <c r="PCA45" s="228"/>
      <c r="PCB45" s="228"/>
      <c r="PCC45" s="228"/>
      <c r="PCD45" s="228"/>
      <c r="PCE45" s="228"/>
      <c r="PCF45" s="228"/>
      <c r="PCG45" s="228"/>
      <c r="PCH45" s="228"/>
      <c r="PCI45" s="228"/>
      <c r="PCJ45" s="228"/>
      <c r="PCK45" s="228"/>
      <c r="PCL45" s="228"/>
      <c r="PCM45" s="228"/>
      <c r="PCN45" s="228"/>
      <c r="PCO45" s="228"/>
      <c r="PCP45" s="228"/>
      <c r="PCQ45" s="228"/>
      <c r="PCR45" s="228"/>
      <c r="PCS45" s="228"/>
      <c r="PCT45" s="228"/>
      <c r="PCU45" s="228"/>
      <c r="PCV45" s="228"/>
      <c r="PCW45" s="228"/>
      <c r="PCX45" s="228"/>
      <c r="PCY45" s="228"/>
      <c r="PCZ45" s="228"/>
      <c r="PDA45" s="228"/>
      <c r="PDB45" s="228"/>
      <c r="PDC45" s="228"/>
      <c r="PDD45" s="228"/>
      <c r="PDE45" s="228"/>
      <c r="PDF45" s="228"/>
      <c r="PDG45" s="228"/>
      <c r="PDH45" s="228"/>
      <c r="PDI45" s="228"/>
      <c r="PDJ45" s="228"/>
      <c r="PDK45" s="228"/>
      <c r="PDL45" s="228"/>
      <c r="PDM45" s="228"/>
      <c r="PDN45" s="228"/>
      <c r="PDO45" s="228"/>
      <c r="PDP45" s="228"/>
      <c r="PDQ45" s="228"/>
      <c r="PDR45" s="228"/>
      <c r="PDS45" s="228"/>
      <c r="PDT45" s="228"/>
      <c r="PDU45" s="228"/>
      <c r="PDV45" s="228"/>
      <c r="PDW45" s="228"/>
      <c r="PDX45" s="228"/>
      <c r="PDY45" s="228"/>
      <c r="PDZ45" s="228"/>
      <c r="PEA45" s="228"/>
      <c r="PEB45" s="228"/>
      <c r="PEC45" s="228"/>
      <c r="PED45" s="228"/>
      <c r="PEE45" s="228"/>
      <c r="PEF45" s="228"/>
      <c r="PEG45" s="228"/>
      <c r="PEH45" s="228"/>
      <c r="PEI45" s="228"/>
      <c r="PEJ45" s="228"/>
      <c r="PEK45" s="228"/>
      <c r="PEL45" s="228"/>
      <c r="PEM45" s="228"/>
      <c r="PEN45" s="228"/>
      <c r="PEO45" s="228"/>
      <c r="PEP45" s="228"/>
      <c r="PEQ45" s="228"/>
      <c r="PER45" s="228"/>
      <c r="PES45" s="228"/>
      <c r="PET45" s="228"/>
      <c r="PEU45" s="228"/>
      <c r="PEV45" s="228"/>
      <c r="PEW45" s="228"/>
      <c r="PEX45" s="228"/>
      <c r="PEY45" s="228"/>
      <c r="PEZ45" s="228"/>
      <c r="PFA45" s="228"/>
      <c r="PFB45" s="228"/>
      <c r="PFC45" s="228"/>
      <c r="PFD45" s="228"/>
      <c r="PFE45" s="228"/>
      <c r="PFF45" s="228"/>
      <c r="PFG45" s="228"/>
      <c r="PFH45" s="228"/>
      <c r="PFI45" s="228"/>
      <c r="PFJ45" s="228"/>
      <c r="PFK45" s="228"/>
      <c r="PFL45" s="228"/>
      <c r="PFM45" s="228"/>
      <c r="PFN45" s="228"/>
      <c r="PFO45" s="228"/>
      <c r="PFP45" s="228"/>
      <c r="PFQ45" s="228"/>
      <c r="PFR45" s="228"/>
      <c r="PFS45" s="228"/>
      <c r="PFT45" s="228"/>
      <c r="PFU45" s="228"/>
      <c r="PFV45" s="228"/>
      <c r="PFW45" s="228"/>
      <c r="PFX45" s="228"/>
      <c r="PFY45" s="228"/>
      <c r="PFZ45" s="228"/>
      <c r="PGA45" s="228"/>
      <c r="PGB45" s="228"/>
      <c r="PGC45" s="228"/>
      <c r="PGD45" s="228"/>
      <c r="PGE45" s="228"/>
      <c r="PGF45" s="228"/>
      <c r="PGG45" s="228"/>
      <c r="PGH45" s="228"/>
      <c r="PGI45" s="228"/>
      <c r="PGJ45" s="228"/>
      <c r="PGK45" s="228"/>
      <c r="PGL45" s="228"/>
      <c r="PGM45" s="228"/>
      <c r="PGN45" s="228"/>
      <c r="PGO45" s="228"/>
      <c r="PGP45" s="228"/>
      <c r="PGQ45" s="228"/>
      <c r="PGR45" s="228"/>
      <c r="PGS45" s="228"/>
      <c r="PGT45" s="228"/>
      <c r="PGU45" s="228"/>
      <c r="PGV45" s="228"/>
      <c r="PGW45" s="228"/>
      <c r="PGX45" s="228"/>
      <c r="PGY45" s="228"/>
      <c r="PGZ45" s="228"/>
      <c r="PHA45" s="228"/>
      <c r="PHB45" s="228"/>
      <c r="PHC45" s="228"/>
      <c r="PHD45" s="228"/>
      <c r="PHE45" s="228"/>
      <c r="PHF45" s="228"/>
      <c r="PHG45" s="228"/>
      <c r="PHH45" s="228"/>
      <c r="PHI45" s="228"/>
      <c r="PHJ45" s="228"/>
      <c r="PHK45" s="228"/>
      <c r="PHL45" s="228"/>
      <c r="PHM45" s="228"/>
      <c r="PHN45" s="228"/>
      <c r="PHO45" s="228"/>
      <c r="PHP45" s="228"/>
      <c r="PHQ45" s="228"/>
      <c r="PHR45" s="228"/>
      <c r="PHS45" s="228"/>
      <c r="PHT45" s="228"/>
      <c r="PHU45" s="228"/>
      <c r="PHV45" s="228"/>
      <c r="PHW45" s="228"/>
      <c r="PHX45" s="228"/>
      <c r="PHY45" s="228"/>
      <c r="PHZ45" s="228"/>
      <c r="PIA45" s="228"/>
      <c r="PIB45" s="228"/>
      <c r="PIC45" s="228"/>
      <c r="PID45" s="228"/>
      <c r="PIE45" s="228"/>
      <c r="PIF45" s="228"/>
      <c r="PIG45" s="228"/>
      <c r="PIH45" s="228"/>
      <c r="PII45" s="228"/>
      <c r="PIJ45" s="228"/>
      <c r="PIK45" s="228"/>
      <c r="PIL45" s="228"/>
      <c r="PIM45" s="228"/>
      <c r="PIN45" s="228"/>
      <c r="PIO45" s="228"/>
      <c r="PIP45" s="228"/>
      <c r="PIQ45" s="228"/>
      <c r="PIR45" s="228"/>
      <c r="PIS45" s="228"/>
      <c r="PIT45" s="228"/>
      <c r="PIU45" s="228"/>
      <c r="PIV45" s="228"/>
      <c r="PIW45" s="228"/>
      <c r="PIX45" s="228"/>
      <c r="PIY45" s="228"/>
      <c r="PIZ45" s="228"/>
      <c r="PJA45" s="228"/>
      <c r="PJB45" s="228"/>
      <c r="PJC45" s="228"/>
      <c r="PJD45" s="228"/>
      <c r="PJE45" s="228"/>
      <c r="PJF45" s="228"/>
      <c r="PJG45" s="228"/>
      <c r="PJH45" s="228"/>
      <c r="PJI45" s="228"/>
      <c r="PJJ45" s="228"/>
      <c r="PJK45" s="228"/>
      <c r="PJL45" s="228"/>
      <c r="PJM45" s="228"/>
      <c r="PJN45" s="228"/>
      <c r="PJO45" s="228"/>
      <c r="PJP45" s="228"/>
      <c r="PJQ45" s="228"/>
      <c r="PJR45" s="228"/>
      <c r="PJS45" s="228"/>
      <c r="PJT45" s="228"/>
      <c r="PJU45" s="228"/>
      <c r="PJV45" s="228"/>
      <c r="PJW45" s="228"/>
      <c r="PJX45" s="228"/>
      <c r="PJY45" s="228"/>
      <c r="PJZ45" s="228"/>
      <c r="PKA45" s="228"/>
      <c r="PKB45" s="228"/>
      <c r="PKC45" s="228"/>
      <c r="PKD45" s="228"/>
      <c r="PKE45" s="228"/>
      <c r="PKF45" s="228"/>
      <c r="PKG45" s="228"/>
      <c r="PKH45" s="228"/>
      <c r="PKI45" s="228"/>
      <c r="PKJ45" s="228"/>
      <c r="PKK45" s="228"/>
      <c r="PKL45" s="228"/>
      <c r="PKM45" s="228"/>
      <c r="PKN45" s="228"/>
      <c r="PKO45" s="228"/>
      <c r="PKP45" s="228"/>
      <c r="PKQ45" s="228"/>
      <c r="PKR45" s="228"/>
      <c r="PKS45" s="228"/>
      <c r="PKT45" s="228"/>
      <c r="PKU45" s="228"/>
      <c r="PKV45" s="228"/>
      <c r="PKW45" s="228"/>
      <c r="PKX45" s="228"/>
      <c r="PKY45" s="228"/>
      <c r="PKZ45" s="228"/>
      <c r="PLA45" s="228"/>
      <c r="PLB45" s="228"/>
      <c r="PLC45" s="228"/>
      <c r="PLD45" s="228"/>
      <c r="PLE45" s="228"/>
      <c r="PLF45" s="228"/>
      <c r="PLG45" s="228"/>
      <c r="PLH45" s="228"/>
      <c r="PLI45" s="228"/>
      <c r="PLJ45" s="228"/>
      <c r="PLK45" s="228"/>
      <c r="PLL45" s="228"/>
      <c r="PLM45" s="228"/>
      <c r="PLN45" s="228"/>
      <c r="PLO45" s="228"/>
      <c r="PLP45" s="228"/>
      <c r="PLQ45" s="228"/>
      <c r="PLR45" s="228"/>
      <c r="PLS45" s="228"/>
      <c r="PLT45" s="228"/>
      <c r="PLU45" s="228"/>
      <c r="PLV45" s="228"/>
      <c r="PLW45" s="228"/>
      <c r="PLX45" s="228"/>
      <c r="PLY45" s="228"/>
      <c r="PLZ45" s="228"/>
      <c r="PMA45" s="228"/>
      <c r="PMB45" s="228"/>
      <c r="PMC45" s="228"/>
      <c r="PMD45" s="228"/>
      <c r="PME45" s="228"/>
      <c r="PMF45" s="228"/>
      <c r="PMG45" s="228"/>
      <c r="PMH45" s="228"/>
      <c r="PMI45" s="228"/>
      <c r="PMJ45" s="228"/>
      <c r="PMK45" s="228"/>
      <c r="PML45" s="228"/>
      <c r="PMM45" s="228"/>
      <c r="PMN45" s="228"/>
      <c r="PMO45" s="228"/>
      <c r="PMP45" s="228"/>
      <c r="PMQ45" s="228"/>
      <c r="PMR45" s="228"/>
      <c r="PMS45" s="228"/>
      <c r="PMT45" s="228"/>
      <c r="PMU45" s="228"/>
      <c r="PMV45" s="228"/>
      <c r="PMW45" s="228"/>
      <c r="PMX45" s="228"/>
      <c r="PMY45" s="228"/>
      <c r="PMZ45" s="228"/>
      <c r="PNA45" s="228"/>
      <c r="PNB45" s="228"/>
      <c r="PNC45" s="228"/>
      <c r="PND45" s="228"/>
      <c r="PNE45" s="228"/>
      <c r="PNF45" s="228"/>
      <c r="PNG45" s="228"/>
      <c r="PNH45" s="228"/>
      <c r="PNI45" s="228"/>
      <c r="PNJ45" s="228"/>
      <c r="PNK45" s="228"/>
      <c r="PNL45" s="228"/>
      <c r="PNM45" s="228"/>
      <c r="PNN45" s="228"/>
      <c r="PNO45" s="228"/>
      <c r="PNP45" s="228"/>
      <c r="PNQ45" s="228"/>
      <c r="PNR45" s="228"/>
      <c r="PNS45" s="228"/>
      <c r="PNT45" s="228"/>
      <c r="PNU45" s="228"/>
      <c r="PNV45" s="228"/>
      <c r="PNW45" s="228"/>
      <c r="PNX45" s="228"/>
      <c r="PNY45" s="228"/>
      <c r="PNZ45" s="228"/>
      <c r="POA45" s="228"/>
      <c r="POB45" s="228"/>
      <c r="POC45" s="228"/>
      <c r="POD45" s="228"/>
      <c r="POE45" s="228"/>
      <c r="POF45" s="228"/>
      <c r="POG45" s="228"/>
      <c r="POH45" s="228"/>
      <c r="POI45" s="228"/>
      <c r="POJ45" s="228"/>
      <c r="POK45" s="228"/>
      <c r="POL45" s="228"/>
      <c r="POM45" s="228"/>
      <c r="PON45" s="228"/>
      <c r="POO45" s="228"/>
      <c r="POP45" s="228"/>
      <c r="POQ45" s="228"/>
      <c r="POR45" s="228"/>
      <c r="POS45" s="228"/>
      <c r="POT45" s="228"/>
      <c r="POU45" s="228"/>
      <c r="POV45" s="228"/>
      <c r="POW45" s="228"/>
      <c r="POX45" s="228"/>
      <c r="POY45" s="228"/>
      <c r="POZ45" s="228"/>
      <c r="PPA45" s="228"/>
      <c r="PPB45" s="228"/>
      <c r="PPC45" s="228"/>
      <c r="PPD45" s="228"/>
      <c r="PPE45" s="228"/>
      <c r="PPF45" s="228"/>
      <c r="PPG45" s="228"/>
      <c r="PPH45" s="228"/>
      <c r="PPI45" s="228"/>
      <c r="PPJ45" s="228"/>
      <c r="PPK45" s="228"/>
      <c r="PPL45" s="228"/>
      <c r="PPM45" s="228"/>
      <c r="PPN45" s="228"/>
      <c r="PPO45" s="228"/>
      <c r="PPP45" s="228"/>
      <c r="PPQ45" s="228"/>
      <c r="PPR45" s="228"/>
      <c r="PPS45" s="228"/>
      <c r="PPT45" s="228"/>
      <c r="PPU45" s="228"/>
      <c r="PPV45" s="228"/>
      <c r="PPW45" s="228"/>
      <c r="PPX45" s="228"/>
      <c r="PPY45" s="228"/>
      <c r="PPZ45" s="228"/>
      <c r="PQA45" s="228"/>
      <c r="PQB45" s="228"/>
      <c r="PQC45" s="228"/>
      <c r="PQD45" s="228"/>
      <c r="PQE45" s="228"/>
      <c r="PQF45" s="228"/>
      <c r="PQG45" s="228"/>
      <c r="PQH45" s="228"/>
      <c r="PQI45" s="228"/>
      <c r="PQJ45" s="228"/>
      <c r="PQK45" s="228"/>
      <c r="PQL45" s="228"/>
      <c r="PQM45" s="228"/>
      <c r="PQN45" s="228"/>
      <c r="PQO45" s="228"/>
      <c r="PQP45" s="228"/>
      <c r="PQQ45" s="228"/>
      <c r="PQR45" s="228"/>
      <c r="PQS45" s="228"/>
      <c r="PQT45" s="228"/>
      <c r="PQU45" s="228"/>
      <c r="PQV45" s="228"/>
      <c r="PQW45" s="228"/>
      <c r="PQX45" s="228"/>
      <c r="PQY45" s="228"/>
      <c r="PQZ45" s="228"/>
      <c r="PRA45" s="228"/>
      <c r="PRB45" s="228"/>
      <c r="PRC45" s="228"/>
      <c r="PRD45" s="228"/>
      <c r="PRE45" s="228"/>
      <c r="PRF45" s="228"/>
      <c r="PRG45" s="228"/>
      <c r="PRH45" s="228"/>
      <c r="PRI45" s="228"/>
      <c r="PRJ45" s="228"/>
      <c r="PRK45" s="228"/>
      <c r="PRL45" s="228"/>
      <c r="PRM45" s="228"/>
      <c r="PRN45" s="228"/>
      <c r="PRO45" s="228"/>
      <c r="PRP45" s="228"/>
      <c r="PRQ45" s="228"/>
      <c r="PRR45" s="228"/>
      <c r="PRS45" s="228"/>
      <c r="PRT45" s="228"/>
      <c r="PRU45" s="228"/>
      <c r="PRV45" s="228"/>
      <c r="PRW45" s="228"/>
      <c r="PRX45" s="228"/>
      <c r="PRY45" s="228"/>
      <c r="PRZ45" s="228"/>
      <c r="PSA45" s="228"/>
      <c r="PSB45" s="228"/>
      <c r="PSC45" s="228"/>
      <c r="PSD45" s="228"/>
      <c r="PSE45" s="228"/>
      <c r="PSF45" s="228"/>
      <c r="PSG45" s="228"/>
      <c r="PSH45" s="228"/>
      <c r="PSI45" s="228"/>
      <c r="PSJ45" s="228"/>
      <c r="PSK45" s="228"/>
      <c r="PSL45" s="228"/>
      <c r="PSM45" s="228"/>
      <c r="PSN45" s="228"/>
      <c r="PSO45" s="228"/>
      <c r="PSP45" s="228"/>
      <c r="PSQ45" s="228"/>
      <c r="PSR45" s="228"/>
      <c r="PSS45" s="228"/>
      <c r="PST45" s="228"/>
      <c r="PSU45" s="228"/>
      <c r="PSV45" s="228"/>
      <c r="PSW45" s="228"/>
      <c r="PSX45" s="228"/>
      <c r="PSY45" s="228"/>
      <c r="PSZ45" s="228"/>
      <c r="PTA45" s="228"/>
      <c r="PTB45" s="228"/>
      <c r="PTC45" s="228"/>
      <c r="PTD45" s="228"/>
      <c r="PTE45" s="228"/>
      <c r="PTF45" s="228"/>
      <c r="PTG45" s="228"/>
      <c r="PTH45" s="228"/>
      <c r="PTI45" s="228"/>
      <c r="PTJ45" s="228"/>
      <c r="PTK45" s="228"/>
      <c r="PTL45" s="228"/>
      <c r="PTM45" s="228"/>
      <c r="PTN45" s="228"/>
      <c r="PTO45" s="228"/>
      <c r="PTP45" s="228"/>
      <c r="PTQ45" s="228"/>
      <c r="PTR45" s="228"/>
      <c r="PTS45" s="228"/>
      <c r="PTT45" s="228"/>
      <c r="PTU45" s="228"/>
      <c r="PTV45" s="228"/>
      <c r="PTW45" s="228"/>
      <c r="PTX45" s="228"/>
      <c r="PTY45" s="228"/>
      <c r="PTZ45" s="228"/>
      <c r="PUA45" s="228"/>
      <c r="PUB45" s="228"/>
      <c r="PUC45" s="228"/>
      <c r="PUD45" s="228"/>
      <c r="PUE45" s="228"/>
      <c r="PUF45" s="228"/>
      <c r="PUG45" s="228"/>
      <c r="PUH45" s="228"/>
      <c r="PUI45" s="228"/>
      <c r="PUJ45" s="228"/>
      <c r="PUK45" s="228"/>
      <c r="PUL45" s="228"/>
      <c r="PUM45" s="228"/>
      <c r="PUN45" s="228"/>
      <c r="PUO45" s="228"/>
      <c r="PUP45" s="228"/>
      <c r="PUQ45" s="228"/>
      <c r="PUR45" s="228"/>
      <c r="PUS45" s="228"/>
      <c r="PUT45" s="228"/>
      <c r="PUU45" s="228"/>
      <c r="PUV45" s="228"/>
      <c r="PUW45" s="228"/>
      <c r="PUX45" s="228"/>
      <c r="PUY45" s="228"/>
      <c r="PUZ45" s="228"/>
      <c r="PVA45" s="228"/>
      <c r="PVB45" s="228"/>
      <c r="PVC45" s="228"/>
      <c r="PVD45" s="228"/>
      <c r="PVE45" s="228"/>
      <c r="PVF45" s="228"/>
      <c r="PVG45" s="228"/>
      <c r="PVH45" s="228"/>
      <c r="PVI45" s="228"/>
      <c r="PVJ45" s="228"/>
      <c r="PVK45" s="228"/>
      <c r="PVL45" s="228"/>
      <c r="PVM45" s="228"/>
      <c r="PVN45" s="228"/>
      <c r="PVO45" s="228"/>
      <c r="PVP45" s="228"/>
      <c r="PVQ45" s="228"/>
      <c r="PVR45" s="228"/>
      <c r="PVS45" s="228"/>
      <c r="PVT45" s="228"/>
      <c r="PVU45" s="228"/>
      <c r="PVV45" s="228"/>
      <c r="PVW45" s="228"/>
      <c r="PVX45" s="228"/>
      <c r="PVY45" s="228"/>
      <c r="PVZ45" s="228"/>
      <c r="PWA45" s="228"/>
      <c r="PWB45" s="228"/>
      <c r="PWC45" s="228"/>
      <c r="PWD45" s="228"/>
      <c r="PWE45" s="228"/>
      <c r="PWF45" s="228"/>
      <c r="PWG45" s="228"/>
      <c r="PWH45" s="228"/>
      <c r="PWI45" s="228"/>
      <c r="PWJ45" s="228"/>
      <c r="PWK45" s="228"/>
      <c r="PWL45" s="228"/>
      <c r="PWM45" s="228"/>
      <c r="PWN45" s="228"/>
      <c r="PWO45" s="228"/>
      <c r="PWP45" s="228"/>
      <c r="PWQ45" s="228"/>
      <c r="PWR45" s="228"/>
      <c r="PWS45" s="228"/>
      <c r="PWT45" s="228"/>
      <c r="PWU45" s="228"/>
      <c r="PWV45" s="228"/>
      <c r="PWW45" s="228"/>
      <c r="PWX45" s="228"/>
      <c r="PWY45" s="228"/>
      <c r="PWZ45" s="228"/>
      <c r="PXA45" s="228"/>
      <c r="PXB45" s="228"/>
      <c r="PXC45" s="228"/>
      <c r="PXD45" s="228"/>
      <c r="PXE45" s="228"/>
      <c r="PXF45" s="228"/>
      <c r="PXG45" s="228"/>
      <c r="PXH45" s="228"/>
      <c r="PXI45" s="228"/>
      <c r="PXJ45" s="228"/>
      <c r="PXK45" s="228"/>
      <c r="PXL45" s="228"/>
      <c r="PXM45" s="228"/>
      <c r="PXN45" s="228"/>
      <c r="PXO45" s="228"/>
      <c r="PXP45" s="228"/>
      <c r="PXQ45" s="228"/>
      <c r="PXR45" s="228"/>
      <c r="PXS45" s="228"/>
      <c r="PXT45" s="228"/>
      <c r="PXU45" s="228"/>
      <c r="PXV45" s="228"/>
      <c r="PXW45" s="228"/>
      <c r="PXX45" s="228"/>
      <c r="PXY45" s="228"/>
      <c r="PXZ45" s="228"/>
      <c r="PYA45" s="228"/>
      <c r="PYB45" s="228"/>
      <c r="PYC45" s="228"/>
      <c r="PYD45" s="228"/>
      <c r="PYE45" s="228"/>
      <c r="PYF45" s="228"/>
      <c r="PYG45" s="228"/>
      <c r="PYH45" s="228"/>
      <c r="PYI45" s="228"/>
      <c r="PYJ45" s="228"/>
      <c r="PYK45" s="228"/>
      <c r="PYL45" s="228"/>
      <c r="PYM45" s="228"/>
      <c r="PYN45" s="228"/>
      <c r="PYO45" s="228"/>
      <c r="PYP45" s="228"/>
      <c r="PYQ45" s="228"/>
      <c r="PYR45" s="228"/>
      <c r="PYS45" s="228"/>
      <c r="PYT45" s="228"/>
      <c r="PYU45" s="228"/>
      <c r="PYV45" s="228"/>
      <c r="PYW45" s="228"/>
      <c r="PYX45" s="228"/>
      <c r="PYY45" s="228"/>
      <c r="PYZ45" s="228"/>
      <c r="PZA45" s="228"/>
      <c r="PZB45" s="228"/>
      <c r="PZC45" s="228"/>
      <c r="PZD45" s="228"/>
      <c r="PZE45" s="228"/>
      <c r="PZF45" s="228"/>
      <c r="PZG45" s="228"/>
      <c r="PZH45" s="228"/>
      <c r="PZI45" s="228"/>
      <c r="PZJ45" s="228"/>
      <c r="PZK45" s="228"/>
      <c r="PZL45" s="228"/>
      <c r="PZM45" s="228"/>
      <c r="PZN45" s="228"/>
      <c r="PZO45" s="228"/>
      <c r="PZP45" s="228"/>
      <c r="PZQ45" s="228"/>
      <c r="PZR45" s="228"/>
      <c r="PZS45" s="228"/>
      <c r="PZT45" s="228"/>
      <c r="PZU45" s="228"/>
      <c r="PZV45" s="228"/>
      <c r="PZW45" s="228"/>
      <c r="PZX45" s="228"/>
      <c r="PZY45" s="228"/>
      <c r="PZZ45" s="228"/>
      <c r="QAA45" s="228"/>
      <c r="QAB45" s="228"/>
      <c r="QAC45" s="228"/>
      <c r="QAD45" s="228"/>
      <c r="QAE45" s="228"/>
      <c r="QAF45" s="228"/>
      <c r="QAG45" s="228"/>
      <c r="QAH45" s="228"/>
      <c r="QAI45" s="228"/>
      <c r="QAJ45" s="228"/>
      <c r="QAK45" s="228"/>
      <c r="QAL45" s="228"/>
      <c r="QAM45" s="228"/>
      <c r="QAN45" s="228"/>
      <c r="QAO45" s="228"/>
      <c r="QAP45" s="228"/>
      <c r="QAQ45" s="228"/>
      <c r="QAR45" s="228"/>
      <c r="QAS45" s="228"/>
      <c r="QAT45" s="228"/>
      <c r="QAU45" s="228"/>
      <c r="QAV45" s="228"/>
      <c r="QAW45" s="228"/>
      <c r="QAX45" s="228"/>
      <c r="QAY45" s="228"/>
      <c r="QAZ45" s="228"/>
      <c r="QBA45" s="228"/>
      <c r="QBB45" s="228"/>
      <c r="QBC45" s="228"/>
      <c r="QBD45" s="228"/>
      <c r="QBE45" s="228"/>
      <c r="QBF45" s="228"/>
      <c r="QBG45" s="228"/>
      <c r="QBH45" s="228"/>
      <c r="QBI45" s="228"/>
      <c r="QBJ45" s="228"/>
      <c r="QBK45" s="228"/>
      <c r="QBL45" s="228"/>
      <c r="QBM45" s="228"/>
      <c r="QBN45" s="228"/>
      <c r="QBO45" s="228"/>
      <c r="QBP45" s="228"/>
      <c r="QBQ45" s="228"/>
      <c r="QBR45" s="228"/>
      <c r="QBS45" s="228"/>
      <c r="QBT45" s="228"/>
      <c r="QBU45" s="228"/>
      <c r="QBV45" s="228"/>
      <c r="QBW45" s="228"/>
      <c r="QBX45" s="228"/>
      <c r="QBY45" s="228"/>
      <c r="QBZ45" s="228"/>
      <c r="QCA45" s="228"/>
      <c r="QCB45" s="228"/>
      <c r="QCC45" s="228"/>
      <c r="QCD45" s="228"/>
      <c r="QCE45" s="228"/>
      <c r="QCF45" s="228"/>
      <c r="QCG45" s="228"/>
      <c r="QCH45" s="228"/>
      <c r="QCI45" s="228"/>
      <c r="QCJ45" s="228"/>
      <c r="QCK45" s="228"/>
      <c r="QCL45" s="228"/>
      <c r="QCM45" s="228"/>
      <c r="QCN45" s="228"/>
      <c r="QCO45" s="228"/>
      <c r="QCP45" s="228"/>
      <c r="QCQ45" s="228"/>
      <c r="QCR45" s="228"/>
      <c r="QCS45" s="228"/>
      <c r="QCT45" s="228"/>
      <c r="QCU45" s="228"/>
      <c r="QCV45" s="228"/>
      <c r="QCW45" s="228"/>
      <c r="QCX45" s="228"/>
      <c r="QCY45" s="228"/>
      <c r="QCZ45" s="228"/>
      <c r="QDA45" s="228"/>
      <c r="QDB45" s="228"/>
      <c r="QDC45" s="228"/>
      <c r="QDD45" s="228"/>
      <c r="QDE45" s="228"/>
      <c r="QDF45" s="228"/>
      <c r="QDG45" s="228"/>
      <c r="QDH45" s="228"/>
      <c r="QDI45" s="228"/>
      <c r="QDJ45" s="228"/>
      <c r="QDK45" s="228"/>
      <c r="QDL45" s="228"/>
      <c r="QDM45" s="228"/>
      <c r="QDN45" s="228"/>
      <c r="QDO45" s="228"/>
      <c r="QDP45" s="228"/>
      <c r="QDQ45" s="228"/>
      <c r="QDR45" s="228"/>
      <c r="QDS45" s="228"/>
      <c r="QDT45" s="228"/>
      <c r="QDU45" s="228"/>
      <c r="QDV45" s="228"/>
      <c r="QDW45" s="228"/>
      <c r="QDX45" s="228"/>
      <c r="QDY45" s="228"/>
      <c r="QDZ45" s="228"/>
      <c r="QEA45" s="228"/>
      <c r="QEB45" s="228"/>
      <c r="QEC45" s="228"/>
      <c r="QED45" s="228"/>
      <c r="QEE45" s="228"/>
      <c r="QEF45" s="228"/>
      <c r="QEG45" s="228"/>
      <c r="QEH45" s="228"/>
      <c r="QEI45" s="228"/>
      <c r="QEJ45" s="228"/>
      <c r="QEK45" s="228"/>
      <c r="QEL45" s="228"/>
      <c r="QEM45" s="228"/>
      <c r="QEN45" s="228"/>
      <c r="QEO45" s="228"/>
      <c r="QEP45" s="228"/>
      <c r="QEQ45" s="228"/>
      <c r="QER45" s="228"/>
      <c r="QES45" s="228"/>
      <c r="QET45" s="228"/>
      <c r="QEU45" s="228"/>
      <c r="QEV45" s="228"/>
      <c r="QEW45" s="228"/>
      <c r="QEX45" s="228"/>
      <c r="QEY45" s="228"/>
      <c r="QEZ45" s="228"/>
      <c r="QFA45" s="228"/>
      <c r="QFB45" s="228"/>
      <c r="QFC45" s="228"/>
      <c r="QFD45" s="228"/>
      <c r="QFE45" s="228"/>
      <c r="QFF45" s="228"/>
      <c r="QFG45" s="228"/>
      <c r="QFH45" s="228"/>
      <c r="QFI45" s="228"/>
      <c r="QFJ45" s="228"/>
      <c r="QFK45" s="228"/>
      <c r="QFL45" s="228"/>
      <c r="QFM45" s="228"/>
      <c r="QFN45" s="228"/>
      <c r="QFO45" s="228"/>
      <c r="QFP45" s="228"/>
      <c r="QFQ45" s="228"/>
      <c r="QFR45" s="228"/>
      <c r="QFS45" s="228"/>
      <c r="QFT45" s="228"/>
      <c r="QFU45" s="228"/>
      <c r="QFV45" s="228"/>
      <c r="QFW45" s="228"/>
      <c r="QFX45" s="228"/>
      <c r="QFY45" s="228"/>
      <c r="QFZ45" s="228"/>
      <c r="QGA45" s="228"/>
      <c r="QGB45" s="228"/>
      <c r="QGC45" s="228"/>
      <c r="QGD45" s="228"/>
      <c r="QGE45" s="228"/>
      <c r="QGF45" s="228"/>
      <c r="QGG45" s="228"/>
      <c r="QGH45" s="228"/>
      <c r="QGI45" s="228"/>
      <c r="QGJ45" s="228"/>
      <c r="QGK45" s="228"/>
      <c r="QGL45" s="228"/>
      <c r="QGM45" s="228"/>
      <c r="QGN45" s="228"/>
      <c r="QGO45" s="228"/>
      <c r="QGP45" s="228"/>
      <c r="QGQ45" s="228"/>
      <c r="QGR45" s="228"/>
      <c r="QGS45" s="228"/>
      <c r="QGT45" s="228"/>
      <c r="QGU45" s="228"/>
      <c r="QGV45" s="228"/>
      <c r="QGW45" s="228"/>
      <c r="QGX45" s="228"/>
      <c r="QGY45" s="228"/>
      <c r="QGZ45" s="228"/>
      <c r="QHA45" s="228"/>
      <c r="QHB45" s="228"/>
      <c r="QHC45" s="228"/>
      <c r="QHD45" s="228"/>
      <c r="QHE45" s="228"/>
      <c r="QHF45" s="228"/>
      <c r="QHG45" s="228"/>
      <c r="QHH45" s="228"/>
      <c r="QHI45" s="228"/>
      <c r="QHJ45" s="228"/>
      <c r="QHK45" s="228"/>
      <c r="QHL45" s="228"/>
      <c r="QHM45" s="228"/>
      <c r="QHN45" s="228"/>
      <c r="QHO45" s="228"/>
      <c r="QHP45" s="228"/>
      <c r="QHQ45" s="228"/>
      <c r="QHR45" s="228"/>
      <c r="QHS45" s="228"/>
      <c r="QHT45" s="228"/>
      <c r="QHU45" s="228"/>
      <c r="QHV45" s="228"/>
      <c r="QHW45" s="228"/>
      <c r="QHX45" s="228"/>
      <c r="QHY45" s="228"/>
      <c r="QHZ45" s="228"/>
      <c r="QIA45" s="228"/>
      <c r="QIB45" s="228"/>
      <c r="QIC45" s="228"/>
      <c r="QID45" s="228"/>
      <c r="QIE45" s="228"/>
      <c r="QIF45" s="228"/>
      <c r="QIG45" s="228"/>
      <c r="QIH45" s="228"/>
      <c r="QII45" s="228"/>
      <c r="QIJ45" s="228"/>
      <c r="QIK45" s="228"/>
      <c r="QIL45" s="228"/>
      <c r="QIM45" s="228"/>
      <c r="QIN45" s="228"/>
      <c r="QIO45" s="228"/>
      <c r="QIP45" s="228"/>
      <c r="QIQ45" s="228"/>
      <c r="QIR45" s="228"/>
      <c r="QIS45" s="228"/>
      <c r="QIT45" s="228"/>
      <c r="QIU45" s="228"/>
      <c r="QIV45" s="228"/>
      <c r="QIW45" s="228"/>
      <c r="QIX45" s="228"/>
      <c r="QIY45" s="228"/>
      <c r="QIZ45" s="228"/>
      <c r="QJA45" s="228"/>
      <c r="QJB45" s="228"/>
      <c r="QJC45" s="228"/>
      <c r="QJD45" s="228"/>
      <c r="QJE45" s="228"/>
      <c r="QJF45" s="228"/>
      <c r="QJG45" s="228"/>
      <c r="QJH45" s="228"/>
      <c r="QJI45" s="228"/>
      <c r="QJJ45" s="228"/>
      <c r="QJK45" s="228"/>
      <c r="QJL45" s="228"/>
      <c r="QJM45" s="228"/>
      <c r="QJN45" s="228"/>
      <c r="QJO45" s="228"/>
      <c r="QJP45" s="228"/>
      <c r="QJQ45" s="228"/>
      <c r="QJR45" s="228"/>
      <c r="QJS45" s="228"/>
      <c r="QJT45" s="228"/>
      <c r="QJU45" s="228"/>
      <c r="QJV45" s="228"/>
      <c r="QJW45" s="228"/>
      <c r="QJX45" s="228"/>
      <c r="QJY45" s="228"/>
      <c r="QJZ45" s="228"/>
      <c r="QKA45" s="228"/>
      <c r="QKB45" s="228"/>
      <c r="QKC45" s="228"/>
      <c r="QKD45" s="228"/>
      <c r="QKE45" s="228"/>
      <c r="QKF45" s="228"/>
      <c r="QKG45" s="228"/>
      <c r="QKH45" s="228"/>
      <c r="QKI45" s="228"/>
      <c r="QKJ45" s="228"/>
      <c r="QKK45" s="228"/>
      <c r="QKL45" s="228"/>
      <c r="QKM45" s="228"/>
      <c r="QKN45" s="228"/>
      <c r="QKO45" s="228"/>
      <c r="QKP45" s="228"/>
      <c r="QKQ45" s="228"/>
      <c r="QKR45" s="228"/>
      <c r="QKS45" s="228"/>
      <c r="QKT45" s="228"/>
      <c r="QKU45" s="228"/>
      <c r="QKV45" s="228"/>
      <c r="QKW45" s="228"/>
      <c r="QKX45" s="228"/>
      <c r="QKY45" s="228"/>
      <c r="QKZ45" s="228"/>
      <c r="QLA45" s="228"/>
      <c r="QLB45" s="228"/>
      <c r="QLC45" s="228"/>
      <c r="QLD45" s="228"/>
      <c r="QLE45" s="228"/>
      <c r="QLF45" s="228"/>
      <c r="QLG45" s="228"/>
      <c r="QLH45" s="228"/>
      <c r="QLI45" s="228"/>
      <c r="QLJ45" s="228"/>
      <c r="QLK45" s="228"/>
      <c r="QLL45" s="228"/>
      <c r="QLM45" s="228"/>
      <c r="QLN45" s="228"/>
      <c r="QLO45" s="228"/>
      <c r="QLP45" s="228"/>
      <c r="QLQ45" s="228"/>
      <c r="QLR45" s="228"/>
      <c r="QLS45" s="228"/>
      <c r="QLT45" s="228"/>
      <c r="QLU45" s="228"/>
      <c r="QLV45" s="228"/>
      <c r="QLW45" s="228"/>
      <c r="QLX45" s="228"/>
      <c r="QLY45" s="228"/>
      <c r="QLZ45" s="228"/>
      <c r="QMA45" s="228"/>
      <c r="QMB45" s="228"/>
      <c r="QMC45" s="228"/>
      <c r="QMD45" s="228"/>
      <c r="QME45" s="228"/>
      <c r="QMF45" s="228"/>
      <c r="QMG45" s="228"/>
      <c r="QMH45" s="228"/>
      <c r="QMI45" s="228"/>
      <c r="QMJ45" s="228"/>
      <c r="QMK45" s="228"/>
      <c r="QML45" s="228"/>
      <c r="QMM45" s="228"/>
      <c r="QMN45" s="228"/>
      <c r="QMO45" s="228"/>
      <c r="QMP45" s="228"/>
      <c r="QMQ45" s="228"/>
      <c r="QMR45" s="228"/>
      <c r="QMS45" s="228"/>
      <c r="QMT45" s="228"/>
      <c r="QMU45" s="228"/>
      <c r="QMV45" s="228"/>
      <c r="QMW45" s="228"/>
      <c r="QMX45" s="228"/>
      <c r="QMY45" s="228"/>
      <c r="QMZ45" s="228"/>
      <c r="QNA45" s="228"/>
      <c r="QNB45" s="228"/>
      <c r="QNC45" s="228"/>
      <c r="QND45" s="228"/>
      <c r="QNE45" s="228"/>
      <c r="QNF45" s="228"/>
      <c r="QNG45" s="228"/>
      <c r="QNH45" s="228"/>
      <c r="QNI45" s="228"/>
      <c r="QNJ45" s="228"/>
      <c r="QNK45" s="228"/>
      <c r="QNL45" s="228"/>
      <c r="QNM45" s="228"/>
      <c r="QNN45" s="228"/>
      <c r="QNO45" s="228"/>
      <c r="QNP45" s="228"/>
      <c r="QNQ45" s="228"/>
      <c r="QNR45" s="228"/>
      <c r="QNS45" s="228"/>
      <c r="QNT45" s="228"/>
      <c r="QNU45" s="228"/>
      <c r="QNV45" s="228"/>
      <c r="QNW45" s="228"/>
      <c r="QNX45" s="228"/>
      <c r="QNY45" s="228"/>
      <c r="QNZ45" s="228"/>
      <c r="QOA45" s="228"/>
      <c r="QOB45" s="228"/>
      <c r="QOC45" s="228"/>
      <c r="QOD45" s="228"/>
      <c r="QOE45" s="228"/>
      <c r="QOF45" s="228"/>
      <c r="QOG45" s="228"/>
      <c r="QOH45" s="228"/>
      <c r="QOI45" s="228"/>
      <c r="QOJ45" s="228"/>
      <c r="QOK45" s="228"/>
      <c r="QOL45" s="228"/>
      <c r="QOM45" s="228"/>
      <c r="QON45" s="228"/>
      <c r="QOO45" s="228"/>
      <c r="QOP45" s="228"/>
      <c r="QOQ45" s="228"/>
      <c r="QOR45" s="228"/>
      <c r="QOS45" s="228"/>
      <c r="QOT45" s="228"/>
      <c r="QOU45" s="228"/>
      <c r="QOV45" s="228"/>
      <c r="QOW45" s="228"/>
      <c r="QOX45" s="228"/>
      <c r="QOY45" s="228"/>
      <c r="QOZ45" s="228"/>
      <c r="QPA45" s="228"/>
      <c r="QPB45" s="228"/>
      <c r="QPC45" s="228"/>
      <c r="QPD45" s="228"/>
      <c r="QPE45" s="228"/>
      <c r="QPF45" s="228"/>
      <c r="QPG45" s="228"/>
      <c r="QPH45" s="228"/>
      <c r="QPI45" s="228"/>
      <c r="QPJ45" s="228"/>
      <c r="QPK45" s="228"/>
      <c r="QPL45" s="228"/>
      <c r="QPM45" s="228"/>
      <c r="QPN45" s="228"/>
      <c r="QPO45" s="228"/>
      <c r="QPP45" s="228"/>
      <c r="QPQ45" s="228"/>
      <c r="QPR45" s="228"/>
      <c r="QPS45" s="228"/>
      <c r="QPT45" s="228"/>
      <c r="QPU45" s="228"/>
      <c r="QPV45" s="228"/>
      <c r="QPW45" s="228"/>
      <c r="QPX45" s="228"/>
      <c r="QPY45" s="228"/>
      <c r="QPZ45" s="228"/>
      <c r="QQA45" s="228"/>
      <c r="QQB45" s="228"/>
      <c r="QQC45" s="228"/>
      <c r="QQD45" s="228"/>
      <c r="QQE45" s="228"/>
      <c r="QQF45" s="228"/>
      <c r="QQG45" s="228"/>
      <c r="QQH45" s="228"/>
      <c r="QQI45" s="228"/>
      <c r="QQJ45" s="228"/>
      <c r="QQK45" s="228"/>
      <c r="QQL45" s="228"/>
      <c r="QQM45" s="228"/>
      <c r="QQN45" s="228"/>
      <c r="QQO45" s="228"/>
      <c r="QQP45" s="228"/>
      <c r="QQQ45" s="228"/>
      <c r="QQR45" s="228"/>
      <c r="QQS45" s="228"/>
      <c r="QQT45" s="228"/>
      <c r="QQU45" s="228"/>
      <c r="QQV45" s="228"/>
      <c r="QQW45" s="228"/>
      <c r="QQX45" s="228"/>
      <c r="QQY45" s="228"/>
      <c r="QQZ45" s="228"/>
      <c r="QRA45" s="228"/>
      <c r="QRB45" s="228"/>
      <c r="QRC45" s="228"/>
      <c r="QRD45" s="228"/>
      <c r="QRE45" s="228"/>
      <c r="QRF45" s="228"/>
      <c r="QRG45" s="228"/>
      <c r="QRH45" s="228"/>
      <c r="QRI45" s="228"/>
      <c r="QRJ45" s="228"/>
      <c r="QRK45" s="228"/>
      <c r="QRL45" s="228"/>
      <c r="QRM45" s="228"/>
      <c r="QRN45" s="228"/>
      <c r="QRO45" s="228"/>
      <c r="QRP45" s="228"/>
      <c r="QRQ45" s="228"/>
      <c r="QRR45" s="228"/>
      <c r="QRS45" s="228"/>
      <c r="QRT45" s="228"/>
      <c r="QRU45" s="228"/>
      <c r="QRV45" s="228"/>
      <c r="QRW45" s="228"/>
      <c r="QRX45" s="228"/>
      <c r="QRY45" s="228"/>
      <c r="QRZ45" s="228"/>
      <c r="QSA45" s="228"/>
      <c r="QSB45" s="228"/>
      <c r="QSC45" s="228"/>
      <c r="QSD45" s="228"/>
      <c r="QSE45" s="228"/>
      <c r="QSF45" s="228"/>
      <c r="QSG45" s="228"/>
      <c r="QSH45" s="228"/>
      <c r="QSI45" s="228"/>
      <c r="QSJ45" s="228"/>
      <c r="QSK45" s="228"/>
      <c r="QSL45" s="228"/>
      <c r="QSM45" s="228"/>
      <c r="QSN45" s="228"/>
      <c r="QSO45" s="228"/>
      <c r="QSP45" s="228"/>
      <c r="QSQ45" s="228"/>
      <c r="QSR45" s="228"/>
      <c r="QSS45" s="228"/>
      <c r="QST45" s="228"/>
      <c r="QSU45" s="228"/>
      <c r="QSV45" s="228"/>
      <c r="QSW45" s="228"/>
      <c r="QSX45" s="228"/>
      <c r="QSY45" s="228"/>
      <c r="QSZ45" s="228"/>
      <c r="QTA45" s="228"/>
      <c r="QTB45" s="228"/>
      <c r="QTC45" s="228"/>
      <c r="QTD45" s="228"/>
      <c r="QTE45" s="228"/>
      <c r="QTF45" s="228"/>
      <c r="QTG45" s="228"/>
      <c r="QTH45" s="228"/>
      <c r="QTI45" s="228"/>
      <c r="QTJ45" s="228"/>
      <c r="QTK45" s="228"/>
      <c r="QTL45" s="228"/>
      <c r="QTM45" s="228"/>
      <c r="QTN45" s="228"/>
      <c r="QTO45" s="228"/>
      <c r="QTP45" s="228"/>
      <c r="QTQ45" s="228"/>
      <c r="QTR45" s="228"/>
      <c r="QTS45" s="228"/>
      <c r="QTT45" s="228"/>
      <c r="QTU45" s="228"/>
      <c r="QTV45" s="228"/>
      <c r="QTW45" s="228"/>
      <c r="QTX45" s="228"/>
      <c r="QTY45" s="228"/>
      <c r="QTZ45" s="228"/>
      <c r="QUA45" s="228"/>
      <c r="QUB45" s="228"/>
      <c r="QUC45" s="228"/>
      <c r="QUD45" s="228"/>
      <c r="QUE45" s="228"/>
      <c r="QUF45" s="228"/>
      <c r="QUG45" s="228"/>
      <c r="QUH45" s="228"/>
      <c r="QUI45" s="228"/>
      <c r="QUJ45" s="228"/>
      <c r="QUK45" s="228"/>
      <c r="QUL45" s="228"/>
      <c r="QUM45" s="228"/>
      <c r="QUN45" s="228"/>
      <c r="QUO45" s="228"/>
      <c r="QUP45" s="228"/>
      <c r="QUQ45" s="228"/>
      <c r="QUR45" s="228"/>
      <c r="QUS45" s="228"/>
      <c r="QUT45" s="228"/>
      <c r="QUU45" s="228"/>
      <c r="QUV45" s="228"/>
      <c r="QUW45" s="228"/>
      <c r="QUX45" s="228"/>
      <c r="QUY45" s="228"/>
      <c r="QUZ45" s="228"/>
      <c r="QVA45" s="228"/>
      <c r="QVB45" s="228"/>
      <c r="QVC45" s="228"/>
      <c r="QVD45" s="228"/>
      <c r="QVE45" s="228"/>
      <c r="QVF45" s="228"/>
      <c r="QVG45" s="228"/>
      <c r="QVH45" s="228"/>
      <c r="QVI45" s="228"/>
      <c r="QVJ45" s="228"/>
      <c r="QVK45" s="228"/>
      <c r="QVL45" s="228"/>
      <c r="QVM45" s="228"/>
      <c r="QVN45" s="228"/>
      <c r="QVO45" s="228"/>
      <c r="QVP45" s="228"/>
      <c r="QVQ45" s="228"/>
      <c r="QVR45" s="228"/>
      <c r="QVS45" s="228"/>
      <c r="QVT45" s="228"/>
      <c r="QVU45" s="228"/>
      <c r="QVV45" s="228"/>
      <c r="QVW45" s="228"/>
      <c r="QVX45" s="228"/>
      <c r="QVY45" s="228"/>
      <c r="QVZ45" s="228"/>
      <c r="QWA45" s="228"/>
      <c r="QWB45" s="228"/>
      <c r="QWC45" s="228"/>
      <c r="QWD45" s="228"/>
      <c r="QWE45" s="228"/>
      <c r="QWF45" s="228"/>
      <c r="QWG45" s="228"/>
      <c r="QWH45" s="228"/>
      <c r="QWI45" s="228"/>
      <c r="QWJ45" s="228"/>
      <c r="QWK45" s="228"/>
      <c r="QWL45" s="228"/>
      <c r="QWM45" s="228"/>
      <c r="QWN45" s="228"/>
      <c r="QWO45" s="228"/>
      <c r="QWP45" s="228"/>
      <c r="QWQ45" s="228"/>
      <c r="QWR45" s="228"/>
      <c r="QWS45" s="228"/>
      <c r="QWT45" s="228"/>
      <c r="QWU45" s="228"/>
      <c r="QWV45" s="228"/>
      <c r="QWW45" s="228"/>
      <c r="QWX45" s="228"/>
      <c r="QWY45" s="228"/>
      <c r="QWZ45" s="228"/>
      <c r="QXA45" s="228"/>
      <c r="QXB45" s="228"/>
      <c r="QXC45" s="228"/>
      <c r="QXD45" s="228"/>
      <c r="QXE45" s="228"/>
      <c r="QXF45" s="228"/>
      <c r="QXG45" s="228"/>
      <c r="QXH45" s="228"/>
      <c r="QXI45" s="228"/>
      <c r="QXJ45" s="228"/>
      <c r="QXK45" s="228"/>
      <c r="QXL45" s="228"/>
      <c r="QXM45" s="228"/>
      <c r="QXN45" s="228"/>
      <c r="QXO45" s="228"/>
      <c r="QXP45" s="228"/>
      <c r="QXQ45" s="228"/>
      <c r="QXR45" s="228"/>
      <c r="QXS45" s="228"/>
      <c r="QXT45" s="228"/>
      <c r="QXU45" s="228"/>
      <c r="QXV45" s="228"/>
      <c r="QXW45" s="228"/>
      <c r="QXX45" s="228"/>
      <c r="QXY45" s="228"/>
      <c r="QXZ45" s="228"/>
      <c r="QYA45" s="228"/>
      <c r="QYB45" s="228"/>
      <c r="QYC45" s="228"/>
      <c r="QYD45" s="228"/>
      <c r="QYE45" s="228"/>
      <c r="QYF45" s="228"/>
      <c r="QYG45" s="228"/>
      <c r="QYH45" s="228"/>
      <c r="QYI45" s="228"/>
      <c r="QYJ45" s="228"/>
      <c r="QYK45" s="228"/>
      <c r="QYL45" s="228"/>
      <c r="QYM45" s="228"/>
      <c r="QYN45" s="228"/>
      <c r="QYO45" s="228"/>
      <c r="QYP45" s="228"/>
      <c r="QYQ45" s="228"/>
      <c r="QYR45" s="228"/>
      <c r="QYS45" s="228"/>
      <c r="QYT45" s="228"/>
      <c r="QYU45" s="228"/>
      <c r="QYV45" s="228"/>
      <c r="QYW45" s="228"/>
      <c r="QYX45" s="228"/>
      <c r="QYY45" s="228"/>
      <c r="QYZ45" s="228"/>
      <c r="QZA45" s="228"/>
      <c r="QZB45" s="228"/>
      <c r="QZC45" s="228"/>
      <c r="QZD45" s="228"/>
      <c r="QZE45" s="228"/>
      <c r="QZF45" s="228"/>
      <c r="QZG45" s="228"/>
      <c r="QZH45" s="228"/>
      <c r="QZI45" s="228"/>
      <c r="QZJ45" s="228"/>
      <c r="QZK45" s="228"/>
      <c r="QZL45" s="228"/>
      <c r="QZM45" s="228"/>
      <c r="QZN45" s="228"/>
      <c r="QZO45" s="228"/>
      <c r="QZP45" s="228"/>
      <c r="QZQ45" s="228"/>
      <c r="QZR45" s="228"/>
      <c r="QZS45" s="228"/>
      <c r="QZT45" s="228"/>
      <c r="QZU45" s="228"/>
      <c r="QZV45" s="228"/>
      <c r="QZW45" s="228"/>
      <c r="QZX45" s="228"/>
      <c r="QZY45" s="228"/>
      <c r="QZZ45" s="228"/>
      <c r="RAA45" s="228"/>
      <c r="RAB45" s="228"/>
      <c r="RAC45" s="228"/>
      <c r="RAD45" s="228"/>
      <c r="RAE45" s="228"/>
      <c r="RAF45" s="228"/>
      <c r="RAG45" s="228"/>
      <c r="RAH45" s="228"/>
      <c r="RAI45" s="228"/>
      <c r="RAJ45" s="228"/>
      <c r="RAK45" s="228"/>
      <c r="RAL45" s="228"/>
      <c r="RAM45" s="228"/>
      <c r="RAN45" s="228"/>
      <c r="RAO45" s="228"/>
      <c r="RAP45" s="228"/>
      <c r="RAQ45" s="228"/>
      <c r="RAR45" s="228"/>
      <c r="RAS45" s="228"/>
      <c r="RAT45" s="228"/>
      <c r="RAU45" s="228"/>
      <c r="RAV45" s="228"/>
      <c r="RAW45" s="228"/>
      <c r="RAX45" s="228"/>
      <c r="RAY45" s="228"/>
      <c r="RAZ45" s="228"/>
      <c r="RBA45" s="228"/>
      <c r="RBB45" s="228"/>
      <c r="RBC45" s="228"/>
      <c r="RBD45" s="228"/>
      <c r="RBE45" s="228"/>
      <c r="RBF45" s="228"/>
      <c r="RBG45" s="228"/>
      <c r="RBH45" s="228"/>
      <c r="RBI45" s="228"/>
      <c r="RBJ45" s="228"/>
      <c r="RBK45" s="228"/>
      <c r="RBL45" s="228"/>
      <c r="RBM45" s="228"/>
      <c r="RBN45" s="228"/>
      <c r="RBO45" s="228"/>
      <c r="RBP45" s="228"/>
      <c r="RBQ45" s="228"/>
      <c r="RBR45" s="228"/>
      <c r="RBS45" s="228"/>
      <c r="RBT45" s="228"/>
      <c r="RBU45" s="228"/>
      <c r="RBV45" s="228"/>
      <c r="RBW45" s="228"/>
      <c r="RBX45" s="228"/>
      <c r="RBY45" s="228"/>
      <c r="RBZ45" s="228"/>
      <c r="RCA45" s="228"/>
      <c r="RCB45" s="228"/>
      <c r="RCC45" s="228"/>
      <c r="RCD45" s="228"/>
      <c r="RCE45" s="228"/>
      <c r="RCF45" s="228"/>
      <c r="RCG45" s="228"/>
      <c r="RCH45" s="228"/>
      <c r="RCI45" s="228"/>
      <c r="RCJ45" s="228"/>
      <c r="RCK45" s="228"/>
      <c r="RCL45" s="228"/>
      <c r="RCM45" s="228"/>
      <c r="RCN45" s="228"/>
      <c r="RCO45" s="228"/>
      <c r="RCP45" s="228"/>
      <c r="RCQ45" s="228"/>
      <c r="RCR45" s="228"/>
      <c r="RCS45" s="228"/>
      <c r="RCT45" s="228"/>
      <c r="RCU45" s="228"/>
      <c r="RCV45" s="228"/>
      <c r="RCW45" s="228"/>
      <c r="RCX45" s="228"/>
      <c r="RCY45" s="228"/>
      <c r="RCZ45" s="228"/>
      <c r="RDA45" s="228"/>
      <c r="RDB45" s="228"/>
      <c r="RDC45" s="228"/>
      <c r="RDD45" s="228"/>
      <c r="RDE45" s="228"/>
      <c r="RDF45" s="228"/>
      <c r="RDG45" s="228"/>
      <c r="RDH45" s="228"/>
      <c r="RDI45" s="228"/>
      <c r="RDJ45" s="228"/>
      <c r="RDK45" s="228"/>
      <c r="RDL45" s="228"/>
      <c r="RDM45" s="228"/>
      <c r="RDN45" s="228"/>
      <c r="RDO45" s="228"/>
      <c r="RDP45" s="228"/>
      <c r="RDQ45" s="228"/>
      <c r="RDR45" s="228"/>
      <c r="RDS45" s="228"/>
      <c r="RDT45" s="228"/>
      <c r="RDU45" s="228"/>
      <c r="RDV45" s="228"/>
      <c r="RDW45" s="228"/>
      <c r="RDX45" s="228"/>
      <c r="RDY45" s="228"/>
      <c r="RDZ45" s="228"/>
      <c r="REA45" s="228"/>
      <c r="REB45" s="228"/>
      <c r="REC45" s="228"/>
      <c r="RED45" s="228"/>
      <c r="REE45" s="228"/>
      <c r="REF45" s="228"/>
      <c r="REG45" s="228"/>
      <c r="REH45" s="228"/>
      <c r="REI45" s="228"/>
      <c r="REJ45" s="228"/>
      <c r="REK45" s="228"/>
      <c r="REL45" s="228"/>
      <c r="REM45" s="228"/>
      <c r="REN45" s="228"/>
      <c r="REO45" s="228"/>
      <c r="REP45" s="228"/>
      <c r="REQ45" s="228"/>
      <c r="RER45" s="228"/>
      <c r="RES45" s="228"/>
      <c r="RET45" s="228"/>
      <c r="REU45" s="228"/>
      <c r="REV45" s="228"/>
      <c r="REW45" s="228"/>
      <c r="REX45" s="228"/>
      <c r="REY45" s="228"/>
      <c r="REZ45" s="228"/>
      <c r="RFA45" s="228"/>
      <c r="RFB45" s="228"/>
      <c r="RFC45" s="228"/>
      <c r="RFD45" s="228"/>
      <c r="RFE45" s="228"/>
      <c r="RFF45" s="228"/>
      <c r="RFG45" s="228"/>
      <c r="RFH45" s="228"/>
      <c r="RFI45" s="228"/>
      <c r="RFJ45" s="228"/>
      <c r="RFK45" s="228"/>
      <c r="RFL45" s="228"/>
      <c r="RFM45" s="228"/>
      <c r="RFN45" s="228"/>
      <c r="RFO45" s="228"/>
      <c r="RFP45" s="228"/>
      <c r="RFQ45" s="228"/>
      <c r="RFR45" s="228"/>
      <c r="RFS45" s="228"/>
      <c r="RFT45" s="228"/>
      <c r="RFU45" s="228"/>
      <c r="RFV45" s="228"/>
      <c r="RFW45" s="228"/>
      <c r="RFX45" s="228"/>
      <c r="RFY45" s="228"/>
      <c r="RFZ45" s="228"/>
      <c r="RGA45" s="228"/>
      <c r="RGB45" s="228"/>
      <c r="RGC45" s="228"/>
      <c r="RGD45" s="228"/>
      <c r="RGE45" s="228"/>
      <c r="RGF45" s="228"/>
      <c r="RGG45" s="228"/>
      <c r="RGH45" s="228"/>
      <c r="RGI45" s="228"/>
      <c r="RGJ45" s="228"/>
      <c r="RGK45" s="228"/>
      <c r="RGL45" s="228"/>
      <c r="RGM45" s="228"/>
      <c r="RGN45" s="228"/>
      <c r="RGO45" s="228"/>
      <c r="RGP45" s="228"/>
      <c r="RGQ45" s="228"/>
      <c r="RGR45" s="228"/>
      <c r="RGS45" s="228"/>
      <c r="RGT45" s="228"/>
      <c r="RGU45" s="228"/>
      <c r="RGV45" s="228"/>
      <c r="RGW45" s="228"/>
      <c r="RGX45" s="228"/>
      <c r="RGY45" s="228"/>
      <c r="RGZ45" s="228"/>
      <c r="RHA45" s="228"/>
      <c r="RHB45" s="228"/>
      <c r="RHC45" s="228"/>
      <c r="RHD45" s="228"/>
      <c r="RHE45" s="228"/>
      <c r="RHF45" s="228"/>
      <c r="RHG45" s="228"/>
      <c r="RHH45" s="228"/>
      <c r="RHI45" s="228"/>
      <c r="RHJ45" s="228"/>
      <c r="RHK45" s="228"/>
      <c r="RHL45" s="228"/>
      <c r="RHM45" s="228"/>
      <c r="RHN45" s="228"/>
      <c r="RHO45" s="228"/>
      <c r="RHP45" s="228"/>
      <c r="RHQ45" s="228"/>
      <c r="RHR45" s="228"/>
      <c r="RHS45" s="228"/>
      <c r="RHT45" s="228"/>
      <c r="RHU45" s="228"/>
      <c r="RHV45" s="228"/>
      <c r="RHW45" s="228"/>
      <c r="RHX45" s="228"/>
      <c r="RHY45" s="228"/>
      <c r="RHZ45" s="228"/>
      <c r="RIA45" s="228"/>
      <c r="RIB45" s="228"/>
      <c r="RIC45" s="228"/>
      <c r="RID45" s="228"/>
      <c r="RIE45" s="228"/>
      <c r="RIF45" s="228"/>
      <c r="RIG45" s="228"/>
      <c r="RIH45" s="228"/>
      <c r="RII45" s="228"/>
      <c r="RIJ45" s="228"/>
      <c r="RIK45" s="228"/>
      <c r="RIL45" s="228"/>
      <c r="RIM45" s="228"/>
      <c r="RIN45" s="228"/>
      <c r="RIO45" s="228"/>
      <c r="RIP45" s="228"/>
      <c r="RIQ45" s="228"/>
      <c r="RIR45" s="228"/>
      <c r="RIS45" s="228"/>
      <c r="RIT45" s="228"/>
      <c r="RIU45" s="228"/>
      <c r="RIV45" s="228"/>
      <c r="RIW45" s="228"/>
      <c r="RIX45" s="228"/>
      <c r="RIY45" s="228"/>
      <c r="RIZ45" s="228"/>
      <c r="RJA45" s="228"/>
      <c r="RJB45" s="228"/>
      <c r="RJC45" s="228"/>
      <c r="RJD45" s="228"/>
      <c r="RJE45" s="228"/>
      <c r="RJF45" s="228"/>
      <c r="RJG45" s="228"/>
      <c r="RJH45" s="228"/>
      <c r="RJI45" s="228"/>
      <c r="RJJ45" s="228"/>
      <c r="RJK45" s="228"/>
      <c r="RJL45" s="228"/>
      <c r="RJM45" s="228"/>
      <c r="RJN45" s="228"/>
      <c r="RJO45" s="228"/>
      <c r="RJP45" s="228"/>
      <c r="RJQ45" s="228"/>
      <c r="RJR45" s="228"/>
      <c r="RJS45" s="228"/>
      <c r="RJT45" s="228"/>
      <c r="RJU45" s="228"/>
      <c r="RJV45" s="228"/>
      <c r="RJW45" s="228"/>
      <c r="RJX45" s="228"/>
      <c r="RJY45" s="228"/>
      <c r="RJZ45" s="228"/>
      <c r="RKA45" s="228"/>
      <c r="RKB45" s="228"/>
      <c r="RKC45" s="228"/>
      <c r="RKD45" s="228"/>
      <c r="RKE45" s="228"/>
      <c r="RKF45" s="228"/>
      <c r="RKG45" s="228"/>
      <c r="RKH45" s="228"/>
      <c r="RKI45" s="228"/>
      <c r="RKJ45" s="228"/>
      <c r="RKK45" s="228"/>
      <c r="RKL45" s="228"/>
      <c r="RKM45" s="228"/>
      <c r="RKN45" s="228"/>
      <c r="RKO45" s="228"/>
      <c r="RKP45" s="228"/>
      <c r="RKQ45" s="228"/>
      <c r="RKR45" s="228"/>
      <c r="RKS45" s="228"/>
      <c r="RKT45" s="228"/>
      <c r="RKU45" s="228"/>
      <c r="RKV45" s="228"/>
      <c r="RKW45" s="228"/>
      <c r="RKX45" s="228"/>
      <c r="RKY45" s="228"/>
      <c r="RKZ45" s="228"/>
      <c r="RLA45" s="228"/>
      <c r="RLB45" s="228"/>
      <c r="RLC45" s="228"/>
      <c r="RLD45" s="228"/>
      <c r="RLE45" s="228"/>
      <c r="RLF45" s="228"/>
      <c r="RLG45" s="228"/>
      <c r="RLH45" s="228"/>
      <c r="RLI45" s="228"/>
      <c r="RLJ45" s="228"/>
      <c r="RLK45" s="228"/>
      <c r="RLL45" s="228"/>
      <c r="RLM45" s="228"/>
      <c r="RLN45" s="228"/>
      <c r="RLO45" s="228"/>
      <c r="RLP45" s="228"/>
      <c r="RLQ45" s="228"/>
      <c r="RLR45" s="228"/>
      <c r="RLS45" s="228"/>
      <c r="RLT45" s="228"/>
      <c r="RLU45" s="228"/>
      <c r="RLV45" s="228"/>
      <c r="RLW45" s="228"/>
      <c r="RLX45" s="228"/>
      <c r="RLY45" s="228"/>
      <c r="RLZ45" s="228"/>
      <c r="RMA45" s="228"/>
      <c r="RMB45" s="228"/>
      <c r="RMC45" s="228"/>
      <c r="RMD45" s="228"/>
      <c r="RME45" s="228"/>
      <c r="RMF45" s="228"/>
      <c r="RMG45" s="228"/>
      <c r="RMH45" s="228"/>
      <c r="RMI45" s="228"/>
      <c r="RMJ45" s="228"/>
      <c r="RMK45" s="228"/>
      <c r="RML45" s="228"/>
      <c r="RMM45" s="228"/>
      <c r="RMN45" s="228"/>
      <c r="RMO45" s="228"/>
      <c r="RMP45" s="228"/>
      <c r="RMQ45" s="228"/>
      <c r="RMR45" s="228"/>
      <c r="RMS45" s="228"/>
      <c r="RMT45" s="228"/>
      <c r="RMU45" s="228"/>
      <c r="RMV45" s="228"/>
      <c r="RMW45" s="228"/>
      <c r="RMX45" s="228"/>
      <c r="RMY45" s="228"/>
      <c r="RMZ45" s="228"/>
      <c r="RNA45" s="228"/>
      <c r="RNB45" s="228"/>
      <c r="RNC45" s="228"/>
      <c r="RND45" s="228"/>
      <c r="RNE45" s="228"/>
      <c r="RNF45" s="228"/>
      <c r="RNG45" s="228"/>
      <c r="RNH45" s="228"/>
      <c r="RNI45" s="228"/>
      <c r="RNJ45" s="228"/>
      <c r="RNK45" s="228"/>
      <c r="RNL45" s="228"/>
      <c r="RNM45" s="228"/>
      <c r="RNN45" s="228"/>
      <c r="RNO45" s="228"/>
      <c r="RNP45" s="228"/>
      <c r="RNQ45" s="228"/>
      <c r="RNR45" s="228"/>
      <c r="RNS45" s="228"/>
      <c r="RNT45" s="228"/>
      <c r="RNU45" s="228"/>
      <c r="RNV45" s="228"/>
      <c r="RNW45" s="228"/>
      <c r="RNX45" s="228"/>
      <c r="RNY45" s="228"/>
      <c r="RNZ45" s="228"/>
      <c r="ROA45" s="228"/>
      <c r="ROB45" s="228"/>
      <c r="ROC45" s="228"/>
      <c r="ROD45" s="228"/>
      <c r="ROE45" s="228"/>
      <c r="ROF45" s="228"/>
      <c r="ROG45" s="228"/>
      <c r="ROH45" s="228"/>
      <c r="ROI45" s="228"/>
      <c r="ROJ45" s="228"/>
      <c r="ROK45" s="228"/>
      <c r="ROL45" s="228"/>
      <c r="ROM45" s="228"/>
      <c r="RON45" s="228"/>
      <c r="ROO45" s="228"/>
      <c r="ROP45" s="228"/>
      <c r="ROQ45" s="228"/>
      <c r="ROR45" s="228"/>
      <c r="ROS45" s="228"/>
      <c r="ROT45" s="228"/>
      <c r="ROU45" s="228"/>
      <c r="ROV45" s="228"/>
      <c r="ROW45" s="228"/>
      <c r="ROX45" s="228"/>
      <c r="ROY45" s="228"/>
      <c r="ROZ45" s="228"/>
      <c r="RPA45" s="228"/>
      <c r="RPB45" s="228"/>
      <c r="RPC45" s="228"/>
      <c r="RPD45" s="228"/>
      <c r="RPE45" s="228"/>
      <c r="RPF45" s="228"/>
      <c r="RPG45" s="228"/>
      <c r="RPH45" s="228"/>
      <c r="RPI45" s="228"/>
      <c r="RPJ45" s="228"/>
      <c r="RPK45" s="228"/>
      <c r="RPL45" s="228"/>
      <c r="RPM45" s="228"/>
      <c r="RPN45" s="228"/>
      <c r="RPO45" s="228"/>
      <c r="RPP45" s="228"/>
      <c r="RPQ45" s="228"/>
      <c r="RPR45" s="228"/>
      <c r="RPS45" s="228"/>
      <c r="RPT45" s="228"/>
      <c r="RPU45" s="228"/>
      <c r="RPV45" s="228"/>
      <c r="RPW45" s="228"/>
      <c r="RPX45" s="228"/>
      <c r="RPY45" s="228"/>
      <c r="RPZ45" s="228"/>
      <c r="RQA45" s="228"/>
      <c r="RQB45" s="228"/>
      <c r="RQC45" s="228"/>
      <c r="RQD45" s="228"/>
      <c r="RQE45" s="228"/>
      <c r="RQF45" s="228"/>
      <c r="RQG45" s="228"/>
      <c r="RQH45" s="228"/>
      <c r="RQI45" s="228"/>
      <c r="RQJ45" s="228"/>
      <c r="RQK45" s="228"/>
      <c r="RQL45" s="228"/>
      <c r="RQM45" s="228"/>
      <c r="RQN45" s="228"/>
      <c r="RQO45" s="228"/>
      <c r="RQP45" s="228"/>
      <c r="RQQ45" s="228"/>
      <c r="RQR45" s="228"/>
      <c r="RQS45" s="228"/>
      <c r="RQT45" s="228"/>
      <c r="RQU45" s="228"/>
      <c r="RQV45" s="228"/>
      <c r="RQW45" s="228"/>
      <c r="RQX45" s="228"/>
      <c r="RQY45" s="228"/>
      <c r="RQZ45" s="228"/>
      <c r="RRA45" s="228"/>
      <c r="RRB45" s="228"/>
      <c r="RRC45" s="228"/>
      <c r="RRD45" s="228"/>
      <c r="RRE45" s="228"/>
      <c r="RRF45" s="228"/>
      <c r="RRG45" s="228"/>
      <c r="RRH45" s="228"/>
      <c r="RRI45" s="228"/>
      <c r="RRJ45" s="228"/>
      <c r="RRK45" s="228"/>
      <c r="RRL45" s="228"/>
      <c r="RRM45" s="228"/>
      <c r="RRN45" s="228"/>
      <c r="RRO45" s="228"/>
      <c r="RRP45" s="228"/>
      <c r="RRQ45" s="228"/>
      <c r="RRR45" s="228"/>
      <c r="RRS45" s="228"/>
      <c r="RRT45" s="228"/>
      <c r="RRU45" s="228"/>
      <c r="RRV45" s="228"/>
      <c r="RRW45" s="228"/>
      <c r="RRX45" s="228"/>
      <c r="RRY45" s="228"/>
      <c r="RRZ45" s="228"/>
      <c r="RSA45" s="228"/>
      <c r="RSB45" s="228"/>
      <c r="RSC45" s="228"/>
      <c r="RSD45" s="228"/>
      <c r="RSE45" s="228"/>
      <c r="RSF45" s="228"/>
      <c r="RSG45" s="228"/>
      <c r="RSH45" s="228"/>
      <c r="RSI45" s="228"/>
      <c r="RSJ45" s="228"/>
      <c r="RSK45" s="228"/>
      <c r="RSL45" s="228"/>
      <c r="RSM45" s="228"/>
      <c r="RSN45" s="228"/>
      <c r="RSO45" s="228"/>
      <c r="RSP45" s="228"/>
      <c r="RSQ45" s="228"/>
      <c r="RSR45" s="228"/>
      <c r="RSS45" s="228"/>
      <c r="RST45" s="228"/>
      <c r="RSU45" s="228"/>
      <c r="RSV45" s="228"/>
      <c r="RSW45" s="228"/>
      <c r="RSX45" s="228"/>
      <c r="RSY45" s="228"/>
      <c r="RSZ45" s="228"/>
      <c r="RTA45" s="228"/>
      <c r="RTB45" s="228"/>
      <c r="RTC45" s="228"/>
      <c r="RTD45" s="228"/>
      <c r="RTE45" s="228"/>
      <c r="RTF45" s="228"/>
      <c r="RTG45" s="228"/>
      <c r="RTH45" s="228"/>
      <c r="RTI45" s="228"/>
      <c r="RTJ45" s="228"/>
      <c r="RTK45" s="228"/>
      <c r="RTL45" s="228"/>
      <c r="RTM45" s="228"/>
      <c r="RTN45" s="228"/>
      <c r="RTO45" s="228"/>
      <c r="RTP45" s="228"/>
      <c r="RTQ45" s="228"/>
      <c r="RTR45" s="228"/>
      <c r="RTS45" s="228"/>
      <c r="RTT45" s="228"/>
      <c r="RTU45" s="228"/>
      <c r="RTV45" s="228"/>
      <c r="RTW45" s="228"/>
      <c r="RTX45" s="228"/>
      <c r="RTY45" s="228"/>
      <c r="RTZ45" s="228"/>
      <c r="RUA45" s="228"/>
      <c r="RUB45" s="228"/>
      <c r="RUC45" s="228"/>
      <c r="RUD45" s="228"/>
      <c r="RUE45" s="228"/>
      <c r="RUF45" s="228"/>
      <c r="RUG45" s="228"/>
      <c r="RUH45" s="228"/>
      <c r="RUI45" s="228"/>
      <c r="RUJ45" s="228"/>
      <c r="RUK45" s="228"/>
      <c r="RUL45" s="228"/>
      <c r="RUM45" s="228"/>
      <c r="RUN45" s="228"/>
      <c r="RUO45" s="228"/>
      <c r="RUP45" s="228"/>
      <c r="RUQ45" s="228"/>
      <c r="RUR45" s="228"/>
      <c r="RUS45" s="228"/>
      <c r="RUT45" s="228"/>
      <c r="RUU45" s="228"/>
      <c r="RUV45" s="228"/>
      <c r="RUW45" s="228"/>
      <c r="RUX45" s="228"/>
      <c r="RUY45" s="228"/>
      <c r="RUZ45" s="228"/>
      <c r="RVA45" s="228"/>
      <c r="RVB45" s="228"/>
      <c r="RVC45" s="228"/>
      <c r="RVD45" s="228"/>
      <c r="RVE45" s="228"/>
      <c r="RVF45" s="228"/>
      <c r="RVG45" s="228"/>
      <c r="RVH45" s="228"/>
      <c r="RVI45" s="228"/>
      <c r="RVJ45" s="228"/>
      <c r="RVK45" s="228"/>
      <c r="RVL45" s="228"/>
      <c r="RVM45" s="228"/>
      <c r="RVN45" s="228"/>
      <c r="RVO45" s="228"/>
      <c r="RVP45" s="228"/>
      <c r="RVQ45" s="228"/>
      <c r="RVR45" s="228"/>
      <c r="RVS45" s="228"/>
      <c r="RVT45" s="228"/>
      <c r="RVU45" s="228"/>
      <c r="RVV45" s="228"/>
      <c r="RVW45" s="228"/>
      <c r="RVX45" s="228"/>
      <c r="RVY45" s="228"/>
      <c r="RVZ45" s="228"/>
      <c r="RWA45" s="228"/>
      <c r="RWB45" s="228"/>
      <c r="RWC45" s="228"/>
      <c r="RWD45" s="228"/>
      <c r="RWE45" s="228"/>
      <c r="RWF45" s="228"/>
      <c r="RWG45" s="228"/>
      <c r="RWH45" s="228"/>
      <c r="RWI45" s="228"/>
      <c r="RWJ45" s="228"/>
      <c r="RWK45" s="228"/>
      <c r="RWL45" s="228"/>
      <c r="RWM45" s="228"/>
      <c r="RWN45" s="228"/>
      <c r="RWO45" s="228"/>
      <c r="RWP45" s="228"/>
      <c r="RWQ45" s="228"/>
      <c r="RWR45" s="228"/>
      <c r="RWS45" s="228"/>
      <c r="RWT45" s="228"/>
      <c r="RWU45" s="228"/>
      <c r="RWV45" s="228"/>
      <c r="RWW45" s="228"/>
      <c r="RWX45" s="228"/>
      <c r="RWY45" s="228"/>
      <c r="RWZ45" s="228"/>
      <c r="RXA45" s="228"/>
      <c r="RXB45" s="228"/>
      <c r="RXC45" s="228"/>
      <c r="RXD45" s="228"/>
      <c r="RXE45" s="228"/>
      <c r="RXF45" s="228"/>
      <c r="RXG45" s="228"/>
      <c r="RXH45" s="228"/>
      <c r="RXI45" s="228"/>
      <c r="RXJ45" s="228"/>
      <c r="RXK45" s="228"/>
      <c r="RXL45" s="228"/>
      <c r="RXM45" s="228"/>
      <c r="RXN45" s="228"/>
      <c r="RXO45" s="228"/>
      <c r="RXP45" s="228"/>
      <c r="RXQ45" s="228"/>
      <c r="RXR45" s="228"/>
      <c r="RXS45" s="228"/>
      <c r="RXT45" s="228"/>
      <c r="RXU45" s="228"/>
      <c r="RXV45" s="228"/>
      <c r="RXW45" s="228"/>
      <c r="RXX45" s="228"/>
      <c r="RXY45" s="228"/>
      <c r="RXZ45" s="228"/>
      <c r="RYA45" s="228"/>
      <c r="RYB45" s="228"/>
      <c r="RYC45" s="228"/>
      <c r="RYD45" s="228"/>
      <c r="RYE45" s="228"/>
      <c r="RYF45" s="228"/>
      <c r="RYG45" s="228"/>
      <c r="RYH45" s="228"/>
      <c r="RYI45" s="228"/>
      <c r="RYJ45" s="228"/>
      <c r="RYK45" s="228"/>
      <c r="RYL45" s="228"/>
      <c r="RYM45" s="228"/>
      <c r="RYN45" s="228"/>
      <c r="RYO45" s="228"/>
      <c r="RYP45" s="228"/>
      <c r="RYQ45" s="228"/>
      <c r="RYR45" s="228"/>
      <c r="RYS45" s="228"/>
      <c r="RYT45" s="228"/>
      <c r="RYU45" s="228"/>
      <c r="RYV45" s="228"/>
      <c r="RYW45" s="228"/>
      <c r="RYX45" s="228"/>
      <c r="RYY45" s="228"/>
      <c r="RYZ45" s="228"/>
      <c r="RZA45" s="228"/>
      <c r="RZB45" s="228"/>
      <c r="RZC45" s="228"/>
      <c r="RZD45" s="228"/>
      <c r="RZE45" s="228"/>
      <c r="RZF45" s="228"/>
      <c r="RZG45" s="228"/>
      <c r="RZH45" s="228"/>
      <c r="RZI45" s="228"/>
      <c r="RZJ45" s="228"/>
      <c r="RZK45" s="228"/>
      <c r="RZL45" s="228"/>
      <c r="RZM45" s="228"/>
      <c r="RZN45" s="228"/>
      <c r="RZO45" s="228"/>
      <c r="RZP45" s="228"/>
      <c r="RZQ45" s="228"/>
      <c r="RZR45" s="228"/>
      <c r="RZS45" s="228"/>
      <c r="RZT45" s="228"/>
      <c r="RZU45" s="228"/>
      <c r="RZV45" s="228"/>
      <c r="RZW45" s="228"/>
      <c r="RZX45" s="228"/>
      <c r="RZY45" s="228"/>
      <c r="RZZ45" s="228"/>
      <c r="SAA45" s="228"/>
      <c r="SAB45" s="228"/>
      <c r="SAC45" s="228"/>
      <c r="SAD45" s="228"/>
      <c r="SAE45" s="228"/>
      <c r="SAF45" s="228"/>
      <c r="SAG45" s="228"/>
      <c r="SAH45" s="228"/>
      <c r="SAI45" s="228"/>
      <c r="SAJ45" s="228"/>
      <c r="SAK45" s="228"/>
      <c r="SAL45" s="228"/>
      <c r="SAM45" s="228"/>
      <c r="SAN45" s="228"/>
      <c r="SAO45" s="228"/>
      <c r="SAP45" s="228"/>
      <c r="SAQ45" s="228"/>
      <c r="SAR45" s="228"/>
      <c r="SAS45" s="228"/>
      <c r="SAT45" s="228"/>
      <c r="SAU45" s="228"/>
      <c r="SAV45" s="228"/>
      <c r="SAW45" s="228"/>
      <c r="SAX45" s="228"/>
      <c r="SAY45" s="228"/>
      <c r="SAZ45" s="228"/>
      <c r="SBA45" s="228"/>
      <c r="SBB45" s="228"/>
      <c r="SBC45" s="228"/>
      <c r="SBD45" s="228"/>
      <c r="SBE45" s="228"/>
      <c r="SBF45" s="228"/>
      <c r="SBG45" s="228"/>
      <c r="SBH45" s="228"/>
      <c r="SBI45" s="228"/>
      <c r="SBJ45" s="228"/>
      <c r="SBK45" s="228"/>
      <c r="SBL45" s="228"/>
      <c r="SBM45" s="228"/>
      <c r="SBN45" s="228"/>
      <c r="SBO45" s="228"/>
      <c r="SBP45" s="228"/>
      <c r="SBQ45" s="228"/>
      <c r="SBR45" s="228"/>
      <c r="SBS45" s="228"/>
      <c r="SBT45" s="228"/>
      <c r="SBU45" s="228"/>
      <c r="SBV45" s="228"/>
      <c r="SBW45" s="228"/>
      <c r="SBX45" s="228"/>
      <c r="SBY45" s="228"/>
      <c r="SBZ45" s="228"/>
      <c r="SCA45" s="228"/>
      <c r="SCB45" s="228"/>
      <c r="SCC45" s="228"/>
      <c r="SCD45" s="228"/>
      <c r="SCE45" s="228"/>
      <c r="SCF45" s="228"/>
      <c r="SCG45" s="228"/>
      <c r="SCH45" s="228"/>
      <c r="SCI45" s="228"/>
      <c r="SCJ45" s="228"/>
      <c r="SCK45" s="228"/>
      <c r="SCL45" s="228"/>
      <c r="SCM45" s="228"/>
      <c r="SCN45" s="228"/>
      <c r="SCO45" s="228"/>
      <c r="SCP45" s="228"/>
      <c r="SCQ45" s="228"/>
      <c r="SCR45" s="228"/>
      <c r="SCS45" s="228"/>
      <c r="SCT45" s="228"/>
      <c r="SCU45" s="228"/>
      <c r="SCV45" s="228"/>
      <c r="SCW45" s="228"/>
      <c r="SCX45" s="228"/>
      <c r="SCY45" s="228"/>
      <c r="SCZ45" s="228"/>
      <c r="SDA45" s="228"/>
      <c r="SDB45" s="228"/>
      <c r="SDC45" s="228"/>
      <c r="SDD45" s="228"/>
      <c r="SDE45" s="228"/>
      <c r="SDF45" s="228"/>
      <c r="SDG45" s="228"/>
      <c r="SDH45" s="228"/>
      <c r="SDI45" s="228"/>
      <c r="SDJ45" s="228"/>
      <c r="SDK45" s="228"/>
      <c r="SDL45" s="228"/>
      <c r="SDM45" s="228"/>
      <c r="SDN45" s="228"/>
      <c r="SDO45" s="228"/>
      <c r="SDP45" s="228"/>
      <c r="SDQ45" s="228"/>
      <c r="SDR45" s="228"/>
      <c r="SDS45" s="228"/>
      <c r="SDT45" s="228"/>
      <c r="SDU45" s="228"/>
      <c r="SDV45" s="228"/>
      <c r="SDW45" s="228"/>
      <c r="SDX45" s="228"/>
      <c r="SDY45" s="228"/>
      <c r="SDZ45" s="228"/>
      <c r="SEA45" s="228"/>
      <c r="SEB45" s="228"/>
      <c r="SEC45" s="228"/>
      <c r="SED45" s="228"/>
      <c r="SEE45" s="228"/>
      <c r="SEF45" s="228"/>
      <c r="SEG45" s="228"/>
      <c r="SEH45" s="228"/>
      <c r="SEI45" s="228"/>
      <c r="SEJ45" s="228"/>
      <c r="SEK45" s="228"/>
      <c r="SEL45" s="228"/>
      <c r="SEM45" s="228"/>
      <c r="SEN45" s="228"/>
      <c r="SEO45" s="228"/>
      <c r="SEP45" s="228"/>
      <c r="SEQ45" s="228"/>
      <c r="SER45" s="228"/>
      <c r="SES45" s="228"/>
      <c r="SET45" s="228"/>
      <c r="SEU45" s="228"/>
      <c r="SEV45" s="228"/>
      <c r="SEW45" s="228"/>
      <c r="SEX45" s="228"/>
      <c r="SEY45" s="228"/>
      <c r="SEZ45" s="228"/>
      <c r="SFA45" s="228"/>
      <c r="SFB45" s="228"/>
      <c r="SFC45" s="228"/>
      <c r="SFD45" s="228"/>
      <c r="SFE45" s="228"/>
      <c r="SFF45" s="228"/>
      <c r="SFG45" s="228"/>
      <c r="SFH45" s="228"/>
      <c r="SFI45" s="228"/>
      <c r="SFJ45" s="228"/>
      <c r="SFK45" s="228"/>
      <c r="SFL45" s="228"/>
      <c r="SFM45" s="228"/>
      <c r="SFN45" s="228"/>
      <c r="SFO45" s="228"/>
      <c r="SFP45" s="228"/>
      <c r="SFQ45" s="228"/>
      <c r="SFR45" s="228"/>
      <c r="SFS45" s="228"/>
      <c r="SFT45" s="228"/>
      <c r="SFU45" s="228"/>
      <c r="SFV45" s="228"/>
      <c r="SFW45" s="228"/>
      <c r="SFX45" s="228"/>
      <c r="SFY45" s="228"/>
      <c r="SFZ45" s="228"/>
      <c r="SGA45" s="228"/>
      <c r="SGB45" s="228"/>
      <c r="SGC45" s="228"/>
      <c r="SGD45" s="228"/>
      <c r="SGE45" s="228"/>
      <c r="SGF45" s="228"/>
      <c r="SGG45" s="228"/>
      <c r="SGH45" s="228"/>
      <c r="SGI45" s="228"/>
      <c r="SGJ45" s="228"/>
      <c r="SGK45" s="228"/>
      <c r="SGL45" s="228"/>
      <c r="SGM45" s="228"/>
      <c r="SGN45" s="228"/>
      <c r="SGO45" s="228"/>
      <c r="SGP45" s="228"/>
      <c r="SGQ45" s="228"/>
      <c r="SGR45" s="228"/>
      <c r="SGS45" s="228"/>
      <c r="SGT45" s="228"/>
      <c r="SGU45" s="228"/>
      <c r="SGV45" s="228"/>
      <c r="SGW45" s="228"/>
      <c r="SGX45" s="228"/>
      <c r="SGY45" s="228"/>
      <c r="SGZ45" s="228"/>
      <c r="SHA45" s="228"/>
      <c r="SHB45" s="228"/>
      <c r="SHC45" s="228"/>
      <c r="SHD45" s="228"/>
      <c r="SHE45" s="228"/>
      <c r="SHF45" s="228"/>
      <c r="SHG45" s="228"/>
      <c r="SHH45" s="228"/>
      <c r="SHI45" s="228"/>
      <c r="SHJ45" s="228"/>
      <c r="SHK45" s="228"/>
      <c r="SHL45" s="228"/>
      <c r="SHM45" s="228"/>
      <c r="SHN45" s="228"/>
      <c r="SHO45" s="228"/>
      <c r="SHP45" s="228"/>
      <c r="SHQ45" s="228"/>
      <c r="SHR45" s="228"/>
      <c r="SHS45" s="228"/>
      <c r="SHT45" s="228"/>
      <c r="SHU45" s="228"/>
      <c r="SHV45" s="228"/>
      <c r="SHW45" s="228"/>
      <c r="SHX45" s="228"/>
      <c r="SHY45" s="228"/>
      <c r="SHZ45" s="228"/>
      <c r="SIA45" s="228"/>
      <c r="SIB45" s="228"/>
      <c r="SIC45" s="228"/>
      <c r="SID45" s="228"/>
      <c r="SIE45" s="228"/>
      <c r="SIF45" s="228"/>
      <c r="SIG45" s="228"/>
      <c r="SIH45" s="228"/>
      <c r="SII45" s="228"/>
      <c r="SIJ45" s="228"/>
      <c r="SIK45" s="228"/>
      <c r="SIL45" s="228"/>
      <c r="SIM45" s="228"/>
      <c r="SIN45" s="228"/>
      <c r="SIO45" s="228"/>
      <c r="SIP45" s="228"/>
      <c r="SIQ45" s="228"/>
      <c r="SIR45" s="228"/>
      <c r="SIS45" s="228"/>
      <c r="SIT45" s="228"/>
      <c r="SIU45" s="228"/>
      <c r="SIV45" s="228"/>
      <c r="SIW45" s="228"/>
      <c r="SIX45" s="228"/>
      <c r="SIY45" s="228"/>
      <c r="SIZ45" s="228"/>
      <c r="SJA45" s="228"/>
      <c r="SJB45" s="228"/>
      <c r="SJC45" s="228"/>
      <c r="SJD45" s="228"/>
      <c r="SJE45" s="228"/>
      <c r="SJF45" s="228"/>
      <c r="SJG45" s="228"/>
      <c r="SJH45" s="228"/>
      <c r="SJI45" s="228"/>
      <c r="SJJ45" s="228"/>
      <c r="SJK45" s="228"/>
      <c r="SJL45" s="228"/>
      <c r="SJM45" s="228"/>
      <c r="SJN45" s="228"/>
      <c r="SJO45" s="228"/>
      <c r="SJP45" s="228"/>
      <c r="SJQ45" s="228"/>
      <c r="SJR45" s="228"/>
      <c r="SJS45" s="228"/>
      <c r="SJT45" s="228"/>
      <c r="SJU45" s="228"/>
      <c r="SJV45" s="228"/>
      <c r="SJW45" s="228"/>
      <c r="SJX45" s="228"/>
      <c r="SJY45" s="228"/>
      <c r="SJZ45" s="228"/>
      <c r="SKA45" s="228"/>
      <c r="SKB45" s="228"/>
      <c r="SKC45" s="228"/>
      <c r="SKD45" s="228"/>
      <c r="SKE45" s="228"/>
      <c r="SKF45" s="228"/>
      <c r="SKG45" s="228"/>
      <c r="SKH45" s="228"/>
      <c r="SKI45" s="228"/>
      <c r="SKJ45" s="228"/>
      <c r="SKK45" s="228"/>
      <c r="SKL45" s="228"/>
      <c r="SKM45" s="228"/>
      <c r="SKN45" s="228"/>
      <c r="SKO45" s="228"/>
      <c r="SKP45" s="228"/>
      <c r="SKQ45" s="228"/>
      <c r="SKR45" s="228"/>
      <c r="SKS45" s="228"/>
      <c r="SKT45" s="228"/>
      <c r="SKU45" s="228"/>
      <c r="SKV45" s="228"/>
      <c r="SKW45" s="228"/>
      <c r="SKX45" s="228"/>
      <c r="SKY45" s="228"/>
      <c r="SKZ45" s="228"/>
      <c r="SLA45" s="228"/>
      <c r="SLB45" s="228"/>
      <c r="SLC45" s="228"/>
      <c r="SLD45" s="228"/>
      <c r="SLE45" s="228"/>
      <c r="SLF45" s="228"/>
      <c r="SLG45" s="228"/>
      <c r="SLH45" s="228"/>
      <c r="SLI45" s="228"/>
      <c r="SLJ45" s="228"/>
      <c r="SLK45" s="228"/>
      <c r="SLL45" s="228"/>
      <c r="SLM45" s="228"/>
      <c r="SLN45" s="228"/>
      <c r="SLO45" s="228"/>
      <c r="SLP45" s="228"/>
      <c r="SLQ45" s="228"/>
      <c r="SLR45" s="228"/>
      <c r="SLS45" s="228"/>
      <c r="SLT45" s="228"/>
      <c r="SLU45" s="228"/>
      <c r="SLV45" s="228"/>
      <c r="SLW45" s="228"/>
      <c r="SLX45" s="228"/>
      <c r="SLY45" s="228"/>
      <c r="SLZ45" s="228"/>
      <c r="SMA45" s="228"/>
      <c r="SMB45" s="228"/>
      <c r="SMC45" s="228"/>
      <c r="SMD45" s="228"/>
      <c r="SME45" s="228"/>
      <c r="SMF45" s="228"/>
      <c r="SMG45" s="228"/>
      <c r="SMH45" s="228"/>
      <c r="SMI45" s="228"/>
      <c r="SMJ45" s="228"/>
      <c r="SMK45" s="228"/>
      <c r="SML45" s="228"/>
      <c r="SMM45" s="228"/>
      <c r="SMN45" s="228"/>
      <c r="SMO45" s="228"/>
      <c r="SMP45" s="228"/>
      <c r="SMQ45" s="228"/>
      <c r="SMR45" s="228"/>
      <c r="SMS45" s="228"/>
      <c r="SMT45" s="228"/>
      <c r="SMU45" s="228"/>
      <c r="SMV45" s="228"/>
      <c r="SMW45" s="228"/>
      <c r="SMX45" s="228"/>
      <c r="SMY45" s="228"/>
      <c r="SMZ45" s="228"/>
      <c r="SNA45" s="228"/>
      <c r="SNB45" s="228"/>
      <c r="SNC45" s="228"/>
      <c r="SND45" s="228"/>
      <c r="SNE45" s="228"/>
      <c r="SNF45" s="228"/>
      <c r="SNG45" s="228"/>
      <c r="SNH45" s="228"/>
      <c r="SNI45" s="228"/>
      <c r="SNJ45" s="228"/>
      <c r="SNK45" s="228"/>
      <c r="SNL45" s="228"/>
      <c r="SNM45" s="228"/>
      <c r="SNN45" s="228"/>
      <c r="SNO45" s="228"/>
      <c r="SNP45" s="228"/>
      <c r="SNQ45" s="228"/>
      <c r="SNR45" s="228"/>
      <c r="SNS45" s="228"/>
      <c r="SNT45" s="228"/>
      <c r="SNU45" s="228"/>
      <c r="SNV45" s="228"/>
      <c r="SNW45" s="228"/>
      <c r="SNX45" s="228"/>
      <c r="SNY45" s="228"/>
      <c r="SNZ45" s="228"/>
      <c r="SOA45" s="228"/>
      <c r="SOB45" s="228"/>
      <c r="SOC45" s="228"/>
      <c r="SOD45" s="228"/>
      <c r="SOE45" s="228"/>
      <c r="SOF45" s="228"/>
      <c r="SOG45" s="228"/>
      <c r="SOH45" s="228"/>
      <c r="SOI45" s="228"/>
      <c r="SOJ45" s="228"/>
      <c r="SOK45" s="228"/>
      <c r="SOL45" s="228"/>
      <c r="SOM45" s="228"/>
      <c r="SON45" s="228"/>
      <c r="SOO45" s="228"/>
      <c r="SOP45" s="228"/>
      <c r="SOQ45" s="228"/>
      <c r="SOR45" s="228"/>
      <c r="SOS45" s="228"/>
      <c r="SOT45" s="228"/>
      <c r="SOU45" s="228"/>
      <c r="SOV45" s="228"/>
      <c r="SOW45" s="228"/>
      <c r="SOX45" s="228"/>
      <c r="SOY45" s="228"/>
      <c r="SOZ45" s="228"/>
      <c r="SPA45" s="228"/>
      <c r="SPB45" s="228"/>
      <c r="SPC45" s="228"/>
      <c r="SPD45" s="228"/>
      <c r="SPE45" s="228"/>
      <c r="SPF45" s="228"/>
      <c r="SPG45" s="228"/>
      <c r="SPH45" s="228"/>
      <c r="SPI45" s="228"/>
      <c r="SPJ45" s="228"/>
      <c r="SPK45" s="228"/>
      <c r="SPL45" s="228"/>
      <c r="SPM45" s="228"/>
      <c r="SPN45" s="228"/>
      <c r="SPO45" s="228"/>
      <c r="SPP45" s="228"/>
      <c r="SPQ45" s="228"/>
      <c r="SPR45" s="228"/>
      <c r="SPS45" s="228"/>
      <c r="SPT45" s="228"/>
      <c r="SPU45" s="228"/>
      <c r="SPV45" s="228"/>
      <c r="SPW45" s="228"/>
      <c r="SPX45" s="228"/>
      <c r="SPY45" s="228"/>
      <c r="SPZ45" s="228"/>
      <c r="SQA45" s="228"/>
      <c r="SQB45" s="228"/>
      <c r="SQC45" s="228"/>
      <c r="SQD45" s="228"/>
      <c r="SQE45" s="228"/>
      <c r="SQF45" s="228"/>
      <c r="SQG45" s="228"/>
      <c r="SQH45" s="228"/>
      <c r="SQI45" s="228"/>
      <c r="SQJ45" s="228"/>
      <c r="SQK45" s="228"/>
      <c r="SQL45" s="228"/>
      <c r="SQM45" s="228"/>
      <c r="SQN45" s="228"/>
      <c r="SQO45" s="228"/>
      <c r="SQP45" s="228"/>
      <c r="SQQ45" s="228"/>
      <c r="SQR45" s="228"/>
      <c r="SQS45" s="228"/>
      <c r="SQT45" s="228"/>
      <c r="SQU45" s="228"/>
      <c r="SQV45" s="228"/>
      <c r="SQW45" s="228"/>
      <c r="SQX45" s="228"/>
      <c r="SQY45" s="228"/>
      <c r="SQZ45" s="228"/>
      <c r="SRA45" s="228"/>
      <c r="SRB45" s="228"/>
      <c r="SRC45" s="228"/>
      <c r="SRD45" s="228"/>
      <c r="SRE45" s="228"/>
      <c r="SRF45" s="228"/>
      <c r="SRG45" s="228"/>
      <c r="SRH45" s="228"/>
      <c r="SRI45" s="228"/>
      <c r="SRJ45" s="228"/>
      <c r="SRK45" s="228"/>
      <c r="SRL45" s="228"/>
      <c r="SRM45" s="228"/>
      <c r="SRN45" s="228"/>
      <c r="SRO45" s="228"/>
      <c r="SRP45" s="228"/>
      <c r="SRQ45" s="228"/>
      <c r="SRR45" s="228"/>
      <c r="SRS45" s="228"/>
      <c r="SRT45" s="228"/>
      <c r="SRU45" s="228"/>
      <c r="SRV45" s="228"/>
      <c r="SRW45" s="228"/>
      <c r="SRX45" s="228"/>
      <c r="SRY45" s="228"/>
      <c r="SRZ45" s="228"/>
      <c r="SSA45" s="228"/>
      <c r="SSB45" s="228"/>
      <c r="SSC45" s="228"/>
      <c r="SSD45" s="228"/>
      <c r="SSE45" s="228"/>
      <c r="SSF45" s="228"/>
      <c r="SSG45" s="228"/>
      <c r="SSH45" s="228"/>
      <c r="SSI45" s="228"/>
      <c r="SSJ45" s="228"/>
      <c r="SSK45" s="228"/>
      <c r="SSL45" s="228"/>
      <c r="SSM45" s="228"/>
      <c r="SSN45" s="228"/>
      <c r="SSO45" s="228"/>
      <c r="SSP45" s="228"/>
      <c r="SSQ45" s="228"/>
      <c r="SSR45" s="228"/>
      <c r="SSS45" s="228"/>
      <c r="SST45" s="228"/>
      <c r="SSU45" s="228"/>
      <c r="SSV45" s="228"/>
      <c r="SSW45" s="228"/>
      <c r="SSX45" s="228"/>
      <c r="SSY45" s="228"/>
      <c r="SSZ45" s="228"/>
      <c r="STA45" s="228"/>
      <c r="STB45" s="228"/>
      <c r="STC45" s="228"/>
      <c r="STD45" s="228"/>
      <c r="STE45" s="228"/>
      <c r="STF45" s="228"/>
      <c r="STG45" s="228"/>
      <c r="STH45" s="228"/>
      <c r="STI45" s="228"/>
      <c r="STJ45" s="228"/>
      <c r="STK45" s="228"/>
      <c r="STL45" s="228"/>
      <c r="STM45" s="228"/>
      <c r="STN45" s="228"/>
      <c r="STO45" s="228"/>
      <c r="STP45" s="228"/>
      <c r="STQ45" s="228"/>
      <c r="STR45" s="228"/>
      <c r="STS45" s="228"/>
      <c r="STT45" s="228"/>
      <c r="STU45" s="228"/>
      <c r="STV45" s="228"/>
      <c r="STW45" s="228"/>
      <c r="STX45" s="228"/>
      <c r="STY45" s="228"/>
      <c r="STZ45" s="228"/>
      <c r="SUA45" s="228"/>
      <c r="SUB45" s="228"/>
      <c r="SUC45" s="228"/>
      <c r="SUD45" s="228"/>
      <c r="SUE45" s="228"/>
      <c r="SUF45" s="228"/>
      <c r="SUG45" s="228"/>
      <c r="SUH45" s="228"/>
      <c r="SUI45" s="228"/>
      <c r="SUJ45" s="228"/>
      <c r="SUK45" s="228"/>
      <c r="SUL45" s="228"/>
      <c r="SUM45" s="228"/>
      <c r="SUN45" s="228"/>
      <c r="SUO45" s="228"/>
      <c r="SUP45" s="228"/>
      <c r="SUQ45" s="228"/>
      <c r="SUR45" s="228"/>
      <c r="SUS45" s="228"/>
      <c r="SUT45" s="228"/>
      <c r="SUU45" s="228"/>
      <c r="SUV45" s="228"/>
      <c r="SUW45" s="228"/>
      <c r="SUX45" s="228"/>
      <c r="SUY45" s="228"/>
      <c r="SUZ45" s="228"/>
      <c r="SVA45" s="228"/>
      <c r="SVB45" s="228"/>
      <c r="SVC45" s="228"/>
      <c r="SVD45" s="228"/>
      <c r="SVE45" s="228"/>
      <c r="SVF45" s="228"/>
      <c r="SVG45" s="228"/>
      <c r="SVH45" s="228"/>
      <c r="SVI45" s="228"/>
      <c r="SVJ45" s="228"/>
      <c r="SVK45" s="228"/>
      <c r="SVL45" s="228"/>
      <c r="SVM45" s="228"/>
      <c r="SVN45" s="228"/>
      <c r="SVO45" s="228"/>
      <c r="SVP45" s="228"/>
      <c r="SVQ45" s="228"/>
      <c r="SVR45" s="228"/>
      <c r="SVS45" s="228"/>
      <c r="SVT45" s="228"/>
      <c r="SVU45" s="228"/>
      <c r="SVV45" s="228"/>
      <c r="SVW45" s="228"/>
      <c r="SVX45" s="228"/>
      <c r="SVY45" s="228"/>
      <c r="SVZ45" s="228"/>
      <c r="SWA45" s="228"/>
      <c r="SWB45" s="228"/>
      <c r="SWC45" s="228"/>
      <c r="SWD45" s="228"/>
      <c r="SWE45" s="228"/>
      <c r="SWF45" s="228"/>
      <c r="SWG45" s="228"/>
      <c r="SWH45" s="228"/>
      <c r="SWI45" s="228"/>
      <c r="SWJ45" s="228"/>
      <c r="SWK45" s="228"/>
      <c r="SWL45" s="228"/>
      <c r="SWM45" s="228"/>
      <c r="SWN45" s="228"/>
      <c r="SWO45" s="228"/>
      <c r="SWP45" s="228"/>
      <c r="SWQ45" s="228"/>
      <c r="SWR45" s="228"/>
      <c r="SWS45" s="228"/>
      <c r="SWT45" s="228"/>
      <c r="SWU45" s="228"/>
      <c r="SWV45" s="228"/>
      <c r="SWW45" s="228"/>
      <c r="SWX45" s="228"/>
      <c r="SWY45" s="228"/>
      <c r="SWZ45" s="228"/>
      <c r="SXA45" s="228"/>
      <c r="SXB45" s="228"/>
      <c r="SXC45" s="228"/>
      <c r="SXD45" s="228"/>
      <c r="SXE45" s="228"/>
      <c r="SXF45" s="228"/>
      <c r="SXG45" s="228"/>
      <c r="SXH45" s="228"/>
      <c r="SXI45" s="228"/>
      <c r="SXJ45" s="228"/>
      <c r="SXK45" s="228"/>
      <c r="SXL45" s="228"/>
      <c r="SXM45" s="228"/>
      <c r="SXN45" s="228"/>
      <c r="SXO45" s="228"/>
      <c r="SXP45" s="228"/>
      <c r="SXQ45" s="228"/>
      <c r="SXR45" s="228"/>
      <c r="SXS45" s="228"/>
      <c r="SXT45" s="228"/>
      <c r="SXU45" s="228"/>
      <c r="SXV45" s="228"/>
      <c r="SXW45" s="228"/>
      <c r="SXX45" s="228"/>
      <c r="SXY45" s="228"/>
      <c r="SXZ45" s="228"/>
      <c r="SYA45" s="228"/>
      <c r="SYB45" s="228"/>
      <c r="SYC45" s="228"/>
      <c r="SYD45" s="228"/>
      <c r="SYE45" s="228"/>
      <c r="SYF45" s="228"/>
      <c r="SYG45" s="228"/>
      <c r="SYH45" s="228"/>
      <c r="SYI45" s="228"/>
      <c r="SYJ45" s="228"/>
      <c r="SYK45" s="228"/>
      <c r="SYL45" s="228"/>
      <c r="SYM45" s="228"/>
      <c r="SYN45" s="228"/>
      <c r="SYO45" s="228"/>
      <c r="SYP45" s="228"/>
      <c r="SYQ45" s="228"/>
      <c r="SYR45" s="228"/>
      <c r="SYS45" s="228"/>
      <c r="SYT45" s="228"/>
      <c r="SYU45" s="228"/>
      <c r="SYV45" s="228"/>
      <c r="SYW45" s="228"/>
      <c r="SYX45" s="228"/>
      <c r="SYY45" s="228"/>
      <c r="SYZ45" s="228"/>
      <c r="SZA45" s="228"/>
      <c r="SZB45" s="228"/>
      <c r="SZC45" s="228"/>
      <c r="SZD45" s="228"/>
      <c r="SZE45" s="228"/>
      <c r="SZF45" s="228"/>
      <c r="SZG45" s="228"/>
      <c r="SZH45" s="228"/>
      <c r="SZI45" s="228"/>
      <c r="SZJ45" s="228"/>
      <c r="SZK45" s="228"/>
      <c r="SZL45" s="228"/>
      <c r="SZM45" s="228"/>
      <c r="SZN45" s="228"/>
      <c r="SZO45" s="228"/>
      <c r="SZP45" s="228"/>
      <c r="SZQ45" s="228"/>
      <c r="SZR45" s="228"/>
      <c r="SZS45" s="228"/>
      <c r="SZT45" s="228"/>
      <c r="SZU45" s="228"/>
      <c r="SZV45" s="228"/>
      <c r="SZW45" s="228"/>
      <c r="SZX45" s="228"/>
      <c r="SZY45" s="228"/>
      <c r="SZZ45" s="228"/>
      <c r="TAA45" s="228"/>
      <c r="TAB45" s="228"/>
      <c r="TAC45" s="228"/>
      <c r="TAD45" s="228"/>
      <c r="TAE45" s="228"/>
      <c r="TAF45" s="228"/>
      <c r="TAG45" s="228"/>
      <c r="TAH45" s="228"/>
      <c r="TAI45" s="228"/>
      <c r="TAJ45" s="228"/>
      <c r="TAK45" s="228"/>
      <c r="TAL45" s="228"/>
      <c r="TAM45" s="228"/>
      <c r="TAN45" s="228"/>
      <c r="TAO45" s="228"/>
      <c r="TAP45" s="228"/>
      <c r="TAQ45" s="228"/>
      <c r="TAR45" s="228"/>
      <c r="TAS45" s="228"/>
      <c r="TAT45" s="228"/>
      <c r="TAU45" s="228"/>
      <c r="TAV45" s="228"/>
      <c r="TAW45" s="228"/>
      <c r="TAX45" s="228"/>
      <c r="TAY45" s="228"/>
      <c r="TAZ45" s="228"/>
      <c r="TBA45" s="228"/>
      <c r="TBB45" s="228"/>
      <c r="TBC45" s="228"/>
      <c r="TBD45" s="228"/>
      <c r="TBE45" s="228"/>
      <c r="TBF45" s="228"/>
      <c r="TBG45" s="228"/>
      <c r="TBH45" s="228"/>
      <c r="TBI45" s="228"/>
      <c r="TBJ45" s="228"/>
      <c r="TBK45" s="228"/>
      <c r="TBL45" s="228"/>
      <c r="TBM45" s="228"/>
      <c r="TBN45" s="228"/>
      <c r="TBO45" s="228"/>
      <c r="TBP45" s="228"/>
      <c r="TBQ45" s="228"/>
      <c r="TBR45" s="228"/>
      <c r="TBS45" s="228"/>
      <c r="TBT45" s="228"/>
      <c r="TBU45" s="228"/>
      <c r="TBV45" s="228"/>
      <c r="TBW45" s="228"/>
      <c r="TBX45" s="228"/>
      <c r="TBY45" s="228"/>
      <c r="TBZ45" s="228"/>
      <c r="TCA45" s="228"/>
      <c r="TCB45" s="228"/>
      <c r="TCC45" s="228"/>
      <c r="TCD45" s="228"/>
      <c r="TCE45" s="228"/>
      <c r="TCF45" s="228"/>
      <c r="TCG45" s="228"/>
      <c r="TCH45" s="228"/>
      <c r="TCI45" s="228"/>
      <c r="TCJ45" s="228"/>
      <c r="TCK45" s="228"/>
      <c r="TCL45" s="228"/>
      <c r="TCM45" s="228"/>
      <c r="TCN45" s="228"/>
      <c r="TCO45" s="228"/>
      <c r="TCP45" s="228"/>
      <c r="TCQ45" s="228"/>
      <c r="TCR45" s="228"/>
      <c r="TCS45" s="228"/>
      <c r="TCT45" s="228"/>
      <c r="TCU45" s="228"/>
      <c r="TCV45" s="228"/>
      <c r="TCW45" s="228"/>
      <c r="TCX45" s="228"/>
      <c r="TCY45" s="228"/>
      <c r="TCZ45" s="228"/>
      <c r="TDA45" s="228"/>
      <c r="TDB45" s="228"/>
      <c r="TDC45" s="228"/>
      <c r="TDD45" s="228"/>
      <c r="TDE45" s="228"/>
      <c r="TDF45" s="228"/>
      <c r="TDG45" s="228"/>
      <c r="TDH45" s="228"/>
      <c r="TDI45" s="228"/>
      <c r="TDJ45" s="228"/>
      <c r="TDK45" s="228"/>
      <c r="TDL45" s="228"/>
      <c r="TDM45" s="228"/>
      <c r="TDN45" s="228"/>
      <c r="TDO45" s="228"/>
      <c r="TDP45" s="228"/>
      <c r="TDQ45" s="228"/>
      <c r="TDR45" s="228"/>
      <c r="TDS45" s="228"/>
      <c r="TDT45" s="228"/>
      <c r="TDU45" s="228"/>
      <c r="TDV45" s="228"/>
      <c r="TDW45" s="228"/>
      <c r="TDX45" s="228"/>
      <c r="TDY45" s="228"/>
      <c r="TDZ45" s="228"/>
      <c r="TEA45" s="228"/>
      <c r="TEB45" s="228"/>
      <c r="TEC45" s="228"/>
      <c r="TED45" s="228"/>
      <c r="TEE45" s="228"/>
      <c r="TEF45" s="228"/>
      <c r="TEG45" s="228"/>
      <c r="TEH45" s="228"/>
      <c r="TEI45" s="228"/>
      <c r="TEJ45" s="228"/>
      <c r="TEK45" s="228"/>
      <c r="TEL45" s="228"/>
      <c r="TEM45" s="228"/>
      <c r="TEN45" s="228"/>
      <c r="TEO45" s="228"/>
      <c r="TEP45" s="228"/>
      <c r="TEQ45" s="228"/>
      <c r="TER45" s="228"/>
      <c r="TES45" s="228"/>
      <c r="TET45" s="228"/>
      <c r="TEU45" s="228"/>
      <c r="TEV45" s="228"/>
      <c r="TEW45" s="228"/>
      <c r="TEX45" s="228"/>
      <c r="TEY45" s="228"/>
      <c r="TEZ45" s="228"/>
      <c r="TFA45" s="228"/>
      <c r="TFB45" s="228"/>
      <c r="TFC45" s="228"/>
      <c r="TFD45" s="228"/>
      <c r="TFE45" s="228"/>
      <c r="TFF45" s="228"/>
      <c r="TFG45" s="228"/>
      <c r="TFH45" s="228"/>
      <c r="TFI45" s="228"/>
      <c r="TFJ45" s="228"/>
      <c r="TFK45" s="228"/>
      <c r="TFL45" s="228"/>
      <c r="TFM45" s="228"/>
      <c r="TFN45" s="228"/>
      <c r="TFO45" s="228"/>
      <c r="TFP45" s="228"/>
      <c r="TFQ45" s="228"/>
      <c r="TFR45" s="228"/>
      <c r="TFS45" s="228"/>
      <c r="TFT45" s="228"/>
      <c r="TFU45" s="228"/>
      <c r="TFV45" s="228"/>
      <c r="TFW45" s="228"/>
      <c r="TFX45" s="228"/>
      <c r="TFY45" s="228"/>
      <c r="TFZ45" s="228"/>
      <c r="TGA45" s="228"/>
      <c r="TGB45" s="228"/>
      <c r="TGC45" s="228"/>
      <c r="TGD45" s="228"/>
      <c r="TGE45" s="228"/>
      <c r="TGF45" s="228"/>
      <c r="TGG45" s="228"/>
      <c r="TGH45" s="228"/>
      <c r="TGI45" s="228"/>
      <c r="TGJ45" s="228"/>
      <c r="TGK45" s="228"/>
      <c r="TGL45" s="228"/>
      <c r="TGM45" s="228"/>
      <c r="TGN45" s="228"/>
      <c r="TGO45" s="228"/>
      <c r="TGP45" s="228"/>
      <c r="TGQ45" s="228"/>
      <c r="TGR45" s="228"/>
      <c r="TGS45" s="228"/>
      <c r="TGT45" s="228"/>
      <c r="TGU45" s="228"/>
      <c r="TGV45" s="228"/>
      <c r="TGW45" s="228"/>
      <c r="TGX45" s="228"/>
      <c r="TGY45" s="228"/>
      <c r="TGZ45" s="228"/>
      <c r="THA45" s="228"/>
      <c r="THB45" s="228"/>
      <c r="THC45" s="228"/>
      <c r="THD45" s="228"/>
      <c r="THE45" s="228"/>
      <c r="THF45" s="228"/>
      <c r="THG45" s="228"/>
      <c r="THH45" s="228"/>
      <c r="THI45" s="228"/>
      <c r="THJ45" s="228"/>
      <c r="THK45" s="228"/>
      <c r="THL45" s="228"/>
      <c r="THM45" s="228"/>
      <c r="THN45" s="228"/>
      <c r="THO45" s="228"/>
      <c r="THP45" s="228"/>
      <c r="THQ45" s="228"/>
      <c r="THR45" s="228"/>
      <c r="THS45" s="228"/>
      <c r="THT45" s="228"/>
      <c r="THU45" s="228"/>
      <c r="THV45" s="228"/>
      <c r="THW45" s="228"/>
      <c r="THX45" s="228"/>
      <c r="THY45" s="228"/>
      <c r="THZ45" s="228"/>
      <c r="TIA45" s="228"/>
      <c r="TIB45" s="228"/>
      <c r="TIC45" s="228"/>
      <c r="TID45" s="228"/>
      <c r="TIE45" s="228"/>
      <c r="TIF45" s="228"/>
      <c r="TIG45" s="228"/>
      <c r="TIH45" s="228"/>
      <c r="TII45" s="228"/>
      <c r="TIJ45" s="228"/>
      <c r="TIK45" s="228"/>
      <c r="TIL45" s="228"/>
      <c r="TIM45" s="228"/>
      <c r="TIN45" s="228"/>
      <c r="TIO45" s="228"/>
      <c r="TIP45" s="228"/>
      <c r="TIQ45" s="228"/>
      <c r="TIR45" s="228"/>
      <c r="TIS45" s="228"/>
      <c r="TIT45" s="228"/>
      <c r="TIU45" s="228"/>
      <c r="TIV45" s="228"/>
      <c r="TIW45" s="228"/>
      <c r="TIX45" s="228"/>
      <c r="TIY45" s="228"/>
      <c r="TIZ45" s="228"/>
      <c r="TJA45" s="228"/>
      <c r="TJB45" s="228"/>
      <c r="TJC45" s="228"/>
      <c r="TJD45" s="228"/>
      <c r="TJE45" s="228"/>
      <c r="TJF45" s="228"/>
      <c r="TJG45" s="228"/>
      <c r="TJH45" s="228"/>
      <c r="TJI45" s="228"/>
      <c r="TJJ45" s="228"/>
      <c r="TJK45" s="228"/>
      <c r="TJL45" s="228"/>
      <c r="TJM45" s="228"/>
      <c r="TJN45" s="228"/>
      <c r="TJO45" s="228"/>
      <c r="TJP45" s="228"/>
      <c r="TJQ45" s="228"/>
      <c r="TJR45" s="228"/>
      <c r="TJS45" s="228"/>
      <c r="TJT45" s="228"/>
      <c r="TJU45" s="228"/>
      <c r="TJV45" s="228"/>
      <c r="TJW45" s="228"/>
      <c r="TJX45" s="228"/>
      <c r="TJY45" s="228"/>
      <c r="TJZ45" s="228"/>
      <c r="TKA45" s="228"/>
      <c r="TKB45" s="228"/>
      <c r="TKC45" s="228"/>
      <c r="TKD45" s="228"/>
      <c r="TKE45" s="228"/>
      <c r="TKF45" s="228"/>
      <c r="TKG45" s="228"/>
      <c r="TKH45" s="228"/>
      <c r="TKI45" s="228"/>
      <c r="TKJ45" s="228"/>
      <c r="TKK45" s="228"/>
      <c r="TKL45" s="228"/>
      <c r="TKM45" s="228"/>
      <c r="TKN45" s="228"/>
      <c r="TKO45" s="228"/>
      <c r="TKP45" s="228"/>
      <c r="TKQ45" s="228"/>
      <c r="TKR45" s="228"/>
      <c r="TKS45" s="228"/>
      <c r="TKT45" s="228"/>
      <c r="TKU45" s="228"/>
      <c r="TKV45" s="228"/>
      <c r="TKW45" s="228"/>
      <c r="TKX45" s="228"/>
      <c r="TKY45" s="228"/>
      <c r="TKZ45" s="228"/>
      <c r="TLA45" s="228"/>
      <c r="TLB45" s="228"/>
      <c r="TLC45" s="228"/>
      <c r="TLD45" s="228"/>
      <c r="TLE45" s="228"/>
      <c r="TLF45" s="228"/>
      <c r="TLG45" s="228"/>
      <c r="TLH45" s="228"/>
      <c r="TLI45" s="228"/>
      <c r="TLJ45" s="228"/>
      <c r="TLK45" s="228"/>
      <c r="TLL45" s="228"/>
      <c r="TLM45" s="228"/>
      <c r="TLN45" s="228"/>
      <c r="TLO45" s="228"/>
      <c r="TLP45" s="228"/>
      <c r="TLQ45" s="228"/>
      <c r="TLR45" s="228"/>
      <c r="TLS45" s="228"/>
      <c r="TLT45" s="228"/>
      <c r="TLU45" s="228"/>
      <c r="TLV45" s="228"/>
      <c r="TLW45" s="228"/>
      <c r="TLX45" s="228"/>
      <c r="TLY45" s="228"/>
      <c r="TLZ45" s="228"/>
      <c r="TMA45" s="228"/>
      <c r="TMB45" s="228"/>
      <c r="TMC45" s="228"/>
      <c r="TMD45" s="228"/>
      <c r="TME45" s="228"/>
      <c r="TMF45" s="228"/>
      <c r="TMG45" s="228"/>
      <c r="TMH45" s="228"/>
      <c r="TMI45" s="228"/>
      <c r="TMJ45" s="228"/>
      <c r="TMK45" s="228"/>
      <c r="TML45" s="228"/>
      <c r="TMM45" s="228"/>
      <c r="TMN45" s="228"/>
      <c r="TMO45" s="228"/>
      <c r="TMP45" s="228"/>
      <c r="TMQ45" s="228"/>
      <c r="TMR45" s="228"/>
      <c r="TMS45" s="228"/>
      <c r="TMT45" s="228"/>
      <c r="TMU45" s="228"/>
      <c r="TMV45" s="228"/>
      <c r="TMW45" s="228"/>
      <c r="TMX45" s="228"/>
      <c r="TMY45" s="228"/>
      <c r="TMZ45" s="228"/>
      <c r="TNA45" s="228"/>
      <c r="TNB45" s="228"/>
      <c r="TNC45" s="228"/>
      <c r="TND45" s="228"/>
      <c r="TNE45" s="228"/>
      <c r="TNF45" s="228"/>
      <c r="TNG45" s="228"/>
      <c r="TNH45" s="228"/>
      <c r="TNI45" s="228"/>
      <c r="TNJ45" s="228"/>
      <c r="TNK45" s="228"/>
      <c r="TNL45" s="228"/>
      <c r="TNM45" s="228"/>
      <c r="TNN45" s="228"/>
      <c r="TNO45" s="228"/>
      <c r="TNP45" s="228"/>
      <c r="TNQ45" s="228"/>
      <c r="TNR45" s="228"/>
      <c r="TNS45" s="228"/>
      <c r="TNT45" s="228"/>
      <c r="TNU45" s="228"/>
      <c r="TNV45" s="228"/>
      <c r="TNW45" s="228"/>
      <c r="TNX45" s="228"/>
      <c r="TNY45" s="228"/>
      <c r="TNZ45" s="228"/>
      <c r="TOA45" s="228"/>
      <c r="TOB45" s="228"/>
      <c r="TOC45" s="228"/>
      <c r="TOD45" s="228"/>
      <c r="TOE45" s="228"/>
      <c r="TOF45" s="228"/>
      <c r="TOG45" s="228"/>
      <c r="TOH45" s="228"/>
      <c r="TOI45" s="228"/>
      <c r="TOJ45" s="228"/>
      <c r="TOK45" s="228"/>
      <c r="TOL45" s="228"/>
      <c r="TOM45" s="228"/>
      <c r="TON45" s="228"/>
      <c r="TOO45" s="228"/>
      <c r="TOP45" s="228"/>
      <c r="TOQ45" s="228"/>
      <c r="TOR45" s="228"/>
      <c r="TOS45" s="228"/>
      <c r="TOT45" s="228"/>
      <c r="TOU45" s="228"/>
      <c r="TOV45" s="228"/>
      <c r="TOW45" s="228"/>
      <c r="TOX45" s="228"/>
      <c r="TOY45" s="228"/>
      <c r="TOZ45" s="228"/>
      <c r="TPA45" s="228"/>
      <c r="TPB45" s="228"/>
      <c r="TPC45" s="228"/>
      <c r="TPD45" s="228"/>
      <c r="TPE45" s="228"/>
      <c r="TPF45" s="228"/>
      <c r="TPG45" s="228"/>
      <c r="TPH45" s="228"/>
      <c r="TPI45" s="228"/>
      <c r="TPJ45" s="228"/>
      <c r="TPK45" s="228"/>
      <c r="TPL45" s="228"/>
      <c r="TPM45" s="228"/>
      <c r="TPN45" s="228"/>
      <c r="TPO45" s="228"/>
      <c r="TPP45" s="228"/>
      <c r="TPQ45" s="228"/>
      <c r="TPR45" s="228"/>
      <c r="TPS45" s="228"/>
      <c r="TPT45" s="228"/>
      <c r="TPU45" s="228"/>
      <c r="TPV45" s="228"/>
      <c r="TPW45" s="228"/>
      <c r="TPX45" s="228"/>
      <c r="TPY45" s="228"/>
      <c r="TPZ45" s="228"/>
      <c r="TQA45" s="228"/>
      <c r="TQB45" s="228"/>
      <c r="TQC45" s="228"/>
      <c r="TQD45" s="228"/>
      <c r="TQE45" s="228"/>
      <c r="TQF45" s="228"/>
      <c r="TQG45" s="228"/>
      <c r="TQH45" s="228"/>
      <c r="TQI45" s="228"/>
      <c r="TQJ45" s="228"/>
      <c r="TQK45" s="228"/>
      <c r="TQL45" s="228"/>
      <c r="TQM45" s="228"/>
      <c r="TQN45" s="228"/>
      <c r="TQO45" s="228"/>
      <c r="TQP45" s="228"/>
      <c r="TQQ45" s="228"/>
      <c r="TQR45" s="228"/>
      <c r="TQS45" s="228"/>
      <c r="TQT45" s="228"/>
      <c r="TQU45" s="228"/>
      <c r="TQV45" s="228"/>
      <c r="TQW45" s="228"/>
      <c r="TQX45" s="228"/>
      <c r="TQY45" s="228"/>
      <c r="TQZ45" s="228"/>
      <c r="TRA45" s="228"/>
      <c r="TRB45" s="228"/>
      <c r="TRC45" s="228"/>
      <c r="TRD45" s="228"/>
      <c r="TRE45" s="228"/>
      <c r="TRF45" s="228"/>
      <c r="TRG45" s="228"/>
      <c r="TRH45" s="228"/>
      <c r="TRI45" s="228"/>
      <c r="TRJ45" s="228"/>
      <c r="TRK45" s="228"/>
      <c r="TRL45" s="228"/>
      <c r="TRM45" s="228"/>
      <c r="TRN45" s="228"/>
      <c r="TRO45" s="228"/>
      <c r="TRP45" s="228"/>
      <c r="TRQ45" s="228"/>
      <c r="TRR45" s="228"/>
      <c r="TRS45" s="228"/>
      <c r="TRT45" s="228"/>
      <c r="TRU45" s="228"/>
      <c r="TRV45" s="228"/>
      <c r="TRW45" s="228"/>
      <c r="TRX45" s="228"/>
      <c r="TRY45" s="228"/>
      <c r="TRZ45" s="228"/>
      <c r="TSA45" s="228"/>
      <c r="TSB45" s="228"/>
      <c r="TSC45" s="228"/>
      <c r="TSD45" s="228"/>
      <c r="TSE45" s="228"/>
      <c r="TSF45" s="228"/>
      <c r="TSG45" s="228"/>
      <c r="TSH45" s="228"/>
      <c r="TSI45" s="228"/>
      <c r="TSJ45" s="228"/>
      <c r="TSK45" s="228"/>
      <c r="TSL45" s="228"/>
      <c r="TSM45" s="228"/>
      <c r="TSN45" s="228"/>
      <c r="TSO45" s="228"/>
      <c r="TSP45" s="228"/>
      <c r="TSQ45" s="228"/>
      <c r="TSR45" s="228"/>
      <c r="TSS45" s="228"/>
      <c r="TST45" s="228"/>
      <c r="TSU45" s="228"/>
      <c r="TSV45" s="228"/>
      <c r="TSW45" s="228"/>
      <c r="TSX45" s="228"/>
      <c r="TSY45" s="228"/>
      <c r="TSZ45" s="228"/>
      <c r="TTA45" s="228"/>
      <c r="TTB45" s="228"/>
      <c r="TTC45" s="228"/>
      <c r="TTD45" s="228"/>
      <c r="TTE45" s="228"/>
      <c r="TTF45" s="228"/>
      <c r="TTG45" s="228"/>
      <c r="TTH45" s="228"/>
      <c r="TTI45" s="228"/>
      <c r="TTJ45" s="228"/>
      <c r="TTK45" s="228"/>
      <c r="TTL45" s="228"/>
      <c r="TTM45" s="228"/>
      <c r="TTN45" s="228"/>
      <c r="TTO45" s="228"/>
      <c r="TTP45" s="228"/>
      <c r="TTQ45" s="228"/>
      <c r="TTR45" s="228"/>
      <c r="TTS45" s="228"/>
      <c r="TTT45" s="228"/>
      <c r="TTU45" s="228"/>
      <c r="TTV45" s="228"/>
      <c r="TTW45" s="228"/>
      <c r="TTX45" s="228"/>
      <c r="TTY45" s="228"/>
      <c r="TTZ45" s="228"/>
      <c r="TUA45" s="228"/>
      <c r="TUB45" s="228"/>
      <c r="TUC45" s="228"/>
      <c r="TUD45" s="228"/>
      <c r="TUE45" s="228"/>
      <c r="TUF45" s="228"/>
      <c r="TUG45" s="228"/>
      <c r="TUH45" s="228"/>
      <c r="TUI45" s="228"/>
      <c r="TUJ45" s="228"/>
      <c r="TUK45" s="228"/>
      <c r="TUL45" s="228"/>
      <c r="TUM45" s="228"/>
      <c r="TUN45" s="228"/>
      <c r="TUO45" s="228"/>
      <c r="TUP45" s="228"/>
      <c r="TUQ45" s="228"/>
      <c r="TUR45" s="228"/>
      <c r="TUS45" s="228"/>
      <c r="TUT45" s="228"/>
      <c r="TUU45" s="228"/>
      <c r="TUV45" s="228"/>
      <c r="TUW45" s="228"/>
      <c r="TUX45" s="228"/>
      <c r="TUY45" s="228"/>
      <c r="TUZ45" s="228"/>
      <c r="TVA45" s="228"/>
      <c r="TVB45" s="228"/>
      <c r="TVC45" s="228"/>
      <c r="TVD45" s="228"/>
      <c r="TVE45" s="228"/>
      <c r="TVF45" s="228"/>
      <c r="TVG45" s="228"/>
      <c r="TVH45" s="228"/>
      <c r="TVI45" s="228"/>
      <c r="TVJ45" s="228"/>
      <c r="TVK45" s="228"/>
      <c r="TVL45" s="228"/>
      <c r="TVM45" s="228"/>
      <c r="TVN45" s="228"/>
      <c r="TVO45" s="228"/>
      <c r="TVP45" s="228"/>
      <c r="TVQ45" s="228"/>
      <c r="TVR45" s="228"/>
      <c r="TVS45" s="228"/>
      <c r="TVT45" s="228"/>
      <c r="TVU45" s="228"/>
      <c r="TVV45" s="228"/>
      <c r="TVW45" s="228"/>
      <c r="TVX45" s="228"/>
      <c r="TVY45" s="228"/>
      <c r="TVZ45" s="228"/>
      <c r="TWA45" s="228"/>
      <c r="TWB45" s="228"/>
      <c r="TWC45" s="228"/>
      <c r="TWD45" s="228"/>
      <c r="TWE45" s="228"/>
      <c r="TWF45" s="228"/>
      <c r="TWG45" s="228"/>
      <c r="TWH45" s="228"/>
      <c r="TWI45" s="228"/>
      <c r="TWJ45" s="228"/>
      <c r="TWK45" s="228"/>
      <c r="TWL45" s="228"/>
      <c r="TWM45" s="228"/>
      <c r="TWN45" s="228"/>
      <c r="TWO45" s="228"/>
      <c r="TWP45" s="228"/>
      <c r="TWQ45" s="228"/>
      <c r="TWR45" s="228"/>
      <c r="TWS45" s="228"/>
      <c r="TWT45" s="228"/>
      <c r="TWU45" s="228"/>
      <c r="TWV45" s="228"/>
      <c r="TWW45" s="228"/>
      <c r="TWX45" s="228"/>
      <c r="TWY45" s="228"/>
      <c r="TWZ45" s="228"/>
      <c r="TXA45" s="228"/>
      <c r="TXB45" s="228"/>
      <c r="TXC45" s="228"/>
      <c r="TXD45" s="228"/>
      <c r="TXE45" s="228"/>
      <c r="TXF45" s="228"/>
      <c r="TXG45" s="228"/>
      <c r="TXH45" s="228"/>
      <c r="TXI45" s="228"/>
      <c r="TXJ45" s="228"/>
      <c r="TXK45" s="228"/>
      <c r="TXL45" s="228"/>
      <c r="TXM45" s="228"/>
      <c r="TXN45" s="228"/>
      <c r="TXO45" s="228"/>
      <c r="TXP45" s="228"/>
      <c r="TXQ45" s="228"/>
      <c r="TXR45" s="228"/>
      <c r="TXS45" s="228"/>
      <c r="TXT45" s="228"/>
      <c r="TXU45" s="228"/>
      <c r="TXV45" s="228"/>
      <c r="TXW45" s="228"/>
      <c r="TXX45" s="228"/>
      <c r="TXY45" s="228"/>
      <c r="TXZ45" s="228"/>
      <c r="TYA45" s="228"/>
      <c r="TYB45" s="228"/>
      <c r="TYC45" s="228"/>
      <c r="TYD45" s="228"/>
      <c r="TYE45" s="228"/>
      <c r="TYF45" s="228"/>
      <c r="TYG45" s="228"/>
      <c r="TYH45" s="228"/>
      <c r="TYI45" s="228"/>
      <c r="TYJ45" s="228"/>
      <c r="TYK45" s="228"/>
      <c r="TYL45" s="228"/>
      <c r="TYM45" s="228"/>
      <c r="TYN45" s="228"/>
      <c r="TYO45" s="228"/>
      <c r="TYP45" s="228"/>
      <c r="TYQ45" s="228"/>
      <c r="TYR45" s="228"/>
      <c r="TYS45" s="228"/>
      <c r="TYT45" s="228"/>
      <c r="TYU45" s="228"/>
      <c r="TYV45" s="228"/>
      <c r="TYW45" s="228"/>
      <c r="TYX45" s="228"/>
      <c r="TYY45" s="228"/>
      <c r="TYZ45" s="228"/>
      <c r="TZA45" s="228"/>
      <c r="TZB45" s="228"/>
      <c r="TZC45" s="228"/>
      <c r="TZD45" s="228"/>
      <c r="TZE45" s="228"/>
      <c r="TZF45" s="228"/>
      <c r="TZG45" s="228"/>
      <c r="TZH45" s="228"/>
      <c r="TZI45" s="228"/>
      <c r="TZJ45" s="228"/>
      <c r="TZK45" s="228"/>
      <c r="TZL45" s="228"/>
      <c r="TZM45" s="228"/>
      <c r="TZN45" s="228"/>
      <c r="TZO45" s="228"/>
      <c r="TZP45" s="228"/>
      <c r="TZQ45" s="228"/>
      <c r="TZR45" s="228"/>
      <c r="TZS45" s="228"/>
      <c r="TZT45" s="228"/>
      <c r="TZU45" s="228"/>
      <c r="TZV45" s="228"/>
      <c r="TZW45" s="228"/>
      <c r="TZX45" s="228"/>
      <c r="TZY45" s="228"/>
      <c r="TZZ45" s="228"/>
      <c r="UAA45" s="228"/>
      <c r="UAB45" s="228"/>
      <c r="UAC45" s="228"/>
      <c r="UAD45" s="228"/>
      <c r="UAE45" s="228"/>
      <c r="UAF45" s="228"/>
      <c r="UAG45" s="228"/>
      <c r="UAH45" s="228"/>
      <c r="UAI45" s="228"/>
      <c r="UAJ45" s="228"/>
      <c r="UAK45" s="228"/>
      <c r="UAL45" s="228"/>
      <c r="UAM45" s="228"/>
      <c r="UAN45" s="228"/>
      <c r="UAO45" s="228"/>
      <c r="UAP45" s="228"/>
      <c r="UAQ45" s="228"/>
      <c r="UAR45" s="228"/>
      <c r="UAS45" s="228"/>
      <c r="UAT45" s="228"/>
      <c r="UAU45" s="228"/>
      <c r="UAV45" s="228"/>
      <c r="UAW45" s="228"/>
      <c r="UAX45" s="228"/>
      <c r="UAY45" s="228"/>
      <c r="UAZ45" s="228"/>
      <c r="UBA45" s="228"/>
      <c r="UBB45" s="228"/>
      <c r="UBC45" s="228"/>
      <c r="UBD45" s="228"/>
      <c r="UBE45" s="228"/>
      <c r="UBF45" s="228"/>
      <c r="UBG45" s="228"/>
      <c r="UBH45" s="228"/>
      <c r="UBI45" s="228"/>
      <c r="UBJ45" s="228"/>
      <c r="UBK45" s="228"/>
      <c r="UBL45" s="228"/>
      <c r="UBM45" s="228"/>
      <c r="UBN45" s="228"/>
      <c r="UBO45" s="228"/>
      <c r="UBP45" s="228"/>
      <c r="UBQ45" s="228"/>
      <c r="UBR45" s="228"/>
      <c r="UBS45" s="228"/>
      <c r="UBT45" s="228"/>
      <c r="UBU45" s="228"/>
      <c r="UBV45" s="228"/>
      <c r="UBW45" s="228"/>
      <c r="UBX45" s="228"/>
      <c r="UBY45" s="228"/>
      <c r="UBZ45" s="228"/>
      <c r="UCA45" s="228"/>
      <c r="UCB45" s="228"/>
      <c r="UCC45" s="228"/>
      <c r="UCD45" s="228"/>
      <c r="UCE45" s="228"/>
      <c r="UCF45" s="228"/>
      <c r="UCG45" s="228"/>
      <c r="UCH45" s="228"/>
      <c r="UCI45" s="228"/>
      <c r="UCJ45" s="228"/>
      <c r="UCK45" s="228"/>
      <c r="UCL45" s="228"/>
      <c r="UCM45" s="228"/>
      <c r="UCN45" s="228"/>
      <c r="UCO45" s="228"/>
      <c r="UCP45" s="228"/>
      <c r="UCQ45" s="228"/>
      <c r="UCR45" s="228"/>
      <c r="UCS45" s="228"/>
      <c r="UCT45" s="228"/>
      <c r="UCU45" s="228"/>
      <c r="UCV45" s="228"/>
      <c r="UCW45" s="228"/>
      <c r="UCX45" s="228"/>
      <c r="UCY45" s="228"/>
      <c r="UCZ45" s="228"/>
      <c r="UDA45" s="228"/>
      <c r="UDB45" s="228"/>
      <c r="UDC45" s="228"/>
      <c r="UDD45" s="228"/>
      <c r="UDE45" s="228"/>
      <c r="UDF45" s="228"/>
      <c r="UDG45" s="228"/>
      <c r="UDH45" s="228"/>
      <c r="UDI45" s="228"/>
      <c r="UDJ45" s="228"/>
      <c r="UDK45" s="228"/>
      <c r="UDL45" s="228"/>
      <c r="UDM45" s="228"/>
      <c r="UDN45" s="228"/>
      <c r="UDO45" s="228"/>
      <c r="UDP45" s="228"/>
      <c r="UDQ45" s="228"/>
      <c r="UDR45" s="228"/>
      <c r="UDS45" s="228"/>
      <c r="UDT45" s="228"/>
      <c r="UDU45" s="228"/>
      <c r="UDV45" s="228"/>
      <c r="UDW45" s="228"/>
      <c r="UDX45" s="228"/>
      <c r="UDY45" s="228"/>
      <c r="UDZ45" s="228"/>
      <c r="UEA45" s="228"/>
      <c r="UEB45" s="228"/>
      <c r="UEC45" s="228"/>
      <c r="UED45" s="228"/>
      <c r="UEE45" s="228"/>
      <c r="UEF45" s="228"/>
      <c r="UEG45" s="228"/>
      <c r="UEH45" s="228"/>
      <c r="UEI45" s="228"/>
      <c r="UEJ45" s="228"/>
      <c r="UEK45" s="228"/>
      <c r="UEL45" s="228"/>
      <c r="UEM45" s="228"/>
      <c r="UEN45" s="228"/>
      <c r="UEO45" s="228"/>
      <c r="UEP45" s="228"/>
      <c r="UEQ45" s="228"/>
      <c r="UER45" s="228"/>
      <c r="UES45" s="228"/>
      <c r="UET45" s="228"/>
      <c r="UEU45" s="228"/>
      <c r="UEV45" s="228"/>
      <c r="UEW45" s="228"/>
      <c r="UEX45" s="228"/>
      <c r="UEY45" s="228"/>
      <c r="UEZ45" s="228"/>
      <c r="UFA45" s="228"/>
      <c r="UFB45" s="228"/>
      <c r="UFC45" s="228"/>
      <c r="UFD45" s="228"/>
      <c r="UFE45" s="228"/>
      <c r="UFF45" s="228"/>
      <c r="UFG45" s="228"/>
      <c r="UFH45" s="228"/>
      <c r="UFI45" s="228"/>
      <c r="UFJ45" s="228"/>
      <c r="UFK45" s="228"/>
      <c r="UFL45" s="228"/>
      <c r="UFM45" s="228"/>
      <c r="UFN45" s="228"/>
      <c r="UFO45" s="228"/>
      <c r="UFP45" s="228"/>
      <c r="UFQ45" s="228"/>
      <c r="UFR45" s="228"/>
      <c r="UFS45" s="228"/>
      <c r="UFT45" s="228"/>
      <c r="UFU45" s="228"/>
      <c r="UFV45" s="228"/>
      <c r="UFW45" s="228"/>
      <c r="UFX45" s="228"/>
      <c r="UFY45" s="228"/>
      <c r="UFZ45" s="228"/>
      <c r="UGA45" s="228"/>
      <c r="UGB45" s="228"/>
      <c r="UGC45" s="228"/>
      <c r="UGD45" s="228"/>
      <c r="UGE45" s="228"/>
      <c r="UGF45" s="228"/>
      <c r="UGG45" s="228"/>
      <c r="UGH45" s="228"/>
      <c r="UGI45" s="228"/>
      <c r="UGJ45" s="228"/>
      <c r="UGK45" s="228"/>
      <c r="UGL45" s="228"/>
      <c r="UGM45" s="228"/>
      <c r="UGN45" s="228"/>
      <c r="UGO45" s="228"/>
      <c r="UGP45" s="228"/>
      <c r="UGQ45" s="228"/>
      <c r="UGR45" s="228"/>
      <c r="UGS45" s="228"/>
      <c r="UGT45" s="228"/>
      <c r="UGU45" s="228"/>
      <c r="UGV45" s="228"/>
      <c r="UGW45" s="228"/>
      <c r="UGX45" s="228"/>
      <c r="UGY45" s="228"/>
      <c r="UGZ45" s="228"/>
      <c r="UHA45" s="228"/>
      <c r="UHB45" s="228"/>
      <c r="UHC45" s="228"/>
      <c r="UHD45" s="228"/>
      <c r="UHE45" s="228"/>
      <c r="UHF45" s="228"/>
      <c r="UHG45" s="228"/>
      <c r="UHH45" s="228"/>
      <c r="UHI45" s="228"/>
      <c r="UHJ45" s="228"/>
      <c r="UHK45" s="228"/>
      <c r="UHL45" s="228"/>
      <c r="UHM45" s="228"/>
      <c r="UHN45" s="228"/>
      <c r="UHO45" s="228"/>
      <c r="UHP45" s="228"/>
      <c r="UHQ45" s="228"/>
      <c r="UHR45" s="228"/>
      <c r="UHS45" s="228"/>
      <c r="UHT45" s="228"/>
      <c r="UHU45" s="228"/>
      <c r="UHV45" s="228"/>
      <c r="UHW45" s="228"/>
      <c r="UHX45" s="228"/>
      <c r="UHY45" s="228"/>
      <c r="UHZ45" s="228"/>
      <c r="UIA45" s="228"/>
      <c r="UIB45" s="228"/>
      <c r="UIC45" s="228"/>
      <c r="UID45" s="228"/>
      <c r="UIE45" s="228"/>
      <c r="UIF45" s="228"/>
      <c r="UIG45" s="228"/>
      <c r="UIH45" s="228"/>
      <c r="UII45" s="228"/>
      <c r="UIJ45" s="228"/>
      <c r="UIK45" s="228"/>
      <c r="UIL45" s="228"/>
      <c r="UIM45" s="228"/>
      <c r="UIN45" s="228"/>
      <c r="UIO45" s="228"/>
      <c r="UIP45" s="228"/>
      <c r="UIQ45" s="228"/>
      <c r="UIR45" s="228"/>
      <c r="UIS45" s="228"/>
      <c r="UIT45" s="228"/>
      <c r="UIU45" s="228"/>
      <c r="UIV45" s="228"/>
      <c r="UIW45" s="228"/>
      <c r="UIX45" s="228"/>
      <c r="UIY45" s="228"/>
      <c r="UIZ45" s="228"/>
      <c r="UJA45" s="228"/>
      <c r="UJB45" s="228"/>
      <c r="UJC45" s="228"/>
      <c r="UJD45" s="228"/>
      <c r="UJE45" s="228"/>
      <c r="UJF45" s="228"/>
      <c r="UJG45" s="228"/>
      <c r="UJH45" s="228"/>
      <c r="UJI45" s="228"/>
      <c r="UJJ45" s="228"/>
      <c r="UJK45" s="228"/>
      <c r="UJL45" s="228"/>
      <c r="UJM45" s="228"/>
      <c r="UJN45" s="228"/>
      <c r="UJO45" s="228"/>
      <c r="UJP45" s="228"/>
      <c r="UJQ45" s="228"/>
      <c r="UJR45" s="228"/>
      <c r="UJS45" s="228"/>
      <c r="UJT45" s="228"/>
      <c r="UJU45" s="228"/>
      <c r="UJV45" s="228"/>
      <c r="UJW45" s="228"/>
      <c r="UJX45" s="228"/>
      <c r="UJY45" s="228"/>
      <c r="UJZ45" s="228"/>
      <c r="UKA45" s="228"/>
      <c r="UKB45" s="228"/>
      <c r="UKC45" s="228"/>
      <c r="UKD45" s="228"/>
      <c r="UKE45" s="228"/>
      <c r="UKF45" s="228"/>
      <c r="UKG45" s="228"/>
      <c r="UKH45" s="228"/>
      <c r="UKI45" s="228"/>
      <c r="UKJ45" s="228"/>
      <c r="UKK45" s="228"/>
      <c r="UKL45" s="228"/>
      <c r="UKM45" s="228"/>
      <c r="UKN45" s="228"/>
      <c r="UKO45" s="228"/>
      <c r="UKP45" s="228"/>
      <c r="UKQ45" s="228"/>
      <c r="UKR45" s="228"/>
      <c r="UKS45" s="228"/>
      <c r="UKT45" s="228"/>
      <c r="UKU45" s="228"/>
      <c r="UKV45" s="228"/>
      <c r="UKW45" s="228"/>
      <c r="UKX45" s="228"/>
      <c r="UKY45" s="228"/>
      <c r="UKZ45" s="228"/>
      <c r="ULA45" s="228"/>
      <c r="ULB45" s="228"/>
      <c r="ULC45" s="228"/>
      <c r="ULD45" s="228"/>
      <c r="ULE45" s="228"/>
      <c r="ULF45" s="228"/>
      <c r="ULG45" s="228"/>
      <c r="ULH45" s="228"/>
      <c r="ULI45" s="228"/>
      <c r="ULJ45" s="228"/>
      <c r="ULK45" s="228"/>
      <c r="ULL45" s="228"/>
      <c r="ULM45" s="228"/>
      <c r="ULN45" s="228"/>
      <c r="ULO45" s="228"/>
      <c r="ULP45" s="228"/>
      <c r="ULQ45" s="228"/>
      <c r="ULR45" s="228"/>
      <c r="ULS45" s="228"/>
      <c r="ULT45" s="228"/>
      <c r="ULU45" s="228"/>
      <c r="ULV45" s="228"/>
      <c r="ULW45" s="228"/>
      <c r="ULX45" s="228"/>
      <c r="ULY45" s="228"/>
      <c r="ULZ45" s="228"/>
      <c r="UMA45" s="228"/>
      <c r="UMB45" s="228"/>
      <c r="UMC45" s="228"/>
      <c r="UMD45" s="228"/>
      <c r="UME45" s="228"/>
      <c r="UMF45" s="228"/>
      <c r="UMG45" s="228"/>
      <c r="UMH45" s="228"/>
      <c r="UMI45" s="228"/>
      <c r="UMJ45" s="228"/>
      <c r="UMK45" s="228"/>
      <c r="UML45" s="228"/>
      <c r="UMM45" s="228"/>
      <c r="UMN45" s="228"/>
      <c r="UMO45" s="228"/>
      <c r="UMP45" s="228"/>
      <c r="UMQ45" s="228"/>
      <c r="UMR45" s="228"/>
      <c r="UMS45" s="228"/>
      <c r="UMT45" s="228"/>
      <c r="UMU45" s="228"/>
      <c r="UMV45" s="228"/>
      <c r="UMW45" s="228"/>
      <c r="UMX45" s="228"/>
      <c r="UMY45" s="228"/>
      <c r="UMZ45" s="228"/>
      <c r="UNA45" s="228"/>
      <c r="UNB45" s="228"/>
      <c r="UNC45" s="228"/>
      <c r="UND45" s="228"/>
      <c r="UNE45" s="228"/>
      <c r="UNF45" s="228"/>
      <c r="UNG45" s="228"/>
      <c r="UNH45" s="228"/>
      <c r="UNI45" s="228"/>
      <c r="UNJ45" s="228"/>
      <c r="UNK45" s="228"/>
      <c r="UNL45" s="228"/>
      <c r="UNM45" s="228"/>
      <c r="UNN45" s="228"/>
      <c r="UNO45" s="228"/>
      <c r="UNP45" s="228"/>
      <c r="UNQ45" s="228"/>
      <c r="UNR45" s="228"/>
      <c r="UNS45" s="228"/>
      <c r="UNT45" s="228"/>
      <c r="UNU45" s="228"/>
      <c r="UNV45" s="228"/>
      <c r="UNW45" s="228"/>
      <c r="UNX45" s="228"/>
      <c r="UNY45" s="228"/>
      <c r="UNZ45" s="228"/>
      <c r="UOA45" s="228"/>
      <c r="UOB45" s="228"/>
      <c r="UOC45" s="228"/>
      <c r="UOD45" s="228"/>
      <c r="UOE45" s="228"/>
      <c r="UOF45" s="228"/>
      <c r="UOG45" s="228"/>
      <c r="UOH45" s="228"/>
      <c r="UOI45" s="228"/>
      <c r="UOJ45" s="228"/>
      <c r="UOK45" s="228"/>
      <c r="UOL45" s="228"/>
      <c r="UOM45" s="228"/>
      <c r="UON45" s="228"/>
      <c r="UOO45" s="228"/>
      <c r="UOP45" s="228"/>
      <c r="UOQ45" s="228"/>
      <c r="UOR45" s="228"/>
      <c r="UOS45" s="228"/>
      <c r="UOT45" s="228"/>
      <c r="UOU45" s="228"/>
      <c r="UOV45" s="228"/>
      <c r="UOW45" s="228"/>
      <c r="UOX45" s="228"/>
      <c r="UOY45" s="228"/>
      <c r="UOZ45" s="228"/>
      <c r="UPA45" s="228"/>
      <c r="UPB45" s="228"/>
      <c r="UPC45" s="228"/>
      <c r="UPD45" s="228"/>
      <c r="UPE45" s="228"/>
      <c r="UPF45" s="228"/>
      <c r="UPG45" s="228"/>
      <c r="UPH45" s="228"/>
      <c r="UPI45" s="228"/>
      <c r="UPJ45" s="228"/>
      <c r="UPK45" s="228"/>
      <c r="UPL45" s="228"/>
      <c r="UPM45" s="228"/>
      <c r="UPN45" s="228"/>
      <c r="UPO45" s="228"/>
      <c r="UPP45" s="228"/>
      <c r="UPQ45" s="228"/>
      <c r="UPR45" s="228"/>
      <c r="UPS45" s="228"/>
      <c r="UPT45" s="228"/>
      <c r="UPU45" s="228"/>
      <c r="UPV45" s="228"/>
      <c r="UPW45" s="228"/>
      <c r="UPX45" s="228"/>
      <c r="UPY45" s="228"/>
      <c r="UPZ45" s="228"/>
      <c r="UQA45" s="228"/>
      <c r="UQB45" s="228"/>
      <c r="UQC45" s="228"/>
      <c r="UQD45" s="228"/>
      <c r="UQE45" s="228"/>
      <c r="UQF45" s="228"/>
      <c r="UQG45" s="228"/>
      <c r="UQH45" s="228"/>
      <c r="UQI45" s="228"/>
      <c r="UQJ45" s="228"/>
      <c r="UQK45" s="228"/>
      <c r="UQL45" s="228"/>
      <c r="UQM45" s="228"/>
      <c r="UQN45" s="228"/>
      <c r="UQO45" s="228"/>
      <c r="UQP45" s="228"/>
      <c r="UQQ45" s="228"/>
      <c r="UQR45" s="228"/>
      <c r="UQS45" s="228"/>
      <c r="UQT45" s="228"/>
      <c r="UQU45" s="228"/>
      <c r="UQV45" s="228"/>
      <c r="UQW45" s="228"/>
      <c r="UQX45" s="228"/>
      <c r="UQY45" s="228"/>
      <c r="UQZ45" s="228"/>
      <c r="URA45" s="228"/>
      <c r="URB45" s="228"/>
      <c r="URC45" s="228"/>
      <c r="URD45" s="228"/>
      <c r="URE45" s="228"/>
      <c r="URF45" s="228"/>
      <c r="URG45" s="228"/>
      <c r="URH45" s="228"/>
      <c r="URI45" s="228"/>
      <c r="URJ45" s="228"/>
      <c r="URK45" s="228"/>
      <c r="URL45" s="228"/>
      <c r="URM45" s="228"/>
      <c r="URN45" s="228"/>
      <c r="URO45" s="228"/>
      <c r="URP45" s="228"/>
      <c r="URQ45" s="228"/>
      <c r="URR45" s="228"/>
      <c r="URS45" s="228"/>
      <c r="URT45" s="228"/>
      <c r="URU45" s="228"/>
      <c r="URV45" s="228"/>
      <c r="URW45" s="228"/>
      <c r="URX45" s="228"/>
      <c r="URY45" s="228"/>
      <c r="URZ45" s="228"/>
      <c r="USA45" s="228"/>
      <c r="USB45" s="228"/>
      <c r="USC45" s="228"/>
      <c r="USD45" s="228"/>
      <c r="USE45" s="228"/>
      <c r="USF45" s="228"/>
      <c r="USG45" s="228"/>
      <c r="USH45" s="228"/>
      <c r="USI45" s="228"/>
      <c r="USJ45" s="228"/>
      <c r="USK45" s="228"/>
      <c r="USL45" s="228"/>
      <c r="USM45" s="228"/>
      <c r="USN45" s="228"/>
      <c r="USO45" s="228"/>
      <c r="USP45" s="228"/>
      <c r="USQ45" s="228"/>
      <c r="USR45" s="228"/>
      <c r="USS45" s="228"/>
      <c r="UST45" s="228"/>
      <c r="USU45" s="228"/>
      <c r="USV45" s="228"/>
      <c r="USW45" s="228"/>
      <c r="USX45" s="228"/>
      <c r="USY45" s="228"/>
      <c r="USZ45" s="228"/>
      <c r="UTA45" s="228"/>
      <c r="UTB45" s="228"/>
      <c r="UTC45" s="228"/>
      <c r="UTD45" s="228"/>
      <c r="UTE45" s="228"/>
      <c r="UTF45" s="228"/>
      <c r="UTG45" s="228"/>
      <c r="UTH45" s="228"/>
      <c r="UTI45" s="228"/>
      <c r="UTJ45" s="228"/>
      <c r="UTK45" s="228"/>
      <c r="UTL45" s="228"/>
      <c r="UTM45" s="228"/>
      <c r="UTN45" s="228"/>
      <c r="UTO45" s="228"/>
      <c r="UTP45" s="228"/>
      <c r="UTQ45" s="228"/>
      <c r="UTR45" s="228"/>
      <c r="UTS45" s="228"/>
      <c r="UTT45" s="228"/>
      <c r="UTU45" s="228"/>
      <c r="UTV45" s="228"/>
      <c r="UTW45" s="228"/>
      <c r="UTX45" s="228"/>
      <c r="UTY45" s="228"/>
      <c r="UTZ45" s="228"/>
      <c r="UUA45" s="228"/>
      <c r="UUB45" s="228"/>
      <c r="UUC45" s="228"/>
      <c r="UUD45" s="228"/>
      <c r="UUE45" s="228"/>
      <c r="UUF45" s="228"/>
      <c r="UUG45" s="228"/>
      <c r="UUH45" s="228"/>
      <c r="UUI45" s="228"/>
      <c r="UUJ45" s="228"/>
      <c r="UUK45" s="228"/>
      <c r="UUL45" s="228"/>
      <c r="UUM45" s="228"/>
      <c r="UUN45" s="228"/>
      <c r="UUO45" s="228"/>
      <c r="UUP45" s="228"/>
      <c r="UUQ45" s="228"/>
      <c r="UUR45" s="228"/>
      <c r="UUS45" s="228"/>
      <c r="UUT45" s="228"/>
      <c r="UUU45" s="228"/>
      <c r="UUV45" s="228"/>
      <c r="UUW45" s="228"/>
      <c r="UUX45" s="228"/>
      <c r="UUY45" s="228"/>
      <c r="UUZ45" s="228"/>
      <c r="UVA45" s="228"/>
      <c r="UVB45" s="228"/>
      <c r="UVC45" s="228"/>
      <c r="UVD45" s="228"/>
      <c r="UVE45" s="228"/>
      <c r="UVF45" s="228"/>
      <c r="UVG45" s="228"/>
      <c r="UVH45" s="228"/>
      <c r="UVI45" s="228"/>
      <c r="UVJ45" s="228"/>
      <c r="UVK45" s="228"/>
      <c r="UVL45" s="228"/>
      <c r="UVM45" s="228"/>
      <c r="UVN45" s="228"/>
      <c r="UVO45" s="228"/>
      <c r="UVP45" s="228"/>
      <c r="UVQ45" s="228"/>
      <c r="UVR45" s="228"/>
      <c r="UVS45" s="228"/>
      <c r="UVT45" s="228"/>
      <c r="UVU45" s="228"/>
      <c r="UVV45" s="228"/>
      <c r="UVW45" s="228"/>
      <c r="UVX45" s="228"/>
      <c r="UVY45" s="228"/>
      <c r="UVZ45" s="228"/>
      <c r="UWA45" s="228"/>
      <c r="UWB45" s="228"/>
      <c r="UWC45" s="228"/>
      <c r="UWD45" s="228"/>
      <c r="UWE45" s="228"/>
      <c r="UWF45" s="228"/>
      <c r="UWG45" s="228"/>
      <c r="UWH45" s="228"/>
      <c r="UWI45" s="228"/>
      <c r="UWJ45" s="228"/>
      <c r="UWK45" s="228"/>
      <c r="UWL45" s="228"/>
      <c r="UWM45" s="228"/>
      <c r="UWN45" s="228"/>
      <c r="UWO45" s="228"/>
      <c r="UWP45" s="228"/>
      <c r="UWQ45" s="228"/>
      <c r="UWR45" s="228"/>
      <c r="UWS45" s="228"/>
      <c r="UWT45" s="228"/>
      <c r="UWU45" s="228"/>
      <c r="UWV45" s="228"/>
      <c r="UWW45" s="228"/>
      <c r="UWX45" s="228"/>
      <c r="UWY45" s="228"/>
      <c r="UWZ45" s="228"/>
      <c r="UXA45" s="228"/>
      <c r="UXB45" s="228"/>
      <c r="UXC45" s="228"/>
      <c r="UXD45" s="228"/>
      <c r="UXE45" s="228"/>
      <c r="UXF45" s="228"/>
      <c r="UXG45" s="228"/>
      <c r="UXH45" s="228"/>
      <c r="UXI45" s="228"/>
      <c r="UXJ45" s="228"/>
      <c r="UXK45" s="228"/>
      <c r="UXL45" s="228"/>
      <c r="UXM45" s="228"/>
      <c r="UXN45" s="228"/>
      <c r="UXO45" s="228"/>
      <c r="UXP45" s="228"/>
      <c r="UXQ45" s="228"/>
      <c r="UXR45" s="228"/>
      <c r="UXS45" s="228"/>
      <c r="UXT45" s="228"/>
      <c r="UXU45" s="228"/>
      <c r="UXV45" s="228"/>
      <c r="UXW45" s="228"/>
      <c r="UXX45" s="228"/>
      <c r="UXY45" s="228"/>
      <c r="UXZ45" s="228"/>
      <c r="UYA45" s="228"/>
      <c r="UYB45" s="228"/>
      <c r="UYC45" s="228"/>
      <c r="UYD45" s="228"/>
      <c r="UYE45" s="228"/>
      <c r="UYF45" s="228"/>
      <c r="UYG45" s="228"/>
      <c r="UYH45" s="228"/>
      <c r="UYI45" s="228"/>
      <c r="UYJ45" s="228"/>
      <c r="UYK45" s="228"/>
      <c r="UYL45" s="228"/>
      <c r="UYM45" s="228"/>
      <c r="UYN45" s="228"/>
      <c r="UYO45" s="228"/>
      <c r="UYP45" s="228"/>
      <c r="UYQ45" s="228"/>
      <c r="UYR45" s="228"/>
      <c r="UYS45" s="228"/>
      <c r="UYT45" s="228"/>
      <c r="UYU45" s="228"/>
      <c r="UYV45" s="228"/>
      <c r="UYW45" s="228"/>
      <c r="UYX45" s="228"/>
      <c r="UYY45" s="228"/>
      <c r="UYZ45" s="228"/>
      <c r="UZA45" s="228"/>
      <c r="UZB45" s="228"/>
      <c r="UZC45" s="228"/>
      <c r="UZD45" s="228"/>
      <c r="UZE45" s="228"/>
      <c r="UZF45" s="228"/>
      <c r="UZG45" s="228"/>
      <c r="UZH45" s="228"/>
      <c r="UZI45" s="228"/>
      <c r="UZJ45" s="228"/>
      <c r="UZK45" s="228"/>
      <c r="UZL45" s="228"/>
      <c r="UZM45" s="228"/>
      <c r="UZN45" s="228"/>
      <c r="UZO45" s="228"/>
      <c r="UZP45" s="228"/>
      <c r="UZQ45" s="228"/>
      <c r="UZR45" s="228"/>
      <c r="UZS45" s="228"/>
      <c r="UZT45" s="228"/>
      <c r="UZU45" s="228"/>
      <c r="UZV45" s="228"/>
      <c r="UZW45" s="228"/>
      <c r="UZX45" s="228"/>
      <c r="UZY45" s="228"/>
      <c r="UZZ45" s="228"/>
      <c r="VAA45" s="228"/>
      <c r="VAB45" s="228"/>
      <c r="VAC45" s="228"/>
      <c r="VAD45" s="228"/>
      <c r="VAE45" s="228"/>
      <c r="VAF45" s="228"/>
      <c r="VAG45" s="228"/>
      <c r="VAH45" s="228"/>
      <c r="VAI45" s="228"/>
      <c r="VAJ45" s="228"/>
      <c r="VAK45" s="228"/>
      <c r="VAL45" s="228"/>
      <c r="VAM45" s="228"/>
      <c r="VAN45" s="228"/>
      <c r="VAO45" s="228"/>
      <c r="VAP45" s="228"/>
      <c r="VAQ45" s="228"/>
      <c r="VAR45" s="228"/>
      <c r="VAS45" s="228"/>
      <c r="VAT45" s="228"/>
      <c r="VAU45" s="228"/>
      <c r="VAV45" s="228"/>
      <c r="VAW45" s="228"/>
      <c r="VAX45" s="228"/>
      <c r="VAY45" s="228"/>
      <c r="VAZ45" s="228"/>
      <c r="VBA45" s="228"/>
      <c r="VBB45" s="228"/>
      <c r="VBC45" s="228"/>
      <c r="VBD45" s="228"/>
      <c r="VBE45" s="228"/>
      <c r="VBF45" s="228"/>
      <c r="VBG45" s="228"/>
      <c r="VBH45" s="228"/>
      <c r="VBI45" s="228"/>
      <c r="VBJ45" s="228"/>
      <c r="VBK45" s="228"/>
      <c r="VBL45" s="228"/>
      <c r="VBM45" s="228"/>
      <c r="VBN45" s="228"/>
      <c r="VBO45" s="228"/>
      <c r="VBP45" s="228"/>
      <c r="VBQ45" s="228"/>
      <c r="VBR45" s="228"/>
      <c r="VBS45" s="228"/>
      <c r="VBT45" s="228"/>
      <c r="VBU45" s="228"/>
      <c r="VBV45" s="228"/>
      <c r="VBW45" s="228"/>
      <c r="VBX45" s="228"/>
      <c r="VBY45" s="228"/>
      <c r="VBZ45" s="228"/>
      <c r="VCA45" s="228"/>
      <c r="VCB45" s="228"/>
      <c r="VCC45" s="228"/>
      <c r="VCD45" s="228"/>
      <c r="VCE45" s="228"/>
      <c r="VCF45" s="228"/>
      <c r="VCG45" s="228"/>
      <c r="VCH45" s="228"/>
      <c r="VCI45" s="228"/>
      <c r="VCJ45" s="228"/>
      <c r="VCK45" s="228"/>
      <c r="VCL45" s="228"/>
      <c r="VCM45" s="228"/>
      <c r="VCN45" s="228"/>
      <c r="VCO45" s="228"/>
      <c r="VCP45" s="228"/>
      <c r="VCQ45" s="228"/>
      <c r="VCR45" s="228"/>
      <c r="VCS45" s="228"/>
      <c r="VCT45" s="228"/>
      <c r="VCU45" s="228"/>
      <c r="VCV45" s="228"/>
      <c r="VCW45" s="228"/>
      <c r="VCX45" s="228"/>
      <c r="VCY45" s="228"/>
      <c r="VCZ45" s="228"/>
      <c r="VDA45" s="228"/>
      <c r="VDB45" s="228"/>
      <c r="VDC45" s="228"/>
      <c r="VDD45" s="228"/>
      <c r="VDE45" s="228"/>
      <c r="VDF45" s="228"/>
      <c r="VDG45" s="228"/>
      <c r="VDH45" s="228"/>
      <c r="VDI45" s="228"/>
      <c r="VDJ45" s="228"/>
      <c r="VDK45" s="228"/>
      <c r="VDL45" s="228"/>
      <c r="VDM45" s="228"/>
      <c r="VDN45" s="228"/>
      <c r="VDO45" s="228"/>
      <c r="VDP45" s="228"/>
      <c r="VDQ45" s="228"/>
      <c r="VDR45" s="228"/>
      <c r="VDS45" s="228"/>
      <c r="VDT45" s="228"/>
      <c r="VDU45" s="228"/>
      <c r="VDV45" s="228"/>
      <c r="VDW45" s="228"/>
      <c r="VDX45" s="228"/>
      <c r="VDY45" s="228"/>
      <c r="VDZ45" s="228"/>
      <c r="VEA45" s="228"/>
      <c r="VEB45" s="228"/>
      <c r="VEC45" s="228"/>
      <c r="VED45" s="228"/>
      <c r="VEE45" s="228"/>
      <c r="VEF45" s="228"/>
      <c r="VEG45" s="228"/>
      <c r="VEH45" s="228"/>
      <c r="VEI45" s="228"/>
      <c r="VEJ45" s="228"/>
      <c r="VEK45" s="228"/>
      <c r="VEL45" s="228"/>
      <c r="VEM45" s="228"/>
      <c r="VEN45" s="228"/>
      <c r="VEO45" s="228"/>
      <c r="VEP45" s="228"/>
      <c r="VEQ45" s="228"/>
      <c r="VER45" s="228"/>
      <c r="VES45" s="228"/>
      <c r="VET45" s="228"/>
      <c r="VEU45" s="228"/>
      <c r="VEV45" s="228"/>
      <c r="VEW45" s="228"/>
      <c r="VEX45" s="228"/>
      <c r="VEY45" s="228"/>
      <c r="VEZ45" s="228"/>
      <c r="VFA45" s="228"/>
      <c r="VFB45" s="228"/>
      <c r="VFC45" s="228"/>
      <c r="VFD45" s="228"/>
      <c r="VFE45" s="228"/>
      <c r="VFF45" s="228"/>
      <c r="VFG45" s="228"/>
      <c r="VFH45" s="228"/>
      <c r="VFI45" s="228"/>
      <c r="VFJ45" s="228"/>
      <c r="VFK45" s="228"/>
      <c r="VFL45" s="228"/>
      <c r="VFM45" s="228"/>
      <c r="VFN45" s="228"/>
      <c r="VFO45" s="228"/>
      <c r="VFP45" s="228"/>
      <c r="VFQ45" s="228"/>
      <c r="VFR45" s="228"/>
      <c r="VFS45" s="228"/>
      <c r="VFT45" s="228"/>
      <c r="VFU45" s="228"/>
      <c r="VFV45" s="228"/>
      <c r="VFW45" s="228"/>
      <c r="VFX45" s="228"/>
      <c r="VFY45" s="228"/>
      <c r="VFZ45" s="228"/>
      <c r="VGA45" s="228"/>
      <c r="VGB45" s="228"/>
      <c r="VGC45" s="228"/>
      <c r="VGD45" s="228"/>
      <c r="VGE45" s="228"/>
      <c r="VGF45" s="228"/>
      <c r="VGG45" s="228"/>
      <c r="VGH45" s="228"/>
      <c r="VGI45" s="228"/>
      <c r="VGJ45" s="228"/>
      <c r="VGK45" s="228"/>
      <c r="VGL45" s="228"/>
      <c r="VGM45" s="228"/>
      <c r="VGN45" s="228"/>
      <c r="VGO45" s="228"/>
      <c r="VGP45" s="228"/>
      <c r="VGQ45" s="228"/>
      <c r="VGR45" s="228"/>
      <c r="VGS45" s="228"/>
      <c r="VGT45" s="228"/>
      <c r="VGU45" s="228"/>
      <c r="VGV45" s="228"/>
      <c r="VGW45" s="228"/>
      <c r="VGX45" s="228"/>
      <c r="VGY45" s="228"/>
      <c r="VGZ45" s="228"/>
      <c r="VHA45" s="228"/>
      <c r="VHB45" s="228"/>
      <c r="VHC45" s="228"/>
      <c r="VHD45" s="228"/>
      <c r="VHE45" s="228"/>
      <c r="VHF45" s="228"/>
      <c r="VHG45" s="228"/>
      <c r="VHH45" s="228"/>
      <c r="VHI45" s="228"/>
      <c r="VHJ45" s="228"/>
      <c r="VHK45" s="228"/>
      <c r="VHL45" s="228"/>
      <c r="VHM45" s="228"/>
      <c r="VHN45" s="228"/>
      <c r="VHO45" s="228"/>
      <c r="VHP45" s="228"/>
      <c r="VHQ45" s="228"/>
      <c r="VHR45" s="228"/>
      <c r="VHS45" s="228"/>
      <c r="VHT45" s="228"/>
      <c r="VHU45" s="228"/>
      <c r="VHV45" s="228"/>
      <c r="VHW45" s="228"/>
      <c r="VHX45" s="228"/>
      <c r="VHY45" s="228"/>
      <c r="VHZ45" s="228"/>
      <c r="VIA45" s="228"/>
      <c r="VIB45" s="228"/>
      <c r="VIC45" s="228"/>
      <c r="VID45" s="228"/>
      <c r="VIE45" s="228"/>
      <c r="VIF45" s="228"/>
      <c r="VIG45" s="228"/>
      <c r="VIH45" s="228"/>
      <c r="VII45" s="228"/>
      <c r="VIJ45" s="228"/>
      <c r="VIK45" s="228"/>
      <c r="VIL45" s="228"/>
      <c r="VIM45" s="228"/>
      <c r="VIN45" s="228"/>
      <c r="VIO45" s="228"/>
      <c r="VIP45" s="228"/>
      <c r="VIQ45" s="228"/>
      <c r="VIR45" s="228"/>
      <c r="VIS45" s="228"/>
      <c r="VIT45" s="228"/>
      <c r="VIU45" s="228"/>
      <c r="VIV45" s="228"/>
      <c r="VIW45" s="228"/>
      <c r="VIX45" s="228"/>
      <c r="VIY45" s="228"/>
      <c r="VIZ45" s="228"/>
      <c r="VJA45" s="228"/>
      <c r="VJB45" s="228"/>
      <c r="VJC45" s="228"/>
      <c r="VJD45" s="228"/>
      <c r="VJE45" s="228"/>
      <c r="VJF45" s="228"/>
      <c r="VJG45" s="228"/>
      <c r="VJH45" s="228"/>
      <c r="VJI45" s="228"/>
      <c r="VJJ45" s="228"/>
      <c r="VJK45" s="228"/>
      <c r="VJL45" s="228"/>
      <c r="VJM45" s="228"/>
      <c r="VJN45" s="228"/>
      <c r="VJO45" s="228"/>
      <c r="VJP45" s="228"/>
      <c r="VJQ45" s="228"/>
      <c r="VJR45" s="228"/>
      <c r="VJS45" s="228"/>
      <c r="VJT45" s="228"/>
      <c r="VJU45" s="228"/>
      <c r="VJV45" s="228"/>
      <c r="VJW45" s="228"/>
      <c r="VJX45" s="228"/>
      <c r="VJY45" s="228"/>
      <c r="VJZ45" s="228"/>
      <c r="VKA45" s="228"/>
      <c r="VKB45" s="228"/>
      <c r="VKC45" s="228"/>
      <c r="VKD45" s="228"/>
      <c r="VKE45" s="228"/>
      <c r="VKF45" s="228"/>
      <c r="VKG45" s="228"/>
      <c r="VKH45" s="228"/>
      <c r="VKI45" s="228"/>
      <c r="VKJ45" s="228"/>
      <c r="VKK45" s="228"/>
      <c r="VKL45" s="228"/>
      <c r="VKM45" s="228"/>
      <c r="VKN45" s="228"/>
      <c r="VKO45" s="228"/>
      <c r="VKP45" s="228"/>
      <c r="VKQ45" s="228"/>
      <c r="VKR45" s="228"/>
      <c r="VKS45" s="228"/>
      <c r="VKT45" s="228"/>
      <c r="VKU45" s="228"/>
      <c r="VKV45" s="228"/>
      <c r="VKW45" s="228"/>
      <c r="VKX45" s="228"/>
      <c r="VKY45" s="228"/>
      <c r="VKZ45" s="228"/>
      <c r="VLA45" s="228"/>
      <c r="VLB45" s="228"/>
      <c r="VLC45" s="228"/>
      <c r="VLD45" s="228"/>
      <c r="VLE45" s="228"/>
      <c r="VLF45" s="228"/>
      <c r="VLG45" s="228"/>
      <c r="VLH45" s="228"/>
      <c r="VLI45" s="228"/>
      <c r="VLJ45" s="228"/>
      <c r="VLK45" s="228"/>
      <c r="VLL45" s="228"/>
      <c r="VLM45" s="228"/>
      <c r="VLN45" s="228"/>
      <c r="VLO45" s="228"/>
      <c r="VLP45" s="228"/>
      <c r="VLQ45" s="228"/>
      <c r="VLR45" s="228"/>
      <c r="VLS45" s="228"/>
      <c r="VLT45" s="228"/>
      <c r="VLU45" s="228"/>
      <c r="VLV45" s="228"/>
      <c r="VLW45" s="228"/>
      <c r="VLX45" s="228"/>
      <c r="VLY45" s="228"/>
      <c r="VLZ45" s="228"/>
      <c r="VMA45" s="228"/>
      <c r="VMB45" s="228"/>
      <c r="VMC45" s="228"/>
      <c r="VMD45" s="228"/>
      <c r="VME45" s="228"/>
      <c r="VMF45" s="228"/>
      <c r="VMG45" s="228"/>
      <c r="VMH45" s="228"/>
      <c r="VMI45" s="228"/>
      <c r="VMJ45" s="228"/>
      <c r="VMK45" s="228"/>
      <c r="VML45" s="228"/>
      <c r="VMM45" s="228"/>
      <c r="VMN45" s="228"/>
      <c r="VMO45" s="228"/>
      <c r="VMP45" s="228"/>
      <c r="VMQ45" s="228"/>
      <c r="VMR45" s="228"/>
      <c r="VMS45" s="228"/>
      <c r="VMT45" s="228"/>
      <c r="VMU45" s="228"/>
      <c r="VMV45" s="228"/>
      <c r="VMW45" s="228"/>
      <c r="VMX45" s="228"/>
      <c r="VMY45" s="228"/>
      <c r="VMZ45" s="228"/>
      <c r="VNA45" s="228"/>
      <c r="VNB45" s="228"/>
      <c r="VNC45" s="228"/>
      <c r="VND45" s="228"/>
      <c r="VNE45" s="228"/>
      <c r="VNF45" s="228"/>
      <c r="VNG45" s="228"/>
      <c r="VNH45" s="228"/>
      <c r="VNI45" s="228"/>
      <c r="VNJ45" s="228"/>
      <c r="VNK45" s="228"/>
      <c r="VNL45" s="228"/>
      <c r="VNM45" s="228"/>
      <c r="VNN45" s="228"/>
      <c r="VNO45" s="228"/>
      <c r="VNP45" s="228"/>
      <c r="VNQ45" s="228"/>
      <c r="VNR45" s="228"/>
      <c r="VNS45" s="228"/>
      <c r="VNT45" s="228"/>
      <c r="VNU45" s="228"/>
      <c r="VNV45" s="228"/>
      <c r="VNW45" s="228"/>
      <c r="VNX45" s="228"/>
      <c r="VNY45" s="228"/>
      <c r="VNZ45" s="228"/>
      <c r="VOA45" s="228"/>
      <c r="VOB45" s="228"/>
      <c r="VOC45" s="228"/>
      <c r="VOD45" s="228"/>
      <c r="VOE45" s="228"/>
      <c r="VOF45" s="228"/>
      <c r="VOG45" s="228"/>
      <c r="VOH45" s="228"/>
      <c r="VOI45" s="228"/>
      <c r="VOJ45" s="228"/>
      <c r="VOK45" s="228"/>
      <c r="VOL45" s="228"/>
      <c r="VOM45" s="228"/>
      <c r="VON45" s="228"/>
      <c r="VOO45" s="228"/>
      <c r="VOP45" s="228"/>
      <c r="VOQ45" s="228"/>
      <c r="VOR45" s="228"/>
      <c r="VOS45" s="228"/>
      <c r="VOT45" s="228"/>
      <c r="VOU45" s="228"/>
      <c r="VOV45" s="228"/>
      <c r="VOW45" s="228"/>
      <c r="VOX45" s="228"/>
      <c r="VOY45" s="228"/>
      <c r="VOZ45" s="228"/>
      <c r="VPA45" s="228"/>
      <c r="VPB45" s="228"/>
      <c r="VPC45" s="228"/>
      <c r="VPD45" s="228"/>
      <c r="VPE45" s="228"/>
      <c r="VPF45" s="228"/>
      <c r="VPG45" s="228"/>
      <c r="VPH45" s="228"/>
      <c r="VPI45" s="228"/>
      <c r="VPJ45" s="228"/>
      <c r="VPK45" s="228"/>
      <c r="VPL45" s="228"/>
      <c r="VPM45" s="228"/>
      <c r="VPN45" s="228"/>
      <c r="VPO45" s="228"/>
      <c r="VPP45" s="228"/>
      <c r="VPQ45" s="228"/>
      <c r="VPR45" s="228"/>
      <c r="VPS45" s="228"/>
      <c r="VPT45" s="228"/>
      <c r="VPU45" s="228"/>
      <c r="VPV45" s="228"/>
      <c r="VPW45" s="228"/>
      <c r="VPX45" s="228"/>
      <c r="VPY45" s="228"/>
      <c r="VPZ45" s="228"/>
      <c r="VQA45" s="228"/>
      <c r="VQB45" s="228"/>
      <c r="VQC45" s="228"/>
      <c r="VQD45" s="228"/>
      <c r="VQE45" s="228"/>
      <c r="VQF45" s="228"/>
      <c r="VQG45" s="228"/>
      <c r="VQH45" s="228"/>
      <c r="VQI45" s="228"/>
      <c r="VQJ45" s="228"/>
      <c r="VQK45" s="228"/>
      <c r="VQL45" s="228"/>
      <c r="VQM45" s="228"/>
      <c r="VQN45" s="228"/>
      <c r="VQO45" s="228"/>
      <c r="VQP45" s="228"/>
      <c r="VQQ45" s="228"/>
      <c r="VQR45" s="228"/>
      <c r="VQS45" s="228"/>
      <c r="VQT45" s="228"/>
      <c r="VQU45" s="228"/>
      <c r="VQV45" s="228"/>
      <c r="VQW45" s="228"/>
      <c r="VQX45" s="228"/>
      <c r="VQY45" s="228"/>
      <c r="VQZ45" s="228"/>
      <c r="VRA45" s="228"/>
      <c r="VRB45" s="228"/>
      <c r="VRC45" s="228"/>
      <c r="VRD45" s="228"/>
      <c r="VRE45" s="228"/>
      <c r="VRF45" s="228"/>
      <c r="VRG45" s="228"/>
      <c r="VRH45" s="228"/>
      <c r="VRI45" s="228"/>
      <c r="VRJ45" s="228"/>
      <c r="VRK45" s="228"/>
      <c r="VRL45" s="228"/>
      <c r="VRM45" s="228"/>
      <c r="VRN45" s="228"/>
      <c r="VRO45" s="228"/>
      <c r="VRP45" s="228"/>
      <c r="VRQ45" s="228"/>
      <c r="VRR45" s="228"/>
      <c r="VRS45" s="228"/>
      <c r="VRT45" s="228"/>
      <c r="VRU45" s="228"/>
      <c r="VRV45" s="228"/>
      <c r="VRW45" s="228"/>
      <c r="VRX45" s="228"/>
      <c r="VRY45" s="228"/>
      <c r="VRZ45" s="228"/>
      <c r="VSA45" s="228"/>
      <c r="VSB45" s="228"/>
      <c r="VSC45" s="228"/>
      <c r="VSD45" s="228"/>
      <c r="VSE45" s="228"/>
      <c r="VSF45" s="228"/>
      <c r="VSG45" s="228"/>
      <c r="VSH45" s="228"/>
      <c r="VSI45" s="228"/>
      <c r="VSJ45" s="228"/>
      <c r="VSK45" s="228"/>
      <c r="VSL45" s="228"/>
      <c r="VSM45" s="228"/>
      <c r="VSN45" s="228"/>
      <c r="VSO45" s="228"/>
      <c r="VSP45" s="228"/>
      <c r="VSQ45" s="228"/>
      <c r="VSR45" s="228"/>
      <c r="VSS45" s="228"/>
      <c r="VST45" s="228"/>
      <c r="VSU45" s="228"/>
      <c r="VSV45" s="228"/>
      <c r="VSW45" s="228"/>
      <c r="VSX45" s="228"/>
      <c r="VSY45" s="228"/>
      <c r="VSZ45" s="228"/>
      <c r="VTA45" s="228"/>
      <c r="VTB45" s="228"/>
      <c r="VTC45" s="228"/>
      <c r="VTD45" s="228"/>
      <c r="VTE45" s="228"/>
      <c r="VTF45" s="228"/>
      <c r="VTG45" s="228"/>
      <c r="VTH45" s="228"/>
      <c r="VTI45" s="228"/>
      <c r="VTJ45" s="228"/>
      <c r="VTK45" s="228"/>
      <c r="VTL45" s="228"/>
      <c r="VTM45" s="228"/>
      <c r="VTN45" s="228"/>
      <c r="VTO45" s="228"/>
      <c r="VTP45" s="228"/>
      <c r="VTQ45" s="228"/>
      <c r="VTR45" s="228"/>
      <c r="VTS45" s="228"/>
      <c r="VTT45" s="228"/>
      <c r="VTU45" s="228"/>
      <c r="VTV45" s="228"/>
      <c r="VTW45" s="228"/>
      <c r="VTX45" s="228"/>
      <c r="VTY45" s="228"/>
      <c r="VTZ45" s="228"/>
      <c r="VUA45" s="228"/>
      <c r="VUB45" s="228"/>
      <c r="VUC45" s="228"/>
      <c r="VUD45" s="228"/>
      <c r="VUE45" s="228"/>
      <c r="VUF45" s="228"/>
      <c r="VUG45" s="228"/>
      <c r="VUH45" s="228"/>
      <c r="VUI45" s="228"/>
      <c r="VUJ45" s="228"/>
      <c r="VUK45" s="228"/>
      <c r="VUL45" s="228"/>
      <c r="VUM45" s="228"/>
      <c r="VUN45" s="228"/>
      <c r="VUO45" s="228"/>
      <c r="VUP45" s="228"/>
      <c r="VUQ45" s="228"/>
      <c r="VUR45" s="228"/>
      <c r="VUS45" s="228"/>
      <c r="VUT45" s="228"/>
      <c r="VUU45" s="228"/>
      <c r="VUV45" s="228"/>
      <c r="VUW45" s="228"/>
      <c r="VUX45" s="228"/>
      <c r="VUY45" s="228"/>
      <c r="VUZ45" s="228"/>
      <c r="VVA45" s="228"/>
      <c r="VVB45" s="228"/>
      <c r="VVC45" s="228"/>
      <c r="VVD45" s="228"/>
      <c r="VVE45" s="228"/>
      <c r="VVF45" s="228"/>
      <c r="VVG45" s="228"/>
      <c r="VVH45" s="228"/>
      <c r="VVI45" s="228"/>
      <c r="VVJ45" s="228"/>
      <c r="VVK45" s="228"/>
      <c r="VVL45" s="228"/>
      <c r="VVM45" s="228"/>
      <c r="VVN45" s="228"/>
      <c r="VVO45" s="228"/>
      <c r="VVP45" s="228"/>
      <c r="VVQ45" s="228"/>
      <c r="VVR45" s="228"/>
      <c r="VVS45" s="228"/>
      <c r="VVT45" s="228"/>
      <c r="VVU45" s="228"/>
      <c r="VVV45" s="228"/>
      <c r="VVW45" s="228"/>
      <c r="VVX45" s="228"/>
      <c r="VVY45" s="228"/>
      <c r="VVZ45" s="228"/>
      <c r="VWA45" s="228"/>
      <c r="VWB45" s="228"/>
      <c r="VWC45" s="228"/>
      <c r="VWD45" s="228"/>
      <c r="VWE45" s="228"/>
      <c r="VWF45" s="228"/>
      <c r="VWG45" s="228"/>
      <c r="VWH45" s="228"/>
      <c r="VWI45" s="228"/>
      <c r="VWJ45" s="228"/>
      <c r="VWK45" s="228"/>
      <c r="VWL45" s="228"/>
      <c r="VWM45" s="228"/>
      <c r="VWN45" s="228"/>
      <c r="VWO45" s="228"/>
      <c r="VWP45" s="228"/>
      <c r="VWQ45" s="228"/>
      <c r="VWR45" s="228"/>
      <c r="VWS45" s="228"/>
      <c r="VWT45" s="228"/>
      <c r="VWU45" s="228"/>
      <c r="VWV45" s="228"/>
      <c r="VWW45" s="228"/>
      <c r="VWX45" s="228"/>
      <c r="VWY45" s="228"/>
      <c r="VWZ45" s="228"/>
      <c r="VXA45" s="228"/>
      <c r="VXB45" s="228"/>
      <c r="VXC45" s="228"/>
      <c r="VXD45" s="228"/>
      <c r="VXE45" s="228"/>
      <c r="VXF45" s="228"/>
      <c r="VXG45" s="228"/>
      <c r="VXH45" s="228"/>
      <c r="VXI45" s="228"/>
      <c r="VXJ45" s="228"/>
      <c r="VXK45" s="228"/>
      <c r="VXL45" s="228"/>
      <c r="VXM45" s="228"/>
      <c r="VXN45" s="228"/>
      <c r="VXO45" s="228"/>
      <c r="VXP45" s="228"/>
      <c r="VXQ45" s="228"/>
      <c r="VXR45" s="228"/>
      <c r="VXS45" s="228"/>
      <c r="VXT45" s="228"/>
      <c r="VXU45" s="228"/>
      <c r="VXV45" s="228"/>
      <c r="VXW45" s="228"/>
      <c r="VXX45" s="228"/>
      <c r="VXY45" s="228"/>
      <c r="VXZ45" s="228"/>
      <c r="VYA45" s="228"/>
      <c r="VYB45" s="228"/>
      <c r="VYC45" s="228"/>
      <c r="VYD45" s="228"/>
      <c r="VYE45" s="228"/>
      <c r="VYF45" s="228"/>
      <c r="VYG45" s="228"/>
      <c r="VYH45" s="228"/>
      <c r="VYI45" s="228"/>
      <c r="VYJ45" s="228"/>
      <c r="VYK45" s="228"/>
      <c r="VYL45" s="228"/>
      <c r="VYM45" s="228"/>
      <c r="VYN45" s="228"/>
      <c r="VYO45" s="228"/>
      <c r="VYP45" s="228"/>
      <c r="VYQ45" s="228"/>
      <c r="VYR45" s="228"/>
      <c r="VYS45" s="228"/>
      <c r="VYT45" s="228"/>
      <c r="VYU45" s="228"/>
      <c r="VYV45" s="228"/>
      <c r="VYW45" s="228"/>
      <c r="VYX45" s="228"/>
      <c r="VYY45" s="228"/>
      <c r="VYZ45" s="228"/>
      <c r="VZA45" s="228"/>
      <c r="VZB45" s="228"/>
      <c r="VZC45" s="228"/>
      <c r="VZD45" s="228"/>
      <c r="VZE45" s="228"/>
      <c r="VZF45" s="228"/>
      <c r="VZG45" s="228"/>
      <c r="VZH45" s="228"/>
      <c r="VZI45" s="228"/>
      <c r="VZJ45" s="228"/>
      <c r="VZK45" s="228"/>
      <c r="VZL45" s="228"/>
      <c r="VZM45" s="228"/>
      <c r="VZN45" s="228"/>
      <c r="VZO45" s="228"/>
      <c r="VZP45" s="228"/>
      <c r="VZQ45" s="228"/>
      <c r="VZR45" s="228"/>
      <c r="VZS45" s="228"/>
      <c r="VZT45" s="228"/>
      <c r="VZU45" s="228"/>
      <c r="VZV45" s="228"/>
      <c r="VZW45" s="228"/>
      <c r="VZX45" s="228"/>
      <c r="VZY45" s="228"/>
      <c r="VZZ45" s="228"/>
      <c r="WAA45" s="228"/>
      <c r="WAB45" s="228"/>
      <c r="WAC45" s="228"/>
      <c r="WAD45" s="228"/>
      <c r="WAE45" s="228"/>
      <c r="WAF45" s="228"/>
      <c r="WAG45" s="228"/>
      <c r="WAH45" s="228"/>
      <c r="WAI45" s="228"/>
      <c r="WAJ45" s="228"/>
      <c r="WAK45" s="228"/>
      <c r="WAL45" s="228"/>
      <c r="WAM45" s="228"/>
      <c r="WAN45" s="228"/>
      <c r="WAO45" s="228"/>
      <c r="WAP45" s="228"/>
      <c r="WAQ45" s="228"/>
      <c r="WAR45" s="228"/>
      <c r="WAS45" s="228"/>
      <c r="WAT45" s="228"/>
      <c r="WAU45" s="228"/>
      <c r="WAV45" s="228"/>
      <c r="WAW45" s="228"/>
      <c r="WAX45" s="228"/>
      <c r="WAY45" s="228"/>
      <c r="WAZ45" s="228"/>
      <c r="WBA45" s="228"/>
      <c r="WBB45" s="228"/>
      <c r="WBC45" s="228"/>
      <c r="WBD45" s="228"/>
      <c r="WBE45" s="228"/>
      <c r="WBF45" s="228"/>
      <c r="WBG45" s="228"/>
      <c r="WBH45" s="228"/>
      <c r="WBI45" s="228"/>
      <c r="WBJ45" s="228"/>
      <c r="WBK45" s="228"/>
      <c r="WBL45" s="228"/>
      <c r="WBM45" s="228"/>
      <c r="WBN45" s="228"/>
      <c r="WBO45" s="228"/>
      <c r="WBP45" s="228"/>
      <c r="WBQ45" s="228"/>
      <c r="WBR45" s="228"/>
      <c r="WBS45" s="228"/>
      <c r="WBT45" s="228"/>
      <c r="WBU45" s="228"/>
      <c r="WBV45" s="228"/>
      <c r="WBW45" s="228"/>
      <c r="WBX45" s="228"/>
      <c r="WBY45" s="228"/>
      <c r="WBZ45" s="228"/>
      <c r="WCA45" s="228"/>
      <c r="WCB45" s="228"/>
      <c r="WCC45" s="228"/>
      <c r="WCD45" s="228"/>
      <c r="WCE45" s="228"/>
      <c r="WCF45" s="228"/>
      <c r="WCG45" s="228"/>
      <c r="WCH45" s="228"/>
      <c r="WCI45" s="228"/>
      <c r="WCJ45" s="228"/>
      <c r="WCK45" s="228"/>
      <c r="WCL45" s="228"/>
      <c r="WCM45" s="228"/>
      <c r="WCN45" s="228"/>
      <c r="WCO45" s="228"/>
      <c r="WCP45" s="228"/>
      <c r="WCQ45" s="228"/>
      <c r="WCR45" s="228"/>
      <c r="WCS45" s="228"/>
      <c r="WCT45" s="228"/>
      <c r="WCU45" s="228"/>
      <c r="WCV45" s="228"/>
      <c r="WCW45" s="228"/>
      <c r="WCX45" s="228"/>
      <c r="WCY45" s="228"/>
      <c r="WCZ45" s="228"/>
      <c r="WDA45" s="228"/>
      <c r="WDB45" s="228"/>
      <c r="WDC45" s="228"/>
      <c r="WDD45" s="228"/>
      <c r="WDE45" s="228"/>
      <c r="WDF45" s="228"/>
      <c r="WDG45" s="228"/>
      <c r="WDH45" s="228"/>
      <c r="WDI45" s="228"/>
      <c r="WDJ45" s="228"/>
      <c r="WDK45" s="228"/>
      <c r="WDL45" s="228"/>
      <c r="WDM45" s="228"/>
      <c r="WDN45" s="228"/>
      <c r="WDO45" s="228"/>
      <c r="WDP45" s="228"/>
      <c r="WDQ45" s="228"/>
      <c r="WDR45" s="228"/>
      <c r="WDS45" s="228"/>
      <c r="WDT45" s="228"/>
      <c r="WDU45" s="228"/>
      <c r="WDV45" s="228"/>
      <c r="WDW45" s="228"/>
      <c r="WDX45" s="228"/>
      <c r="WDY45" s="228"/>
      <c r="WDZ45" s="228"/>
      <c r="WEA45" s="228"/>
      <c r="WEB45" s="228"/>
      <c r="WEC45" s="228"/>
      <c r="WED45" s="228"/>
      <c r="WEE45" s="228"/>
      <c r="WEF45" s="228"/>
      <c r="WEG45" s="228"/>
      <c r="WEH45" s="228"/>
      <c r="WEI45" s="228"/>
      <c r="WEJ45" s="228"/>
      <c r="WEK45" s="228"/>
      <c r="WEL45" s="228"/>
      <c r="WEM45" s="228"/>
      <c r="WEN45" s="228"/>
      <c r="WEO45" s="228"/>
      <c r="WEP45" s="228"/>
      <c r="WEQ45" s="228"/>
      <c r="WER45" s="228"/>
      <c r="WES45" s="228"/>
      <c r="WET45" s="228"/>
      <c r="WEU45" s="228"/>
      <c r="WEV45" s="228"/>
      <c r="WEW45" s="228"/>
      <c r="WEX45" s="228"/>
      <c r="WEY45" s="228"/>
      <c r="WEZ45" s="228"/>
      <c r="WFA45" s="228"/>
      <c r="WFB45" s="228"/>
      <c r="WFC45" s="228"/>
      <c r="WFD45" s="228"/>
      <c r="WFE45" s="228"/>
      <c r="WFF45" s="228"/>
      <c r="WFG45" s="228"/>
      <c r="WFH45" s="228"/>
      <c r="WFI45" s="228"/>
      <c r="WFJ45" s="228"/>
      <c r="WFK45" s="228"/>
      <c r="WFL45" s="228"/>
      <c r="WFM45" s="228"/>
      <c r="WFN45" s="228"/>
      <c r="WFO45" s="228"/>
      <c r="WFP45" s="228"/>
      <c r="WFQ45" s="228"/>
      <c r="WFR45" s="228"/>
      <c r="WFS45" s="228"/>
      <c r="WFT45" s="228"/>
      <c r="WFU45" s="228"/>
      <c r="WFV45" s="228"/>
      <c r="WFW45" s="228"/>
      <c r="WFX45" s="228"/>
      <c r="WFY45" s="228"/>
      <c r="WFZ45" s="228"/>
      <c r="WGA45" s="228"/>
      <c r="WGB45" s="228"/>
      <c r="WGC45" s="228"/>
      <c r="WGD45" s="228"/>
      <c r="WGE45" s="228"/>
      <c r="WGF45" s="228"/>
      <c r="WGG45" s="228"/>
      <c r="WGH45" s="228"/>
      <c r="WGI45" s="228"/>
      <c r="WGJ45" s="228"/>
      <c r="WGK45" s="228"/>
      <c r="WGL45" s="228"/>
      <c r="WGM45" s="228"/>
      <c r="WGN45" s="228"/>
      <c r="WGO45" s="228"/>
      <c r="WGP45" s="228"/>
      <c r="WGQ45" s="228"/>
      <c r="WGR45" s="228"/>
      <c r="WGS45" s="228"/>
      <c r="WGT45" s="228"/>
      <c r="WGU45" s="228"/>
      <c r="WGV45" s="228"/>
      <c r="WGW45" s="228"/>
      <c r="WGX45" s="228"/>
      <c r="WGY45" s="228"/>
      <c r="WGZ45" s="228"/>
      <c r="WHA45" s="228"/>
      <c r="WHB45" s="228"/>
      <c r="WHC45" s="228"/>
      <c r="WHD45" s="228"/>
      <c r="WHE45" s="228"/>
      <c r="WHF45" s="228"/>
      <c r="WHG45" s="228"/>
      <c r="WHH45" s="228"/>
      <c r="WHI45" s="228"/>
      <c r="WHJ45" s="228"/>
      <c r="WHK45" s="228"/>
      <c r="WHL45" s="228"/>
      <c r="WHM45" s="228"/>
      <c r="WHN45" s="228"/>
      <c r="WHO45" s="228"/>
      <c r="WHP45" s="228"/>
      <c r="WHQ45" s="228"/>
      <c r="WHR45" s="228"/>
      <c r="WHS45" s="228"/>
      <c r="WHT45" s="228"/>
      <c r="WHU45" s="228"/>
      <c r="WHV45" s="228"/>
      <c r="WHW45" s="228"/>
      <c r="WHX45" s="228"/>
      <c r="WHY45" s="228"/>
      <c r="WHZ45" s="228"/>
      <c r="WIA45" s="228"/>
      <c r="WIB45" s="228"/>
      <c r="WIC45" s="228"/>
      <c r="WID45" s="228"/>
      <c r="WIE45" s="228"/>
      <c r="WIF45" s="228"/>
      <c r="WIG45" s="228"/>
      <c r="WIH45" s="228"/>
      <c r="WII45" s="228"/>
      <c r="WIJ45" s="228"/>
      <c r="WIK45" s="228"/>
      <c r="WIL45" s="228"/>
      <c r="WIM45" s="228"/>
      <c r="WIN45" s="228"/>
      <c r="WIO45" s="228"/>
      <c r="WIP45" s="228"/>
      <c r="WIQ45" s="228"/>
      <c r="WIR45" s="228"/>
      <c r="WIS45" s="228"/>
      <c r="WIT45" s="228"/>
      <c r="WIU45" s="228"/>
      <c r="WIV45" s="228"/>
      <c r="WIW45" s="228"/>
      <c r="WIX45" s="228"/>
      <c r="WIY45" s="228"/>
      <c r="WIZ45" s="228"/>
      <c r="WJA45" s="228"/>
      <c r="WJB45" s="228"/>
      <c r="WJC45" s="228"/>
      <c r="WJD45" s="228"/>
      <c r="WJE45" s="228"/>
      <c r="WJF45" s="228"/>
      <c r="WJG45" s="228"/>
      <c r="WJH45" s="228"/>
      <c r="WJI45" s="228"/>
      <c r="WJJ45" s="228"/>
      <c r="WJK45" s="228"/>
      <c r="WJL45" s="228"/>
      <c r="WJM45" s="228"/>
      <c r="WJN45" s="228"/>
      <c r="WJO45" s="228"/>
      <c r="WJP45" s="228"/>
      <c r="WJQ45" s="228"/>
      <c r="WJR45" s="228"/>
      <c r="WJS45" s="228"/>
      <c r="WJT45" s="228"/>
      <c r="WJU45" s="228"/>
      <c r="WJV45" s="228"/>
      <c r="WJW45" s="228"/>
      <c r="WJX45" s="228"/>
      <c r="WJY45" s="228"/>
      <c r="WJZ45" s="228"/>
      <c r="WKA45" s="228"/>
      <c r="WKB45" s="228"/>
      <c r="WKC45" s="228"/>
      <c r="WKD45" s="228"/>
      <c r="WKE45" s="228"/>
      <c r="WKF45" s="228"/>
      <c r="WKG45" s="228"/>
      <c r="WKH45" s="228"/>
      <c r="WKI45" s="228"/>
      <c r="WKJ45" s="228"/>
      <c r="WKK45" s="228"/>
      <c r="WKL45" s="228"/>
      <c r="WKM45" s="228"/>
      <c r="WKN45" s="228"/>
      <c r="WKO45" s="228"/>
      <c r="WKP45" s="228"/>
      <c r="WKQ45" s="228"/>
      <c r="WKR45" s="228"/>
      <c r="WKS45" s="228"/>
      <c r="WKT45" s="228"/>
      <c r="WKU45" s="228"/>
      <c r="WKV45" s="228"/>
      <c r="WKW45" s="228"/>
      <c r="WKX45" s="228"/>
      <c r="WKY45" s="228"/>
      <c r="WKZ45" s="228"/>
      <c r="WLA45" s="228"/>
      <c r="WLB45" s="228"/>
      <c r="WLC45" s="228"/>
      <c r="WLD45" s="228"/>
      <c r="WLE45" s="228"/>
      <c r="WLF45" s="228"/>
      <c r="WLG45" s="228"/>
      <c r="WLH45" s="228"/>
      <c r="WLI45" s="228"/>
      <c r="WLJ45" s="228"/>
      <c r="WLK45" s="228"/>
      <c r="WLL45" s="228"/>
      <c r="WLM45" s="228"/>
      <c r="WLN45" s="228"/>
      <c r="WLO45" s="228"/>
      <c r="WLP45" s="228"/>
      <c r="WLQ45" s="228"/>
      <c r="WLR45" s="228"/>
      <c r="WLS45" s="228"/>
      <c r="WLT45" s="228"/>
      <c r="WLU45" s="228"/>
      <c r="WLV45" s="228"/>
      <c r="WLW45" s="228"/>
      <c r="WLX45" s="228"/>
      <c r="WLY45" s="228"/>
      <c r="WLZ45" s="228"/>
      <c r="WMA45" s="228"/>
      <c r="WMB45" s="228"/>
      <c r="WMC45" s="228"/>
      <c r="WMD45" s="228"/>
      <c r="WME45" s="228"/>
      <c r="WMF45" s="228"/>
      <c r="WMG45" s="228"/>
      <c r="WMH45" s="228"/>
      <c r="WMI45" s="228"/>
      <c r="WMJ45" s="228"/>
      <c r="WMK45" s="228"/>
      <c r="WML45" s="228"/>
      <c r="WMM45" s="228"/>
      <c r="WMN45" s="228"/>
      <c r="WMO45" s="228"/>
      <c r="WMP45" s="228"/>
      <c r="WMQ45" s="228"/>
      <c r="WMR45" s="228"/>
      <c r="WMS45" s="228"/>
      <c r="WMT45" s="228"/>
      <c r="WMU45" s="228"/>
      <c r="WMV45" s="228"/>
      <c r="WMW45" s="228"/>
      <c r="WMX45" s="228"/>
      <c r="WMY45" s="228"/>
      <c r="WMZ45" s="228"/>
      <c r="WNA45" s="228"/>
      <c r="WNB45" s="228"/>
      <c r="WNC45" s="228"/>
      <c r="WND45" s="228"/>
      <c r="WNE45" s="228"/>
      <c r="WNF45" s="228"/>
      <c r="WNG45" s="228"/>
      <c r="WNH45" s="228"/>
      <c r="WNI45" s="228"/>
      <c r="WNJ45" s="228"/>
      <c r="WNK45" s="228"/>
      <c r="WNL45" s="228"/>
      <c r="WNM45" s="228"/>
      <c r="WNN45" s="228"/>
      <c r="WNO45" s="228"/>
      <c r="WNP45" s="228"/>
      <c r="WNQ45" s="228"/>
      <c r="WNR45" s="228"/>
      <c r="WNS45" s="228"/>
      <c r="WNT45" s="228"/>
      <c r="WNU45" s="228"/>
      <c r="WNV45" s="228"/>
      <c r="WNW45" s="228"/>
      <c r="WNX45" s="228"/>
      <c r="WNY45" s="228"/>
      <c r="WNZ45" s="228"/>
      <c r="WOA45" s="228"/>
      <c r="WOB45" s="228"/>
      <c r="WOC45" s="228"/>
      <c r="WOD45" s="228"/>
      <c r="WOE45" s="228"/>
      <c r="WOF45" s="228"/>
      <c r="WOG45" s="228"/>
      <c r="WOH45" s="228"/>
      <c r="WOI45" s="228"/>
      <c r="WOJ45" s="228"/>
      <c r="WOK45" s="228"/>
      <c r="WOL45" s="228"/>
      <c r="WOM45" s="228"/>
      <c r="WON45" s="228"/>
      <c r="WOO45" s="228"/>
      <c r="WOP45" s="228"/>
      <c r="WOQ45" s="228"/>
      <c r="WOR45" s="228"/>
      <c r="WOS45" s="228"/>
      <c r="WOT45" s="228"/>
      <c r="WOU45" s="228"/>
      <c r="WOV45" s="228"/>
      <c r="WOW45" s="228"/>
      <c r="WOX45" s="228"/>
      <c r="WOY45" s="228"/>
      <c r="WOZ45" s="228"/>
      <c r="WPA45" s="228"/>
      <c r="WPB45" s="228"/>
      <c r="WPC45" s="228"/>
      <c r="WPD45" s="228"/>
      <c r="WPE45" s="228"/>
      <c r="WPF45" s="228"/>
      <c r="WPG45" s="228"/>
      <c r="WPH45" s="228"/>
      <c r="WPI45" s="228"/>
      <c r="WPJ45" s="228"/>
      <c r="WPK45" s="228"/>
      <c r="WPL45" s="228"/>
      <c r="WPM45" s="228"/>
      <c r="WPN45" s="228"/>
      <c r="WPO45" s="228"/>
      <c r="WPP45" s="228"/>
      <c r="WPQ45" s="228"/>
      <c r="WPR45" s="228"/>
      <c r="WPS45" s="228"/>
      <c r="WPT45" s="228"/>
      <c r="WPU45" s="228"/>
      <c r="WPV45" s="228"/>
      <c r="WPW45" s="228"/>
      <c r="WPX45" s="228"/>
      <c r="WPY45" s="228"/>
      <c r="WPZ45" s="228"/>
      <c r="WQA45" s="228"/>
      <c r="WQB45" s="228"/>
      <c r="WQC45" s="228"/>
      <c r="WQD45" s="228"/>
      <c r="WQE45" s="228"/>
      <c r="WQF45" s="228"/>
      <c r="WQG45" s="228"/>
      <c r="WQH45" s="228"/>
      <c r="WQI45" s="228"/>
      <c r="WQJ45" s="228"/>
      <c r="WQK45" s="228"/>
      <c r="WQL45" s="228"/>
      <c r="WQM45" s="228"/>
      <c r="WQN45" s="228"/>
      <c r="WQO45" s="228"/>
      <c r="WQP45" s="228"/>
      <c r="WQQ45" s="228"/>
      <c r="WQR45" s="228"/>
      <c r="WQS45" s="228"/>
      <c r="WQT45" s="228"/>
      <c r="WQU45" s="228"/>
      <c r="WQV45" s="228"/>
      <c r="WQW45" s="228"/>
      <c r="WQX45" s="228"/>
      <c r="WQY45" s="228"/>
      <c r="WQZ45" s="228"/>
      <c r="WRA45" s="228"/>
      <c r="WRB45" s="228"/>
      <c r="WRC45" s="228"/>
      <c r="WRD45" s="228"/>
      <c r="WRE45" s="228"/>
      <c r="WRF45" s="228"/>
      <c r="WRG45" s="228"/>
      <c r="WRH45" s="228"/>
      <c r="WRI45" s="228"/>
      <c r="WRJ45" s="228"/>
      <c r="WRK45" s="228"/>
      <c r="WRL45" s="228"/>
      <c r="WRM45" s="228"/>
      <c r="WRN45" s="228"/>
      <c r="WRO45" s="228"/>
      <c r="WRP45" s="228"/>
      <c r="WRQ45" s="228"/>
      <c r="WRR45" s="228"/>
      <c r="WRS45" s="228"/>
      <c r="WRT45" s="228"/>
      <c r="WRU45" s="228"/>
      <c r="WRV45" s="228"/>
      <c r="WRW45" s="228"/>
      <c r="WRX45" s="228"/>
      <c r="WRY45" s="228"/>
      <c r="WRZ45" s="228"/>
      <c r="WSA45" s="228"/>
      <c r="WSB45" s="228"/>
      <c r="WSC45" s="228"/>
      <c r="WSD45" s="228"/>
      <c r="WSE45" s="228"/>
      <c r="WSF45" s="228"/>
      <c r="WSG45" s="228"/>
      <c r="WSH45" s="228"/>
      <c r="WSI45" s="228"/>
      <c r="WSJ45" s="228"/>
      <c r="WSK45" s="228"/>
      <c r="WSL45" s="228"/>
      <c r="WSM45" s="228"/>
      <c r="WSN45" s="228"/>
      <c r="WSO45" s="228"/>
      <c r="WSP45" s="228"/>
      <c r="WSQ45" s="228"/>
      <c r="WSR45" s="228"/>
      <c r="WSS45" s="228"/>
      <c r="WST45" s="228"/>
      <c r="WSU45" s="228"/>
      <c r="WSV45" s="228"/>
      <c r="WSW45" s="228"/>
      <c r="WSX45" s="228"/>
      <c r="WSY45" s="228"/>
      <c r="WSZ45" s="228"/>
      <c r="WTA45" s="228"/>
      <c r="WTB45" s="228"/>
      <c r="WTC45" s="228"/>
      <c r="WTD45" s="228"/>
      <c r="WTE45" s="228"/>
      <c r="WTF45" s="228"/>
      <c r="WTG45" s="228"/>
      <c r="WTH45" s="228"/>
      <c r="WTI45" s="228"/>
      <c r="WTJ45" s="228"/>
      <c r="WTK45" s="228"/>
      <c r="WTL45" s="228"/>
      <c r="WTM45" s="228"/>
      <c r="WTN45" s="228"/>
      <c r="WTO45" s="228"/>
      <c r="WTP45" s="228"/>
      <c r="WTQ45" s="228"/>
      <c r="WTR45" s="228"/>
      <c r="WTS45" s="228"/>
      <c r="WTT45" s="228"/>
      <c r="WTU45" s="228"/>
      <c r="WTV45" s="228"/>
      <c r="WTW45" s="228"/>
      <c r="WTX45" s="228"/>
      <c r="WTY45" s="228"/>
      <c r="WTZ45" s="228"/>
      <c r="WUA45" s="228"/>
      <c r="WUB45" s="228"/>
      <c r="WUC45" s="228"/>
      <c r="WUD45" s="228"/>
      <c r="WUE45" s="228"/>
      <c r="WUF45" s="228"/>
      <c r="WUG45" s="228"/>
      <c r="WUH45" s="228"/>
      <c r="WUI45" s="228"/>
      <c r="WUJ45" s="228"/>
      <c r="WUK45" s="228"/>
      <c r="WUL45" s="228"/>
      <c r="WUM45" s="228"/>
      <c r="WUN45" s="228"/>
      <c r="WUO45" s="228"/>
      <c r="WUP45" s="228"/>
      <c r="WUQ45" s="228"/>
      <c r="WUR45" s="228"/>
      <c r="WUS45" s="228"/>
      <c r="WUT45" s="228"/>
      <c r="WUU45" s="228"/>
      <c r="WUV45" s="228"/>
      <c r="WUW45" s="228"/>
      <c r="WUX45" s="228"/>
      <c r="WUY45" s="228"/>
      <c r="WUZ45" s="228"/>
      <c r="WVA45" s="228"/>
      <c r="WVB45" s="228"/>
      <c r="WVC45" s="228"/>
      <c r="WVD45" s="228"/>
      <c r="WVE45" s="228"/>
      <c r="WVF45" s="228"/>
      <c r="WVG45" s="228"/>
      <c r="WVH45" s="228"/>
      <c r="WVI45" s="228"/>
      <c r="WVJ45" s="228"/>
      <c r="WVK45" s="228"/>
      <c r="WVL45" s="228"/>
      <c r="WVM45" s="228"/>
      <c r="WVN45" s="228"/>
      <c r="WVO45" s="228"/>
      <c r="WVP45" s="228"/>
      <c r="WVQ45" s="228"/>
      <c r="WVR45" s="228"/>
      <c r="WVS45" s="228"/>
      <c r="WVT45" s="228"/>
      <c r="WVU45" s="228"/>
      <c r="WVV45" s="228"/>
      <c r="WVW45" s="228"/>
      <c r="WVX45" s="228"/>
      <c r="WVY45" s="228"/>
      <c r="WVZ45" s="228"/>
      <c r="WWA45" s="228"/>
      <c r="WWB45" s="228"/>
      <c r="WWC45" s="228"/>
      <c r="WWD45" s="228"/>
      <c r="WWE45" s="228"/>
      <c r="WWF45" s="228"/>
      <c r="WWG45" s="228"/>
      <c r="WWH45" s="228"/>
      <c r="WWI45" s="228"/>
      <c r="WWJ45" s="228"/>
      <c r="WWK45" s="228"/>
      <c r="WWL45" s="228"/>
      <c r="WWM45" s="228"/>
      <c r="WWN45" s="228"/>
      <c r="WWO45" s="228"/>
      <c r="WWP45" s="228"/>
      <c r="WWQ45" s="228"/>
      <c r="WWR45" s="228"/>
      <c r="WWS45" s="228"/>
      <c r="WWT45" s="228"/>
      <c r="WWU45" s="228"/>
      <c r="WWV45" s="228"/>
      <c r="WWW45" s="228"/>
      <c r="WWX45" s="228"/>
      <c r="WWY45" s="228"/>
      <c r="WWZ45" s="228"/>
      <c r="WXA45" s="228"/>
      <c r="WXB45" s="228"/>
      <c r="WXC45" s="228"/>
      <c r="WXD45" s="228"/>
      <c r="WXE45" s="228"/>
      <c r="WXF45" s="228"/>
      <c r="WXG45" s="228"/>
      <c r="WXH45" s="228"/>
      <c r="WXI45" s="228"/>
    </row>
    <row r="46" spans="1:16181" ht="18" customHeight="1">
      <c r="C46" s="218"/>
      <c r="D46" s="1269" t="s">
        <v>2309</v>
      </c>
      <c r="E46" s="1269"/>
      <c r="F46" s="1269"/>
      <c r="G46" s="1269"/>
      <c r="H46" s="1269"/>
      <c r="I46" s="1269"/>
      <c r="J46" s="1270"/>
      <c r="K46" s="218"/>
      <c r="L46" s="1275" t="s">
        <v>2228</v>
      </c>
      <c r="M46" s="1275"/>
      <c r="N46" s="1275"/>
      <c r="O46" s="1275"/>
      <c r="P46" s="238" t="s">
        <v>2229</v>
      </c>
      <c r="Q46" s="1276"/>
      <c r="R46" s="1277"/>
      <c r="S46" s="239" t="s">
        <v>2171</v>
      </c>
      <c r="T46" s="415"/>
      <c r="U46" s="238" t="s">
        <v>2230</v>
      </c>
      <c r="V46" s="415"/>
      <c r="W46" s="239" t="s">
        <v>2231</v>
      </c>
      <c r="X46" s="240"/>
      <c r="AB46" s="227"/>
      <c r="AC46" s="228"/>
      <c r="BC46" s="218"/>
      <c r="BD46" s="1269" t="s">
        <v>2309</v>
      </c>
      <c r="BE46" s="1269"/>
      <c r="BF46" s="1269"/>
      <c r="BG46" s="1269"/>
      <c r="BH46" s="1269"/>
      <c r="BI46" s="1269"/>
      <c r="BJ46" s="1270"/>
      <c r="BK46" s="218"/>
      <c r="BL46" s="1275" t="s">
        <v>2228</v>
      </c>
      <c r="BM46" s="1275"/>
      <c r="BN46" s="1275"/>
      <c r="BO46" s="1275"/>
      <c r="BP46" s="238" t="s">
        <v>2229</v>
      </c>
      <c r="BQ46" s="1276"/>
      <c r="BR46" s="1276"/>
      <c r="BS46" s="239" t="s">
        <v>2171</v>
      </c>
      <c r="BT46" s="415"/>
      <c r="BU46" s="238" t="s">
        <v>2230</v>
      </c>
      <c r="BV46" s="415"/>
      <c r="BW46" s="239" t="s">
        <v>2231</v>
      </c>
      <c r="BX46" s="240"/>
    </row>
    <row r="47" spans="1:16181" ht="2.25" customHeight="1">
      <c r="C47" s="219"/>
      <c r="D47" s="1271"/>
      <c r="E47" s="1271"/>
      <c r="F47" s="1271"/>
      <c r="G47" s="1271"/>
      <c r="H47" s="1271"/>
      <c r="I47" s="1271"/>
      <c r="J47" s="1272"/>
      <c r="K47" s="219"/>
      <c r="L47" s="221"/>
      <c r="M47" s="221"/>
      <c r="N47" s="221"/>
      <c r="O47" s="221"/>
      <c r="P47" s="213"/>
      <c r="Q47" s="222"/>
      <c r="R47" s="217"/>
      <c r="S47" s="223"/>
      <c r="T47" s="217"/>
      <c r="U47" s="213"/>
      <c r="V47" s="217"/>
      <c r="W47" s="223"/>
      <c r="X47" s="220"/>
      <c r="BC47" s="219"/>
      <c r="BD47" s="1271"/>
      <c r="BE47" s="1271"/>
      <c r="BF47" s="1271"/>
      <c r="BG47" s="1271"/>
      <c r="BH47" s="1271"/>
      <c r="BI47" s="1271"/>
      <c r="BJ47" s="1272"/>
      <c r="BK47" s="219"/>
      <c r="BL47" s="221"/>
      <c r="BM47" s="221"/>
      <c r="BN47" s="221"/>
      <c r="BO47" s="221"/>
      <c r="BP47" s="213"/>
      <c r="BQ47" s="222"/>
      <c r="BR47" s="217"/>
      <c r="BS47" s="223"/>
      <c r="BT47" s="217"/>
      <c r="BU47" s="213"/>
      <c r="BV47" s="217"/>
      <c r="BW47" s="223"/>
      <c r="BX47" s="220"/>
    </row>
    <row r="48" spans="1:16181" ht="18" customHeight="1">
      <c r="C48" s="241"/>
      <c r="D48" s="1273"/>
      <c r="E48" s="1273"/>
      <c r="F48" s="1273"/>
      <c r="G48" s="1273"/>
      <c r="H48" s="1273"/>
      <c r="I48" s="1273"/>
      <c r="J48" s="1274"/>
      <c r="K48" s="241"/>
      <c r="L48" s="1278" t="s">
        <v>2310</v>
      </c>
      <c r="M48" s="1278"/>
      <c r="N48" s="1278"/>
      <c r="O48" s="1278"/>
      <c r="P48" s="242" t="s">
        <v>2229</v>
      </c>
      <c r="Q48" s="1279"/>
      <c r="R48" s="1280"/>
      <c r="S48" s="243" t="s">
        <v>2171</v>
      </c>
      <c r="T48" s="244"/>
      <c r="U48" s="243" t="s">
        <v>2230</v>
      </c>
      <c r="V48" s="244"/>
      <c r="W48" s="243" t="s">
        <v>2231</v>
      </c>
      <c r="X48" s="245"/>
      <c r="AB48" s="227"/>
      <c r="BC48" s="241"/>
      <c r="BD48" s="1273"/>
      <c r="BE48" s="1273"/>
      <c r="BF48" s="1273"/>
      <c r="BG48" s="1273"/>
      <c r="BH48" s="1273"/>
      <c r="BI48" s="1273"/>
      <c r="BJ48" s="1274"/>
      <c r="BK48" s="241"/>
      <c r="BL48" s="1278" t="s">
        <v>2310</v>
      </c>
      <c r="BM48" s="1278"/>
      <c r="BN48" s="1278"/>
      <c r="BO48" s="1278"/>
      <c r="BP48" s="242" t="s">
        <v>2229</v>
      </c>
      <c r="BQ48" s="1279"/>
      <c r="BR48" s="1279"/>
      <c r="BS48" s="243" t="s">
        <v>2171</v>
      </c>
      <c r="BT48" s="244"/>
      <c r="BU48" s="243" t="s">
        <v>2230</v>
      </c>
      <c r="BV48" s="244"/>
      <c r="BW48" s="243" t="s">
        <v>2231</v>
      </c>
      <c r="BX48" s="245"/>
    </row>
    <row r="49" spans="2:78" ht="3.75" customHeight="1">
      <c r="C49" s="248"/>
      <c r="D49" s="246"/>
      <c r="E49" s="246"/>
      <c r="F49" s="246"/>
      <c r="G49" s="246"/>
      <c r="H49" s="246"/>
      <c r="I49" s="246"/>
      <c r="J49" s="246"/>
      <c r="K49" s="246"/>
      <c r="L49" s="246"/>
      <c r="M49" s="246"/>
      <c r="N49" s="246"/>
      <c r="O49" s="246"/>
      <c r="P49" s="246"/>
      <c r="Q49" s="246"/>
      <c r="R49" s="246"/>
      <c r="S49" s="248"/>
      <c r="T49" s="246"/>
      <c r="U49" s="207"/>
      <c r="V49" s="238"/>
      <c r="W49" s="238"/>
      <c r="X49" s="238"/>
      <c r="BC49" s="248"/>
      <c r="BD49" s="246"/>
      <c r="BE49" s="246"/>
      <c r="BF49" s="246"/>
      <c r="BG49" s="246"/>
      <c r="BH49" s="246"/>
      <c r="BI49" s="246"/>
      <c r="BJ49" s="246"/>
      <c r="BK49" s="246"/>
      <c r="BL49" s="246"/>
      <c r="BM49" s="246"/>
      <c r="BN49" s="246"/>
      <c r="BO49" s="246"/>
      <c r="BP49" s="246"/>
      <c r="BQ49" s="246"/>
      <c r="BR49" s="246"/>
      <c r="BS49" s="248"/>
      <c r="BT49" s="246"/>
      <c r="BU49" s="207"/>
      <c r="BV49" s="238"/>
      <c r="BW49" s="238"/>
      <c r="BX49" s="238"/>
    </row>
    <row r="50" spans="2:78" ht="11.25" customHeight="1">
      <c r="B50" s="1205" t="s">
        <v>2311</v>
      </c>
      <c r="C50" s="1206"/>
      <c r="D50" s="1206"/>
      <c r="E50" s="1206"/>
      <c r="F50" s="1206"/>
      <c r="G50" s="1206"/>
      <c r="H50" s="1206"/>
      <c r="I50" s="1206"/>
      <c r="J50" s="1206"/>
      <c r="K50" s="1206"/>
      <c r="L50" s="1206"/>
      <c r="M50" s="1206"/>
      <c r="N50" s="1206"/>
      <c r="O50" s="1206"/>
      <c r="P50" s="1206"/>
      <c r="Q50" s="1206"/>
      <c r="R50" s="1206"/>
      <c r="S50" s="1206"/>
      <c r="T50" s="1206"/>
      <c r="U50" s="1206"/>
      <c r="V50" s="1206"/>
      <c r="W50" s="1206"/>
      <c r="X50" s="1206"/>
      <c r="Y50" s="1206"/>
      <c r="Z50" s="1206"/>
      <c r="BB50" s="1205" t="s">
        <v>2311</v>
      </c>
      <c r="BC50" s="1205"/>
      <c r="BD50" s="1205"/>
      <c r="BE50" s="1205"/>
      <c r="BF50" s="1205"/>
      <c r="BG50" s="1205"/>
      <c r="BH50" s="1205"/>
      <c r="BI50" s="1205"/>
      <c r="BJ50" s="1205"/>
      <c r="BK50" s="1205"/>
      <c r="BL50" s="1205"/>
      <c r="BM50" s="1205"/>
      <c r="BN50" s="1205"/>
      <c r="BO50" s="1205"/>
      <c r="BP50" s="1205"/>
      <c r="BQ50" s="1205"/>
      <c r="BR50" s="1205"/>
      <c r="BS50" s="1205"/>
      <c r="BT50" s="1205"/>
      <c r="BU50" s="1205"/>
      <c r="BV50" s="1205"/>
      <c r="BW50" s="1205"/>
      <c r="BX50" s="1205"/>
      <c r="BY50" s="1205"/>
      <c r="BZ50" s="1205"/>
    </row>
    <row r="51" spans="2:78" ht="22.2" customHeight="1">
      <c r="B51" s="1205"/>
      <c r="C51" s="1206"/>
      <c r="D51" s="1206"/>
      <c r="E51" s="1206"/>
      <c r="F51" s="1206"/>
      <c r="G51" s="1206"/>
      <c r="H51" s="1206"/>
      <c r="I51" s="1206"/>
      <c r="J51" s="1206"/>
      <c r="K51" s="1206"/>
      <c r="L51" s="1206"/>
      <c r="M51" s="1206"/>
      <c r="N51" s="1206"/>
      <c r="O51" s="1206"/>
      <c r="P51" s="1206"/>
      <c r="Q51" s="1206"/>
      <c r="R51" s="1206"/>
      <c r="S51" s="1206"/>
      <c r="T51" s="1206"/>
      <c r="U51" s="1206"/>
      <c r="V51" s="1206"/>
      <c r="W51" s="1206"/>
      <c r="X51" s="1206"/>
      <c r="Y51" s="1206"/>
      <c r="Z51" s="1206"/>
      <c r="AF51" s="215" t="s">
        <v>2293</v>
      </c>
      <c r="BB51" s="1205"/>
      <c r="BC51" s="1205"/>
      <c r="BD51" s="1205"/>
      <c r="BE51" s="1205"/>
      <c r="BF51" s="1205"/>
      <c r="BG51" s="1205"/>
      <c r="BH51" s="1205"/>
      <c r="BI51" s="1205"/>
      <c r="BJ51" s="1205"/>
      <c r="BK51" s="1205"/>
      <c r="BL51" s="1205"/>
      <c r="BM51" s="1205"/>
      <c r="BN51" s="1205"/>
      <c r="BO51" s="1205"/>
      <c r="BP51" s="1205"/>
      <c r="BQ51" s="1205"/>
      <c r="BR51" s="1205"/>
      <c r="BS51" s="1205"/>
      <c r="BT51" s="1205"/>
      <c r="BU51" s="1205"/>
      <c r="BV51" s="1205"/>
      <c r="BW51" s="1205"/>
      <c r="BX51" s="1205"/>
      <c r="BY51" s="1205"/>
      <c r="BZ51" s="1205"/>
    </row>
    <row r="52" spans="2:78" ht="9" customHeight="1">
      <c r="B52" s="1206"/>
      <c r="C52" s="1206"/>
      <c r="D52" s="1206"/>
      <c r="E52" s="1206"/>
      <c r="F52" s="1206"/>
      <c r="G52" s="1206"/>
      <c r="H52" s="1206"/>
      <c r="I52" s="1206"/>
      <c r="J52" s="1206"/>
      <c r="K52" s="1206"/>
      <c r="L52" s="1206"/>
      <c r="M52" s="1206"/>
      <c r="N52" s="1206"/>
      <c r="O52" s="1206"/>
      <c r="P52" s="1206"/>
      <c r="Q52" s="1206"/>
      <c r="R52" s="1206"/>
      <c r="S52" s="1206"/>
      <c r="T52" s="1206"/>
      <c r="U52" s="1206"/>
      <c r="V52" s="1206"/>
      <c r="W52" s="1206"/>
      <c r="X52" s="1206"/>
      <c r="Y52" s="1206"/>
      <c r="Z52" s="1206"/>
      <c r="AA52" s="207"/>
      <c r="BB52" s="1205"/>
      <c r="BC52" s="1205"/>
      <c r="BD52" s="1205"/>
      <c r="BE52" s="1205"/>
      <c r="BF52" s="1205"/>
      <c r="BG52" s="1205"/>
      <c r="BH52" s="1205"/>
      <c r="BI52" s="1205"/>
      <c r="BJ52" s="1205"/>
      <c r="BK52" s="1205"/>
      <c r="BL52" s="1205"/>
      <c r="BM52" s="1205"/>
      <c r="BN52" s="1205"/>
      <c r="BO52" s="1205"/>
      <c r="BP52" s="1205"/>
      <c r="BQ52" s="1205"/>
      <c r="BR52" s="1205"/>
      <c r="BS52" s="1205"/>
      <c r="BT52" s="1205"/>
      <c r="BU52" s="1205"/>
      <c r="BV52" s="1205"/>
      <c r="BW52" s="1205"/>
      <c r="BX52" s="1205"/>
      <c r="BY52" s="1205"/>
      <c r="BZ52" s="1205"/>
    </row>
    <row r="53" spans="2:78" ht="1.8" hidden="1" customHeight="1">
      <c r="C53" s="206"/>
      <c r="D53" s="206"/>
      <c r="E53" s="206"/>
      <c r="F53" s="206"/>
      <c r="G53" s="221"/>
      <c r="H53" s="221"/>
      <c r="I53" s="221"/>
      <c r="J53" s="213"/>
      <c r="K53" s="213"/>
      <c r="L53" s="222"/>
      <c r="M53" s="222"/>
      <c r="N53" s="217"/>
      <c r="O53" s="223"/>
      <c r="P53" s="217"/>
      <c r="Q53" s="213"/>
      <c r="R53" s="217"/>
      <c r="S53" s="223"/>
      <c r="T53" s="223"/>
      <c r="U53" s="206"/>
      <c r="Y53" s="207"/>
      <c r="Z53" s="207"/>
      <c r="AA53" s="207"/>
      <c r="BC53" s="206"/>
      <c r="BD53" s="206"/>
      <c r="BE53" s="206"/>
      <c r="BF53" s="206"/>
      <c r="BG53" s="221"/>
      <c r="BH53" s="221"/>
      <c r="BI53" s="221"/>
      <c r="BJ53" s="213"/>
      <c r="BK53" s="213"/>
      <c r="BL53" s="222"/>
      <c r="BM53" s="222"/>
      <c r="BN53" s="217"/>
      <c r="BO53" s="223"/>
      <c r="BP53" s="217"/>
      <c r="BQ53" s="213"/>
      <c r="BR53" s="217"/>
      <c r="BS53" s="223"/>
      <c r="BT53" s="223"/>
      <c r="BU53" s="206"/>
      <c r="BY53" s="207"/>
      <c r="BZ53" s="207"/>
    </row>
    <row r="54" spans="2:78" ht="21" hidden="1" customHeight="1">
      <c r="B54" s="1207"/>
      <c r="C54" s="1207"/>
      <c r="D54" s="1207"/>
      <c r="E54" s="1207"/>
      <c r="F54" s="206"/>
      <c r="G54" s="224"/>
      <c r="H54" s="1208"/>
      <c r="I54" s="1208"/>
      <c r="J54" s="1208"/>
      <c r="K54" s="1208"/>
      <c r="L54" s="1208"/>
      <c r="M54" s="225"/>
      <c r="N54" s="225"/>
      <c r="O54" s="225"/>
      <c r="P54" s="225"/>
      <c r="Q54" s="225"/>
      <c r="R54" s="225"/>
      <c r="S54" s="225"/>
      <c r="T54" s="225"/>
      <c r="U54" s="225"/>
      <c r="Y54" s="207"/>
      <c r="Z54" s="207"/>
      <c r="AA54" s="207"/>
      <c r="BB54" s="1207"/>
      <c r="BC54" s="1207"/>
      <c r="BD54" s="1207"/>
      <c r="BE54" s="1207"/>
      <c r="BF54" s="206"/>
      <c r="BG54" s="224"/>
      <c r="BH54" s="1208"/>
      <c r="BI54" s="1208"/>
      <c r="BJ54" s="1208"/>
      <c r="BK54" s="1208"/>
      <c r="BL54" s="1208"/>
      <c r="BM54" s="225"/>
      <c r="BN54" s="225"/>
      <c r="BO54" s="225"/>
      <c r="BP54" s="225"/>
      <c r="BQ54" s="225"/>
      <c r="BR54" s="225"/>
      <c r="BS54" s="225"/>
      <c r="BT54" s="225"/>
      <c r="BU54" s="225"/>
      <c r="BY54" s="207"/>
      <c r="BZ54" s="207"/>
    </row>
    <row r="55" spans="2:78" ht="18" hidden="1" customHeight="1">
      <c r="B55" s="249"/>
      <c r="C55" s="247"/>
      <c r="D55" s="247"/>
      <c r="E55" s="247"/>
      <c r="F55" s="247"/>
      <c r="G55" s="247"/>
      <c r="H55" s="247"/>
      <c r="I55" s="247"/>
      <c r="J55" s="247"/>
      <c r="K55" s="250"/>
      <c r="L55" s="251"/>
      <c r="M55" s="251"/>
      <c r="N55" s="251"/>
      <c r="O55" s="251"/>
      <c r="P55" s="252"/>
      <c r="Q55" s="252"/>
      <c r="R55" s="252"/>
      <c r="S55" s="252"/>
      <c r="T55" s="252"/>
      <c r="U55" s="252"/>
      <c r="V55" s="252"/>
      <c r="W55" s="252"/>
      <c r="X55" s="252"/>
      <c r="Y55" s="252"/>
      <c r="Z55" s="253"/>
      <c r="AB55" s="208"/>
      <c r="BB55" s="249"/>
      <c r="BC55" s="247"/>
      <c r="BD55" s="247"/>
      <c r="BE55" s="247"/>
      <c r="BF55" s="247"/>
      <c r="BG55" s="247"/>
      <c r="BH55" s="247"/>
      <c r="BI55" s="247"/>
      <c r="BJ55" s="247"/>
      <c r="BK55" s="250"/>
      <c r="BL55" s="251"/>
      <c r="BM55" s="251"/>
      <c r="BN55" s="251"/>
      <c r="BO55" s="251"/>
      <c r="BP55" s="252"/>
      <c r="BQ55" s="252"/>
      <c r="BR55" s="252"/>
      <c r="BS55" s="252"/>
      <c r="BT55" s="252"/>
      <c r="BU55" s="252"/>
      <c r="BV55" s="252"/>
      <c r="BW55" s="252"/>
      <c r="BX55" s="252"/>
      <c r="BY55" s="252"/>
      <c r="BZ55" s="253"/>
    </row>
    <row r="56" spans="2:78" ht="33" customHeight="1">
      <c r="B56" s="1244" t="s">
        <v>2312</v>
      </c>
      <c r="C56" s="1245"/>
      <c r="D56" s="1245"/>
      <c r="E56" s="1246"/>
      <c r="F56" s="254"/>
      <c r="G56" s="255" t="s">
        <v>2313</v>
      </c>
      <c r="H56" s="1247"/>
      <c r="I56" s="1247"/>
      <c r="J56" s="1247"/>
      <c r="K56" s="1247"/>
      <c r="L56" s="1247"/>
      <c r="M56" s="1247"/>
      <c r="N56" s="1247"/>
      <c r="O56" s="255" t="s">
        <v>2314</v>
      </c>
      <c r="P56" s="256"/>
      <c r="Q56" s="256"/>
      <c r="R56" s="256"/>
      <c r="S56" s="256"/>
      <c r="T56" s="256"/>
      <c r="U56" s="256"/>
      <c r="V56" s="256"/>
      <c r="W56" s="257"/>
      <c r="X56" s="257"/>
      <c r="Y56" s="257"/>
      <c r="Z56" s="258"/>
      <c r="AA56" s="207"/>
      <c r="BB56" s="1244" t="s">
        <v>2312</v>
      </c>
      <c r="BC56" s="1312"/>
      <c r="BD56" s="1312"/>
      <c r="BE56" s="1313"/>
      <c r="BF56" s="254"/>
      <c r="BG56" s="255" t="s">
        <v>2313</v>
      </c>
      <c r="BH56" s="1247"/>
      <c r="BI56" s="1247"/>
      <c r="BJ56" s="1247"/>
      <c r="BK56" s="1247"/>
      <c r="BL56" s="1247"/>
      <c r="BM56" s="1247"/>
      <c r="BN56" s="1247"/>
      <c r="BO56" s="255" t="s">
        <v>2314</v>
      </c>
      <c r="BP56" s="256"/>
      <c r="BQ56" s="256"/>
      <c r="BR56" s="256"/>
      <c r="BS56" s="256"/>
      <c r="BT56" s="256"/>
      <c r="BU56" s="256"/>
      <c r="BV56" s="256"/>
      <c r="BW56" s="257"/>
      <c r="BX56" s="257"/>
      <c r="BY56" s="257"/>
      <c r="BZ56" s="258"/>
    </row>
    <row r="57" spans="2:78" ht="27" customHeight="1">
      <c r="B57" s="248"/>
      <c r="C57" s="246"/>
      <c r="D57" s="246"/>
      <c r="E57" s="246"/>
      <c r="F57" s="246"/>
      <c r="G57" s="246"/>
      <c r="H57" s="246"/>
      <c r="I57" s="246"/>
      <c r="J57" s="246"/>
      <c r="K57" s="259"/>
      <c r="L57" s="260"/>
      <c r="M57" s="260"/>
      <c r="N57" s="260"/>
      <c r="O57" s="260"/>
      <c r="P57" s="261"/>
      <c r="Q57" s="261"/>
      <c r="R57" s="261"/>
      <c r="S57" s="261"/>
      <c r="T57" s="261"/>
      <c r="U57" s="261"/>
      <c r="V57" s="261"/>
      <c r="W57" s="261"/>
      <c r="X57" s="261"/>
      <c r="Y57" s="261"/>
      <c r="Z57" s="262"/>
      <c r="AB57" s="208"/>
      <c r="BB57" s="248"/>
      <c r="BC57" s="246"/>
      <c r="BD57" s="246"/>
      <c r="BE57" s="246"/>
      <c r="BF57" s="246"/>
      <c r="BG57" s="246"/>
      <c r="BH57" s="246"/>
      <c r="BI57" s="246"/>
      <c r="BJ57" s="246"/>
      <c r="BK57" s="259"/>
      <c r="BL57" s="260"/>
      <c r="BM57" s="260"/>
      <c r="BN57" s="260"/>
      <c r="BO57" s="260"/>
      <c r="BP57" s="261"/>
      <c r="BQ57" s="261"/>
      <c r="BR57" s="261"/>
      <c r="BS57" s="261"/>
      <c r="BT57" s="261"/>
      <c r="BU57" s="261"/>
      <c r="BV57" s="261"/>
      <c r="BW57" s="261"/>
      <c r="BX57" s="261"/>
      <c r="BY57" s="261"/>
      <c r="BZ57" s="262"/>
    </row>
    <row r="58" spans="2:78" ht="18" customHeight="1">
      <c r="B58" s="249" t="s">
        <v>2315</v>
      </c>
      <c r="C58" s="247"/>
      <c r="D58" s="247"/>
      <c r="E58" s="247"/>
      <c r="F58" s="247"/>
      <c r="G58" s="247"/>
      <c r="H58" s="247"/>
      <c r="I58" s="247"/>
      <c r="J58" s="247"/>
      <c r="K58" s="250"/>
      <c r="L58" s="251"/>
      <c r="M58" s="251"/>
      <c r="N58" s="251"/>
      <c r="O58" s="251"/>
      <c r="P58" s="252"/>
      <c r="Q58" s="252"/>
      <c r="R58" s="252"/>
      <c r="S58" s="252"/>
      <c r="T58" s="252"/>
      <c r="U58" s="252"/>
      <c r="V58" s="252"/>
      <c r="W58" s="252"/>
      <c r="X58" s="252"/>
      <c r="Y58" s="252"/>
      <c r="Z58" s="253"/>
      <c r="AB58" s="208"/>
      <c r="BB58" s="249" t="s">
        <v>2315</v>
      </c>
      <c r="BC58" s="247"/>
      <c r="BD58" s="247"/>
      <c r="BE58" s="247"/>
      <c r="BF58" s="247"/>
      <c r="BG58" s="247"/>
      <c r="BH58" s="247"/>
      <c r="BI58" s="247"/>
      <c r="BJ58" s="247"/>
      <c r="BK58" s="250"/>
      <c r="BL58" s="251"/>
      <c r="BM58" s="251"/>
      <c r="BN58" s="251"/>
      <c r="BO58" s="251"/>
      <c r="BP58" s="252"/>
      <c r="BQ58" s="252"/>
      <c r="BR58" s="252"/>
      <c r="BS58" s="252"/>
      <c r="BT58" s="252"/>
      <c r="BU58" s="252"/>
      <c r="BV58" s="252"/>
      <c r="BW58" s="252"/>
      <c r="BX58" s="252"/>
      <c r="BY58" s="252"/>
      <c r="BZ58" s="253"/>
    </row>
    <row r="59" spans="2:78" ht="28.2" hidden="1" customHeight="1">
      <c r="B59" s="1248" t="s">
        <v>2316</v>
      </c>
      <c r="C59" s="1249"/>
      <c r="D59" s="1249"/>
      <c r="E59" s="1249"/>
      <c r="F59" s="1250"/>
      <c r="G59" s="1250"/>
      <c r="H59" s="1251"/>
      <c r="I59" s="1256"/>
      <c r="J59" s="1257"/>
      <c r="K59" s="1257"/>
      <c r="L59" s="1257"/>
      <c r="M59" s="1257"/>
      <c r="N59" s="1257"/>
      <c r="O59" s="1257"/>
      <c r="P59" s="1257"/>
      <c r="Q59" s="1257"/>
      <c r="R59" s="1257"/>
      <c r="S59" s="1257"/>
      <c r="T59" s="1257"/>
      <c r="U59" s="1257"/>
      <c r="V59" s="1257"/>
      <c r="W59" s="1257"/>
      <c r="X59" s="1257"/>
      <c r="Y59" s="1257"/>
      <c r="Z59" s="1258"/>
      <c r="AB59" s="208"/>
      <c r="AC59" s="208"/>
      <c r="AD59" s="214" t="s">
        <v>2317</v>
      </c>
      <c r="BB59" s="1248" t="s">
        <v>2316</v>
      </c>
      <c r="BC59" s="1314"/>
      <c r="BD59" s="1314"/>
      <c r="BE59" s="1314"/>
      <c r="BF59" s="1314"/>
      <c r="BG59" s="1314"/>
      <c r="BH59" s="1315"/>
      <c r="BI59" s="1256"/>
      <c r="BJ59" s="1257"/>
      <c r="BK59" s="1257"/>
      <c r="BL59" s="1257"/>
      <c r="BM59" s="1257"/>
      <c r="BN59" s="1257"/>
      <c r="BO59" s="1257"/>
      <c r="BP59" s="1257"/>
      <c r="BQ59" s="1257"/>
      <c r="BR59" s="1257"/>
      <c r="BS59" s="1257"/>
      <c r="BT59" s="1257"/>
      <c r="BU59" s="1257"/>
      <c r="BV59" s="1257"/>
      <c r="BW59" s="1257"/>
      <c r="BX59" s="1257"/>
      <c r="BY59" s="1257"/>
      <c r="BZ59" s="1258"/>
    </row>
    <row r="60" spans="2:78" ht="28.2" hidden="1" customHeight="1">
      <c r="B60" s="1252"/>
      <c r="C60" s="1253"/>
      <c r="D60" s="1253"/>
      <c r="E60" s="1253"/>
      <c r="F60" s="1254"/>
      <c r="G60" s="1254"/>
      <c r="H60" s="1255"/>
      <c r="I60" s="1259"/>
      <c r="J60" s="1260"/>
      <c r="K60" s="1260"/>
      <c r="L60" s="1260"/>
      <c r="M60" s="1260"/>
      <c r="N60" s="1260"/>
      <c r="O60" s="1260"/>
      <c r="P60" s="1260"/>
      <c r="Q60" s="1260"/>
      <c r="R60" s="1260"/>
      <c r="S60" s="1260"/>
      <c r="T60" s="1260"/>
      <c r="U60" s="1260"/>
      <c r="V60" s="1260"/>
      <c r="W60" s="1260"/>
      <c r="X60" s="1260"/>
      <c r="Y60" s="1260"/>
      <c r="Z60" s="1261"/>
      <c r="AB60" s="208"/>
      <c r="AC60" s="208"/>
      <c r="BB60" s="1316"/>
      <c r="BC60" s="1317"/>
      <c r="BD60" s="1317"/>
      <c r="BE60" s="1317"/>
      <c r="BF60" s="1317"/>
      <c r="BG60" s="1317"/>
      <c r="BH60" s="1318"/>
      <c r="BI60" s="1319"/>
      <c r="BJ60" s="1320"/>
      <c r="BK60" s="1320"/>
      <c r="BL60" s="1320"/>
      <c r="BM60" s="1320"/>
      <c r="BN60" s="1320"/>
      <c r="BO60" s="1320"/>
      <c r="BP60" s="1320"/>
      <c r="BQ60" s="1320"/>
      <c r="BR60" s="1320"/>
      <c r="BS60" s="1320"/>
      <c r="BT60" s="1320"/>
      <c r="BU60" s="1320"/>
      <c r="BV60" s="1320"/>
      <c r="BW60" s="1320"/>
      <c r="BX60" s="1320"/>
      <c r="BY60" s="1320"/>
      <c r="BZ60" s="1321"/>
    </row>
    <row r="61" spans="2:78" ht="27.6" hidden="1" customHeight="1">
      <c r="B61" s="1262" t="s">
        <v>2318</v>
      </c>
      <c r="C61" s="1249"/>
      <c r="D61" s="1249"/>
      <c r="E61" s="1249"/>
      <c r="F61" s="1250"/>
      <c r="G61" s="1250"/>
      <c r="H61" s="1251"/>
      <c r="I61" s="1256"/>
      <c r="J61" s="1257"/>
      <c r="K61" s="1257"/>
      <c r="L61" s="1257"/>
      <c r="M61" s="1257"/>
      <c r="N61" s="1257"/>
      <c r="O61" s="1257"/>
      <c r="P61" s="1257"/>
      <c r="Q61" s="1257"/>
      <c r="R61" s="1257"/>
      <c r="S61" s="1257"/>
      <c r="T61" s="1257"/>
      <c r="U61" s="1257"/>
      <c r="V61" s="1257"/>
      <c r="W61" s="1257"/>
      <c r="X61" s="1257"/>
      <c r="Y61" s="1257"/>
      <c r="Z61" s="1258"/>
      <c r="AB61" s="208"/>
      <c r="AC61" s="208"/>
      <c r="BB61" s="1262" t="s">
        <v>2318</v>
      </c>
      <c r="BC61" s="1249"/>
      <c r="BD61" s="1249"/>
      <c r="BE61" s="1249"/>
      <c r="BF61" s="1249"/>
      <c r="BG61" s="1249"/>
      <c r="BH61" s="1322"/>
      <c r="BI61" s="1256"/>
      <c r="BJ61" s="1257"/>
      <c r="BK61" s="1257"/>
      <c r="BL61" s="1257"/>
      <c r="BM61" s="1257"/>
      <c r="BN61" s="1257"/>
      <c r="BO61" s="1257"/>
      <c r="BP61" s="1257"/>
      <c r="BQ61" s="1257"/>
      <c r="BR61" s="1257"/>
      <c r="BS61" s="1257"/>
      <c r="BT61" s="1257"/>
      <c r="BU61" s="1257"/>
      <c r="BV61" s="1257"/>
      <c r="BW61" s="1257"/>
      <c r="BX61" s="1257"/>
      <c r="BY61" s="1257"/>
      <c r="BZ61" s="1258"/>
    </row>
    <row r="62" spans="2:78" ht="27.6" hidden="1" customHeight="1">
      <c r="B62" s="1252"/>
      <c r="C62" s="1253"/>
      <c r="D62" s="1253"/>
      <c r="E62" s="1253"/>
      <c r="F62" s="1254"/>
      <c r="G62" s="1254"/>
      <c r="H62" s="1255"/>
      <c r="I62" s="1259"/>
      <c r="J62" s="1260"/>
      <c r="K62" s="1260"/>
      <c r="L62" s="1260"/>
      <c r="M62" s="1260"/>
      <c r="N62" s="1260"/>
      <c r="O62" s="1260"/>
      <c r="P62" s="1260"/>
      <c r="Q62" s="1260"/>
      <c r="R62" s="1260"/>
      <c r="S62" s="1260"/>
      <c r="T62" s="1260"/>
      <c r="U62" s="1260"/>
      <c r="V62" s="1260"/>
      <c r="W62" s="1260"/>
      <c r="X62" s="1260"/>
      <c r="Y62" s="1260"/>
      <c r="Z62" s="1261"/>
      <c r="AB62" s="209"/>
      <c r="AC62" s="209"/>
      <c r="BB62" s="1252"/>
      <c r="BC62" s="1253"/>
      <c r="BD62" s="1253"/>
      <c r="BE62" s="1253"/>
      <c r="BF62" s="1253"/>
      <c r="BG62" s="1253"/>
      <c r="BH62" s="1323"/>
      <c r="BI62" s="1319"/>
      <c r="BJ62" s="1320"/>
      <c r="BK62" s="1320"/>
      <c r="BL62" s="1320"/>
      <c r="BM62" s="1320"/>
      <c r="BN62" s="1320"/>
      <c r="BO62" s="1320"/>
      <c r="BP62" s="1320"/>
      <c r="BQ62" s="1320"/>
      <c r="BR62" s="1320"/>
      <c r="BS62" s="1320"/>
      <c r="BT62" s="1320"/>
      <c r="BU62" s="1320"/>
      <c r="BV62" s="1320"/>
      <c r="BW62" s="1320"/>
      <c r="BX62" s="1320"/>
      <c r="BY62" s="1320"/>
      <c r="BZ62" s="1321"/>
    </row>
    <row r="63" spans="2:78" ht="30" customHeight="1">
      <c r="B63" s="1226" t="s">
        <v>2388</v>
      </c>
      <c r="C63" s="1227"/>
      <c r="D63" s="1227"/>
      <c r="E63" s="1228"/>
      <c r="F63" s="263"/>
      <c r="G63" s="264"/>
      <c r="H63" s="264"/>
      <c r="I63" s="265"/>
      <c r="J63" s="1229" t="s">
        <v>2319</v>
      </c>
      <c r="K63" s="1230"/>
      <c r="L63" s="1230"/>
      <c r="M63" s="1231"/>
      <c r="N63" s="263"/>
      <c r="O63" s="264"/>
      <c r="P63" s="265"/>
      <c r="Q63" s="1232" t="s">
        <v>2320</v>
      </c>
      <c r="R63" s="1233"/>
      <c r="S63" s="1234"/>
      <c r="T63" s="1235" t="s">
        <v>2321</v>
      </c>
      <c r="U63" s="1236"/>
      <c r="V63" s="1236"/>
      <c r="W63" s="1236"/>
      <c r="X63" s="1236"/>
      <c r="Y63" s="1236"/>
      <c r="Z63" s="1237"/>
      <c r="AB63" s="208"/>
      <c r="AC63" s="208"/>
      <c r="BB63" s="1226" t="s">
        <v>2388</v>
      </c>
      <c r="BC63" s="1227"/>
      <c r="BD63" s="1227"/>
      <c r="BE63" s="1228"/>
      <c r="BF63" s="263"/>
      <c r="BG63" s="264"/>
      <c r="BH63" s="264"/>
      <c r="BI63" s="265"/>
      <c r="BJ63" s="1229" t="s">
        <v>2319</v>
      </c>
      <c r="BK63" s="1230"/>
      <c r="BL63" s="1230"/>
      <c r="BM63" s="1231"/>
      <c r="BN63" s="263"/>
      <c r="BO63" s="264"/>
      <c r="BP63" s="265"/>
      <c r="BQ63" s="1232" t="s">
        <v>2320</v>
      </c>
      <c r="BR63" s="1233"/>
      <c r="BS63" s="1234"/>
      <c r="BT63" s="1235" t="s">
        <v>2321</v>
      </c>
      <c r="BU63" s="1236"/>
      <c r="BV63" s="1236"/>
      <c r="BW63" s="1236"/>
      <c r="BX63" s="1236"/>
      <c r="BY63" s="1236"/>
      <c r="BZ63" s="1237"/>
    </row>
    <row r="64" spans="2:78" ht="15.75" customHeight="1">
      <c r="B64" s="1238" t="s">
        <v>2483</v>
      </c>
      <c r="C64" s="1239"/>
      <c r="D64" s="1239"/>
      <c r="E64" s="1240"/>
      <c r="F64" s="1209"/>
      <c r="G64" s="1210"/>
      <c r="H64" s="1210"/>
      <c r="I64" s="1210"/>
      <c r="J64" s="1210"/>
      <c r="K64" s="1210"/>
      <c r="L64" s="1210"/>
      <c r="M64" s="1210"/>
      <c r="N64" s="1210"/>
      <c r="O64" s="1210"/>
      <c r="P64" s="1210"/>
      <c r="Q64" s="1210"/>
      <c r="R64" s="1210"/>
      <c r="S64" s="1210"/>
      <c r="T64" s="1210"/>
      <c r="U64" s="1210"/>
      <c r="V64" s="1210"/>
      <c r="W64" s="1210"/>
      <c r="X64" s="1210"/>
      <c r="Y64" s="1210"/>
      <c r="Z64" s="1211"/>
      <c r="AB64" s="208"/>
      <c r="AC64" s="208"/>
      <c r="BB64" s="1238" t="s">
        <v>2483</v>
      </c>
      <c r="BC64" s="1239"/>
      <c r="BD64" s="1239"/>
      <c r="BE64" s="1240"/>
      <c r="BF64" s="1306"/>
      <c r="BG64" s="1307"/>
      <c r="BH64" s="1307"/>
      <c r="BI64" s="1307"/>
      <c r="BJ64" s="1307"/>
      <c r="BK64" s="1307"/>
      <c r="BL64" s="1307"/>
      <c r="BM64" s="1307"/>
      <c r="BN64" s="1307"/>
      <c r="BO64" s="1307"/>
      <c r="BP64" s="1307"/>
      <c r="BQ64" s="1307"/>
      <c r="BR64" s="1307"/>
      <c r="BS64" s="1307"/>
      <c r="BT64" s="1307"/>
      <c r="BU64" s="1307"/>
      <c r="BV64" s="1307"/>
      <c r="BW64" s="1307"/>
      <c r="BX64" s="1307"/>
      <c r="BY64" s="1307"/>
      <c r="BZ64" s="1308"/>
    </row>
    <row r="65" spans="1:78" ht="34.200000000000003" customHeight="1">
      <c r="B65" s="1241"/>
      <c r="C65" s="1242"/>
      <c r="D65" s="1242"/>
      <c r="E65" s="1243"/>
      <c r="F65" s="1212"/>
      <c r="G65" s="1213"/>
      <c r="H65" s="1213"/>
      <c r="I65" s="1213"/>
      <c r="J65" s="1213"/>
      <c r="K65" s="1213"/>
      <c r="L65" s="1213"/>
      <c r="M65" s="1213"/>
      <c r="N65" s="1213"/>
      <c r="O65" s="1213"/>
      <c r="P65" s="1213"/>
      <c r="Q65" s="1213"/>
      <c r="R65" s="1213"/>
      <c r="S65" s="1213"/>
      <c r="T65" s="1213"/>
      <c r="U65" s="1213"/>
      <c r="V65" s="1213"/>
      <c r="W65" s="1213"/>
      <c r="X65" s="1213"/>
      <c r="Y65" s="1213"/>
      <c r="Z65" s="1214"/>
      <c r="AB65" s="208"/>
      <c r="AC65" s="208"/>
      <c r="BB65" s="1241"/>
      <c r="BC65" s="1242"/>
      <c r="BD65" s="1242"/>
      <c r="BE65" s="1243"/>
      <c r="BF65" s="1309"/>
      <c r="BG65" s="1310"/>
      <c r="BH65" s="1310"/>
      <c r="BI65" s="1310"/>
      <c r="BJ65" s="1310"/>
      <c r="BK65" s="1310"/>
      <c r="BL65" s="1310"/>
      <c r="BM65" s="1310"/>
      <c r="BN65" s="1310"/>
      <c r="BO65" s="1310"/>
      <c r="BP65" s="1310"/>
      <c r="BQ65" s="1310"/>
      <c r="BR65" s="1310"/>
      <c r="BS65" s="1310"/>
      <c r="BT65" s="1310"/>
      <c r="BU65" s="1310"/>
      <c r="BV65" s="1310"/>
      <c r="BW65" s="1310"/>
      <c r="BX65" s="1310"/>
      <c r="BY65" s="1310"/>
      <c r="BZ65" s="1311"/>
    </row>
    <row r="66" spans="1:78" ht="30" customHeight="1">
      <c r="B66" s="266"/>
      <c r="C66" s="1215" t="s">
        <v>2322</v>
      </c>
      <c r="D66" s="1215"/>
      <c r="E66" s="1216"/>
      <c r="F66" s="263"/>
      <c r="G66" s="264"/>
      <c r="H66" s="264"/>
      <c r="I66" s="264"/>
      <c r="J66" s="264"/>
      <c r="K66" s="264"/>
      <c r="L66" s="265"/>
      <c r="M66" s="267" t="s">
        <v>259</v>
      </c>
      <c r="N66" s="268"/>
      <c r="O66" s="267"/>
      <c r="P66" s="267"/>
      <c r="Q66" s="267"/>
      <c r="R66" s="267"/>
      <c r="S66" s="267"/>
      <c r="T66" s="267"/>
      <c r="U66" s="267"/>
      <c r="V66" s="267"/>
      <c r="W66" s="267"/>
      <c r="X66" s="267"/>
      <c r="Y66" s="267"/>
      <c r="Z66" s="267"/>
      <c r="AB66" s="208"/>
      <c r="AC66" s="208"/>
      <c r="BB66" s="266"/>
      <c r="BC66" s="1215" t="s">
        <v>2322</v>
      </c>
      <c r="BD66" s="1215"/>
      <c r="BE66" s="1216"/>
      <c r="BF66" s="263"/>
      <c r="BG66" s="264"/>
      <c r="BH66" s="264"/>
      <c r="BI66" s="264"/>
      <c r="BJ66" s="264"/>
      <c r="BK66" s="264"/>
      <c r="BL66" s="265"/>
      <c r="BM66" s="267" t="s">
        <v>259</v>
      </c>
      <c r="BN66" s="268"/>
      <c r="BO66" s="267"/>
      <c r="BP66" s="267"/>
      <c r="BQ66" s="267"/>
      <c r="BR66" s="267"/>
      <c r="BS66" s="267"/>
      <c r="BT66" s="267"/>
      <c r="BU66" s="267"/>
      <c r="BV66" s="267"/>
      <c r="BW66" s="267"/>
      <c r="BX66" s="267"/>
      <c r="BY66" s="267"/>
      <c r="BZ66" s="267"/>
    </row>
    <row r="67" spans="1:78" ht="12" customHeight="1">
      <c r="B67" s="248"/>
      <c r="C67" s="246"/>
      <c r="D67" s="246"/>
      <c r="E67" s="246"/>
      <c r="F67" s="246"/>
      <c r="G67" s="246"/>
      <c r="H67" s="246"/>
      <c r="I67" s="246"/>
      <c r="J67" s="246"/>
      <c r="K67" s="246"/>
      <c r="L67" s="246"/>
      <c r="M67" s="206"/>
      <c r="N67" s="206"/>
      <c r="O67" s="206"/>
      <c r="P67" s="206"/>
      <c r="Q67" s="206"/>
      <c r="R67" s="206"/>
      <c r="S67" s="206"/>
      <c r="U67" s="206"/>
      <c r="V67" s="207"/>
      <c r="W67" s="213"/>
      <c r="X67" s="213"/>
      <c r="Y67" s="213"/>
      <c r="Z67" s="213"/>
      <c r="AB67" s="208"/>
      <c r="AC67" s="208"/>
      <c r="BB67" s="248"/>
      <c r="BC67" s="246"/>
      <c r="BD67" s="246"/>
      <c r="BE67" s="246"/>
      <c r="BF67" s="246"/>
      <c r="BG67" s="246"/>
      <c r="BH67" s="246"/>
      <c r="BI67" s="246"/>
      <c r="BJ67" s="246"/>
      <c r="BK67" s="246"/>
      <c r="BL67" s="246"/>
      <c r="BM67" s="206"/>
      <c r="BN67" s="206"/>
      <c r="BO67" s="206"/>
      <c r="BP67" s="206"/>
      <c r="BQ67" s="206"/>
      <c r="BR67" s="206"/>
      <c r="BS67" s="206"/>
      <c r="BU67" s="206"/>
      <c r="BV67" s="207"/>
      <c r="BW67" s="213"/>
      <c r="BX67" s="213"/>
      <c r="BY67" s="213"/>
      <c r="BZ67" s="213"/>
    </row>
    <row r="68" spans="1:78" ht="18" customHeight="1">
      <c r="B68" s="206"/>
      <c r="C68" s="206" t="s">
        <v>2323</v>
      </c>
      <c r="D68" s="206"/>
      <c r="E68" s="206"/>
      <c r="F68" s="206"/>
      <c r="G68" s="206"/>
      <c r="H68" s="206"/>
      <c r="I68" s="206"/>
      <c r="J68" s="206"/>
      <c r="K68" s="206"/>
      <c r="L68" s="206"/>
      <c r="M68" s="206"/>
      <c r="N68" s="206"/>
      <c r="O68" s="206"/>
      <c r="P68" s="206"/>
      <c r="Q68" s="206"/>
      <c r="R68" s="206"/>
      <c r="S68" s="206"/>
      <c r="T68" s="206"/>
      <c r="U68" s="206"/>
      <c r="V68" s="213"/>
      <c r="W68" s="213"/>
      <c r="X68" s="213"/>
      <c r="Y68" s="213"/>
      <c r="Z68" s="213"/>
      <c r="AB68" s="208"/>
      <c r="AC68" s="208"/>
      <c r="BB68" s="206"/>
      <c r="BC68" s="206" t="s">
        <v>2323</v>
      </c>
      <c r="BD68" s="206"/>
      <c r="BE68" s="206"/>
      <c r="BF68" s="206"/>
      <c r="BG68" s="206"/>
      <c r="BH68" s="206"/>
      <c r="BI68" s="206"/>
      <c r="BJ68" s="206"/>
      <c r="BK68" s="206"/>
      <c r="BL68" s="206"/>
      <c r="BM68" s="206"/>
      <c r="BN68" s="206"/>
      <c r="BO68" s="206"/>
      <c r="BP68" s="206"/>
      <c r="BQ68" s="206"/>
      <c r="BR68" s="206"/>
      <c r="BS68" s="206"/>
      <c r="BT68" s="206"/>
      <c r="BU68" s="206"/>
      <c r="BV68" s="213"/>
      <c r="BW68" s="213"/>
      <c r="BX68" s="213"/>
      <c r="BY68" s="213"/>
      <c r="BZ68" s="213"/>
    </row>
    <row r="69" spans="1:78" ht="13.5" customHeight="1" thickBot="1">
      <c r="U69" s="209"/>
      <c r="Z69" s="269"/>
      <c r="AB69" s="208"/>
      <c r="AC69" s="208"/>
      <c r="BU69" s="209"/>
      <c r="BZ69" s="269"/>
    </row>
    <row r="70" spans="1:78" ht="22.8" customHeight="1" thickTop="1">
      <c r="A70" s="270"/>
      <c r="B70" s="1217" t="s">
        <v>2389</v>
      </c>
      <c r="C70" s="1218"/>
      <c r="D70" s="1218"/>
      <c r="E70" s="1218"/>
      <c r="F70" s="1218"/>
      <c r="G70" s="1218"/>
      <c r="H70" s="1218"/>
      <c r="I70" s="1218"/>
      <c r="J70" s="1218"/>
      <c r="K70" s="1218"/>
      <c r="L70" s="1218"/>
      <c r="M70" s="1218"/>
      <c r="N70" s="1218"/>
      <c r="O70" s="1218"/>
      <c r="P70" s="1218"/>
      <c r="Q70" s="1218"/>
      <c r="R70" s="1218"/>
      <c r="S70" s="1218"/>
      <c r="T70" s="1218"/>
      <c r="U70" s="1218"/>
      <c r="V70" s="1218"/>
      <c r="W70" s="1218"/>
      <c r="X70" s="1218"/>
      <c r="Y70" s="1219"/>
      <c r="Z70" s="271"/>
      <c r="AA70" s="272"/>
      <c r="AB70" s="272"/>
      <c r="AC70" s="272"/>
      <c r="AD70" s="272"/>
      <c r="AE70" s="272"/>
      <c r="AF70" s="273"/>
      <c r="BA70" s="270"/>
      <c r="BB70" s="1217" t="s">
        <v>2389</v>
      </c>
      <c r="BC70" s="1218"/>
      <c r="BD70" s="1218"/>
      <c r="BE70" s="1218"/>
      <c r="BF70" s="1218"/>
      <c r="BG70" s="1218"/>
      <c r="BH70" s="1218"/>
      <c r="BI70" s="1218"/>
      <c r="BJ70" s="1218"/>
      <c r="BK70" s="1218"/>
      <c r="BL70" s="1218"/>
      <c r="BM70" s="1218"/>
      <c r="BN70" s="1218"/>
      <c r="BO70" s="1218"/>
      <c r="BP70" s="1218"/>
      <c r="BQ70" s="1218"/>
      <c r="BR70" s="1218"/>
      <c r="BS70" s="1218"/>
      <c r="BT70" s="1218"/>
      <c r="BU70" s="1218"/>
      <c r="BV70" s="1218"/>
      <c r="BW70" s="1218"/>
      <c r="BX70" s="1218"/>
      <c r="BY70" s="1219"/>
      <c r="BZ70" s="271"/>
    </row>
    <row r="71" spans="1:78" ht="22.8" customHeight="1">
      <c r="A71" s="271"/>
      <c r="B71" s="1220"/>
      <c r="C71" s="1221"/>
      <c r="D71" s="1221"/>
      <c r="E71" s="1221"/>
      <c r="F71" s="1221"/>
      <c r="G71" s="1221"/>
      <c r="H71" s="1221"/>
      <c r="I71" s="1221"/>
      <c r="J71" s="1221"/>
      <c r="K71" s="1221"/>
      <c r="L71" s="1221"/>
      <c r="M71" s="1221"/>
      <c r="N71" s="1221"/>
      <c r="O71" s="1221"/>
      <c r="P71" s="1221"/>
      <c r="Q71" s="1221"/>
      <c r="R71" s="1221"/>
      <c r="S71" s="1221"/>
      <c r="T71" s="1221"/>
      <c r="U71" s="1221"/>
      <c r="V71" s="1221"/>
      <c r="W71" s="1221"/>
      <c r="X71" s="1221"/>
      <c r="Y71" s="1222"/>
      <c r="Z71" s="271"/>
      <c r="AA71" s="272"/>
      <c r="AB71" s="272"/>
      <c r="AC71" s="272"/>
      <c r="AD71" s="272"/>
      <c r="AE71" s="272"/>
      <c r="AF71" s="274"/>
      <c r="BA71" s="271"/>
      <c r="BB71" s="1220"/>
      <c r="BC71" s="1221"/>
      <c r="BD71" s="1221"/>
      <c r="BE71" s="1221"/>
      <c r="BF71" s="1221"/>
      <c r="BG71" s="1221"/>
      <c r="BH71" s="1221"/>
      <c r="BI71" s="1221"/>
      <c r="BJ71" s="1221"/>
      <c r="BK71" s="1221"/>
      <c r="BL71" s="1221"/>
      <c r="BM71" s="1221"/>
      <c r="BN71" s="1221"/>
      <c r="BO71" s="1221"/>
      <c r="BP71" s="1221"/>
      <c r="BQ71" s="1221"/>
      <c r="BR71" s="1221"/>
      <c r="BS71" s="1221"/>
      <c r="BT71" s="1221"/>
      <c r="BU71" s="1221"/>
      <c r="BV71" s="1221"/>
      <c r="BW71" s="1221"/>
      <c r="BX71" s="1221"/>
      <c r="BY71" s="1222"/>
      <c r="BZ71" s="271"/>
    </row>
    <row r="72" spans="1:78" ht="22.8" customHeight="1">
      <c r="A72" s="271"/>
      <c r="B72" s="1220"/>
      <c r="C72" s="1221"/>
      <c r="D72" s="1221"/>
      <c r="E72" s="1221"/>
      <c r="F72" s="1221"/>
      <c r="G72" s="1221"/>
      <c r="H72" s="1221"/>
      <c r="I72" s="1221"/>
      <c r="J72" s="1221"/>
      <c r="K72" s="1221"/>
      <c r="L72" s="1221"/>
      <c r="M72" s="1221"/>
      <c r="N72" s="1221"/>
      <c r="O72" s="1221"/>
      <c r="P72" s="1221"/>
      <c r="Q72" s="1221"/>
      <c r="R72" s="1221"/>
      <c r="S72" s="1221"/>
      <c r="T72" s="1221"/>
      <c r="U72" s="1221"/>
      <c r="V72" s="1221"/>
      <c r="W72" s="1221"/>
      <c r="X72" s="1221"/>
      <c r="Y72" s="1222"/>
      <c r="Z72" s="271"/>
      <c r="AA72" s="272"/>
      <c r="AB72" s="272"/>
      <c r="AC72" s="272"/>
      <c r="AD72" s="272"/>
      <c r="AE72" s="272"/>
      <c r="AF72" s="274"/>
      <c r="BA72" s="271"/>
      <c r="BB72" s="1220"/>
      <c r="BC72" s="1221"/>
      <c r="BD72" s="1221"/>
      <c r="BE72" s="1221"/>
      <c r="BF72" s="1221"/>
      <c r="BG72" s="1221"/>
      <c r="BH72" s="1221"/>
      <c r="BI72" s="1221"/>
      <c r="BJ72" s="1221"/>
      <c r="BK72" s="1221"/>
      <c r="BL72" s="1221"/>
      <c r="BM72" s="1221"/>
      <c r="BN72" s="1221"/>
      <c r="BO72" s="1221"/>
      <c r="BP72" s="1221"/>
      <c r="BQ72" s="1221"/>
      <c r="BR72" s="1221"/>
      <c r="BS72" s="1221"/>
      <c r="BT72" s="1221"/>
      <c r="BU72" s="1221"/>
      <c r="BV72" s="1221"/>
      <c r="BW72" s="1221"/>
      <c r="BX72" s="1221"/>
      <c r="BY72" s="1222"/>
      <c r="BZ72" s="271"/>
    </row>
    <row r="73" spans="1:78" ht="22.8" customHeight="1">
      <c r="A73" s="271"/>
      <c r="B73" s="1220"/>
      <c r="C73" s="1221"/>
      <c r="D73" s="1221"/>
      <c r="E73" s="1221"/>
      <c r="F73" s="1221"/>
      <c r="G73" s="1221"/>
      <c r="H73" s="1221"/>
      <c r="I73" s="1221"/>
      <c r="J73" s="1221"/>
      <c r="K73" s="1221"/>
      <c r="L73" s="1221"/>
      <c r="M73" s="1221"/>
      <c r="N73" s="1221"/>
      <c r="O73" s="1221"/>
      <c r="P73" s="1221"/>
      <c r="Q73" s="1221"/>
      <c r="R73" s="1221"/>
      <c r="S73" s="1221"/>
      <c r="T73" s="1221"/>
      <c r="U73" s="1221"/>
      <c r="V73" s="1221"/>
      <c r="W73" s="1221"/>
      <c r="X73" s="1221"/>
      <c r="Y73" s="1222"/>
      <c r="Z73" s="271"/>
      <c r="AA73" s="272"/>
      <c r="AB73" s="272"/>
      <c r="AC73" s="272"/>
      <c r="AD73" s="272"/>
      <c r="AE73" s="272"/>
      <c r="AF73" s="274"/>
      <c r="BA73" s="271"/>
      <c r="BB73" s="1220"/>
      <c r="BC73" s="1221"/>
      <c r="BD73" s="1221"/>
      <c r="BE73" s="1221"/>
      <c r="BF73" s="1221"/>
      <c r="BG73" s="1221"/>
      <c r="BH73" s="1221"/>
      <c r="BI73" s="1221"/>
      <c r="BJ73" s="1221"/>
      <c r="BK73" s="1221"/>
      <c r="BL73" s="1221"/>
      <c r="BM73" s="1221"/>
      <c r="BN73" s="1221"/>
      <c r="BO73" s="1221"/>
      <c r="BP73" s="1221"/>
      <c r="BQ73" s="1221"/>
      <c r="BR73" s="1221"/>
      <c r="BS73" s="1221"/>
      <c r="BT73" s="1221"/>
      <c r="BU73" s="1221"/>
      <c r="BV73" s="1221"/>
      <c r="BW73" s="1221"/>
      <c r="BX73" s="1221"/>
      <c r="BY73" s="1222"/>
      <c r="BZ73" s="271"/>
    </row>
    <row r="74" spans="1:78" ht="22.8" customHeight="1">
      <c r="A74" s="271"/>
      <c r="B74" s="1220"/>
      <c r="C74" s="1221"/>
      <c r="D74" s="1221"/>
      <c r="E74" s="1221"/>
      <c r="F74" s="1221"/>
      <c r="G74" s="1221"/>
      <c r="H74" s="1221"/>
      <c r="I74" s="1221"/>
      <c r="J74" s="1221"/>
      <c r="K74" s="1221"/>
      <c r="L74" s="1221"/>
      <c r="M74" s="1221"/>
      <c r="N74" s="1221"/>
      <c r="O74" s="1221"/>
      <c r="P74" s="1221"/>
      <c r="Q74" s="1221"/>
      <c r="R74" s="1221"/>
      <c r="S74" s="1221"/>
      <c r="T74" s="1221"/>
      <c r="U74" s="1221"/>
      <c r="V74" s="1221"/>
      <c r="W74" s="1221"/>
      <c r="X74" s="1221"/>
      <c r="Y74" s="1222"/>
      <c r="Z74" s="271"/>
      <c r="AA74" s="272"/>
      <c r="AB74" s="272"/>
      <c r="AC74" s="272"/>
      <c r="AD74" s="272"/>
      <c r="AE74" s="272"/>
      <c r="AF74" s="274"/>
      <c r="BA74" s="271"/>
      <c r="BB74" s="1220"/>
      <c r="BC74" s="1221"/>
      <c r="BD74" s="1221"/>
      <c r="BE74" s="1221"/>
      <c r="BF74" s="1221"/>
      <c r="BG74" s="1221"/>
      <c r="BH74" s="1221"/>
      <c r="BI74" s="1221"/>
      <c r="BJ74" s="1221"/>
      <c r="BK74" s="1221"/>
      <c r="BL74" s="1221"/>
      <c r="BM74" s="1221"/>
      <c r="BN74" s="1221"/>
      <c r="BO74" s="1221"/>
      <c r="BP74" s="1221"/>
      <c r="BQ74" s="1221"/>
      <c r="BR74" s="1221"/>
      <c r="BS74" s="1221"/>
      <c r="BT74" s="1221"/>
      <c r="BU74" s="1221"/>
      <c r="BV74" s="1221"/>
      <c r="BW74" s="1221"/>
      <c r="BX74" s="1221"/>
      <c r="BY74" s="1222"/>
      <c r="BZ74" s="271"/>
    </row>
    <row r="75" spans="1:78" ht="22.8" customHeight="1">
      <c r="A75" s="271"/>
      <c r="B75" s="1220"/>
      <c r="C75" s="1221"/>
      <c r="D75" s="1221"/>
      <c r="E75" s="1221"/>
      <c r="F75" s="1221"/>
      <c r="G75" s="1221"/>
      <c r="H75" s="1221"/>
      <c r="I75" s="1221"/>
      <c r="J75" s="1221"/>
      <c r="K75" s="1221"/>
      <c r="L75" s="1221"/>
      <c r="M75" s="1221"/>
      <c r="N75" s="1221"/>
      <c r="O75" s="1221"/>
      <c r="P75" s="1221"/>
      <c r="Q75" s="1221"/>
      <c r="R75" s="1221"/>
      <c r="S75" s="1221"/>
      <c r="T75" s="1221"/>
      <c r="U75" s="1221"/>
      <c r="V75" s="1221"/>
      <c r="W75" s="1221"/>
      <c r="X75" s="1221"/>
      <c r="Y75" s="1222"/>
      <c r="Z75" s="271"/>
      <c r="AA75" s="272"/>
      <c r="AB75" s="272"/>
      <c r="AC75" s="272"/>
      <c r="AD75" s="272"/>
      <c r="AE75" s="272"/>
      <c r="AF75" s="274"/>
      <c r="BA75" s="271"/>
      <c r="BB75" s="1220"/>
      <c r="BC75" s="1221"/>
      <c r="BD75" s="1221"/>
      <c r="BE75" s="1221"/>
      <c r="BF75" s="1221"/>
      <c r="BG75" s="1221"/>
      <c r="BH75" s="1221"/>
      <c r="BI75" s="1221"/>
      <c r="BJ75" s="1221"/>
      <c r="BK75" s="1221"/>
      <c r="BL75" s="1221"/>
      <c r="BM75" s="1221"/>
      <c r="BN75" s="1221"/>
      <c r="BO75" s="1221"/>
      <c r="BP75" s="1221"/>
      <c r="BQ75" s="1221"/>
      <c r="BR75" s="1221"/>
      <c r="BS75" s="1221"/>
      <c r="BT75" s="1221"/>
      <c r="BU75" s="1221"/>
      <c r="BV75" s="1221"/>
      <c r="BW75" s="1221"/>
      <c r="BX75" s="1221"/>
      <c r="BY75" s="1222"/>
      <c r="BZ75" s="271"/>
    </row>
    <row r="76" spans="1:78" ht="22.8" customHeight="1">
      <c r="A76" s="271"/>
      <c r="B76" s="1220"/>
      <c r="C76" s="1221"/>
      <c r="D76" s="1221"/>
      <c r="E76" s="1221"/>
      <c r="F76" s="1221"/>
      <c r="G76" s="1221"/>
      <c r="H76" s="1221"/>
      <c r="I76" s="1221"/>
      <c r="J76" s="1221"/>
      <c r="K76" s="1221"/>
      <c r="L76" s="1221"/>
      <c r="M76" s="1221"/>
      <c r="N76" s="1221"/>
      <c r="O76" s="1221"/>
      <c r="P76" s="1221"/>
      <c r="Q76" s="1221"/>
      <c r="R76" s="1221"/>
      <c r="S76" s="1221"/>
      <c r="T76" s="1221"/>
      <c r="U76" s="1221"/>
      <c r="V76" s="1221"/>
      <c r="W76" s="1221"/>
      <c r="X76" s="1221"/>
      <c r="Y76" s="1222"/>
      <c r="Z76" s="271"/>
      <c r="AA76" s="272"/>
      <c r="AB76" s="272"/>
      <c r="AC76" s="272"/>
      <c r="AD76" s="272"/>
      <c r="AE76" s="272"/>
      <c r="AF76" s="274"/>
      <c r="BA76" s="271"/>
      <c r="BB76" s="1220"/>
      <c r="BC76" s="1221"/>
      <c r="BD76" s="1221"/>
      <c r="BE76" s="1221"/>
      <c r="BF76" s="1221"/>
      <c r="BG76" s="1221"/>
      <c r="BH76" s="1221"/>
      <c r="BI76" s="1221"/>
      <c r="BJ76" s="1221"/>
      <c r="BK76" s="1221"/>
      <c r="BL76" s="1221"/>
      <c r="BM76" s="1221"/>
      <c r="BN76" s="1221"/>
      <c r="BO76" s="1221"/>
      <c r="BP76" s="1221"/>
      <c r="BQ76" s="1221"/>
      <c r="BR76" s="1221"/>
      <c r="BS76" s="1221"/>
      <c r="BT76" s="1221"/>
      <c r="BU76" s="1221"/>
      <c r="BV76" s="1221"/>
      <c r="BW76" s="1221"/>
      <c r="BX76" s="1221"/>
      <c r="BY76" s="1222"/>
      <c r="BZ76" s="271"/>
    </row>
    <row r="77" spans="1:78" ht="22.8" customHeight="1">
      <c r="A77" s="271"/>
      <c r="B77" s="1220"/>
      <c r="C77" s="1221"/>
      <c r="D77" s="1221"/>
      <c r="E77" s="1221"/>
      <c r="F77" s="1221"/>
      <c r="G77" s="1221"/>
      <c r="H77" s="1221"/>
      <c r="I77" s="1221"/>
      <c r="J77" s="1221"/>
      <c r="K77" s="1221"/>
      <c r="L77" s="1221"/>
      <c r="M77" s="1221"/>
      <c r="N77" s="1221"/>
      <c r="O77" s="1221"/>
      <c r="P77" s="1221"/>
      <c r="Q77" s="1221"/>
      <c r="R77" s="1221"/>
      <c r="S77" s="1221"/>
      <c r="T77" s="1221"/>
      <c r="U77" s="1221"/>
      <c r="V77" s="1221"/>
      <c r="W77" s="1221"/>
      <c r="X77" s="1221"/>
      <c r="Y77" s="1222"/>
      <c r="Z77" s="271"/>
      <c r="AA77" s="272"/>
      <c r="AB77" s="272"/>
      <c r="AC77" s="272"/>
      <c r="AD77" s="272"/>
      <c r="AE77" s="272"/>
      <c r="AF77" s="274"/>
      <c r="BA77" s="271"/>
      <c r="BB77" s="1220"/>
      <c r="BC77" s="1221"/>
      <c r="BD77" s="1221"/>
      <c r="BE77" s="1221"/>
      <c r="BF77" s="1221"/>
      <c r="BG77" s="1221"/>
      <c r="BH77" s="1221"/>
      <c r="BI77" s="1221"/>
      <c r="BJ77" s="1221"/>
      <c r="BK77" s="1221"/>
      <c r="BL77" s="1221"/>
      <c r="BM77" s="1221"/>
      <c r="BN77" s="1221"/>
      <c r="BO77" s="1221"/>
      <c r="BP77" s="1221"/>
      <c r="BQ77" s="1221"/>
      <c r="BR77" s="1221"/>
      <c r="BS77" s="1221"/>
      <c r="BT77" s="1221"/>
      <c r="BU77" s="1221"/>
      <c r="BV77" s="1221"/>
      <c r="BW77" s="1221"/>
      <c r="BX77" s="1221"/>
      <c r="BY77" s="1222"/>
      <c r="BZ77" s="271"/>
    </row>
    <row r="78" spans="1:78" ht="4.8" customHeight="1">
      <c r="A78" s="271"/>
      <c r="B78" s="1220"/>
      <c r="C78" s="1221"/>
      <c r="D78" s="1221"/>
      <c r="E78" s="1221"/>
      <c r="F78" s="1221"/>
      <c r="G78" s="1221"/>
      <c r="H78" s="1221"/>
      <c r="I78" s="1221"/>
      <c r="J78" s="1221"/>
      <c r="K78" s="1221"/>
      <c r="L78" s="1221"/>
      <c r="M78" s="1221"/>
      <c r="N78" s="1221"/>
      <c r="O78" s="1221"/>
      <c r="P78" s="1221"/>
      <c r="Q78" s="1221"/>
      <c r="R78" s="1221"/>
      <c r="S78" s="1221"/>
      <c r="T78" s="1221"/>
      <c r="U78" s="1221"/>
      <c r="V78" s="1221"/>
      <c r="W78" s="1221"/>
      <c r="X78" s="1221"/>
      <c r="Y78" s="1222"/>
      <c r="Z78" s="271"/>
      <c r="AA78" s="272"/>
      <c r="AB78" s="272"/>
      <c r="AC78" s="272"/>
      <c r="AD78" s="272"/>
      <c r="AE78" s="272"/>
      <c r="AF78" s="274"/>
      <c r="BA78" s="271"/>
      <c r="BB78" s="1220"/>
      <c r="BC78" s="1221"/>
      <c r="BD78" s="1221"/>
      <c r="BE78" s="1221"/>
      <c r="BF78" s="1221"/>
      <c r="BG78" s="1221"/>
      <c r="BH78" s="1221"/>
      <c r="BI78" s="1221"/>
      <c r="BJ78" s="1221"/>
      <c r="BK78" s="1221"/>
      <c r="BL78" s="1221"/>
      <c r="BM78" s="1221"/>
      <c r="BN78" s="1221"/>
      <c r="BO78" s="1221"/>
      <c r="BP78" s="1221"/>
      <c r="BQ78" s="1221"/>
      <c r="BR78" s="1221"/>
      <c r="BS78" s="1221"/>
      <c r="BT78" s="1221"/>
      <c r="BU78" s="1221"/>
      <c r="BV78" s="1221"/>
      <c r="BW78" s="1221"/>
      <c r="BX78" s="1221"/>
      <c r="BY78" s="1222"/>
      <c r="BZ78" s="271"/>
    </row>
    <row r="79" spans="1:78" ht="4.8" customHeight="1">
      <c r="A79" s="271"/>
      <c r="B79" s="1220"/>
      <c r="C79" s="1221"/>
      <c r="D79" s="1221"/>
      <c r="E79" s="1221"/>
      <c r="F79" s="1221"/>
      <c r="G79" s="1221"/>
      <c r="H79" s="1221"/>
      <c r="I79" s="1221"/>
      <c r="J79" s="1221"/>
      <c r="K79" s="1221"/>
      <c r="L79" s="1221"/>
      <c r="M79" s="1221"/>
      <c r="N79" s="1221"/>
      <c r="O79" s="1221"/>
      <c r="P79" s="1221"/>
      <c r="Q79" s="1221"/>
      <c r="R79" s="1221"/>
      <c r="S79" s="1221"/>
      <c r="T79" s="1221"/>
      <c r="U79" s="1221"/>
      <c r="V79" s="1221"/>
      <c r="W79" s="1221"/>
      <c r="X79" s="1221"/>
      <c r="Y79" s="1222"/>
      <c r="Z79" s="271"/>
      <c r="AA79" s="272"/>
      <c r="AB79" s="272"/>
      <c r="AC79" s="272"/>
      <c r="AD79" s="272"/>
      <c r="AE79" s="272"/>
      <c r="AF79" s="274"/>
      <c r="BA79" s="271"/>
      <c r="BB79" s="1220"/>
      <c r="BC79" s="1221"/>
      <c r="BD79" s="1221"/>
      <c r="BE79" s="1221"/>
      <c r="BF79" s="1221"/>
      <c r="BG79" s="1221"/>
      <c r="BH79" s="1221"/>
      <c r="BI79" s="1221"/>
      <c r="BJ79" s="1221"/>
      <c r="BK79" s="1221"/>
      <c r="BL79" s="1221"/>
      <c r="BM79" s="1221"/>
      <c r="BN79" s="1221"/>
      <c r="BO79" s="1221"/>
      <c r="BP79" s="1221"/>
      <c r="BQ79" s="1221"/>
      <c r="BR79" s="1221"/>
      <c r="BS79" s="1221"/>
      <c r="BT79" s="1221"/>
      <c r="BU79" s="1221"/>
      <c r="BV79" s="1221"/>
      <c r="BW79" s="1221"/>
      <c r="BX79" s="1221"/>
      <c r="BY79" s="1222"/>
      <c r="BZ79" s="271"/>
    </row>
    <row r="80" spans="1:78" ht="4.8" customHeight="1">
      <c r="A80" s="271"/>
      <c r="B80" s="1220"/>
      <c r="C80" s="1221"/>
      <c r="D80" s="1221"/>
      <c r="E80" s="1221"/>
      <c r="F80" s="1221"/>
      <c r="G80" s="1221"/>
      <c r="H80" s="1221"/>
      <c r="I80" s="1221"/>
      <c r="J80" s="1221"/>
      <c r="K80" s="1221"/>
      <c r="L80" s="1221"/>
      <c r="M80" s="1221"/>
      <c r="N80" s="1221"/>
      <c r="O80" s="1221"/>
      <c r="P80" s="1221"/>
      <c r="Q80" s="1221"/>
      <c r="R80" s="1221"/>
      <c r="S80" s="1221"/>
      <c r="T80" s="1221"/>
      <c r="U80" s="1221"/>
      <c r="V80" s="1221"/>
      <c r="W80" s="1221"/>
      <c r="X80" s="1221"/>
      <c r="Y80" s="1222"/>
      <c r="Z80" s="271"/>
      <c r="AA80" s="272"/>
      <c r="AB80" s="272"/>
      <c r="AC80" s="272"/>
      <c r="AD80" s="272"/>
      <c r="AE80" s="272"/>
      <c r="AF80" s="274"/>
      <c r="BA80" s="271"/>
      <c r="BB80" s="1220"/>
      <c r="BC80" s="1221"/>
      <c r="BD80" s="1221"/>
      <c r="BE80" s="1221"/>
      <c r="BF80" s="1221"/>
      <c r="BG80" s="1221"/>
      <c r="BH80" s="1221"/>
      <c r="BI80" s="1221"/>
      <c r="BJ80" s="1221"/>
      <c r="BK80" s="1221"/>
      <c r="BL80" s="1221"/>
      <c r="BM80" s="1221"/>
      <c r="BN80" s="1221"/>
      <c r="BO80" s="1221"/>
      <c r="BP80" s="1221"/>
      <c r="BQ80" s="1221"/>
      <c r="BR80" s="1221"/>
      <c r="BS80" s="1221"/>
      <c r="BT80" s="1221"/>
      <c r="BU80" s="1221"/>
      <c r="BV80" s="1221"/>
      <c r="BW80" s="1221"/>
      <c r="BX80" s="1221"/>
      <c r="BY80" s="1222"/>
      <c r="BZ80" s="271"/>
    </row>
    <row r="81" spans="1:78" ht="11.4" customHeight="1" thickBot="1">
      <c r="A81" s="271"/>
      <c r="B81" s="1223"/>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5"/>
      <c r="Z81" s="271"/>
      <c r="AA81" s="272"/>
      <c r="AB81" s="272"/>
      <c r="AC81" s="272"/>
      <c r="AD81" s="272"/>
      <c r="AE81" s="272"/>
      <c r="AF81" s="275"/>
      <c r="BA81" s="271"/>
      <c r="BB81" s="1223"/>
      <c r="BC81" s="1224"/>
      <c r="BD81" s="1224"/>
      <c r="BE81" s="1224"/>
      <c r="BF81" s="1224"/>
      <c r="BG81" s="1224"/>
      <c r="BH81" s="1224"/>
      <c r="BI81" s="1224"/>
      <c r="BJ81" s="1224"/>
      <c r="BK81" s="1224"/>
      <c r="BL81" s="1224"/>
      <c r="BM81" s="1224"/>
      <c r="BN81" s="1224"/>
      <c r="BO81" s="1224"/>
      <c r="BP81" s="1224"/>
      <c r="BQ81" s="1224"/>
      <c r="BR81" s="1224"/>
      <c r="BS81" s="1224"/>
      <c r="BT81" s="1224"/>
      <c r="BU81" s="1224"/>
      <c r="BV81" s="1224"/>
      <c r="BW81" s="1224"/>
      <c r="BX81" s="1224"/>
      <c r="BY81" s="1225"/>
      <c r="BZ81" s="271"/>
    </row>
    <row r="82" spans="1:78" ht="13.8" thickTop="1"/>
    <row r="84" spans="1:78">
      <c r="X84" s="209"/>
      <c r="Y84" s="209"/>
      <c r="Z84" s="210"/>
      <c r="BX84" s="209"/>
      <c r="BY84" s="209"/>
      <c r="BZ84" s="210"/>
    </row>
  </sheetData>
  <sheetProtection algorithmName="SHA-512" hashValue="2C2TwXWeLFyv6nqj3Q9Z+UWrPyGmHBkvLDFnADUxKoHhHdzGYqJrmaek1QweYKQZ1dByuoUeE1PfBrc6YFlhlg==" saltValue="Wax96QFh7hPb1fyB9RZqqw==" spinCount="100000" sheet="1" formatCells="0" insertRows="0" deleteRows="0" selectLockedCells="1"/>
  <mergeCells count="130">
    <mergeCell ref="BB63:BE63"/>
    <mergeCell ref="BJ63:BM63"/>
    <mergeCell ref="BQ63:BS63"/>
    <mergeCell ref="BT63:BZ63"/>
    <mergeCell ref="BB64:BE65"/>
    <mergeCell ref="BF64:BZ65"/>
    <mergeCell ref="BC66:BE66"/>
    <mergeCell ref="BB70:BY81"/>
    <mergeCell ref="BB50:BZ52"/>
    <mergeCell ref="BB54:BE54"/>
    <mergeCell ref="BH54:BL54"/>
    <mergeCell ref="BB56:BE56"/>
    <mergeCell ref="BH56:BN56"/>
    <mergeCell ref="BB59:BH60"/>
    <mergeCell ref="BI59:BZ60"/>
    <mergeCell ref="BB61:BH62"/>
    <mergeCell ref="BI61:BZ62"/>
    <mergeCell ref="BD41:BJ45"/>
    <mergeCell ref="BR41:BV41"/>
    <mergeCell ref="BR43:BV43"/>
    <mergeCell ref="BR45:BV45"/>
    <mergeCell ref="BD46:BJ48"/>
    <mergeCell ref="BL46:BO46"/>
    <mergeCell ref="BQ46:BR46"/>
    <mergeCell ref="BL48:BO48"/>
    <mergeCell ref="BQ48:BR48"/>
    <mergeCell ref="BC35:BX35"/>
    <mergeCell ref="BD36:BX36"/>
    <mergeCell ref="BD37:BJ37"/>
    <mergeCell ref="BK37:BP37"/>
    <mergeCell ref="BQ37:BT37"/>
    <mergeCell ref="BU37:BX37"/>
    <mergeCell ref="BD39:BJ39"/>
    <mergeCell ref="BM39:BP39"/>
    <mergeCell ref="BD40:BJ40"/>
    <mergeCell ref="BL40:BX40"/>
    <mergeCell ref="BN26:BO26"/>
    <mergeCell ref="BP26:BX26"/>
    <mergeCell ref="BN28:BO28"/>
    <mergeCell ref="BP28:BS28"/>
    <mergeCell ref="BT28:BX28"/>
    <mergeCell ref="BC30:BX30"/>
    <mergeCell ref="BD34:BE34"/>
    <mergeCell ref="BK34:BL34"/>
    <mergeCell ref="BM34:BO34"/>
    <mergeCell ref="BP34:BQ34"/>
    <mergeCell ref="BR34:BX34"/>
    <mergeCell ref="BN14:BO14"/>
    <mergeCell ref="BP14:BX14"/>
    <mergeCell ref="BN16:BO16"/>
    <mergeCell ref="BP16:BS16"/>
    <mergeCell ref="BT16:BX16"/>
    <mergeCell ref="BN20:BO20"/>
    <mergeCell ref="BP20:BX20"/>
    <mergeCell ref="BN22:BO22"/>
    <mergeCell ref="BP22:BS22"/>
    <mergeCell ref="BT22:BX22"/>
    <mergeCell ref="N10:O10"/>
    <mergeCell ref="R3:S3"/>
    <mergeCell ref="N6:O6"/>
    <mergeCell ref="P6:X6"/>
    <mergeCell ref="N8:O8"/>
    <mergeCell ref="P8:X8"/>
    <mergeCell ref="BR3:BS3"/>
    <mergeCell ref="BN6:BO6"/>
    <mergeCell ref="BP6:BX6"/>
    <mergeCell ref="BN8:BO8"/>
    <mergeCell ref="BP8:BX8"/>
    <mergeCell ref="BN10:BO10"/>
    <mergeCell ref="BP10:BS10"/>
    <mergeCell ref="BT10:BX10"/>
    <mergeCell ref="N14:O14"/>
    <mergeCell ref="P14:X14"/>
    <mergeCell ref="N16:O16"/>
    <mergeCell ref="N26:O26"/>
    <mergeCell ref="P26:X26"/>
    <mergeCell ref="N28:O28"/>
    <mergeCell ref="C30:X30"/>
    <mergeCell ref="D34:E34"/>
    <mergeCell ref="K34:L34"/>
    <mergeCell ref="M34:O34"/>
    <mergeCell ref="P34:Q34"/>
    <mergeCell ref="R34:X34"/>
    <mergeCell ref="N20:O20"/>
    <mergeCell ref="P20:X20"/>
    <mergeCell ref="N22:O22"/>
    <mergeCell ref="P22:S22"/>
    <mergeCell ref="T22:X22"/>
    <mergeCell ref="D46:J48"/>
    <mergeCell ref="L46:O46"/>
    <mergeCell ref="Q46:R46"/>
    <mergeCell ref="L48:O48"/>
    <mergeCell ref="Q48:R48"/>
    <mergeCell ref="C35:X35"/>
    <mergeCell ref="D36:X36"/>
    <mergeCell ref="D37:J37"/>
    <mergeCell ref="D39:J39"/>
    <mergeCell ref="M39:P39"/>
    <mergeCell ref="K37:P37"/>
    <mergeCell ref="Q37:T37"/>
    <mergeCell ref="U37:X37"/>
    <mergeCell ref="D40:J40"/>
    <mergeCell ref="L40:X40"/>
    <mergeCell ref="R41:V41"/>
    <mergeCell ref="R43:V43"/>
    <mergeCell ref="R45:V45"/>
    <mergeCell ref="B50:Z52"/>
    <mergeCell ref="B54:E54"/>
    <mergeCell ref="H54:L54"/>
    <mergeCell ref="F64:Z65"/>
    <mergeCell ref="C66:E66"/>
    <mergeCell ref="B70:Y81"/>
    <mergeCell ref="P10:S10"/>
    <mergeCell ref="T10:X10"/>
    <mergeCell ref="P16:S16"/>
    <mergeCell ref="T16:X16"/>
    <mergeCell ref="P28:S28"/>
    <mergeCell ref="T28:X28"/>
    <mergeCell ref="B63:E63"/>
    <mergeCell ref="J63:M63"/>
    <mergeCell ref="Q63:S63"/>
    <mergeCell ref="T63:Z63"/>
    <mergeCell ref="B64:E65"/>
    <mergeCell ref="B56:E56"/>
    <mergeCell ref="H56:N56"/>
    <mergeCell ref="B59:H60"/>
    <mergeCell ref="I59:Z60"/>
    <mergeCell ref="B61:H62"/>
    <mergeCell ref="I61:Z62"/>
    <mergeCell ref="D41:J45"/>
  </mergeCells>
  <phoneticPr fontId="58"/>
  <pageMargins left="0.70866141732283472" right="0.70866141732283472" top="0.74803149606299213" bottom="0.74803149606299213" header="0.31496062992125984" footer="0.31496062992125984"/>
  <pageSetup paperSize="9" scale="93" orientation="portrait" blackAndWhite="1" r:id="rId1"/>
  <rowBreaks count="1" manualBreakCount="1">
    <brk id="49"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73729" r:id="rId4" name="Check Box 1">
              <controlPr defaultSize="0" autoFill="0" autoLine="0" autoPict="0">
                <anchor moveWithCells="1">
                  <from>
                    <xdr:col>19</xdr:col>
                    <xdr:colOff>53340</xdr:colOff>
                    <xdr:row>57</xdr:row>
                    <xdr:rowOff>129540</xdr:rowOff>
                  </from>
                  <to>
                    <xdr:col>20</xdr:col>
                    <xdr:colOff>205740</xdr:colOff>
                    <xdr:row>63</xdr:row>
                    <xdr:rowOff>160020</xdr:rowOff>
                  </to>
                </anchor>
              </controlPr>
            </control>
          </mc:Choice>
        </mc:AlternateContent>
        <mc:AlternateContent xmlns:mc="http://schemas.openxmlformats.org/markup-compatibility/2006">
          <mc:Choice Requires="x14">
            <control shapeId="73730" r:id="rId5" name="Check Box 2">
              <controlPr defaultSize="0" autoFill="0" autoLine="0" autoPict="0">
                <anchor moveWithCells="1">
                  <from>
                    <xdr:col>20</xdr:col>
                    <xdr:colOff>251460</xdr:colOff>
                    <xdr:row>57</xdr:row>
                    <xdr:rowOff>137160</xdr:rowOff>
                  </from>
                  <to>
                    <xdr:col>22</xdr:col>
                    <xdr:colOff>175260</xdr:colOff>
                    <xdr:row>63</xdr:row>
                    <xdr:rowOff>152400</xdr:rowOff>
                  </to>
                </anchor>
              </controlPr>
            </control>
          </mc:Choice>
        </mc:AlternateContent>
        <mc:AlternateContent xmlns:mc="http://schemas.openxmlformats.org/markup-compatibility/2006">
          <mc:Choice Requires="x14">
            <control shapeId="73731" r:id="rId6" name="Check Box 3">
              <controlPr defaultSize="0" autoFill="0" autoLine="0" autoPict="0">
                <anchor moveWithCells="1">
                  <from>
                    <xdr:col>22</xdr:col>
                    <xdr:colOff>213360</xdr:colOff>
                    <xdr:row>57</xdr:row>
                    <xdr:rowOff>137160</xdr:rowOff>
                  </from>
                  <to>
                    <xdr:col>24</xdr:col>
                    <xdr:colOff>129540</xdr:colOff>
                    <xdr:row>63</xdr:row>
                    <xdr:rowOff>152400</xdr:rowOff>
                  </to>
                </anchor>
              </controlPr>
            </control>
          </mc:Choice>
        </mc:AlternateContent>
        <mc:AlternateContent xmlns:mc="http://schemas.openxmlformats.org/markup-compatibility/2006">
          <mc:Choice Requires="x14">
            <control shapeId="73735" r:id="rId7" name="Check Box 7">
              <controlPr defaultSize="0" autoFill="0" autoLine="0" autoPict="0">
                <anchor moveWithCells="1">
                  <from>
                    <xdr:col>71</xdr:col>
                    <xdr:colOff>53340</xdr:colOff>
                    <xdr:row>57</xdr:row>
                    <xdr:rowOff>129540</xdr:rowOff>
                  </from>
                  <to>
                    <xdr:col>72</xdr:col>
                    <xdr:colOff>205740</xdr:colOff>
                    <xdr:row>63</xdr:row>
                    <xdr:rowOff>160020</xdr:rowOff>
                  </to>
                </anchor>
              </controlPr>
            </control>
          </mc:Choice>
        </mc:AlternateContent>
        <mc:AlternateContent xmlns:mc="http://schemas.openxmlformats.org/markup-compatibility/2006">
          <mc:Choice Requires="x14">
            <control shapeId="73736" r:id="rId8" name="Check Box 8">
              <controlPr defaultSize="0" autoFill="0" autoLine="0" autoPict="0">
                <anchor moveWithCells="1">
                  <from>
                    <xdr:col>72</xdr:col>
                    <xdr:colOff>251460</xdr:colOff>
                    <xdr:row>57</xdr:row>
                    <xdr:rowOff>137160</xdr:rowOff>
                  </from>
                  <to>
                    <xdr:col>74</xdr:col>
                    <xdr:colOff>175260</xdr:colOff>
                    <xdr:row>63</xdr:row>
                    <xdr:rowOff>152400</xdr:rowOff>
                  </to>
                </anchor>
              </controlPr>
            </control>
          </mc:Choice>
        </mc:AlternateContent>
        <mc:AlternateContent xmlns:mc="http://schemas.openxmlformats.org/markup-compatibility/2006">
          <mc:Choice Requires="x14">
            <control shapeId="73737" r:id="rId9" name="Check Box 9">
              <controlPr defaultSize="0" autoFill="0" autoLine="0" autoPict="0">
                <anchor moveWithCells="1">
                  <from>
                    <xdr:col>74</xdr:col>
                    <xdr:colOff>213360</xdr:colOff>
                    <xdr:row>57</xdr:row>
                    <xdr:rowOff>137160</xdr:rowOff>
                  </from>
                  <to>
                    <xdr:col>76</xdr:col>
                    <xdr:colOff>129540</xdr:colOff>
                    <xdr:row>63</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0000000}">
          <x14:formula1>
            <xm:f>基本情報!$L$79:$L$109</xm:f>
          </x14:formula1>
          <xm:sqref>W3 BW3</xm:sqref>
        </x14:dataValidation>
        <x14:dataValidation type="list" allowBlank="1" showInputMessage="1" showErrorMessage="1" xr:uid="{00000000-0002-0000-1500-000001000000}">
          <x14:formula1>
            <xm:f>基本情報!$K$79:$K$90</xm:f>
          </x14:formula1>
          <xm:sqref>U3 BU3</xm:sqref>
        </x14:dataValidation>
        <x14:dataValidation type="list" allowBlank="1" showInputMessage="1" showErrorMessage="1" xr:uid="{00000000-0002-0000-1500-000002000000}">
          <x14:formula1>
            <xm:f>基本情報!$J$79:$J$81</xm:f>
          </x14:formula1>
          <xm:sqref>R3:S3 BR3:BS3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9">
    <tabColor rgb="FFFFFF00"/>
  </sheetPr>
  <dimension ref="B1:CB55"/>
  <sheetViews>
    <sheetView showGridLines="0" showZeros="0" view="pageBreakPreview" zoomScaleNormal="100" zoomScaleSheetLayoutView="100" workbookViewId="0">
      <selection activeCell="I31" sqref="I31"/>
    </sheetView>
  </sheetViews>
  <sheetFormatPr defaultRowHeight="13.2"/>
  <cols>
    <col min="1" max="2" width="1.6640625" style="228" customWidth="1"/>
    <col min="3" max="3" width="1.109375" style="228" customWidth="1"/>
    <col min="4" max="4" width="5.6640625" style="228" customWidth="1"/>
    <col min="5" max="5" width="3.6640625" style="228" customWidth="1"/>
    <col min="6" max="6" width="2.6640625" style="228" customWidth="1"/>
    <col min="7" max="7" width="3.6640625" style="228" customWidth="1"/>
    <col min="8" max="8" width="2.6640625" style="228" customWidth="1"/>
    <col min="9" max="10" width="3.6640625" style="228" customWidth="1"/>
    <col min="11" max="11" width="1.21875" style="228" customWidth="1"/>
    <col min="12" max="13" width="4.109375" style="228" customWidth="1"/>
    <col min="14" max="14" width="3.6640625" style="228" customWidth="1"/>
    <col min="15" max="16" width="5" style="228" customWidth="1"/>
    <col min="17" max="17" width="3.6640625" style="228" customWidth="1"/>
    <col min="18" max="19" width="3.109375" style="228" customWidth="1"/>
    <col min="20" max="20" width="4.109375" style="228" customWidth="1"/>
    <col min="21" max="22" width="3.6640625" style="228" customWidth="1"/>
    <col min="23" max="26" width="3.6640625" style="235" customWidth="1"/>
    <col min="27" max="28" width="1.6640625" style="235" customWidth="1"/>
    <col min="29" max="29" width="2.109375" style="235" customWidth="1"/>
    <col min="30" max="30" width="7.21875" style="228" hidden="1" customWidth="1"/>
    <col min="31" max="51" width="0" style="228" hidden="1" customWidth="1"/>
    <col min="52" max="52" width="15" style="228" customWidth="1"/>
    <col min="53" max="54" width="1.6640625" style="228" customWidth="1"/>
    <col min="55" max="55" width="1.109375" style="228" customWidth="1"/>
    <col min="56" max="56" width="5.6640625" style="228" customWidth="1"/>
    <col min="57" max="57" width="3.6640625" style="228" customWidth="1"/>
    <col min="58" max="58" width="2.6640625" style="228" customWidth="1"/>
    <col min="59" max="59" width="3.6640625" style="228" customWidth="1"/>
    <col min="60" max="60" width="2.6640625" style="228" customWidth="1"/>
    <col min="61" max="62" width="3.6640625" style="228" customWidth="1"/>
    <col min="63" max="63" width="1.21875" style="228" customWidth="1"/>
    <col min="64" max="65" width="4.109375" style="228" customWidth="1"/>
    <col min="66" max="66" width="3.6640625" style="228" customWidth="1"/>
    <col min="67" max="68" width="5" style="228" customWidth="1"/>
    <col min="69" max="69" width="3.6640625" style="228" customWidth="1"/>
    <col min="70" max="71" width="3.109375" style="228" customWidth="1"/>
    <col min="72" max="72" width="4.109375" style="228" customWidth="1"/>
    <col min="73" max="74" width="3.6640625" style="228" customWidth="1"/>
    <col min="75" max="78" width="3.6640625" style="235" customWidth="1"/>
    <col min="79" max="80" width="1.6640625" style="235" customWidth="1"/>
    <col min="81" max="293" width="8.88671875" style="228"/>
    <col min="294" max="294" width="2.44140625" style="228" customWidth="1"/>
    <col min="295" max="295" width="2.33203125" style="228" customWidth="1"/>
    <col min="296" max="296" width="1.109375" style="228" customWidth="1"/>
    <col min="297" max="297" width="22.6640625" style="228" customWidth="1"/>
    <col min="298" max="298" width="1.21875" style="228" customWidth="1"/>
    <col min="299" max="300" width="11.77734375" style="228" customWidth="1"/>
    <col min="301" max="301" width="1.77734375" style="228" customWidth="1"/>
    <col min="302" max="302" width="6.88671875" style="228" customWidth="1"/>
    <col min="303" max="303" width="4.44140625" style="228" customWidth="1"/>
    <col min="304" max="304" width="3.6640625" style="228" customWidth="1"/>
    <col min="305" max="305" width="0.77734375" style="228" customWidth="1"/>
    <col min="306" max="306" width="3.33203125" style="228" customWidth="1"/>
    <col min="307" max="307" width="3.6640625" style="228" customWidth="1"/>
    <col min="308" max="308" width="3" style="228" customWidth="1"/>
    <col min="309" max="309" width="3.6640625" style="228" customWidth="1"/>
    <col min="310" max="310" width="3.109375" style="228" customWidth="1"/>
    <col min="311" max="311" width="1.88671875" style="228" customWidth="1"/>
    <col min="312" max="313" width="2.21875" style="228" customWidth="1"/>
    <col min="314" max="314" width="7.21875" style="228" customWidth="1"/>
    <col min="315" max="549" width="8.88671875" style="228"/>
    <col min="550" max="550" width="2.44140625" style="228" customWidth="1"/>
    <col min="551" max="551" width="2.33203125" style="228" customWidth="1"/>
    <col min="552" max="552" width="1.109375" style="228" customWidth="1"/>
    <col min="553" max="553" width="22.6640625" style="228" customWidth="1"/>
    <col min="554" max="554" width="1.21875" style="228" customWidth="1"/>
    <col min="555" max="556" width="11.77734375" style="228" customWidth="1"/>
    <col min="557" max="557" width="1.77734375" style="228" customWidth="1"/>
    <col min="558" max="558" width="6.88671875" style="228" customWidth="1"/>
    <col min="559" max="559" width="4.44140625" style="228" customWidth="1"/>
    <col min="560" max="560" width="3.6640625" style="228" customWidth="1"/>
    <col min="561" max="561" width="0.77734375" style="228" customWidth="1"/>
    <col min="562" max="562" width="3.33203125" style="228" customWidth="1"/>
    <col min="563" max="563" width="3.6640625" style="228" customWidth="1"/>
    <col min="564" max="564" width="3" style="228" customWidth="1"/>
    <col min="565" max="565" width="3.6640625" style="228" customWidth="1"/>
    <col min="566" max="566" width="3.109375" style="228" customWidth="1"/>
    <col min="567" max="567" width="1.88671875" style="228" customWidth="1"/>
    <col min="568" max="569" width="2.21875" style="228" customWidth="1"/>
    <col min="570" max="570" width="7.21875" style="228" customWidth="1"/>
    <col min="571" max="805" width="8.88671875" style="228"/>
    <col min="806" max="806" width="2.44140625" style="228" customWidth="1"/>
    <col min="807" max="807" width="2.33203125" style="228" customWidth="1"/>
    <col min="808" max="808" width="1.109375" style="228" customWidth="1"/>
    <col min="809" max="809" width="22.6640625" style="228" customWidth="1"/>
    <col min="810" max="810" width="1.21875" style="228" customWidth="1"/>
    <col min="811" max="812" width="11.77734375" style="228" customWidth="1"/>
    <col min="813" max="813" width="1.77734375" style="228" customWidth="1"/>
    <col min="814" max="814" width="6.88671875" style="228" customWidth="1"/>
    <col min="815" max="815" width="4.44140625" style="228" customWidth="1"/>
    <col min="816" max="816" width="3.6640625" style="228" customWidth="1"/>
    <col min="817" max="817" width="0.77734375" style="228" customWidth="1"/>
    <col min="818" max="818" width="3.33203125" style="228" customWidth="1"/>
    <col min="819" max="819" width="3.6640625" style="228" customWidth="1"/>
    <col min="820" max="820" width="3" style="228" customWidth="1"/>
    <col min="821" max="821" width="3.6640625" style="228" customWidth="1"/>
    <col min="822" max="822" width="3.109375" style="228" customWidth="1"/>
    <col min="823" max="823" width="1.88671875" style="228" customWidth="1"/>
    <col min="824" max="825" width="2.21875" style="228" customWidth="1"/>
    <col min="826" max="826" width="7.21875" style="228" customWidth="1"/>
    <col min="827" max="1061" width="8.88671875" style="228"/>
    <col min="1062" max="1062" width="2.44140625" style="228" customWidth="1"/>
    <col min="1063" max="1063" width="2.33203125" style="228" customWidth="1"/>
    <col min="1064" max="1064" width="1.109375" style="228" customWidth="1"/>
    <col min="1065" max="1065" width="22.6640625" style="228" customWidth="1"/>
    <col min="1066" max="1066" width="1.21875" style="228" customWidth="1"/>
    <col min="1067" max="1068" width="11.77734375" style="228" customWidth="1"/>
    <col min="1069" max="1069" width="1.77734375" style="228" customWidth="1"/>
    <col min="1070" max="1070" width="6.88671875" style="228" customWidth="1"/>
    <col min="1071" max="1071" width="4.44140625" style="228" customWidth="1"/>
    <col min="1072" max="1072" width="3.6640625" style="228" customWidth="1"/>
    <col min="1073" max="1073" width="0.77734375" style="228" customWidth="1"/>
    <col min="1074" max="1074" width="3.33203125" style="228" customWidth="1"/>
    <col min="1075" max="1075" width="3.6640625" style="228" customWidth="1"/>
    <col min="1076" max="1076" width="3" style="228" customWidth="1"/>
    <col min="1077" max="1077" width="3.6640625" style="228" customWidth="1"/>
    <col min="1078" max="1078" width="3.109375" style="228" customWidth="1"/>
    <col min="1079" max="1079" width="1.88671875" style="228" customWidth="1"/>
    <col min="1080" max="1081" width="2.21875" style="228" customWidth="1"/>
    <col min="1082" max="1082" width="7.21875" style="228" customWidth="1"/>
    <col min="1083" max="1317" width="8.88671875" style="228"/>
    <col min="1318" max="1318" width="2.44140625" style="228" customWidth="1"/>
    <col min="1319" max="1319" width="2.33203125" style="228" customWidth="1"/>
    <col min="1320" max="1320" width="1.109375" style="228" customWidth="1"/>
    <col min="1321" max="1321" width="22.6640625" style="228" customWidth="1"/>
    <col min="1322" max="1322" width="1.21875" style="228" customWidth="1"/>
    <col min="1323" max="1324" width="11.77734375" style="228" customWidth="1"/>
    <col min="1325" max="1325" width="1.77734375" style="228" customWidth="1"/>
    <col min="1326" max="1326" width="6.88671875" style="228" customWidth="1"/>
    <col min="1327" max="1327" width="4.44140625" style="228" customWidth="1"/>
    <col min="1328" max="1328" width="3.6640625" style="228" customWidth="1"/>
    <col min="1329" max="1329" width="0.77734375" style="228" customWidth="1"/>
    <col min="1330" max="1330" width="3.33203125" style="228" customWidth="1"/>
    <col min="1331" max="1331" width="3.6640625" style="228" customWidth="1"/>
    <col min="1332" max="1332" width="3" style="228" customWidth="1"/>
    <col min="1333" max="1333" width="3.6640625" style="228" customWidth="1"/>
    <col min="1334" max="1334" width="3.109375" style="228" customWidth="1"/>
    <col min="1335" max="1335" width="1.88671875" style="228" customWidth="1"/>
    <col min="1336" max="1337" width="2.21875" style="228" customWidth="1"/>
    <col min="1338" max="1338" width="7.21875" style="228" customWidth="1"/>
    <col min="1339" max="1573" width="8.88671875" style="228"/>
    <col min="1574" max="1574" width="2.44140625" style="228" customWidth="1"/>
    <col min="1575" max="1575" width="2.33203125" style="228" customWidth="1"/>
    <col min="1576" max="1576" width="1.109375" style="228" customWidth="1"/>
    <col min="1577" max="1577" width="22.6640625" style="228" customWidth="1"/>
    <col min="1578" max="1578" width="1.21875" style="228" customWidth="1"/>
    <col min="1579" max="1580" width="11.77734375" style="228" customWidth="1"/>
    <col min="1581" max="1581" width="1.77734375" style="228" customWidth="1"/>
    <col min="1582" max="1582" width="6.88671875" style="228" customWidth="1"/>
    <col min="1583" max="1583" width="4.44140625" style="228" customWidth="1"/>
    <col min="1584" max="1584" width="3.6640625" style="228" customWidth="1"/>
    <col min="1585" max="1585" width="0.77734375" style="228" customWidth="1"/>
    <col min="1586" max="1586" width="3.33203125" style="228" customWidth="1"/>
    <col min="1587" max="1587" width="3.6640625" style="228" customWidth="1"/>
    <col min="1588" max="1588" width="3" style="228" customWidth="1"/>
    <col min="1589" max="1589" width="3.6640625" style="228" customWidth="1"/>
    <col min="1590" max="1590" width="3.109375" style="228" customWidth="1"/>
    <col min="1591" max="1591" width="1.88671875" style="228" customWidth="1"/>
    <col min="1592" max="1593" width="2.21875" style="228" customWidth="1"/>
    <col min="1594" max="1594" width="7.21875" style="228" customWidth="1"/>
    <col min="1595" max="1829" width="8.88671875" style="228"/>
    <col min="1830" max="1830" width="2.44140625" style="228" customWidth="1"/>
    <col min="1831" max="1831" width="2.33203125" style="228" customWidth="1"/>
    <col min="1832" max="1832" width="1.109375" style="228" customWidth="1"/>
    <col min="1833" max="1833" width="22.6640625" style="228" customWidth="1"/>
    <col min="1834" max="1834" width="1.21875" style="228" customWidth="1"/>
    <col min="1835" max="1836" width="11.77734375" style="228" customWidth="1"/>
    <col min="1837" max="1837" width="1.77734375" style="228" customWidth="1"/>
    <col min="1838" max="1838" width="6.88671875" style="228" customWidth="1"/>
    <col min="1839" max="1839" width="4.44140625" style="228" customWidth="1"/>
    <col min="1840" max="1840" width="3.6640625" style="228" customWidth="1"/>
    <col min="1841" max="1841" width="0.77734375" style="228" customWidth="1"/>
    <col min="1842" max="1842" width="3.33203125" style="228" customWidth="1"/>
    <col min="1843" max="1843" width="3.6640625" style="228" customWidth="1"/>
    <col min="1844" max="1844" width="3" style="228" customWidth="1"/>
    <col min="1845" max="1845" width="3.6640625" style="228" customWidth="1"/>
    <col min="1846" max="1846" width="3.109375" style="228" customWidth="1"/>
    <col min="1847" max="1847" width="1.88671875" style="228" customWidth="1"/>
    <col min="1848" max="1849" width="2.21875" style="228" customWidth="1"/>
    <col min="1850" max="1850" width="7.21875" style="228" customWidth="1"/>
    <col min="1851" max="2085" width="8.88671875" style="228"/>
    <col min="2086" max="2086" width="2.44140625" style="228" customWidth="1"/>
    <col min="2087" max="2087" width="2.33203125" style="228" customWidth="1"/>
    <col min="2088" max="2088" width="1.109375" style="228" customWidth="1"/>
    <col min="2089" max="2089" width="22.6640625" style="228" customWidth="1"/>
    <col min="2090" max="2090" width="1.21875" style="228" customWidth="1"/>
    <col min="2091" max="2092" width="11.77734375" style="228" customWidth="1"/>
    <col min="2093" max="2093" width="1.77734375" style="228" customWidth="1"/>
    <col min="2094" max="2094" width="6.88671875" style="228" customWidth="1"/>
    <col min="2095" max="2095" width="4.44140625" style="228" customWidth="1"/>
    <col min="2096" max="2096" width="3.6640625" style="228" customWidth="1"/>
    <col min="2097" max="2097" width="0.77734375" style="228" customWidth="1"/>
    <col min="2098" max="2098" width="3.33203125" style="228" customWidth="1"/>
    <col min="2099" max="2099" width="3.6640625" style="228" customWidth="1"/>
    <col min="2100" max="2100" width="3" style="228" customWidth="1"/>
    <col min="2101" max="2101" width="3.6640625" style="228" customWidth="1"/>
    <col min="2102" max="2102" width="3.109375" style="228" customWidth="1"/>
    <col min="2103" max="2103" width="1.88671875" style="228" customWidth="1"/>
    <col min="2104" max="2105" width="2.21875" style="228" customWidth="1"/>
    <col min="2106" max="2106" width="7.21875" style="228" customWidth="1"/>
    <col min="2107" max="2341" width="8.88671875" style="228"/>
    <col min="2342" max="2342" width="2.44140625" style="228" customWidth="1"/>
    <col min="2343" max="2343" width="2.33203125" style="228" customWidth="1"/>
    <col min="2344" max="2344" width="1.109375" style="228" customWidth="1"/>
    <col min="2345" max="2345" width="22.6640625" style="228" customWidth="1"/>
    <col min="2346" max="2346" width="1.21875" style="228" customWidth="1"/>
    <col min="2347" max="2348" width="11.77734375" style="228" customWidth="1"/>
    <col min="2349" max="2349" width="1.77734375" style="228" customWidth="1"/>
    <col min="2350" max="2350" width="6.88671875" style="228" customWidth="1"/>
    <col min="2351" max="2351" width="4.44140625" style="228" customWidth="1"/>
    <col min="2352" max="2352" width="3.6640625" style="228" customWidth="1"/>
    <col min="2353" max="2353" width="0.77734375" style="228" customWidth="1"/>
    <col min="2354" max="2354" width="3.33203125" style="228" customWidth="1"/>
    <col min="2355" max="2355" width="3.6640625" style="228" customWidth="1"/>
    <col min="2356" max="2356" width="3" style="228" customWidth="1"/>
    <col min="2357" max="2357" width="3.6640625" style="228" customWidth="1"/>
    <col min="2358" max="2358" width="3.109375" style="228" customWidth="1"/>
    <col min="2359" max="2359" width="1.88671875" style="228" customWidth="1"/>
    <col min="2360" max="2361" width="2.21875" style="228" customWidth="1"/>
    <col min="2362" max="2362" width="7.21875" style="228" customWidth="1"/>
    <col min="2363" max="2597" width="8.88671875" style="228"/>
    <col min="2598" max="2598" width="2.44140625" style="228" customWidth="1"/>
    <col min="2599" max="2599" width="2.33203125" style="228" customWidth="1"/>
    <col min="2600" max="2600" width="1.109375" style="228" customWidth="1"/>
    <col min="2601" max="2601" width="22.6640625" style="228" customWidth="1"/>
    <col min="2602" max="2602" width="1.21875" style="228" customWidth="1"/>
    <col min="2603" max="2604" width="11.77734375" style="228" customWidth="1"/>
    <col min="2605" max="2605" width="1.77734375" style="228" customWidth="1"/>
    <col min="2606" max="2606" width="6.88671875" style="228" customWidth="1"/>
    <col min="2607" max="2607" width="4.44140625" style="228" customWidth="1"/>
    <col min="2608" max="2608" width="3.6640625" style="228" customWidth="1"/>
    <col min="2609" max="2609" width="0.77734375" style="228" customWidth="1"/>
    <col min="2610" max="2610" width="3.33203125" style="228" customWidth="1"/>
    <col min="2611" max="2611" width="3.6640625" style="228" customWidth="1"/>
    <col min="2612" max="2612" width="3" style="228" customWidth="1"/>
    <col min="2613" max="2613" width="3.6640625" style="228" customWidth="1"/>
    <col min="2614" max="2614" width="3.109375" style="228" customWidth="1"/>
    <col min="2615" max="2615" width="1.88671875" style="228" customWidth="1"/>
    <col min="2616" max="2617" width="2.21875" style="228" customWidth="1"/>
    <col min="2618" max="2618" width="7.21875" style="228" customWidth="1"/>
    <col min="2619" max="2853" width="8.88671875" style="228"/>
    <col min="2854" max="2854" width="2.44140625" style="228" customWidth="1"/>
    <col min="2855" max="2855" width="2.33203125" style="228" customWidth="1"/>
    <col min="2856" max="2856" width="1.109375" style="228" customWidth="1"/>
    <col min="2857" max="2857" width="22.6640625" style="228" customWidth="1"/>
    <col min="2858" max="2858" width="1.21875" style="228" customWidth="1"/>
    <col min="2859" max="2860" width="11.77734375" style="228" customWidth="1"/>
    <col min="2861" max="2861" width="1.77734375" style="228" customWidth="1"/>
    <col min="2862" max="2862" width="6.88671875" style="228" customWidth="1"/>
    <col min="2863" max="2863" width="4.44140625" style="228" customWidth="1"/>
    <col min="2864" max="2864" width="3.6640625" style="228" customWidth="1"/>
    <col min="2865" max="2865" width="0.77734375" style="228" customWidth="1"/>
    <col min="2866" max="2866" width="3.33203125" style="228" customWidth="1"/>
    <col min="2867" max="2867" width="3.6640625" style="228" customWidth="1"/>
    <col min="2868" max="2868" width="3" style="228" customWidth="1"/>
    <col min="2869" max="2869" width="3.6640625" style="228" customWidth="1"/>
    <col min="2870" max="2870" width="3.109375" style="228" customWidth="1"/>
    <col min="2871" max="2871" width="1.88671875" style="228" customWidth="1"/>
    <col min="2872" max="2873" width="2.21875" style="228" customWidth="1"/>
    <col min="2874" max="2874" width="7.21875" style="228" customWidth="1"/>
    <col min="2875" max="3109" width="8.88671875" style="228"/>
    <col min="3110" max="3110" width="2.44140625" style="228" customWidth="1"/>
    <col min="3111" max="3111" width="2.33203125" style="228" customWidth="1"/>
    <col min="3112" max="3112" width="1.109375" style="228" customWidth="1"/>
    <col min="3113" max="3113" width="22.6640625" style="228" customWidth="1"/>
    <col min="3114" max="3114" width="1.21875" style="228" customWidth="1"/>
    <col min="3115" max="3116" width="11.77734375" style="228" customWidth="1"/>
    <col min="3117" max="3117" width="1.77734375" style="228" customWidth="1"/>
    <col min="3118" max="3118" width="6.88671875" style="228" customWidth="1"/>
    <col min="3119" max="3119" width="4.44140625" style="228" customWidth="1"/>
    <col min="3120" max="3120" width="3.6640625" style="228" customWidth="1"/>
    <col min="3121" max="3121" width="0.77734375" style="228" customWidth="1"/>
    <col min="3122" max="3122" width="3.33203125" style="228" customWidth="1"/>
    <col min="3123" max="3123" width="3.6640625" style="228" customWidth="1"/>
    <col min="3124" max="3124" width="3" style="228" customWidth="1"/>
    <col min="3125" max="3125" width="3.6640625" style="228" customWidth="1"/>
    <col min="3126" max="3126" width="3.109375" style="228" customWidth="1"/>
    <col min="3127" max="3127" width="1.88671875" style="228" customWidth="1"/>
    <col min="3128" max="3129" width="2.21875" style="228" customWidth="1"/>
    <col min="3130" max="3130" width="7.21875" style="228" customWidth="1"/>
    <col min="3131" max="3365" width="8.88671875" style="228"/>
    <col min="3366" max="3366" width="2.44140625" style="228" customWidth="1"/>
    <col min="3367" max="3367" width="2.33203125" style="228" customWidth="1"/>
    <col min="3368" max="3368" width="1.109375" style="228" customWidth="1"/>
    <col min="3369" max="3369" width="22.6640625" style="228" customWidth="1"/>
    <col min="3370" max="3370" width="1.21875" style="228" customWidth="1"/>
    <col min="3371" max="3372" width="11.77734375" style="228" customWidth="1"/>
    <col min="3373" max="3373" width="1.77734375" style="228" customWidth="1"/>
    <col min="3374" max="3374" width="6.88671875" style="228" customWidth="1"/>
    <col min="3375" max="3375" width="4.44140625" style="228" customWidth="1"/>
    <col min="3376" max="3376" width="3.6640625" style="228" customWidth="1"/>
    <col min="3377" max="3377" width="0.77734375" style="228" customWidth="1"/>
    <col min="3378" max="3378" width="3.33203125" style="228" customWidth="1"/>
    <col min="3379" max="3379" width="3.6640625" style="228" customWidth="1"/>
    <col min="3380" max="3380" width="3" style="228" customWidth="1"/>
    <col min="3381" max="3381" width="3.6640625" style="228" customWidth="1"/>
    <col min="3382" max="3382" width="3.109375" style="228" customWidth="1"/>
    <col min="3383" max="3383" width="1.88671875" style="228" customWidth="1"/>
    <col min="3384" max="3385" width="2.21875" style="228" customWidth="1"/>
    <col min="3386" max="3386" width="7.21875" style="228" customWidth="1"/>
    <col min="3387" max="3621" width="8.88671875" style="228"/>
    <col min="3622" max="3622" width="2.44140625" style="228" customWidth="1"/>
    <col min="3623" max="3623" width="2.33203125" style="228" customWidth="1"/>
    <col min="3624" max="3624" width="1.109375" style="228" customWidth="1"/>
    <col min="3625" max="3625" width="22.6640625" style="228" customWidth="1"/>
    <col min="3626" max="3626" width="1.21875" style="228" customWidth="1"/>
    <col min="3627" max="3628" width="11.77734375" style="228" customWidth="1"/>
    <col min="3629" max="3629" width="1.77734375" style="228" customWidth="1"/>
    <col min="3630" max="3630" width="6.88671875" style="228" customWidth="1"/>
    <col min="3631" max="3631" width="4.44140625" style="228" customWidth="1"/>
    <col min="3632" max="3632" width="3.6640625" style="228" customWidth="1"/>
    <col min="3633" max="3633" width="0.77734375" style="228" customWidth="1"/>
    <col min="3634" max="3634" width="3.33203125" style="228" customWidth="1"/>
    <col min="3635" max="3635" width="3.6640625" style="228" customWidth="1"/>
    <col min="3636" max="3636" width="3" style="228" customWidth="1"/>
    <col min="3637" max="3637" width="3.6640625" style="228" customWidth="1"/>
    <col min="3638" max="3638" width="3.109375" style="228" customWidth="1"/>
    <col min="3639" max="3639" width="1.88671875" style="228" customWidth="1"/>
    <col min="3640" max="3641" width="2.21875" style="228" customWidth="1"/>
    <col min="3642" max="3642" width="7.21875" style="228" customWidth="1"/>
    <col min="3643" max="3877" width="8.88671875" style="228"/>
    <col min="3878" max="3878" width="2.44140625" style="228" customWidth="1"/>
    <col min="3879" max="3879" width="2.33203125" style="228" customWidth="1"/>
    <col min="3880" max="3880" width="1.109375" style="228" customWidth="1"/>
    <col min="3881" max="3881" width="22.6640625" style="228" customWidth="1"/>
    <col min="3882" max="3882" width="1.21875" style="228" customWidth="1"/>
    <col min="3883" max="3884" width="11.77734375" style="228" customWidth="1"/>
    <col min="3885" max="3885" width="1.77734375" style="228" customWidth="1"/>
    <col min="3886" max="3886" width="6.88671875" style="228" customWidth="1"/>
    <col min="3887" max="3887" width="4.44140625" style="228" customWidth="1"/>
    <col min="3888" max="3888" width="3.6640625" style="228" customWidth="1"/>
    <col min="3889" max="3889" width="0.77734375" style="228" customWidth="1"/>
    <col min="3890" max="3890" width="3.33203125" style="228" customWidth="1"/>
    <col min="3891" max="3891" width="3.6640625" style="228" customWidth="1"/>
    <col min="3892" max="3892" width="3" style="228" customWidth="1"/>
    <col min="3893" max="3893" width="3.6640625" style="228" customWidth="1"/>
    <col min="3894" max="3894" width="3.109375" style="228" customWidth="1"/>
    <col min="3895" max="3895" width="1.88671875" style="228" customWidth="1"/>
    <col min="3896" max="3897" width="2.21875" style="228" customWidth="1"/>
    <col min="3898" max="3898" width="7.21875" style="228" customWidth="1"/>
    <col min="3899" max="4133" width="8.88671875" style="228"/>
    <col min="4134" max="4134" width="2.44140625" style="228" customWidth="1"/>
    <col min="4135" max="4135" width="2.33203125" style="228" customWidth="1"/>
    <col min="4136" max="4136" width="1.109375" style="228" customWidth="1"/>
    <col min="4137" max="4137" width="22.6640625" style="228" customWidth="1"/>
    <col min="4138" max="4138" width="1.21875" style="228" customWidth="1"/>
    <col min="4139" max="4140" width="11.77734375" style="228" customWidth="1"/>
    <col min="4141" max="4141" width="1.77734375" style="228" customWidth="1"/>
    <col min="4142" max="4142" width="6.88671875" style="228" customWidth="1"/>
    <col min="4143" max="4143" width="4.44140625" style="228" customWidth="1"/>
    <col min="4144" max="4144" width="3.6640625" style="228" customWidth="1"/>
    <col min="4145" max="4145" width="0.77734375" style="228" customWidth="1"/>
    <col min="4146" max="4146" width="3.33203125" style="228" customWidth="1"/>
    <col min="4147" max="4147" width="3.6640625" style="228" customWidth="1"/>
    <col min="4148" max="4148" width="3" style="228" customWidth="1"/>
    <col min="4149" max="4149" width="3.6640625" style="228" customWidth="1"/>
    <col min="4150" max="4150" width="3.109375" style="228" customWidth="1"/>
    <col min="4151" max="4151" width="1.88671875" style="228" customWidth="1"/>
    <col min="4152" max="4153" width="2.21875" style="228" customWidth="1"/>
    <col min="4154" max="4154" width="7.21875" style="228" customWidth="1"/>
    <col min="4155" max="4389" width="8.88671875" style="228"/>
    <col min="4390" max="4390" width="2.44140625" style="228" customWidth="1"/>
    <col min="4391" max="4391" width="2.33203125" style="228" customWidth="1"/>
    <col min="4392" max="4392" width="1.109375" style="228" customWidth="1"/>
    <col min="4393" max="4393" width="22.6640625" style="228" customWidth="1"/>
    <col min="4394" max="4394" width="1.21875" style="228" customWidth="1"/>
    <col min="4395" max="4396" width="11.77734375" style="228" customWidth="1"/>
    <col min="4397" max="4397" width="1.77734375" style="228" customWidth="1"/>
    <col min="4398" max="4398" width="6.88671875" style="228" customWidth="1"/>
    <col min="4399" max="4399" width="4.44140625" style="228" customWidth="1"/>
    <col min="4400" max="4400" width="3.6640625" style="228" customWidth="1"/>
    <col min="4401" max="4401" width="0.77734375" style="228" customWidth="1"/>
    <col min="4402" max="4402" width="3.33203125" style="228" customWidth="1"/>
    <col min="4403" max="4403" width="3.6640625" style="228" customWidth="1"/>
    <col min="4404" max="4404" width="3" style="228" customWidth="1"/>
    <col min="4405" max="4405" width="3.6640625" style="228" customWidth="1"/>
    <col min="4406" max="4406" width="3.109375" style="228" customWidth="1"/>
    <col min="4407" max="4407" width="1.88671875" style="228" customWidth="1"/>
    <col min="4408" max="4409" width="2.21875" style="228" customWidth="1"/>
    <col min="4410" max="4410" width="7.21875" style="228" customWidth="1"/>
    <col min="4411" max="4645" width="8.88671875" style="228"/>
    <col min="4646" max="4646" width="2.44140625" style="228" customWidth="1"/>
    <col min="4647" max="4647" width="2.33203125" style="228" customWidth="1"/>
    <col min="4648" max="4648" width="1.109375" style="228" customWidth="1"/>
    <col min="4649" max="4649" width="22.6640625" style="228" customWidth="1"/>
    <col min="4650" max="4650" width="1.21875" style="228" customWidth="1"/>
    <col min="4651" max="4652" width="11.77734375" style="228" customWidth="1"/>
    <col min="4653" max="4653" width="1.77734375" style="228" customWidth="1"/>
    <col min="4654" max="4654" width="6.88671875" style="228" customWidth="1"/>
    <col min="4655" max="4655" width="4.44140625" style="228" customWidth="1"/>
    <col min="4656" max="4656" width="3.6640625" style="228" customWidth="1"/>
    <col min="4657" max="4657" width="0.77734375" style="228" customWidth="1"/>
    <col min="4658" max="4658" width="3.33203125" style="228" customWidth="1"/>
    <col min="4659" max="4659" width="3.6640625" style="228" customWidth="1"/>
    <col min="4660" max="4660" width="3" style="228" customWidth="1"/>
    <col min="4661" max="4661" width="3.6640625" style="228" customWidth="1"/>
    <col min="4662" max="4662" width="3.109375" style="228" customWidth="1"/>
    <col min="4663" max="4663" width="1.88671875" style="228" customWidth="1"/>
    <col min="4664" max="4665" width="2.21875" style="228" customWidth="1"/>
    <col min="4666" max="4666" width="7.21875" style="228" customWidth="1"/>
    <col min="4667" max="4901" width="8.88671875" style="228"/>
    <col min="4902" max="4902" width="2.44140625" style="228" customWidth="1"/>
    <col min="4903" max="4903" width="2.33203125" style="228" customWidth="1"/>
    <col min="4904" max="4904" width="1.109375" style="228" customWidth="1"/>
    <col min="4905" max="4905" width="22.6640625" style="228" customWidth="1"/>
    <col min="4906" max="4906" width="1.21875" style="228" customWidth="1"/>
    <col min="4907" max="4908" width="11.77734375" style="228" customWidth="1"/>
    <col min="4909" max="4909" width="1.77734375" style="228" customWidth="1"/>
    <col min="4910" max="4910" width="6.88671875" style="228" customWidth="1"/>
    <col min="4911" max="4911" width="4.44140625" style="228" customWidth="1"/>
    <col min="4912" max="4912" width="3.6640625" style="228" customWidth="1"/>
    <col min="4913" max="4913" width="0.77734375" style="228" customWidth="1"/>
    <col min="4914" max="4914" width="3.33203125" style="228" customWidth="1"/>
    <col min="4915" max="4915" width="3.6640625" style="228" customWidth="1"/>
    <col min="4916" max="4916" width="3" style="228" customWidth="1"/>
    <col min="4917" max="4917" width="3.6640625" style="228" customWidth="1"/>
    <col min="4918" max="4918" width="3.109375" style="228" customWidth="1"/>
    <col min="4919" max="4919" width="1.88671875" style="228" customWidth="1"/>
    <col min="4920" max="4921" width="2.21875" style="228" customWidth="1"/>
    <col min="4922" max="4922" width="7.21875" style="228" customWidth="1"/>
    <col min="4923" max="5157" width="8.88671875" style="228"/>
    <col min="5158" max="5158" width="2.44140625" style="228" customWidth="1"/>
    <col min="5159" max="5159" width="2.33203125" style="228" customWidth="1"/>
    <col min="5160" max="5160" width="1.109375" style="228" customWidth="1"/>
    <col min="5161" max="5161" width="22.6640625" style="228" customWidth="1"/>
    <col min="5162" max="5162" width="1.21875" style="228" customWidth="1"/>
    <col min="5163" max="5164" width="11.77734375" style="228" customWidth="1"/>
    <col min="5165" max="5165" width="1.77734375" style="228" customWidth="1"/>
    <col min="5166" max="5166" width="6.88671875" style="228" customWidth="1"/>
    <col min="5167" max="5167" width="4.44140625" style="228" customWidth="1"/>
    <col min="5168" max="5168" width="3.6640625" style="228" customWidth="1"/>
    <col min="5169" max="5169" width="0.77734375" style="228" customWidth="1"/>
    <col min="5170" max="5170" width="3.33203125" style="228" customWidth="1"/>
    <col min="5171" max="5171" width="3.6640625" style="228" customWidth="1"/>
    <col min="5172" max="5172" width="3" style="228" customWidth="1"/>
    <col min="5173" max="5173" width="3.6640625" style="228" customWidth="1"/>
    <col min="5174" max="5174" width="3.109375" style="228" customWidth="1"/>
    <col min="5175" max="5175" width="1.88671875" style="228" customWidth="1"/>
    <col min="5176" max="5177" width="2.21875" style="228" customWidth="1"/>
    <col min="5178" max="5178" width="7.21875" style="228" customWidth="1"/>
    <col min="5179" max="5413" width="8.88671875" style="228"/>
    <col min="5414" max="5414" width="2.44140625" style="228" customWidth="1"/>
    <col min="5415" max="5415" width="2.33203125" style="228" customWidth="1"/>
    <col min="5416" max="5416" width="1.109375" style="228" customWidth="1"/>
    <col min="5417" max="5417" width="22.6640625" style="228" customWidth="1"/>
    <col min="5418" max="5418" width="1.21875" style="228" customWidth="1"/>
    <col min="5419" max="5420" width="11.77734375" style="228" customWidth="1"/>
    <col min="5421" max="5421" width="1.77734375" style="228" customWidth="1"/>
    <col min="5422" max="5422" width="6.88671875" style="228" customWidth="1"/>
    <col min="5423" max="5423" width="4.44140625" style="228" customWidth="1"/>
    <col min="5424" max="5424" width="3.6640625" style="228" customWidth="1"/>
    <col min="5425" max="5425" width="0.77734375" style="228" customWidth="1"/>
    <col min="5426" max="5426" width="3.33203125" style="228" customWidth="1"/>
    <col min="5427" max="5427" width="3.6640625" style="228" customWidth="1"/>
    <col min="5428" max="5428" width="3" style="228" customWidth="1"/>
    <col min="5429" max="5429" width="3.6640625" style="228" customWidth="1"/>
    <col min="5430" max="5430" width="3.109375" style="228" customWidth="1"/>
    <col min="5431" max="5431" width="1.88671875" style="228" customWidth="1"/>
    <col min="5432" max="5433" width="2.21875" style="228" customWidth="1"/>
    <col min="5434" max="5434" width="7.21875" style="228" customWidth="1"/>
    <col min="5435" max="5669" width="8.88671875" style="228"/>
    <col min="5670" max="5670" width="2.44140625" style="228" customWidth="1"/>
    <col min="5671" max="5671" width="2.33203125" style="228" customWidth="1"/>
    <col min="5672" max="5672" width="1.109375" style="228" customWidth="1"/>
    <col min="5673" max="5673" width="22.6640625" style="228" customWidth="1"/>
    <col min="5674" max="5674" width="1.21875" style="228" customWidth="1"/>
    <col min="5675" max="5676" width="11.77734375" style="228" customWidth="1"/>
    <col min="5677" max="5677" width="1.77734375" style="228" customWidth="1"/>
    <col min="5678" max="5678" width="6.88671875" style="228" customWidth="1"/>
    <col min="5679" max="5679" width="4.44140625" style="228" customWidth="1"/>
    <col min="5680" max="5680" width="3.6640625" style="228" customWidth="1"/>
    <col min="5681" max="5681" width="0.77734375" style="228" customWidth="1"/>
    <col min="5682" max="5682" width="3.33203125" style="228" customWidth="1"/>
    <col min="5683" max="5683" width="3.6640625" style="228" customWidth="1"/>
    <col min="5684" max="5684" width="3" style="228" customWidth="1"/>
    <col min="5685" max="5685" width="3.6640625" style="228" customWidth="1"/>
    <col min="5686" max="5686" width="3.109375" style="228" customWidth="1"/>
    <col min="5687" max="5687" width="1.88671875" style="228" customWidth="1"/>
    <col min="5688" max="5689" width="2.21875" style="228" customWidth="1"/>
    <col min="5690" max="5690" width="7.21875" style="228" customWidth="1"/>
    <col min="5691" max="5925" width="8.88671875" style="228"/>
    <col min="5926" max="5926" width="2.44140625" style="228" customWidth="1"/>
    <col min="5927" max="5927" width="2.33203125" style="228" customWidth="1"/>
    <col min="5928" max="5928" width="1.109375" style="228" customWidth="1"/>
    <col min="5929" max="5929" width="22.6640625" style="228" customWidth="1"/>
    <col min="5930" max="5930" width="1.21875" style="228" customWidth="1"/>
    <col min="5931" max="5932" width="11.77734375" style="228" customWidth="1"/>
    <col min="5933" max="5933" width="1.77734375" style="228" customWidth="1"/>
    <col min="5934" max="5934" width="6.88671875" style="228" customWidth="1"/>
    <col min="5935" max="5935" width="4.44140625" style="228" customWidth="1"/>
    <col min="5936" max="5936" width="3.6640625" style="228" customWidth="1"/>
    <col min="5937" max="5937" width="0.77734375" style="228" customWidth="1"/>
    <col min="5938" max="5938" width="3.33203125" style="228" customWidth="1"/>
    <col min="5939" max="5939" width="3.6640625" style="228" customWidth="1"/>
    <col min="5940" max="5940" width="3" style="228" customWidth="1"/>
    <col min="5941" max="5941" width="3.6640625" style="228" customWidth="1"/>
    <col min="5942" max="5942" width="3.109375" style="228" customWidth="1"/>
    <col min="5943" max="5943" width="1.88671875" style="228" customWidth="1"/>
    <col min="5944" max="5945" width="2.21875" style="228" customWidth="1"/>
    <col min="5946" max="5946" width="7.21875" style="228" customWidth="1"/>
    <col min="5947" max="6181" width="8.88671875" style="228"/>
    <col min="6182" max="6182" width="2.44140625" style="228" customWidth="1"/>
    <col min="6183" max="6183" width="2.33203125" style="228" customWidth="1"/>
    <col min="6184" max="6184" width="1.109375" style="228" customWidth="1"/>
    <col min="6185" max="6185" width="22.6640625" style="228" customWidth="1"/>
    <col min="6186" max="6186" width="1.21875" style="228" customWidth="1"/>
    <col min="6187" max="6188" width="11.77734375" style="228" customWidth="1"/>
    <col min="6189" max="6189" width="1.77734375" style="228" customWidth="1"/>
    <col min="6190" max="6190" width="6.88671875" style="228" customWidth="1"/>
    <col min="6191" max="6191" width="4.44140625" style="228" customWidth="1"/>
    <col min="6192" max="6192" width="3.6640625" style="228" customWidth="1"/>
    <col min="6193" max="6193" width="0.77734375" style="228" customWidth="1"/>
    <col min="6194" max="6194" width="3.33203125" style="228" customWidth="1"/>
    <col min="6195" max="6195" width="3.6640625" style="228" customWidth="1"/>
    <col min="6196" max="6196" width="3" style="228" customWidth="1"/>
    <col min="6197" max="6197" width="3.6640625" style="228" customWidth="1"/>
    <col min="6198" max="6198" width="3.109375" style="228" customWidth="1"/>
    <col min="6199" max="6199" width="1.88671875" style="228" customWidth="1"/>
    <col min="6200" max="6201" width="2.21875" style="228" customWidth="1"/>
    <col min="6202" max="6202" width="7.21875" style="228" customWidth="1"/>
    <col min="6203" max="6437" width="8.88671875" style="228"/>
    <col min="6438" max="6438" width="2.44140625" style="228" customWidth="1"/>
    <col min="6439" max="6439" width="2.33203125" style="228" customWidth="1"/>
    <col min="6440" max="6440" width="1.109375" style="228" customWidth="1"/>
    <col min="6441" max="6441" width="22.6640625" style="228" customWidth="1"/>
    <col min="6442" max="6442" width="1.21875" style="228" customWidth="1"/>
    <col min="6443" max="6444" width="11.77734375" style="228" customWidth="1"/>
    <col min="6445" max="6445" width="1.77734375" style="228" customWidth="1"/>
    <col min="6446" max="6446" width="6.88671875" style="228" customWidth="1"/>
    <col min="6447" max="6447" width="4.44140625" style="228" customWidth="1"/>
    <col min="6448" max="6448" width="3.6640625" style="228" customWidth="1"/>
    <col min="6449" max="6449" width="0.77734375" style="228" customWidth="1"/>
    <col min="6450" max="6450" width="3.33203125" style="228" customWidth="1"/>
    <col min="6451" max="6451" width="3.6640625" style="228" customWidth="1"/>
    <col min="6452" max="6452" width="3" style="228" customWidth="1"/>
    <col min="6453" max="6453" width="3.6640625" style="228" customWidth="1"/>
    <col min="6454" max="6454" width="3.109375" style="228" customWidth="1"/>
    <col min="6455" max="6455" width="1.88671875" style="228" customWidth="1"/>
    <col min="6456" max="6457" width="2.21875" style="228" customWidth="1"/>
    <col min="6458" max="6458" width="7.21875" style="228" customWidth="1"/>
    <col min="6459" max="6693" width="8.88671875" style="228"/>
    <col min="6694" max="6694" width="2.44140625" style="228" customWidth="1"/>
    <col min="6695" max="6695" width="2.33203125" style="228" customWidth="1"/>
    <col min="6696" max="6696" width="1.109375" style="228" customWidth="1"/>
    <col min="6697" max="6697" width="22.6640625" style="228" customWidth="1"/>
    <col min="6698" max="6698" width="1.21875" style="228" customWidth="1"/>
    <col min="6699" max="6700" width="11.77734375" style="228" customWidth="1"/>
    <col min="6701" max="6701" width="1.77734375" style="228" customWidth="1"/>
    <col min="6702" max="6702" width="6.88671875" style="228" customWidth="1"/>
    <col min="6703" max="6703" width="4.44140625" style="228" customWidth="1"/>
    <col min="6704" max="6704" width="3.6640625" style="228" customWidth="1"/>
    <col min="6705" max="6705" width="0.77734375" style="228" customWidth="1"/>
    <col min="6706" max="6706" width="3.33203125" style="228" customWidth="1"/>
    <col min="6707" max="6707" width="3.6640625" style="228" customWidth="1"/>
    <col min="6708" max="6708" width="3" style="228" customWidth="1"/>
    <col min="6709" max="6709" width="3.6640625" style="228" customWidth="1"/>
    <col min="6710" max="6710" width="3.109375" style="228" customWidth="1"/>
    <col min="6711" max="6711" width="1.88671875" style="228" customWidth="1"/>
    <col min="6712" max="6713" width="2.21875" style="228" customWidth="1"/>
    <col min="6714" max="6714" width="7.21875" style="228" customWidth="1"/>
    <col min="6715" max="6949" width="8.88671875" style="228"/>
    <col min="6950" max="6950" width="2.44140625" style="228" customWidth="1"/>
    <col min="6951" max="6951" width="2.33203125" style="228" customWidth="1"/>
    <col min="6952" max="6952" width="1.109375" style="228" customWidth="1"/>
    <col min="6953" max="6953" width="22.6640625" style="228" customWidth="1"/>
    <col min="6954" max="6954" width="1.21875" style="228" customWidth="1"/>
    <col min="6955" max="6956" width="11.77734375" style="228" customWidth="1"/>
    <col min="6957" max="6957" width="1.77734375" style="228" customWidth="1"/>
    <col min="6958" max="6958" width="6.88671875" style="228" customWidth="1"/>
    <col min="6959" max="6959" width="4.44140625" style="228" customWidth="1"/>
    <col min="6960" max="6960" width="3.6640625" style="228" customWidth="1"/>
    <col min="6961" max="6961" width="0.77734375" style="228" customWidth="1"/>
    <col min="6962" max="6962" width="3.33203125" style="228" customWidth="1"/>
    <col min="6963" max="6963" width="3.6640625" style="228" customWidth="1"/>
    <col min="6964" max="6964" width="3" style="228" customWidth="1"/>
    <col min="6965" max="6965" width="3.6640625" style="228" customWidth="1"/>
    <col min="6966" max="6966" width="3.109375" style="228" customWidth="1"/>
    <col min="6967" max="6967" width="1.88671875" style="228" customWidth="1"/>
    <col min="6968" max="6969" width="2.21875" style="228" customWidth="1"/>
    <col min="6970" max="6970" width="7.21875" style="228" customWidth="1"/>
    <col min="6971" max="7205" width="8.88671875" style="228"/>
    <col min="7206" max="7206" width="2.44140625" style="228" customWidth="1"/>
    <col min="7207" max="7207" width="2.33203125" style="228" customWidth="1"/>
    <col min="7208" max="7208" width="1.109375" style="228" customWidth="1"/>
    <col min="7209" max="7209" width="22.6640625" style="228" customWidth="1"/>
    <col min="7210" max="7210" width="1.21875" style="228" customWidth="1"/>
    <col min="7211" max="7212" width="11.77734375" style="228" customWidth="1"/>
    <col min="7213" max="7213" width="1.77734375" style="228" customWidth="1"/>
    <col min="7214" max="7214" width="6.88671875" style="228" customWidth="1"/>
    <col min="7215" max="7215" width="4.44140625" style="228" customWidth="1"/>
    <col min="7216" max="7216" width="3.6640625" style="228" customWidth="1"/>
    <col min="7217" max="7217" width="0.77734375" style="228" customWidth="1"/>
    <col min="7218" max="7218" width="3.33203125" style="228" customWidth="1"/>
    <col min="7219" max="7219" width="3.6640625" style="228" customWidth="1"/>
    <col min="7220" max="7220" width="3" style="228" customWidth="1"/>
    <col min="7221" max="7221" width="3.6640625" style="228" customWidth="1"/>
    <col min="7222" max="7222" width="3.109375" style="228" customWidth="1"/>
    <col min="7223" max="7223" width="1.88671875" style="228" customWidth="1"/>
    <col min="7224" max="7225" width="2.21875" style="228" customWidth="1"/>
    <col min="7226" max="7226" width="7.21875" style="228" customWidth="1"/>
    <col min="7227" max="7461" width="8.88671875" style="228"/>
    <col min="7462" max="7462" width="2.44140625" style="228" customWidth="1"/>
    <col min="7463" max="7463" width="2.33203125" style="228" customWidth="1"/>
    <col min="7464" max="7464" width="1.109375" style="228" customWidth="1"/>
    <col min="7465" max="7465" width="22.6640625" style="228" customWidth="1"/>
    <col min="7466" max="7466" width="1.21875" style="228" customWidth="1"/>
    <col min="7467" max="7468" width="11.77734375" style="228" customWidth="1"/>
    <col min="7469" max="7469" width="1.77734375" style="228" customWidth="1"/>
    <col min="7470" max="7470" width="6.88671875" style="228" customWidth="1"/>
    <col min="7471" max="7471" width="4.44140625" style="228" customWidth="1"/>
    <col min="7472" max="7472" width="3.6640625" style="228" customWidth="1"/>
    <col min="7473" max="7473" width="0.77734375" style="228" customWidth="1"/>
    <col min="7474" max="7474" width="3.33203125" style="228" customWidth="1"/>
    <col min="7475" max="7475" width="3.6640625" style="228" customWidth="1"/>
    <col min="7476" max="7476" width="3" style="228" customWidth="1"/>
    <col min="7477" max="7477" width="3.6640625" style="228" customWidth="1"/>
    <col min="7478" max="7478" width="3.109375" style="228" customWidth="1"/>
    <col min="7479" max="7479" width="1.88671875" style="228" customWidth="1"/>
    <col min="7480" max="7481" width="2.21875" style="228" customWidth="1"/>
    <col min="7482" max="7482" width="7.21875" style="228" customWidth="1"/>
    <col min="7483" max="7717" width="8.88671875" style="228"/>
    <col min="7718" max="7718" width="2.44140625" style="228" customWidth="1"/>
    <col min="7719" max="7719" width="2.33203125" style="228" customWidth="1"/>
    <col min="7720" max="7720" width="1.109375" style="228" customWidth="1"/>
    <col min="7721" max="7721" width="22.6640625" style="228" customWidth="1"/>
    <col min="7722" max="7722" width="1.21875" style="228" customWidth="1"/>
    <col min="7723" max="7724" width="11.77734375" style="228" customWidth="1"/>
    <col min="7725" max="7725" width="1.77734375" style="228" customWidth="1"/>
    <col min="7726" max="7726" width="6.88671875" style="228" customWidth="1"/>
    <col min="7727" max="7727" width="4.44140625" style="228" customWidth="1"/>
    <col min="7728" max="7728" width="3.6640625" style="228" customWidth="1"/>
    <col min="7729" max="7729" width="0.77734375" style="228" customWidth="1"/>
    <col min="7730" max="7730" width="3.33203125" style="228" customWidth="1"/>
    <col min="7731" max="7731" width="3.6640625" style="228" customWidth="1"/>
    <col min="7732" max="7732" width="3" style="228" customWidth="1"/>
    <col min="7733" max="7733" width="3.6640625" style="228" customWidth="1"/>
    <col min="7734" max="7734" width="3.109375" style="228" customWidth="1"/>
    <col min="7735" max="7735" width="1.88671875" style="228" customWidth="1"/>
    <col min="7736" max="7737" width="2.21875" style="228" customWidth="1"/>
    <col min="7738" max="7738" width="7.21875" style="228" customWidth="1"/>
    <col min="7739" max="7973" width="8.88671875" style="228"/>
    <col min="7974" max="7974" width="2.44140625" style="228" customWidth="1"/>
    <col min="7975" max="7975" width="2.33203125" style="228" customWidth="1"/>
    <col min="7976" max="7976" width="1.109375" style="228" customWidth="1"/>
    <col min="7977" max="7977" width="22.6640625" style="228" customWidth="1"/>
    <col min="7978" max="7978" width="1.21875" style="228" customWidth="1"/>
    <col min="7979" max="7980" width="11.77734375" style="228" customWidth="1"/>
    <col min="7981" max="7981" width="1.77734375" style="228" customWidth="1"/>
    <col min="7982" max="7982" width="6.88671875" style="228" customWidth="1"/>
    <col min="7983" max="7983" width="4.44140625" style="228" customWidth="1"/>
    <col min="7984" max="7984" width="3.6640625" style="228" customWidth="1"/>
    <col min="7985" max="7985" width="0.77734375" style="228" customWidth="1"/>
    <col min="7986" max="7986" width="3.33203125" style="228" customWidth="1"/>
    <col min="7987" max="7987" width="3.6640625" style="228" customWidth="1"/>
    <col min="7988" max="7988" width="3" style="228" customWidth="1"/>
    <col min="7989" max="7989" width="3.6640625" style="228" customWidth="1"/>
    <col min="7990" max="7990" width="3.109375" style="228" customWidth="1"/>
    <col min="7991" max="7991" width="1.88671875" style="228" customWidth="1"/>
    <col min="7992" max="7993" width="2.21875" style="228" customWidth="1"/>
    <col min="7994" max="7994" width="7.21875" style="228" customWidth="1"/>
    <col min="7995" max="8229" width="8.88671875" style="228"/>
    <col min="8230" max="8230" width="2.44140625" style="228" customWidth="1"/>
    <col min="8231" max="8231" width="2.33203125" style="228" customWidth="1"/>
    <col min="8232" max="8232" width="1.109375" style="228" customWidth="1"/>
    <col min="8233" max="8233" width="22.6640625" style="228" customWidth="1"/>
    <col min="8234" max="8234" width="1.21875" style="228" customWidth="1"/>
    <col min="8235" max="8236" width="11.77734375" style="228" customWidth="1"/>
    <col min="8237" max="8237" width="1.77734375" style="228" customWidth="1"/>
    <col min="8238" max="8238" width="6.88671875" style="228" customWidth="1"/>
    <col min="8239" max="8239" width="4.44140625" style="228" customWidth="1"/>
    <col min="8240" max="8240" width="3.6640625" style="228" customWidth="1"/>
    <col min="8241" max="8241" width="0.77734375" style="228" customWidth="1"/>
    <col min="8242" max="8242" width="3.33203125" style="228" customWidth="1"/>
    <col min="8243" max="8243" width="3.6640625" style="228" customWidth="1"/>
    <col min="8244" max="8244" width="3" style="228" customWidth="1"/>
    <col min="8245" max="8245" width="3.6640625" style="228" customWidth="1"/>
    <col min="8246" max="8246" width="3.109375" style="228" customWidth="1"/>
    <col min="8247" max="8247" width="1.88671875" style="228" customWidth="1"/>
    <col min="8248" max="8249" width="2.21875" style="228" customWidth="1"/>
    <col min="8250" max="8250" width="7.21875" style="228" customWidth="1"/>
    <col min="8251" max="8485" width="8.88671875" style="228"/>
    <col min="8486" max="8486" width="2.44140625" style="228" customWidth="1"/>
    <col min="8487" max="8487" width="2.33203125" style="228" customWidth="1"/>
    <col min="8488" max="8488" width="1.109375" style="228" customWidth="1"/>
    <col min="8489" max="8489" width="22.6640625" style="228" customWidth="1"/>
    <col min="8490" max="8490" width="1.21875" style="228" customWidth="1"/>
    <col min="8491" max="8492" width="11.77734375" style="228" customWidth="1"/>
    <col min="8493" max="8493" width="1.77734375" style="228" customWidth="1"/>
    <col min="8494" max="8494" width="6.88671875" style="228" customWidth="1"/>
    <col min="8495" max="8495" width="4.44140625" style="228" customWidth="1"/>
    <col min="8496" max="8496" width="3.6640625" style="228" customWidth="1"/>
    <col min="8497" max="8497" width="0.77734375" style="228" customWidth="1"/>
    <col min="8498" max="8498" width="3.33203125" style="228" customWidth="1"/>
    <col min="8499" max="8499" width="3.6640625" style="228" customWidth="1"/>
    <col min="8500" max="8500" width="3" style="228" customWidth="1"/>
    <col min="8501" max="8501" width="3.6640625" style="228" customWidth="1"/>
    <col min="8502" max="8502" width="3.109375" style="228" customWidth="1"/>
    <col min="8503" max="8503" width="1.88671875" style="228" customWidth="1"/>
    <col min="8504" max="8505" width="2.21875" style="228" customWidth="1"/>
    <col min="8506" max="8506" width="7.21875" style="228" customWidth="1"/>
    <col min="8507" max="8741" width="8.88671875" style="228"/>
    <col min="8742" max="8742" width="2.44140625" style="228" customWidth="1"/>
    <col min="8743" max="8743" width="2.33203125" style="228" customWidth="1"/>
    <col min="8744" max="8744" width="1.109375" style="228" customWidth="1"/>
    <col min="8745" max="8745" width="22.6640625" style="228" customWidth="1"/>
    <col min="8746" max="8746" width="1.21875" style="228" customWidth="1"/>
    <col min="8747" max="8748" width="11.77734375" style="228" customWidth="1"/>
    <col min="8749" max="8749" width="1.77734375" style="228" customWidth="1"/>
    <col min="8750" max="8750" width="6.88671875" style="228" customWidth="1"/>
    <col min="8751" max="8751" width="4.44140625" style="228" customWidth="1"/>
    <col min="8752" max="8752" width="3.6640625" style="228" customWidth="1"/>
    <col min="8753" max="8753" width="0.77734375" style="228" customWidth="1"/>
    <col min="8754" max="8754" width="3.33203125" style="228" customWidth="1"/>
    <col min="8755" max="8755" width="3.6640625" style="228" customWidth="1"/>
    <col min="8756" max="8756" width="3" style="228" customWidth="1"/>
    <col min="8757" max="8757" width="3.6640625" style="228" customWidth="1"/>
    <col min="8758" max="8758" width="3.109375" style="228" customWidth="1"/>
    <col min="8759" max="8759" width="1.88671875" style="228" customWidth="1"/>
    <col min="8760" max="8761" width="2.21875" style="228" customWidth="1"/>
    <col min="8762" max="8762" width="7.21875" style="228" customWidth="1"/>
    <col min="8763" max="8997" width="8.88671875" style="228"/>
    <col min="8998" max="8998" width="2.44140625" style="228" customWidth="1"/>
    <col min="8999" max="8999" width="2.33203125" style="228" customWidth="1"/>
    <col min="9000" max="9000" width="1.109375" style="228" customWidth="1"/>
    <col min="9001" max="9001" width="22.6640625" style="228" customWidth="1"/>
    <col min="9002" max="9002" width="1.21875" style="228" customWidth="1"/>
    <col min="9003" max="9004" width="11.77734375" style="228" customWidth="1"/>
    <col min="9005" max="9005" width="1.77734375" style="228" customWidth="1"/>
    <col min="9006" max="9006" width="6.88671875" style="228" customWidth="1"/>
    <col min="9007" max="9007" width="4.44140625" style="228" customWidth="1"/>
    <col min="9008" max="9008" width="3.6640625" style="228" customWidth="1"/>
    <col min="9009" max="9009" width="0.77734375" style="228" customWidth="1"/>
    <col min="9010" max="9010" width="3.33203125" style="228" customWidth="1"/>
    <col min="9011" max="9011" width="3.6640625" style="228" customWidth="1"/>
    <col min="9012" max="9012" width="3" style="228" customWidth="1"/>
    <col min="9013" max="9013" width="3.6640625" style="228" customWidth="1"/>
    <col min="9014" max="9014" width="3.109375" style="228" customWidth="1"/>
    <col min="9015" max="9015" width="1.88671875" style="228" customWidth="1"/>
    <col min="9016" max="9017" width="2.21875" style="228" customWidth="1"/>
    <col min="9018" max="9018" width="7.21875" style="228" customWidth="1"/>
    <col min="9019" max="9253" width="8.88671875" style="228"/>
    <col min="9254" max="9254" width="2.44140625" style="228" customWidth="1"/>
    <col min="9255" max="9255" width="2.33203125" style="228" customWidth="1"/>
    <col min="9256" max="9256" width="1.109375" style="228" customWidth="1"/>
    <col min="9257" max="9257" width="22.6640625" style="228" customWidth="1"/>
    <col min="9258" max="9258" width="1.21875" style="228" customWidth="1"/>
    <col min="9259" max="9260" width="11.77734375" style="228" customWidth="1"/>
    <col min="9261" max="9261" width="1.77734375" style="228" customWidth="1"/>
    <col min="9262" max="9262" width="6.88671875" style="228" customWidth="1"/>
    <col min="9263" max="9263" width="4.44140625" style="228" customWidth="1"/>
    <col min="9264" max="9264" width="3.6640625" style="228" customWidth="1"/>
    <col min="9265" max="9265" width="0.77734375" style="228" customWidth="1"/>
    <col min="9266" max="9266" width="3.33203125" style="228" customWidth="1"/>
    <col min="9267" max="9267" width="3.6640625" style="228" customWidth="1"/>
    <col min="9268" max="9268" width="3" style="228" customWidth="1"/>
    <col min="9269" max="9269" width="3.6640625" style="228" customWidth="1"/>
    <col min="9270" max="9270" width="3.109375" style="228" customWidth="1"/>
    <col min="9271" max="9271" width="1.88671875" style="228" customWidth="1"/>
    <col min="9272" max="9273" width="2.21875" style="228" customWidth="1"/>
    <col min="9274" max="9274" width="7.21875" style="228" customWidth="1"/>
    <col min="9275" max="9509" width="8.88671875" style="228"/>
    <col min="9510" max="9510" width="2.44140625" style="228" customWidth="1"/>
    <col min="9511" max="9511" width="2.33203125" style="228" customWidth="1"/>
    <col min="9512" max="9512" width="1.109375" style="228" customWidth="1"/>
    <col min="9513" max="9513" width="22.6640625" style="228" customWidth="1"/>
    <col min="9514" max="9514" width="1.21875" style="228" customWidth="1"/>
    <col min="9515" max="9516" width="11.77734375" style="228" customWidth="1"/>
    <col min="9517" max="9517" width="1.77734375" style="228" customWidth="1"/>
    <col min="9518" max="9518" width="6.88671875" style="228" customWidth="1"/>
    <col min="9519" max="9519" width="4.44140625" style="228" customWidth="1"/>
    <col min="9520" max="9520" width="3.6640625" style="228" customWidth="1"/>
    <col min="9521" max="9521" width="0.77734375" style="228" customWidth="1"/>
    <col min="9522" max="9522" width="3.33203125" style="228" customWidth="1"/>
    <col min="9523" max="9523" width="3.6640625" style="228" customWidth="1"/>
    <col min="9524" max="9524" width="3" style="228" customWidth="1"/>
    <col min="9525" max="9525" width="3.6640625" style="228" customWidth="1"/>
    <col min="9526" max="9526" width="3.109375" style="228" customWidth="1"/>
    <col min="9527" max="9527" width="1.88671875" style="228" customWidth="1"/>
    <col min="9528" max="9529" width="2.21875" style="228" customWidth="1"/>
    <col min="9530" max="9530" width="7.21875" style="228" customWidth="1"/>
    <col min="9531" max="9765" width="8.88671875" style="228"/>
    <col min="9766" max="9766" width="2.44140625" style="228" customWidth="1"/>
    <col min="9767" max="9767" width="2.33203125" style="228" customWidth="1"/>
    <col min="9768" max="9768" width="1.109375" style="228" customWidth="1"/>
    <col min="9769" max="9769" width="22.6640625" style="228" customWidth="1"/>
    <col min="9770" max="9770" width="1.21875" style="228" customWidth="1"/>
    <col min="9771" max="9772" width="11.77734375" style="228" customWidth="1"/>
    <col min="9773" max="9773" width="1.77734375" style="228" customWidth="1"/>
    <col min="9774" max="9774" width="6.88671875" style="228" customWidth="1"/>
    <col min="9775" max="9775" width="4.44140625" style="228" customWidth="1"/>
    <col min="9776" max="9776" width="3.6640625" style="228" customWidth="1"/>
    <col min="9777" max="9777" width="0.77734375" style="228" customWidth="1"/>
    <col min="9778" max="9778" width="3.33203125" style="228" customWidth="1"/>
    <col min="9779" max="9779" width="3.6640625" style="228" customWidth="1"/>
    <col min="9780" max="9780" width="3" style="228" customWidth="1"/>
    <col min="9781" max="9781" width="3.6640625" style="228" customWidth="1"/>
    <col min="9782" max="9782" width="3.109375" style="228" customWidth="1"/>
    <col min="9783" max="9783" width="1.88671875" style="228" customWidth="1"/>
    <col min="9784" max="9785" width="2.21875" style="228" customWidth="1"/>
    <col min="9786" max="9786" width="7.21875" style="228" customWidth="1"/>
    <col min="9787" max="10021" width="8.88671875" style="228"/>
    <col min="10022" max="10022" width="2.44140625" style="228" customWidth="1"/>
    <col min="10023" max="10023" width="2.33203125" style="228" customWidth="1"/>
    <col min="10024" max="10024" width="1.109375" style="228" customWidth="1"/>
    <col min="10025" max="10025" width="22.6640625" style="228" customWidth="1"/>
    <col min="10026" max="10026" width="1.21875" style="228" customWidth="1"/>
    <col min="10027" max="10028" width="11.77734375" style="228" customWidth="1"/>
    <col min="10029" max="10029" width="1.77734375" style="228" customWidth="1"/>
    <col min="10030" max="10030" width="6.88671875" style="228" customWidth="1"/>
    <col min="10031" max="10031" width="4.44140625" style="228" customWidth="1"/>
    <col min="10032" max="10032" width="3.6640625" style="228" customWidth="1"/>
    <col min="10033" max="10033" width="0.77734375" style="228" customWidth="1"/>
    <col min="10034" max="10034" width="3.33203125" style="228" customWidth="1"/>
    <col min="10035" max="10035" width="3.6640625" style="228" customWidth="1"/>
    <col min="10036" max="10036" width="3" style="228" customWidth="1"/>
    <col min="10037" max="10037" width="3.6640625" style="228" customWidth="1"/>
    <col min="10038" max="10038" width="3.109375" style="228" customWidth="1"/>
    <col min="10039" max="10039" width="1.88671875" style="228" customWidth="1"/>
    <col min="10040" max="10041" width="2.21875" style="228" customWidth="1"/>
    <col min="10042" max="10042" width="7.21875" style="228" customWidth="1"/>
    <col min="10043" max="10277" width="8.88671875" style="228"/>
    <col min="10278" max="10278" width="2.44140625" style="228" customWidth="1"/>
    <col min="10279" max="10279" width="2.33203125" style="228" customWidth="1"/>
    <col min="10280" max="10280" width="1.109375" style="228" customWidth="1"/>
    <col min="10281" max="10281" width="22.6640625" style="228" customWidth="1"/>
    <col min="10282" max="10282" width="1.21875" style="228" customWidth="1"/>
    <col min="10283" max="10284" width="11.77734375" style="228" customWidth="1"/>
    <col min="10285" max="10285" width="1.77734375" style="228" customWidth="1"/>
    <col min="10286" max="10286" width="6.88671875" style="228" customWidth="1"/>
    <col min="10287" max="10287" width="4.44140625" style="228" customWidth="1"/>
    <col min="10288" max="10288" width="3.6640625" style="228" customWidth="1"/>
    <col min="10289" max="10289" width="0.77734375" style="228" customWidth="1"/>
    <col min="10290" max="10290" width="3.33203125" style="228" customWidth="1"/>
    <col min="10291" max="10291" width="3.6640625" style="228" customWidth="1"/>
    <col min="10292" max="10292" width="3" style="228" customWidth="1"/>
    <col min="10293" max="10293" width="3.6640625" style="228" customWidth="1"/>
    <col min="10294" max="10294" width="3.109375" style="228" customWidth="1"/>
    <col min="10295" max="10295" width="1.88671875" style="228" customWidth="1"/>
    <col min="10296" max="10297" width="2.21875" style="228" customWidth="1"/>
    <col min="10298" max="10298" width="7.21875" style="228" customWidth="1"/>
    <col min="10299" max="10533" width="8.88671875" style="228"/>
    <col min="10534" max="10534" width="2.44140625" style="228" customWidth="1"/>
    <col min="10535" max="10535" width="2.33203125" style="228" customWidth="1"/>
    <col min="10536" max="10536" width="1.109375" style="228" customWidth="1"/>
    <col min="10537" max="10537" width="22.6640625" style="228" customWidth="1"/>
    <col min="10538" max="10538" width="1.21875" style="228" customWidth="1"/>
    <col min="10539" max="10540" width="11.77734375" style="228" customWidth="1"/>
    <col min="10541" max="10541" width="1.77734375" style="228" customWidth="1"/>
    <col min="10542" max="10542" width="6.88671875" style="228" customWidth="1"/>
    <col min="10543" max="10543" width="4.44140625" style="228" customWidth="1"/>
    <col min="10544" max="10544" width="3.6640625" style="228" customWidth="1"/>
    <col min="10545" max="10545" width="0.77734375" style="228" customWidth="1"/>
    <col min="10546" max="10546" width="3.33203125" style="228" customWidth="1"/>
    <col min="10547" max="10547" width="3.6640625" style="228" customWidth="1"/>
    <col min="10548" max="10548" width="3" style="228" customWidth="1"/>
    <col min="10549" max="10549" width="3.6640625" style="228" customWidth="1"/>
    <col min="10550" max="10550" width="3.109375" style="228" customWidth="1"/>
    <col min="10551" max="10551" width="1.88671875" style="228" customWidth="1"/>
    <col min="10552" max="10553" width="2.21875" style="228" customWidth="1"/>
    <col min="10554" max="10554" width="7.21875" style="228" customWidth="1"/>
    <col min="10555" max="10789" width="8.88671875" style="228"/>
    <col min="10790" max="10790" width="2.44140625" style="228" customWidth="1"/>
    <col min="10791" max="10791" width="2.33203125" style="228" customWidth="1"/>
    <col min="10792" max="10792" width="1.109375" style="228" customWidth="1"/>
    <col min="10793" max="10793" width="22.6640625" style="228" customWidth="1"/>
    <col min="10794" max="10794" width="1.21875" style="228" customWidth="1"/>
    <col min="10795" max="10796" width="11.77734375" style="228" customWidth="1"/>
    <col min="10797" max="10797" width="1.77734375" style="228" customWidth="1"/>
    <col min="10798" max="10798" width="6.88671875" style="228" customWidth="1"/>
    <col min="10799" max="10799" width="4.44140625" style="228" customWidth="1"/>
    <col min="10800" max="10800" width="3.6640625" style="228" customWidth="1"/>
    <col min="10801" max="10801" width="0.77734375" style="228" customWidth="1"/>
    <col min="10802" max="10802" width="3.33203125" style="228" customWidth="1"/>
    <col min="10803" max="10803" width="3.6640625" style="228" customWidth="1"/>
    <col min="10804" max="10804" width="3" style="228" customWidth="1"/>
    <col min="10805" max="10805" width="3.6640625" style="228" customWidth="1"/>
    <col min="10806" max="10806" width="3.109375" style="228" customWidth="1"/>
    <col min="10807" max="10807" width="1.88671875" style="228" customWidth="1"/>
    <col min="10808" max="10809" width="2.21875" style="228" customWidth="1"/>
    <col min="10810" max="10810" width="7.21875" style="228" customWidth="1"/>
    <col min="10811" max="11045" width="8.88671875" style="228"/>
    <col min="11046" max="11046" width="2.44140625" style="228" customWidth="1"/>
    <col min="11047" max="11047" width="2.33203125" style="228" customWidth="1"/>
    <col min="11048" max="11048" width="1.109375" style="228" customWidth="1"/>
    <col min="11049" max="11049" width="22.6640625" style="228" customWidth="1"/>
    <col min="11050" max="11050" width="1.21875" style="228" customWidth="1"/>
    <col min="11051" max="11052" width="11.77734375" style="228" customWidth="1"/>
    <col min="11053" max="11053" width="1.77734375" style="228" customWidth="1"/>
    <col min="11054" max="11054" width="6.88671875" style="228" customWidth="1"/>
    <col min="11055" max="11055" width="4.44140625" style="228" customWidth="1"/>
    <col min="11056" max="11056" width="3.6640625" style="228" customWidth="1"/>
    <col min="11057" max="11057" width="0.77734375" style="228" customWidth="1"/>
    <col min="11058" max="11058" width="3.33203125" style="228" customWidth="1"/>
    <col min="11059" max="11059" width="3.6640625" style="228" customWidth="1"/>
    <col min="11060" max="11060" width="3" style="228" customWidth="1"/>
    <col min="11061" max="11061" width="3.6640625" style="228" customWidth="1"/>
    <col min="11062" max="11062" width="3.109375" style="228" customWidth="1"/>
    <col min="11063" max="11063" width="1.88671875" style="228" customWidth="1"/>
    <col min="11064" max="11065" width="2.21875" style="228" customWidth="1"/>
    <col min="11066" max="11066" width="7.21875" style="228" customWidth="1"/>
    <col min="11067" max="11301" width="8.88671875" style="228"/>
    <col min="11302" max="11302" width="2.44140625" style="228" customWidth="1"/>
    <col min="11303" max="11303" width="2.33203125" style="228" customWidth="1"/>
    <col min="11304" max="11304" width="1.109375" style="228" customWidth="1"/>
    <col min="11305" max="11305" width="22.6640625" style="228" customWidth="1"/>
    <col min="11306" max="11306" width="1.21875" style="228" customWidth="1"/>
    <col min="11307" max="11308" width="11.77734375" style="228" customWidth="1"/>
    <col min="11309" max="11309" width="1.77734375" style="228" customWidth="1"/>
    <col min="11310" max="11310" width="6.88671875" style="228" customWidth="1"/>
    <col min="11311" max="11311" width="4.44140625" style="228" customWidth="1"/>
    <col min="11312" max="11312" width="3.6640625" style="228" customWidth="1"/>
    <col min="11313" max="11313" width="0.77734375" style="228" customWidth="1"/>
    <col min="11314" max="11314" width="3.33203125" style="228" customWidth="1"/>
    <col min="11315" max="11315" width="3.6640625" style="228" customWidth="1"/>
    <col min="11316" max="11316" width="3" style="228" customWidth="1"/>
    <col min="11317" max="11317" width="3.6640625" style="228" customWidth="1"/>
    <col min="11318" max="11318" width="3.109375" style="228" customWidth="1"/>
    <col min="11319" max="11319" width="1.88671875" style="228" customWidth="1"/>
    <col min="11320" max="11321" width="2.21875" style="228" customWidth="1"/>
    <col min="11322" max="11322" width="7.21875" style="228" customWidth="1"/>
    <col min="11323" max="11557" width="8.88671875" style="228"/>
    <col min="11558" max="11558" width="2.44140625" style="228" customWidth="1"/>
    <col min="11559" max="11559" width="2.33203125" style="228" customWidth="1"/>
    <col min="11560" max="11560" width="1.109375" style="228" customWidth="1"/>
    <col min="11561" max="11561" width="22.6640625" style="228" customWidth="1"/>
    <col min="11562" max="11562" width="1.21875" style="228" customWidth="1"/>
    <col min="11563" max="11564" width="11.77734375" style="228" customWidth="1"/>
    <col min="11565" max="11565" width="1.77734375" style="228" customWidth="1"/>
    <col min="11566" max="11566" width="6.88671875" style="228" customWidth="1"/>
    <col min="11567" max="11567" width="4.44140625" style="228" customWidth="1"/>
    <col min="11568" max="11568" width="3.6640625" style="228" customWidth="1"/>
    <col min="11569" max="11569" width="0.77734375" style="228" customWidth="1"/>
    <col min="11570" max="11570" width="3.33203125" style="228" customWidth="1"/>
    <col min="11571" max="11571" width="3.6640625" style="228" customWidth="1"/>
    <col min="11572" max="11572" width="3" style="228" customWidth="1"/>
    <col min="11573" max="11573" width="3.6640625" style="228" customWidth="1"/>
    <col min="11574" max="11574" width="3.109375" style="228" customWidth="1"/>
    <col min="11575" max="11575" width="1.88671875" style="228" customWidth="1"/>
    <col min="11576" max="11577" width="2.21875" style="228" customWidth="1"/>
    <col min="11578" max="11578" width="7.21875" style="228" customWidth="1"/>
    <col min="11579" max="11813" width="8.88671875" style="228"/>
    <col min="11814" max="11814" width="2.44140625" style="228" customWidth="1"/>
    <col min="11815" max="11815" width="2.33203125" style="228" customWidth="1"/>
    <col min="11816" max="11816" width="1.109375" style="228" customWidth="1"/>
    <col min="11817" max="11817" width="22.6640625" style="228" customWidth="1"/>
    <col min="11818" max="11818" width="1.21875" style="228" customWidth="1"/>
    <col min="11819" max="11820" width="11.77734375" style="228" customWidth="1"/>
    <col min="11821" max="11821" width="1.77734375" style="228" customWidth="1"/>
    <col min="11822" max="11822" width="6.88671875" style="228" customWidth="1"/>
    <col min="11823" max="11823" width="4.44140625" style="228" customWidth="1"/>
    <col min="11824" max="11824" width="3.6640625" style="228" customWidth="1"/>
    <col min="11825" max="11825" width="0.77734375" style="228" customWidth="1"/>
    <col min="11826" max="11826" width="3.33203125" style="228" customWidth="1"/>
    <col min="11827" max="11827" width="3.6640625" style="228" customWidth="1"/>
    <col min="11828" max="11828" width="3" style="228" customWidth="1"/>
    <col min="11829" max="11829" width="3.6640625" style="228" customWidth="1"/>
    <col min="11830" max="11830" width="3.109375" style="228" customWidth="1"/>
    <col min="11831" max="11831" width="1.88671875" style="228" customWidth="1"/>
    <col min="11832" max="11833" width="2.21875" style="228" customWidth="1"/>
    <col min="11834" max="11834" width="7.21875" style="228" customWidth="1"/>
    <col min="11835" max="12069" width="8.88671875" style="228"/>
    <col min="12070" max="12070" width="2.44140625" style="228" customWidth="1"/>
    <col min="12071" max="12071" width="2.33203125" style="228" customWidth="1"/>
    <col min="12072" max="12072" width="1.109375" style="228" customWidth="1"/>
    <col min="12073" max="12073" width="22.6640625" style="228" customWidth="1"/>
    <col min="12074" max="12074" width="1.21875" style="228" customWidth="1"/>
    <col min="12075" max="12076" width="11.77734375" style="228" customWidth="1"/>
    <col min="12077" max="12077" width="1.77734375" style="228" customWidth="1"/>
    <col min="12078" max="12078" width="6.88671875" style="228" customWidth="1"/>
    <col min="12079" max="12079" width="4.44140625" style="228" customWidth="1"/>
    <col min="12080" max="12080" width="3.6640625" style="228" customWidth="1"/>
    <col min="12081" max="12081" width="0.77734375" style="228" customWidth="1"/>
    <col min="12082" max="12082" width="3.33203125" style="228" customWidth="1"/>
    <col min="12083" max="12083" width="3.6640625" style="228" customWidth="1"/>
    <col min="12084" max="12084" width="3" style="228" customWidth="1"/>
    <col min="12085" max="12085" width="3.6640625" style="228" customWidth="1"/>
    <col min="12086" max="12086" width="3.109375" style="228" customWidth="1"/>
    <col min="12087" max="12087" width="1.88671875" style="228" customWidth="1"/>
    <col min="12088" max="12089" width="2.21875" style="228" customWidth="1"/>
    <col min="12090" max="12090" width="7.21875" style="228" customWidth="1"/>
    <col min="12091" max="12325" width="8.88671875" style="228"/>
    <col min="12326" max="12326" width="2.44140625" style="228" customWidth="1"/>
    <col min="12327" max="12327" width="2.33203125" style="228" customWidth="1"/>
    <col min="12328" max="12328" width="1.109375" style="228" customWidth="1"/>
    <col min="12329" max="12329" width="22.6640625" style="228" customWidth="1"/>
    <col min="12330" max="12330" width="1.21875" style="228" customWidth="1"/>
    <col min="12331" max="12332" width="11.77734375" style="228" customWidth="1"/>
    <col min="12333" max="12333" width="1.77734375" style="228" customWidth="1"/>
    <col min="12334" max="12334" width="6.88671875" style="228" customWidth="1"/>
    <col min="12335" max="12335" width="4.44140625" style="228" customWidth="1"/>
    <col min="12336" max="12336" width="3.6640625" style="228" customWidth="1"/>
    <col min="12337" max="12337" width="0.77734375" style="228" customWidth="1"/>
    <col min="12338" max="12338" width="3.33203125" style="228" customWidth="1"/>
    <col min="12339" max="12339" width="3.6640625" style="228" customWidth="1"/>
    <col min="12340" max="12340" width="3" style="228" customWidth="1"/>
    <col min="12341" max="12341" width="3.6640625" style="228" customWidth="1"/>
    <col min="12342" max="12342" width="3.109375" style="228" customWidth="1"/>
    <col min="12343" max="12343" width="1.88671875" style="228" customWidth="1"/>
    <col min="12344" max="12345" width="2.21875" style="228" customWidth="1"/>
    <col min="12346" max="12346" width="7.21875" style="228" customWidth="1"/>
    <col min="12347" max="12581" width="8.88671875" style="228"/>
    <col min="12582" max="12582" width="2.44140625" style="228" customWidth="1"/>
    <col min="12583" max="12583" width="2.33203125" style="228" customWidth="1"/>
    <col min="12584" max="12584" width="1.109375" style="228" customWidth="1"/>
    <col min="12585" max="12585" width="22.6640625" style="228" customWidth="1"/>
    <col min="12586" max="12586" width="1.21875" style="228" customWidth="1"/>
    <col min="12587" max="12588" width="11.77734375" style="228" customWidth="1"/>
    <col min="12589" max="12589" width="1.77734375" style="228" customWidth="1"/>
    <col min="12590" max="12590" width="6.88671875" style="228" customWidth="1"/>
    <col min="12591" max="12591" width="4.44140625" style="228" customWidth="1"/>
    <col min="12592" max="12592" width="3.6640625" style="228" customWidth="1"/>
    <col min="12593" max="12593" width="0.77734375" style="228" customWidth="1"/>
    <col min="12594" max="12594" width="3.33203125" style="228" customWidth="1"/>
    <col min="12595" max="12595" width="3.6640625" style="228" customWidth="1"/>
    <col min="12596" max="12596" width="3" style="228" customWidth="1"/>
    <col min="12597" max="12597" width="3.6640625" style="228" customWidth="1"/>
    <col min="12598" max="12598" width="3.109375" style="228" customWidth="1"/>
    <col min="12599" max="12599" width="1.88671875" style="228" customWidth="1"/>
    <col min="12600" max="12601" width="2.21875" style="228" customWidth="1"/>
    <col min="12602" max="12602" width="7.21875" style="228" customWidth="1"/>
    <col min="12603" max="12837" width="8.88671875" style="228"/>
    <col min="12838" max="12838" width="2.44140625" style="228" customWidth="1"/>
    <col min="12839" max="12839" width="2.33203125" style="228" customWidth="1"/>
    <col min="12840" max="12840" width="1.109375" style="228" customWidth="1"/>
    <col min="12841" max="12841" width="22.6640625" style="228" customWidth="1"/>
    <col min="12842" max="12842" width="1.21875" style="228" customWidth="1"/>
    <col min="12843" max="12844" width="11.77734375" style="228" customWidth="1"/>
    <col min="12845" max="12845" width="1.77734375" style="228" customWidth="1"/>
    <col min="12846" max="12846" width="6.88671875" style="228" customWidth="1"/>
    <col min="12847" max="12847" width="4.44140625" style="228" customWidth="1"/>
    <col min="12848" max="12848" width="3.6640625" style="228" customWidth="1"/>
    <col min="12849" max="12849" width="0.77734375" style="228" customWidth="1"/>
    <col min="12850" max="12850" width="3.33203125" style="228" customWidth="1"/>
    <col min="12851" max="12851" width="3.6640625" style="228" customWidth="1"/>
    <col min="12852" max="12852" width="3" style="228" customWidth="1"/>
    <col min="12853" max="12853" width="3.6640625" style="228" customWidth="1"/>
    <col min="12854" max="12854" width="3.109375" style="228" customWidth="1"/>
    <col min="12855" max="12855" width="1.88671875" style="228" customWidth="1"/>
    <col min="12856" max="12857" width="2.21875" style="228" customWidth="1"/>
    <col min="12858" max="12858" width="7.21875" style="228" customWidth="1"/>
    <col min="12859" max="13093" width="8.88671875" style="228"/>
    <col min="13094" max="13094" width="2.44140625" style="228" customWidth="1"/>
    <col min="13095" max="13095" width="2.33203125" style="228" customWidth="1"/>
    <col min="13096" max="13096" width="1.109375" style="228" customWidth="1"/>
    <col min="13097" max="13097" width="22.6640625" style="228" customWidth="1"/>
    <col min="13098" max="13098" width="1.21875" style="228" customWidth="1"/>
    <col min="13099" max="13100" width="11.77734375" style="228" customWidth="1"/>
    <col min="13101" max="13101" width="1.77734375" style="228" customWidth="1"/>
    <col min="13102" max="13102" width="6.88671875" style="228" customWidth="1"/>
    <col min="13103" max="13103" width="4.44140625" style="228" customWidth="1"/>
    <col min="13104" max="13104" width="3.6640625" style="228" customWidth="1"/>
    <col min="13105" max="13105" width="0.77734375" style="228" customWidth="1"/>
    <col min="13106" max="13106" width="3.33203125" style="228" customWidth="1"/>
    <col min="13107" max="13107" width="3.6640625" style="228" customWidth="1"/>
    <col min="13108" max="13108" width="3" style="228" customWidth="1"/>
    <col min="13109" max="13109" width="3.6640625" style="228" customWidth="1"/>
    <col min="13110" max="13110" width="3.109375" style="228" customWidth="1"/>
    <col min="13111" max="13111" width="1.88671875" style="228" customWidth="1"/>
    <col min="13112" max="13113" width="2.21875" style="228" customWidth="1"/>
    <col min="13114" max="13114" width="7.21875" style="228" customWidth="1"/>
    <col min="13115" max="13349" width="8.88671875" style="228"/>
    <col min="13350" max="13350" width="2.44140625" style="228" customWidth="1"/>
    <col min="13351" max="13351" width="2.33203125" style="228" customWidth="1"/>
    <col min="13352" max="13352" width="1.109375" style="228" customWidth="1"/>
    <col min="13353" max="13353" width="22.6640625" style="228" customWidth="1"/>
    <col min="13354" max="13354" width="1.21875" style="228" customWidth="1"/>
    <col min="13355" max="13356" width="11.77734375" style="228" customWidth="1"/>
    <col min="13357" max="13357" width="1.77734375" style="228" customWidth="1"/>
    <col min="13358" max="13358" width="6.88671875" style="228" customWidth="1"/>
    <col min="13359" max="13359" width="4.44140625" style="228" customWidth="1"/>
    <col min="13360" max="13360" width="3.6640625" style="228" customWidth="1"/>
    <col min="13361" max="13361" width="0.77734375" style="228" customWidth="1"/>
    <col min="13362" max="13362" width="3.33203125" style="228" customWidth="1"/>
    <col min="13363" max="13363" width="3.6640625" style="228" customWidth="1"/>
    <col min="13364" max="13364" width="3" style="228" customWidth="1"/>
    <col min="13365" max="13365" width="3.6640625" style="228" customWidth="1"/>
    <col min="13366" max="13366" width="3.109375" style="228" customWidth="1"/>
    <col min="13367" max="13367" width="1.88671875" style="228" customWidth="1"/>
    <col min="13368" max="13369" width="2.21875" style="228" customWidth="1"/>
    <col min="13370" max="13370" width="7.21875" style="228" customWidth="1"/>
    <col min="13371" max="13605" width="8.88671875" style="228"/>
    <col min="13606" max="13606" width="2.44140625" style="228" customWidth="1"/>
    <col min="13607" max="13607" width="2.33203125" style="228" customWidth="1"/>
    <col min="13608" max="13608" width="1.109375" style="228" customWidth="1"/>
    <col min="13609" max="13609" width="22.6640625" style="228" customWidth="1"/>
    <col min="13610" max="13610" width="1.21875" style="228" customWidth="1"/>
    <col min="13611" max="13612" width="11.77734375" style="228" customWidth="1"/>
    <col min="13613" max="13613" width="1.77734375" style="228" customWidth="1"/>
    <col min="13614" max="13614" width="6.88671875" style="228" customWidth="1"/>
    <col min="13615" max="13615" width="4.44140625" style="228" customWidth="1"/>
    <col min="13616" max="13616" width="3.6640625" style="228" customWidth="1"/>
    <col min="13617" max="13617" width="0.77734375" style="228" customWidth="1"/>
    <col min="13618" max="13618" width="3.33203125" style="228" customWidth="1"/>
    <col min="13619" max="13619" width="3.6640625" style="228" customWidth="1"/>
    <col min="13620" max="13620" width="3" style="228" customWidth="1"/>
    <col min="13621" max="13621" width="3.6640625" style="228" customWidth="1"/>
    <col min="13622" max="13622" width="3.109375" style="228" customWidth="1"/>
    <col min="13623" max="13623" width="1.88671875" style="228" customWidth="1"/>
    <col min="13624" max="13625" width="2.21875" style="228" customWidth="1"/>
    <col min="13626" max="13626" width="7.21875" style="228" customWidth="1"/>
    <col min="13627" max="13861" width="8.88671875" style="228"/>
    <col min="13862" max="13862" width="2.44140625" style="228" customWidth="1"/>
    <col min="13863" max="13863" width="2.33203125" style="228" customWidth="1"/>
    <col min="13864" max="13864" width="1.109375" style="228" customWidth="1"/>
    <col min="13865" max="13865" width="22.6640625" style="228" customWidth="1"/>
    <col min="13866" max="13866" width="1.21875" style="228" customWidth="1"/>
    <col min="13867" max="13868" width="11.77734375" style="228" customWidth="1"/>
    <col min="13869" max="13869" width="1.77734375" style="228" customWidth="1"/>
    <col min="13870" max="13870" width="6.88671875" style="228" customWidth="1"/>
    <col min="13871" max="13871" width="4.44140625" style="228" customWidth="1"/>
    <col min="13872" max="13872" width="3.6640625" style="228" customWidth="1"/>
    <col min="13873" max="13873" width="0.77734375" style="228" customWidth="1"/>
    <col min="13874" max="13874" width="3.33203125" style="228" customWidth="1"/>
    <col min="13875" max="13875" width="3.6640625" style="228" customWidth="1"/>
    <col min="13876" max="13876" width="3" style="228" customWidth="1"/>
    <col min="13877" max="13877" width="3.6640625" style="228" customWidth="1"/>
    <col min="13878" max="13878" width="3.109375" style="228" customWidth="1"/>
    <col min="13879" max="13879" width="1.88671875" style="228" customWidth="1"/>
    <col min="13880" max="13881" width="2.21875" style="228" customWidth="1"/>
    <col min="13882" max="13882" width="7.21875" style="228" customWidth="1"/>
    <col min="13883" max="14117" width="8.88671875" style="228"/>
    <col min="14118" max="14118" width="2.44140625" style="228" customWidth="1"/>
    <col min="14119" max="14119" width="2.33203125" style="228" customWidth="1"/>
    <col min="14120" max="14120" width="1.109375" style="228" customWidth="1"/>
    <col min="14121" max="14121" width="22.6640625" style="228" customWidth="1"/>
    <col min="14122" max="14122" width="1.21875" style="228" customWidth="1"/>
    <col min="14123" max="14124" width="11.77734375" style="228" customWidth="1"/>
    <col min="14125" max="14125" width="1.77734375" style="228" customWidth="1"/>
    <col min="14126" max="14126" width="6.88671875" style="228" customWidth="1"/>
    <col min="14127" max="14127" width="4.44140625" style="228" customWidth="1"/>
    <col min="14128" max="14128" width="3.6640625" style="228" customWidth="1"/>
    <col min="14129" max="14129" width="0.77734375" style="228" customWidth="1"/>
    <col min="14130" max="14130" width="3.33203125" style="228" customWidth="1"/>
    <col min="14131" max="14131" width="3.6640625" style="228" customWidth="1"/>
    <col min="14132" max="14132" width="3" style="228" customWidth="1"/>
    <col min="14133" max="14133" width="3.6640625" style="228" customWidth="1"/>
    <col min="14134" max="14134" width="3.109375" style="228" customWidth="1"/>
    <col min="14135" max="14135" width="1.88671875" style="228" customWidth="1"/>
    <col min="14136" max="14137" width="2.21875" style="228" customWidth="1"/>
    <col min="14138" max="14138" width="7.21875" style="228" customWidth="1"/>
    <col min="14139" max="14373" width="8.88671875" style="228"/>
    <col min="14374" max="14374" width="2.44140625" style="228" customWidth="1"/>
    <col min="14375" max="14375" width="2.33203125" style="228" customWidth="1"/>
    <col min="14376" max="14376" width="1.109375" style="228" customWidth="1"/>
    <col min="14377" max="14377" width="22.6640625" style="228" customWidth="1"/>
    <col min="14378" max="14378" width="1.21875" style="228" customWidth="1"/>
    <col min="14379" max="14380" width="11.77734375" style="228" customWidth="1"/>
    <col min="14381" max="14381" width="1.77734375" style="228" customWidth="1"/>
    <col min="14382" max="14382" width="6.88671875" style="228" customWidth="1"/>
    <col min="14383" max="14383" width="4.44140625" style="228" customWidth="1"/>
    <col min="14384" max="14384" width="3.6640625" style="228" customWidth="1"/>
    <col min="14385" max="14385" width="0.77734375" style="228" customWidth="1"/>
    <col min="14386" max="14386" width="3.33203125" style="228" customWidth="1"/>
    <col min="14387" max="14387" width="3.6640625" style="228" customWidth="1"/>
    <col min="14388" max="14388" width="3" style="228" customWidth="1"/>
    <col min="14389" max="14389" width="3.6640625" style="228" customWidth="1"/>
    <col min="14390" max="14390" width="3.109375" style="228" customWidth="1"/>
    <col min="14391" max="14391" width="1.88671875" style="228" customWidth="1"/>
    <col min="14392" max="14393" width="2.21875" style="228" customWidth="1"/>
    <col min="14394" max="14394" width="7.21875" style="228" customWidth="1"/>
    <col min="14395" max="14629" width="8.88671875" style="228"/>
    <col min="14630" max="14630" width="2.44140625" style="228" customWidth="1"/>
    <col min="14631" max="14631" width="2.33203125" style="228" customWidth="1"/>
    <col min="14632" max="14632" width="1.109375" style="228" customWidth="1"/>
    <col min="14633" max="14633" width="22.6640625" style="228" customWidth="1"/>
    <col min="14634" max="14634" width="1.21875" style="228" customWidth="1"/>
    <col min="14635" max="14636" width="11.77734375" style="228" customWidth="1"/>
    <col min="14637" max="14637" width="1.77734375" style="228" customWidth="1"/>
    <col min="14638" max="14638" width="6.88671875" style="228" customWidth="1"/>
    <col min="14639" max="14639" width="4.44140625" style="228" customWidth="1"/>
    <col min="14640" max="14640" width="3.6640625" style="228" customWidth="1"/>
    <col min="14641" max="14641" width="0.77734375" style="228" customWidth="1"/>
    <col min="14642" max="14642" width="3.33203125" style="228" customWidth="1"/>
    <col min="14643" max="14643" width="3.6640625" style="228" customWidth="1"/>
    <col min="14644" max="14644" width="3" style="228" customWidth="1"/>
    <col min="14645" max="14645" width="3.6640625" style="228" customWidth="1"/>
    <col min="14646" max="14646" width="3.109375" style="228" customWidth="1"/>
    <col min="14647" max="14647" width="1.88671875" style="228" customWidth="1"/>
    <col min="14648" max="14649" width="2.21875" style="228" customWidth="1"/>
    <col min="14650" max="14650" width="7.21875" style="228" customWidth="1"/>
    <col min="14651" max="14885" width="8.88671875" style="228"/>
    <col min="14886" max="14886" width="2.44140625" style="228" customWidth="1"/>
    <col min="14887" max="14887" width="2.33203125" style="228" customWidth="1"/>
    <col min="14888" max="14888" width="1.109375" style="228" customWidth="1"/>
    <col min="14889" max="14889" width="22.6640625" style="228" customWidth="1"/>
    <col min="14890" max="14890" width="1.21875" style="228" customWidth="1"/>
    <col min="14891" max="14892" width="11.77734375" style="228" customWidth="1"/>
    <col min="14893" max="14893" width="1.77734375" style="228" customWidth="1"/>
    <col min="14894" max="14894" width="6.88671875" style="228" customWidth="1"/>
    <col min="14895" max="14895" width="4.44140625" style="228" customWidth="1"/>
    <col min="14896" max="14896" width="3.6640625" style="228" customWidth="1"/>
    <col min="14897" max="14897" width="0.77734375" style="228" customWidth="1"/>
    <col min="14898" max="14898" width="3.33203125" style="228" customWidth="1"/>
    <col min="14899" max="14899" width="3.6640625" style="228" customWidth="1"/>
    <col min="14900" max="14900" width="3" style="228" customWidth="1"/>
    <col min="14901" max="14901" width="3.6640625" style="228" customWidth="1"/>
    <col min="14902" max="14902" width="3.109375" style="228" customWidth="1"/>
    <col min="14903" max="14903" width="1.88671875" style="228" customWidth="1"/>
    <col min="14904" max="14905" width="2.21875" style="228" customWidth="1"/>
    <col min="14906" max="14906" width="7.21875" style="228" customWidth="1"/>
    <col min="14907" max="15141" width="8.88671875" style="228"/>
    <col min="15142" max="15142" width="2.44140625" style="228" customWidth="1"/>
    <col min="15143" max="15143" width="2.33203125" style="228" customWidth="1"/>
    <col min="15144" max="15144" width="1.109375" style="228" customWidth="1"/>
    <col min="15145" max="15145" width="22.6640625" style="228" customWidth="1"/>
    <col min="15146" max="15146" width="1.21875" style="228" customWidth="1"/>
    <col min="15147" max="15148" width="11.77734375" style="228" customWidth="1"/>
    <col min="15149" max="15149" width="1.77734375" style="228" customWidth="1"/>
    <col min="15150" max="15150" width="6.88671875" style="228" customWidth="1"/>
    <col min="15151" max="15151" width="4.44140625" style="228" customWidth="1"/>
    <col min="15152" max="15152" width="3.6640625" style="228" customWidth="1"/>
    <col min="15153" max="15153" width="0.77734375" style="228" customWidth="1"/>
    <col min="15154" max="15154" width="3.33203125" style="228" customWidth="1"/>
    <col min="15155" max="15155" width="3.6640625" style="228" customWidth="1"/>
    <col min="15156" max="15156" width="3" style="228" customWidth="1"/>
    <col min="15157" max="15157" width="3.6640625" style="228" customWidth="1"/>
    <col min="15158" max="15158" width="3.109375" style="228" customWidth="1"/>
    <col min="15159" max="15159" width="1.88671875" style="228" customWidth="1"/>
    <col min="15160" max="15161" width="2.21875" style="228" customWidth="1"/>
    <col min="15162" max="15162" width="7.21875" style="228" customWidth="1"/>
    <col min="15163" max="15397" width="8.88671875" style="228"/>
    <col min="15398" max="15398" width="2.44140625" style="228" customWidth="1"/>
    <col min="15399" max="15399" width="2.33203125" style="228" customWidth="1"/>
    <col min="15400" max="15400" width="1.109375" style="228" customWidth="1"/>
    <col min="15401" max="15401" width="22.6640625" style="228" customWidth="1"/>
    <col min="15402" max="15402" width="1.21875" style="228" customWidth="1"/>
    <col min="15403" max="15404" width="11.77734375" style="228" customWidth="1"/>
    <col min="15405" max="15405" width="1.77734375" style="228" customWidth="1"/>
    <col min="15406" max="15406" width="6.88671875" style="228" customWidth="1"/>
    <col min="15407" max="15407" width="4.44140625" style="228" customWidth="1"/>
    <col min="15408" max="15408" width="3.6640625" style="228" customWidth="1"/>
    <col min="15409" max="15409" width="0.77734375" style="228" customWidth="1"/>
    <col min="15410" max="15410" width="3.33203125" style="228" customWidth="1"/>
    <col min="15411" max="15411" width="3.6640625" style="228" customWidth="1"/>
    <col min="15412" max="15412" width="3" style="228" customWidth="1"/>
    <col min="15413" max="15413" width="3.6640625" style="228" customWidth="1"/>
    <col min="15414" max="15414" width="3.109375" style="228" customWidth="1"/>
    <col min="15415" max="15415" width="1.88671875" style="228" customWidth="1"/>
    <col min="15416" max="15417" width="2.21875" style="228" customWidth="1"/>
    <col min="15418" max="15418" width="7.21875" style="228" customWidth="1"/>
    <col min="15419" max="15653" width="8.88671875" style="228"/>
    <col min="15654" max="15654" width="2.44140625" style="228" customWidth="1"/>
    <col min="15655" max="15655" width="2.33203125" style="228" customWidth="1"/>
    <col min="15656" max="15656" width="1.109375" style="228" customWidth="1"/>
    <col min="15657" max="15657" width="22.6640625" style="228" customWidth="1"/>
    <col min="15658" max="15658" width="1.21875" style="228" customWidth="1"/>
    <col min="15659" max="15660" width="11.77734375" style="228" customWidth="1"/>
    <col min="15661" max="15661" width="1.77734375" style="228" customWidth="1"/>
    <col min="15662" max="15662" width="6.88671875" style="228" customWidth="1"/>
    <col min="15663" max="15663" width="4.44140625" style="228" customWidth="1"/>
    <col min="15664" max="15664" width="3.6640625" style="228" customWidth="1"/>
    <col min="15665" max="15665" width="0.77734375" style="228" customWidth="1"/>
    <col min="15666" max="15666" width="3.33203125" style="228" customWidth="1"/>
    <col min="15667" max="15667" width="3.6640625" style="228" customWidth="1"/>
    <col min="15668" max="15668" width="3" style="228" customWidth="1"/>
    <col min="15669" max="15669" width="3.6640625" style="228" customWidth="1"/>
    <col min="15670" max="15670" width="3.109375" style="228" customWidth="1"/>
    <col min="15671" max="15671" width="1.88671875" style="228" customWidth="1"/>
    <col min="15672" max="15673" width="2.21875" style="228" customWidth="1"/>
    <col min="15674" max="15674" width="7.21875" style="228" customWidth="1"/>
    <col min="15675" max="15909" width="8.88671875" style="228"/>
    <col min="15910" max="15910" width="2.44140625" style="228" customWidth="1"/>
    <col min="15911" max="15911" width="2.33203125" style="228" customWidth="1"/>
    <col min="15912" max="15912" width="1.109375" style="228" customWidth="1"/>
    <col min="15913" max="15913" width="22.6640625" style="228" customWidth="1"/>
    <col min="15914" max="15914" width="1.21875" style="228" customWidth="1"/>
    <col min="15915" max="15916" width="11.77734375" style="228" customWidth="1"/>
    <col min="15917" max="15917" width="1.77734375" style="228" customWidth="1"/>
    <col min="15918" max="15918" width="6.88671875" style="228" customWidth="1"/>
    <col min="15919" max="15919" width="4.44140625" style="228" customWidth="1"/>
    <col min="15920" max="15920" width="3.6640625" style="228" customWidth="1"/>
    <col min="15921" max="15921" width="0.77734375" style="228" customWidth="1"/>
    <col min="15922" max="15922" width="3.33203125" style="228" customWidth="1"/>
    <col min="15923" max="15923" width="3.6640625" style="228" customWidth="1"/>
    <col min="15924" max="15924" width="3" style="228" customWidth="1"/>
    <col min="15925" max="15925" width="3.6640625" style="228" customWidth="1"/>
    <col min="15926" max="15926" width="3.109375" style="228" customWidth="1"/>
    <col min="15927" max="15927" width="1.88671875" style="228" customWidth="1"/>
    <col min="15928" max="15929" width="2.21875" style="228" customWidth="1"/>
    <col min="15930" max="15930" width="7.21875" style="228" customWidth="1"/>
    <col min="15931" max="16165" width="8.88671875" style="228"/>
    <col min="16166" max="16166" width="2.44140625" style="228" customWidth="1"/>
    <col min="16167" max="16167" width="2.33203125" style="228" customWidth="1"/>
    <col min="16168" max="16168" width="1.109375" style="228" customWidth="1"/>
    <col min="16169" max="16169" width="22.6640625" style="228" customWidth="1"/>
    <col min="16170" max="16170" width="1.21875" style="228" customWidth="1"/>
    <col min="16171" max="16172" width="11.77734375" style="228" customWidth="1"/>
    <col min="16173" max="16173" width="1.77734375" style="228" customWidth="1"/>
    <col min="16174" max="16174" width="6.88671875" style="228" customWidth="1"/>
    <col min="16175" max="16175" width="4.44140625" style="228" customWidth="1"/>
    <col min="16176" max="16176" width="3.6640625" style="228" customWidth="1"/>
    <col min="16177" max="16177" width="0.77734375" style="228" customWidth="1"/>
    <col min="16178" max="16178" width="3.33203125" style="228" customWidth="1"/>
    <col min="16179" max="16179" width="3.6640625" style="228" customWidth="1"/>
    <col min="16180" max="16180" width="3" style="228" customWidth="1"/>
    <col min="16181" max="16181" width="3.6640625" style="228" customWidth="1"/>
    <col min="16182" max="16182" width="3.109375" style="228" customWidth="1"/>
    <col min="16183" max="16183" width="1.88671875" style="228" customWidth="1"/>
    <col min="16184" max="16185" width="2.21875" style="228" customWidth="1"/>
    <col min="16186" max="16186" width="7.21875" style="228" customWidth="1"/>
    <col min="16187" max="16384" width="8.88671875" style="228"/>
  </cols>
  <sheetData>
    <row r="1" spans="2:78" ht="20.25" customHeight="1">
      <c r="B1" s="231" t="s">
        <v>2478</v>
      </c>
      <c r="BB1" s="231" t="s">
        <v>2478</v>
      </c>
    </row>
    <row r="2" spans="2:78" ht="12" customHeight="1">
      <c r="U2" s="276"/>
      <c r="V2" s="276"/>
      <c r="Z2" s="276"/>
      <c r="AD2" s="401"/>
      <c r="BU2" s="276"/>
      <c r="BV2" s="276"/>
      <c r="BZ2" s="276"/>
    </row>
    <row r="3" spans="2:78">
      <c r="S3" s="355"/>
      <c r="T3" s="798"/>
      <c r="U3" s="799"/>
      <c r="V3" s="152" t="s">
        <v>2213</v>
      </c>
      <c r="W3" s="414"/>
      <c r="X3" s="152" t="s">
        <v>2214</v>
      </c>
      <c r="Y3" s="414"/>
      <c r="Z3" s="278" t="s">
        <v>2215</v>
      </c>
      <c r="BS3" s="355"/>
      <c r="BT3" s="1360"/>
      <c r="BU3" s="1360"/>
      <c r="BV3" s="278" t="s">
        <v>2213</v>
      </c>
      <c r="BW3" s="279"/>
      <c r="BX3" s="278" t="s">
        <v>2214</v>
      </c>
      <c r="BY3" s="279"/>
      <c r="BZ3" s="278" t="s">
        <v>2215</v>
      </c>
    </row>
    <row r="4" spans="2:78" ht="12" customHeight="1">
      <c r="V4" s="280"/>
      <c r="W4" s="280"/>
      <c r="X4" s="280"/>
      <c r="Y4" s="280"/>
      <c r="Z4" s="280"/>
      <c r="BV4" s="280"/>
      <c r="BW4" s="280"/>
      <c r="BX4" s="280"/>
      <c r="BY4" s="280"/>
      <c r="BZ4" s="280"/>
    </row>
    <row r="5" spans="2:78" ht="24" customHeight="1">
      <c r="C5" s="228" t="s">
        <v>2216</v>
      </c>
      <c r="O5" s="301" t="s">
        <v>2324</v>
      </c>
      <c r="P5" s="302"/>
      <c r="Q5" s="301"/>
      <c r="R5" s="301"/>
      <c r="S5" s="303"/>
      <c r="T5" s="303"/>
      <c r="U5" s="303"/>
      <c r="V5" s="303"/>
      <c r="W5" s="303"/>
      <c r="X5" s="303"/>
      <c r="Y5" s="303"/>
      <c r="BC5" s="228" t="s">
        <v>2216</v>
      </c>
      <c r="BO5" s="301" t="s">
        <v>2324</v>
      </c>
      <c r="BP5" s="302"/>
      <c r="BQ5" s="301"/>
      <c r="BR5" s="301"/>
      <c r="BS5" s="303"/>
      <c r="BT5" s="303"/>
      <c r="BU5" s="303"/>
      <c r="BV5" s="303"/>
      <c r="BW5" s="303"/>
      <c r="BX5" s="303"/>
      <c r="BY5" s="303"/>
    </row>
    <row r="6" spans="2:78" ht="15" customHeight="1">
      <c r="C6" s="228" t="s">
        <v>2247</v>
      </c>
      <c r="O6" s="1324" t="s">
        <v>2325</v>
      </c>
      <c r="P6" s="1359"/>
      <c r="Q6" s="1111">
        <f>第1号!$L$9</f>
        <v>0</v>
      </c>
      <c r="R6" s="748"/>
      <c r="S6" s="748"/>
      <c r="T6" s="748"/>
      <c r="U6" s="748"/>
      <c r="V6" s="748"/>
      <c r="W6" s="748"/>
      <c r="X6" s="748"/>
      <c r="Y6" s="748"/>
      <c r="BC6" s="228" t="s">
        <v>2247</v>
      </c>
      <c r="BO6" s="1324" t="s">
        <v>2325</v>
      </c>
      <c r="BP6" s="1324"/>
      <c r="BQ6" s="1111" t="s">
        <v>2420</v>
      </c>
      <c r="BR6" s="1111"/>
      <c r="BS6" s="1111"/>
      <c r="BT6" s="1111"/>
      <c r="BU6" s="1111"/>
      <c r="BV6" s="1111"/>
      <c r="BW6" s="1111"/>
      <c r="BX6" s="1111"/>
      <c r="BY6" s="1111"/>
    </row>
    <row r="7" spans="2:78" ht="2.4" customHeight="1">
      <c r="E7" s="231"/>
      <c r="F7" s="231"/>
      <c r="G7" s="231"/>
      <c r="H7" s="231"/>
      <c r="I7" s="231"/>
      <c r="J7" s="231"/>
      <c r="O7" s="302"/>
      <c r="P7" s="301"/>
      <c r="Q7" s="155"/>
      <c r="R7" s="155"/>
      <c r="S7" s="155"/>
      <c r="T7" s="155"/>
      <c r="U7" s="155"/>
      <c r="V7" s="155"/>
      <c r="W7" s="155"/>
      <c r="X7" s="155"/>
      <c r="Y7" s="155"/>
      <c r="BE7" s="231"/>
      <c r="BF7" s="231"/>
      <c r="BG7" s="231"/>
      <c r="BH7" s="231"/>
      <c r="BI7" s="231"/>
      <c r="BJ7" s="231"/>
      <c r="BO7" s="302"/>
      <c r="BP7" s="301"/>
      <c r="BQ7" s="155"/>
      <c r="BR7" s="155"/>
      <c r="BS7" s="155"/>
      <c r="BT7" s="155"/>
      <c r="BU7" s="155"/>
      <c r="BV7" s="155"/>
      <c r="BW7" s="155"/>
      <c r="BX7" s="155"/>
      <c r="BY7" s="155"/>
    </row>
    <row r="8" spans="2:78" ht="15" customHeight="1">
      <c r="D8" s="231"/>
      <c r="E8" s="231"/>
      <c r="F8" s="231"/>
      <c r="G8" s="231"/>
      <c r="H8" s="231"/>
      <c r="I8" s="231"/>
      <c r="J8" s="231"/>
      <c r="O8" s="1324" t="s">
        <v>2219</v>
      </c>
      <c r="P8" s="1359"/>
      <c r="Q8" s="1111">
        <f>第1号!$J$10</f>
        <v>0</v>
      </c>
      <c r="R8" s="748"/>
      <c r="S8" s="748"/>
      <c r="T8" s="748"/>
      <c r="U8" s="748"/>
      <c r="V8" s="748"/>
      <c r="W8" s="748"/>
      <c r="X8" s="748"/>
      <c r="Y8" s="748"/>
      <c r="BD8" s="231"/>
      <c r="BE8" s="231"/>
      <c r="BF8" s="231"/>
      <c r="BG8" s="231"/>
      <c r="BH8" s="231"/>
      <c r="BI8" s="231"/>
      <c r="BJ8" s="231"/>
      <c r="BO8" s="1324" t="s">
        <v>2219</v>
      </c>
      <c r="BP8" s="1324"/>
      <c r="BQ8" s="1111" t="s">
        <v>2421</v>
      </c>
      <c r="BR8" s="1111"/>
      <c r="BS8" s="1111"/>
      <c r="BT8" s="1111"/>
      <c r="BU8" s="1111"/>
      <c r="BV8" s="1111"/>
      <c r="BW8" s="1111"/>
      <c r="BX8" s="1111"/>
      <c r="BY8" s="1111"/>
    </row>
    <row r="9" spans="2:78" ht="2.4" customHeight="1">
      <c r="O9" s="302"/>
      <c r="P9" s="301"/>
      <c r="Q9" s="155"/>
      <c r="R9" s="155"/>
      <c r="S9" s="155"/>
      <c r="T9" s="155"/>
      <c r="U9" s="155"/>
      <c r="V9" s="155"/>
      <c r="W9" s="155"/>
      <c r="X9" s="155"/>
      <c r="Y9" s="155"/>
      <c r="Z9" s="281"/>
      <c r="BO9" s="302"/>
      <c r="BP9" s="301"/>
      <c r="BQ9" s="155"/>
      <c r="BR9" s="155"/>
      <c r="BS9" s="155"/>
      <c r="BT9" s="155"/>
      <c r="BU9" s="155"/>
      <c r="BV9" s="155"/>
      <c r="BW9" s="155"/>
      <c r="BX9" s="155"/>
      <c r="BY9" s="155"/>
      <c r="BZ9" s="281"/>
    </row>
    <row r="10" spans="2:78" ht="24" customHeight="1">
      <c r="O10" s="1325" t="s">
        <v>2175</v>
      </c>
      <c r="P10" s="1358"/>
      <c r="Q10" s="1111">
        <f>第1号!$J$11</f>
        <v>0</v>
      </c>
      <c r="R10" s="748"/>
      <c r="S10" s="748"/>
      <c r="T10" s="748"/>
      <c r="U10" s="1111">
        <f>第1号!$M$11</f>
        <v>0</v>
      </c>
      <c r="V10" s="748"/>
      <c r="W10" s="748"/>
      <c r="X10" s="748"/>
      <c r="Y10" s="748"/>
      <c r="Z10" s="419"/>
      <c r="AD10" s="282"/>
      <c r="BO10" s="1325" t="s">
        <v>2175</v>
      </c>
      <c r="BP10" s="1325"/>
      <c r="BQ10" s="1111" t="s">
        <v>2670</v>
      </c>
      <c r="BR10" s="1111"/>
      <c r="BS10" s="1111"/>
      <c r="BT10" s="1111"/>
      <c r="BU10" s="1111" t="s">
        <v>2671</v>
      </c>
      <c r="BV10" s="1111"/>
      <c r="BW10" s="1111"/>
      <c r="BX10" s="1111"/>
      <c r="BY10" s="1111"/>
      <c r="BZ10" s="419"/>
    </row>
    <row r="11" spans="2:78" ht="6.6" customHeight="1">
      <c r="O11" s="302"/>
      <c r="P11" s="301"/>
      <c r="Q11" s="303"/>
      <c r="R11" s="303"/>
      <c r="S11" s="303"/>
      <c r="T11" s="303"/>
      <c r="U11" s="303"/>
      <c r="V11" s="303"/>
      <c r="W11" s="303"/>
      <c r="X11" s="303"/>
      <c r="Y11" s="303"/>
      <c r="Z11" s="281"/>
      <c r="BO11" s="302"/>
      <c r="BP11" s="301"/>
      <c r="BQ11" s="303"/>
      <c r="BR11" s="303"/>
      <c r="BS11" s="303"/>
      <c r="BT11" s="303"/>
      <c r="BU11" s="303"/>
      <c r="BV11" s="303"/>
      <c r="BW11" s="303"/>
      <c r="BX11" s="303"/>
      <c r="BY11" s="303"/>
      <c r="BZ11" s="281"/>
    </row>
    <row r="12" spans="2:78" ht="24" customHeight="1">
      <c r="O12" s="302" t="s">
        <v>2282</v>
      </c>
      <c r="P12" s="302"/>
      <c r="Q12" s="301"/>
      <c r="R12" s="301"/>
      <c r="S12" s="303"/>
      <c r="T12" s="303"/>
      <c r="U12" s="303"/>
      <c r="V12" s="303"/>
      <c r="W12" s="303"/>
      <c r="X12" s="303"/>
      <c r="Y12" s="303"/>
      <c r="Z12" s="419"/>
      <c r="BO12" s="302" t="s">
        <v>2282</v>
      </c>
      <c r="BP12" s="302"/>
      <c r="BQ12" s="301"/>
      <c r="BR12" s="301"/>
      <c r="BS12" s="303"/>
      <c r="BT12" s="303"/>
      <c r="BU12" s="303"/>
      <c r="BV12" s="303"/>
      <c r="BW12" s="303"/>
      <c r="BX12" s="303"/>
      <c r="BY12" s="303"/>
      <c r="BZ12" s="419"/>
    </row>
    <row r="13" spans="2:78" ht="2.4" customHeight="1">
      <c r="O13" s="302"/>
      <c r="P13" s="301"/>
      <c r="Q13" s="281"/>
      <c r="R13" s="303"/>
      <c r="S13" s="303"/>
      <c r="T13" s="303"/>
      <c r="U13" s="303"/>
      <c r="V13" s="303"/>
      <c r="W13" s="303"/>
      <c r="X13" s="303"/>
      <c r="Y13" s="303"/>
      <c r="Z13" s="281"/>
      <c r="AD13" s="282"/>
      <c r="BO13" s="302"/>
      <c r="BP13" s="301"/>
      <c r="BQ13" s="281"/>
      <c r="BR13" s="303"/>
      <c r="BS13" s="303"/>
      <c r="BT13" s="303"/>
      <c r="BU13" s="303"/>
      <c r="BV13" s="303"/>
      <c r="BW13" s="303"/>
      <c r="BX13" s="303"/>
      <c r="BY13" s="303"/>
      <c r="BZ13" s="281"/>
    </row>
    <row r="14" spans="2:78" ht="15" customHeight="1">
      <c r="O14" s="1324" t="s">
        <v>2219</v>
      </c>
      <c r="P14" s="1324"/>
      <c r="Q14" s="1111">
        <f>第1号!$J$16</f>
        <v>0</v>
      </c>
      <c r="R14" s="748"/>
      <c r="S14" s="748"/>
      <c r="T14" s="748"/>
      <c r="U14" s="748"/>
      <c r="V14" s="748"/>
      <c r="W14" s="748"/>
      <c r="X14" s="748"/>
      <c r="Y14" s="748"/>
      <c r="Z14" s="281"/>
      <c r="AD14" s="282"/>
      <c r="BO14" s="1324" t="s">
        <v>2219</v>
      </c>
      <c r="BP14" s="1324"/>
      <c r="BQ14" s="1111" t="s">
        <v>2675</v>
      </c>
      <c r="BR14" s="1111"/>
      <c r="BS14" s="1111"/>
      <c r="BT14" s="1111"/>
      <c r="BU14" s="1111"/>
      <c r="BV14" s="1111"/>
      <c r="BW14" s="1111"/>
      <c r="BX14" s="1111"/>
      <c r="BY14" s="1111"/>
      <c r="BZ14" s="281"/>
    </row>
    <row r="15" spans="2:78" ht="2.4" customHeight="1">
      <c r="O15" s="302"/>
      <c r="P15" s="301"/>
      <c r="Q15" s="155"/>
      <c r="R15" s="155"/>
      <c r="S15" s="155"/>
      <c r="T15" s="155"/>
      <c r="U15" s="155"/>
      <c r="V15" s="155"/>
      <c r="W15" s="155"/>
      <c r="X15" s="155"/>
      <c r="Y15" s="155"/>
      <c r="Z15" s="281"/>
      <c r="BO15" s="302"/>
      <c r="BP15" s="301"/>
      <c r="BQ15" s="155"/>
      <c r="BR15" s="155"/>
      <c r="BS15" s="155"/>
      <c r="BT15" s="155"/>
      <c r="BU15" s="155"/>
      <c r="BV15" s="155"/>
      <c r="BW15" s="155"/>
      <c r="BX15" s="155"/>
      <c r="BY15" s="155"/>
      <c r="BZ15" s="281"/>
    </row>
    <row r="16" spans="2:78" ht="24" customHeight="1">
      <c r="O16" s="1325" t="s">
        <v>2175</v>
      </c>
      <c r="P16" s="1325"/>
      <c r="Q16" s="1111">
        <f>第1号!$J$17</f>
        <v>0</v>
      </c>
      <c r="R16" s="748"/>
      <c r="S16" s="748"/>
      <c r="T16" s="748"/>
      <c r="U16" s="1111">
        <f>第1号!$M$17</f>
        <v>0</v>
      </c>
      <c r="V16" s="748"/>
      <c r="W16" s="748"/>
      <c r="X16" s="748"/>
      <c r="Y16" s="748"/>
      <c r="Z16" s="419"/>
      <c r="AD16" s="282"/>
      <c r="BO16" s="1325" t="s">
        <v>2175</v>
      </c>
      <c r="BP16" s="1325"/>
      <c r="BQ16" s="1111" t="s">
        <v>2670</v>
      </c>
      <c r="BR16" s="1111"/>
      <c r="BS16" s="1111"/>
      <c r="BT16" s="1111"/>
      <c r="BU16" s="1111" t="s">
        <v>2676</v>
      </c>
      <c r="BV16" s="1111"/>
      <c r="BW16" s="1111"/>
      <c r="BX16" s="1111"/>
      <c r="BY16" s="1111"/>
      <c r="BZ16" s="419"/>
    </row>
    <row r="17" spans="3:80" ht="2.4" customHeight="1">
      <c r="O17" s="302"/>
      <c r="P17" s="301"/>
      <c r="Q17" s="303"/>
      <c r="R17" s="303"/>
      <c r="S17" s="303"/>
      <c r="T17" s="303"/>
      <c r="U17" s="303"/>
      <c r="V17" s="303"/>
      <c r="W17" s="303"/>
      <c r="X17" s="303"/>
      <c r="Y17" s="303"/>
      <c r="Z17" s="281"/>
      <c r="BO17" s="302"/>
      <c r="BP17" s="301"/>
      <c r="BQ17" s="303"/>
      <c r="BR17" s="303"/>
      <c r="BS17" s="303"/>
      <c r="BT17" s="303"/>
      <c r="BU17" s="303"/>
      <c r="BV17" s="303"/>
      <c r="BW17" s="303"/>
      <c r="BX17" s="303"/>
      <c r="BY17" s="303"/>
      <c r="BZ17" s="281"/>
    </row>
    <row r="18" spans="3:80" ht="24" customHeight="1">
      <c r="O18" s="302" t="s">
        <v>2282</v>
      </c>
      <c r="P18" s="302"/>
      <c r="Q18" s="301"/>
      <c r="R18" s="301"/>
      <c r="S18" s="303"/>
      <c r="T18" s="303"/>
      <c r="U18" s="303"/>
      <c r="V18" s="303"/>
      <c r="W18" s="303"/>
      <c r="X18" s="303"/>
      <c r="Y18" s="303"/>
      <c r="Z18" s="419"/>
      <c r="BO18" s="302" t="s">
        <v>2282</v>
      </c>
      <c r="BP18" s="302"/>
      <c r="BQ18" s="301"/>
      <c r="BR18" s="301"/>
      <c r="BS18" s="303"/>
      <c r="BT18" s="303"/>
      <c r="BU18" s="303"/>
      <c r="BV18" s="303"/>
      <c r="BW18" s="303"/>
      <c r="BX18" s="303"/>
      <c r="BY18" s="303"/>
      <c r="BZ18" s="419"/>
    </row>
    <row r="19" spans="3:80" ht="2.4" customHeight="1">
      <c r="O19" s="302"/>
      <c r="P19" s="301"/>
      <c r="Q19" s="281"/>
      <c r="R19" s="303"/>
      <c r="S19" s="303"/>
      <c r="T19" s="303"/>
      <c r="U19" s="303"/>
      <c r="V19" s="303"/>
      <c r="W19" s="303"/>
      <c r="X19" s="303"/>
      <c r="Y19" s="303"/>
      <c r="Z19" s="281"/>
      <c r="AD19" s="282"/>
      <c r="BO19" s="302"/>
      <c r="BP19" s="301"/>
      <c r="BQ19" s="281"/>
      <c r="BR19" s="303"/>
      <c r="BS19" s="303"/>
      <c r="BT19" s="303"/>
      <c r="BU19" s="303"/>
      <c r="BV19" s="303"/>
      <c r="BW19" s="303"/>
      <c r="BX19" s="303"/>
      <c r="BY19" s="303"/>
      <c r="BZ19" s="281"/>
    </row>
    <row r="20" spans="3:80" ht="15" customHeight="1">
      <c r="O20" s="1324" t="s">
        <v>2219</v>
      </c>
      <c r="P20" s="1324"/>
      <c r="Q20" s="1111">
        <f>第1号!$J$22</f>
        <v>0</v>
      </c>
      <c r="R20" s="748"/>
      <c r="S20" s="748"/>
      <c r="T20" s="748"/>
      <c r="U20" s="748"/>
      <c r="V20" s="748"/>
      <c r="W20" s="748"/>
      <c r="X20" s="748"/>
      <c r="Y20" s="748"/>
      <c r="Z20" s="281"/>
      <c r="AD20" s="282"/>
      <c r="BO20" s="1324" t="s">
        <v>2219</v>
      </c>
      <c r="BP20" s="1324"/>
      <c r="BQ20" s="1111" t="s">
        <v>2679</v>
      </c>
      <c r="BR20" s="1111"/>
      <c r="BS20" s="1111"/>
      <c r="BT20" s="1111"/>
      <c r="BU20" s="1111"/>
      <c r="BV20" s="1111"/>
      <c r="BW20" s="1111"/>
      <c r="BX20" s="1111"/>
      <c r="BY20" s="1111"/>
      <c r="BZ20" s="281"/>
    </row>
    <row r="21" spans="3:80" ht="2.4" customHeight="1">
      <c r="O21" s="302"/>
      <c r="P21" s="301"/>
      <c r="Q21" s="155"/>
      <c r="R21" s="155"/>
      <c r="S21" s="155"/>
      <c r="T21" s="155"/>
      <c r="U21" s="155"/>
      <c r="V21" s="155"/>
      <c r="W21" s="155"/>
      <c r="X21" s="155"/>
      <c r="Y21" s="155"/>
      <c r="Z21" s="281"/>
      <c r="BO21" s="302"/>
      <c r="BP21" s="301"/>
      <c r="BQ21" s="155"/>
      <c r="BR21" s="155"/>
      <c r="BS21" s="155"/>
      <c r="BT21" s="155"/>
      <c r="BU21" s="155"/>
      <c r="BV21" s="155"/>
      <c r="BW21" s="155"/>
      <c r="BX21" s="155"/>
      <c r="BY21" s="155"/>
      <c r="BZ21" s="281"/>
    </row>
    <row r="22" spans="3:80" ht="24" customHeight="1">
      <c r="O22" s="1325" t="s">
        <v>2175</v>
      </c>
      <c r="P22" s="1325"/>
      <c r="Q22" s="1111">
        <f>第1号!$J$23</f>
        <v>0</v>
      </c>
      <c r="R22" s="748"/>
      <c r="S22" s="748"/>
      <c r="T22" s="748"/>
      <c r="U22" s="1111">
        <f>第1号!$M$23</f>
        <v>0</v>
      </c>
      <c r="V22" s="748"/>
      <c r="W22" s="748"/>
      <c r="X22" s="748"/>
      <c r="Y22" s="748"/>
      <c r="Z22" s="419"/>
      <c r="AD22" s="282"/>
      <c r="BO22" s="1325" t="s">
        <v>2175</v>
      </c>
      <c r="BP22" s="1325"/>
      <c r="BQ22" s="1111" t="s">
        <v>2670</v>
      </c>
      <c r="BR22" s="1111"/>
      <c r="BS22" s="1111"/>
      <c r="BT22" s="1111"/>
      <c r="BU22" s="1111" t="s">
        <v>2680</v>
      </c>
      <c r="BV22" s="1111"/>
      <c r="BW22" s="1111"/>
      <c r="BX22" s="1111"/>
      <c r="BY22" s="1111"/>
      <c r="BZ22" s="419"/>
    </row>
    <row r="23" spans="3:80" ht="24" customHeight="1">
      <c r="O23" s="302" t="s">
        <v>2140</v>
      </c>
      <c r="P23" s="302"/>
      <c r="Q23" s="301"/>
      <c r="R23" s="301"/>
      <c r="S23" s="303"/>
      <c r="T23" s="303"/>
      <c r="U23" s="303"/>
      <c r="V23" s="303"/>
      <c r="W23" s="303"/>
      <c r="X23" s="303"/>
      <c r="Y23" s="303"/>
      <c r="Z23" s="419"/>
      <c r="BO23" s="302" t="s">
        <v>2140</v>
      </c>
      <c r="BP23" s="302"/>
      <c r="BQ23" s="301"/>
      <c r="BR23" s="301"/>
      <c r="BS23" s="303"/>
      <c r="BT23" s="303"/>
      <c r="BU23" s="303"/>
      <c r="BV23" s="303"/>
      <c r="BW23" s="303"/>
      <c r="BX23" s="303"/>
      <c r="BY23" s="303"/>
      <c r="BZ23" s="419"/>
    </row>
    <row r="24" spans="3:80" ht="2.4" customHeight="1">
      <c r="O24" s="302"/>
      <c r="P24" s="301"/>
      <c r="Q24" s="281"/>
      <c r="R24" s="303"/>
      <c r="S24" s="303"/>
      <c r="T24" s="303"/>
      <c r="U24" s="303"/>
      <c r="V24" s="303"/>
      <c r="W24" s="303"/>
      <c r="X24" s="303"/>
      <c r="Y24" s="303"/>
      <c r="Z24" s="281"/>
      <c r="AD24" s="282"/>
      <c r="BO24" s="302"/>
      <c r="BP24" s="301"/>
      <c r="BQ24" s="281"/>
      <c r="BR24" s="303"/>
      <c r="BS24" s="303"/>
      <c r="BT24" s="303"/>
      <c r="BU24" s="303"/>
      <c r="BV24" s="303"/>
      <c r="BW24" s="303"/>
      <c r="BX24" s="303"/>
      <c r="BY24" s="303"/>
      <c r="BZ24" s="281"/>
    </row>
    <row r="25" spans="3:80" ht="15" customHeight="1">
      <c r="O25" s="1324" t="s">
        <v>2219</v>
      </c>
      <c r="P25" s="1324"/>
      <c r="Q25" s="1111">
        <f>第1号!$J$28</f>
        <v>0</v>
      </c>
      <c r="R25" s="748"/>
      <c r="S25" s="748"/>
      <c r="T25" s="748"/>
      <c r="U25" s="748"/>
      <c r="V25" s="748"/>
      <c r="W25" s="748"/>
      <c r="X25" s="748"/>
      <c r="Y25" s="748"/>
      <c r="AD25" s="235"/>
      <c r="BO25" s="1324" t="s">
        <v>2219</v>
      </c>
      <c r="BP25" s="1324"/>
      <c r="BQ25" s="1111" t="s">
        <v>2683</v>
      </c>
      <c r="BR25" s="1111"/>
      <c r="BS25" s="1111"/>
      <c r="BT25" s="1111"/>
      <c r="BU25" s="1111"/>
      <c r="BV25" s="1111"/>
      <c r="BW25" s="1111"/>
      <c r="BX25" s="1111"/>
      <c r="BY25" s="1111"/>
    </row>
    <row r="26" spans="3:80" ht="2.4" customHeight="1">
      <c r="O26" s="302"/>
      <c r="P26" s="301"/>
      <c r="Q26" s="155"/>
      <c r="R26" s="155"/>
      <c r="S26" s="155"/>
      <c r="T26" s="155"/>
      <c r="U26" s="155"/>
      <c r="V26" s="155"/>
      <c r="W26" s="155"/>
      <c r="X26" s="155"/>
      <c r="Y26" s="155"/>
      <c r="BO26" s="302"/>
      <c r="BP26" s="301"/>
      <c r="BQ26" s="155"/>
      <c r="BR26" s="155"/>
      <c r="BS26" s="155"/>
      <c r="BT26" s="155"/>
      <c r="BU26" s="155"/>
      <c r="BV26" s="155"/>
      <c r="BW26" s="155"/>
      <c r="BX26" s="155"/>
      <c r="BY26" s="155"/>
    </row>
    <row r="27" spans="3:80" ht="24" customHeight="1">
      <c r="O27" s="1325" t="s">
        <v>2175</v>
      </c>
      <c r="P27" s="1325"/>
      <c r="Q27" s="1111">
        <f>第1号!$J$29</f>
        <v>0</v>
      </c>
      <c r="R27" s="748"/>
      <c r="S27" s="748"/>
      <c r="T27" s="748"/>
      <c r="U27" s="1111">
        <f>第1号!$M$29</f>
        <v>0</v>
      </c>
      <c r="V27" s="748"/>
      <c r="W27" s="748"/>
      <c r="X27" s="748"/>
      <c r="Y27" s="748"/>
      <c r="AD27" s="282"/>
      <c r="BO27" s="1325" t="s">
        <v>2175</v>
      </c>
      <c r="BP27" s="1325"/>
      <c r="BQ27" s="1111" t="s">
        <v>2670</v>
      </c>
      <c r="BR27" s="1111"/>
      <c r="BS27" s="1111"/>
      <c r="BT27" s="1111"/>
      <c r="BU27" s="1111" t="s">
        <v>2684</v>
      </c>
      <c r="BV27" s="1111"/>
      <c r="BW27" s="1111"/>
      <c r="BX27" s="1111"/>
      <c r="BY27" s="1111"/>
    </row>
    <row r="28" spans="3:80" ht="11.4" customHeight="1">
      <c r="O28" s="424"/>
      <c r="P28" s="424"/>
      <c r="Q28" s="305"/>
      <c r="R28" s="295"/>
      <c r="S28" s="306"/>
      <c r="T28" s="306"/>
      <c r="U28" s="305"/>
      <c r="V28" s="306"/>
      <c r="W28" s="306"/>
      <c r="X28" s="306"/>
      <c r="Y28" s="303"/>
      <c r="AD28" s="282"/>
      <c r="BO28" s="424"/>
      <c r="BP28" s="424"/>
      <c r="BQ28" s="305"/>
      <c r="BR28" s="295"/>
      <c r="BS28" s="306"/>
      <c r="BT28" s="306"/>
      <c r="BU28" s="305"/>
      <c r="BV28" s="306"/>
      <c r="BW28" s="306"/>
      <c r="BX28" s="306"/>
      <c r="BY28" s="303"/>
    </row>
    <row r="29" spans="3:80" ht="20.399999999999999" customHeight="1">
      <c r="C29" s="1355" t="s">
        <v>2326</v>
      </c>
      <c r="D29" s="1355"/>
      <c r="E29" s="1355"/>
      <c r="F29" s="1355"/>
      <c r="G29" s="1355"/>
      <c r="H29" s="1355"/>
      <c r="I29" s="1355"/>
      <c r="J29" s="1355"/>
      <c r="K29" s="1355"/>
      <c r="L29" s="1355"/>
      <c r="M29" s="1355"/>
      <c r="N29" s="1355"/>
      <c r="O29" s="1355"/>
      <c r="P29" s="1355"/>
      <c r="Q29" s="1355"/>
      <c r="R29" s="1355"/>
      <c r="S29" s="1355"/>
      <c r="T29" s="1355"/>
      <c r="U29" s="1355"/>
      <c r="V29" s="1355"/>
      <c r="W29" s="1355"/>
      <c r="X29" s="1355"/>
      <c r="Y29" s="1355"/>
      <c r="Z29" s="1355"/>
      <c r="AD29" s="282"/>
      <c r="BC29" s="1355" t="s">
        <v>2326</v>
      </c>
      <c r="BD29" s="1355"/>
      <c r="BE29" s="1355"/>
      <c r="BF29" s="1355"/>
      <c r="BG29" s="1355"/>
      <c r="BH29" s="1355"/>
      <c r="BI29" s="1355"/>
      <c r="BJ29" s="1355"/>
      <c r="BK29" s="1355"/>
      <c r="BL29" s="1355"/>
      <c r="BM29" s="1355"/>
      <c r="BN29" s="1355"/>
      <c r="BO29" s="1355"/>
      <c r="BP29" s="1355"/>
      <c r="BQ29" s="1355"/>
      <c r="BR29" s="1355"/>
      <c r="BS29" s="1355"/>
      <c r="BT29" s="1355"/>
      <c r="BU29" s="1355"/>
      <c r="BV29" s="1355"/>
      <c r="BW29" s="1355"/>
      <c r="BX29" s="1355"/>
      <c r="BY29" s="1355"/>
      <c r="BZ29" s="1355"/>
    </row>
    <row r="30" spans="3:80" ht="9.6" customHeight="1"/>
    <row r="31" spans="3:80" ht="18" customHeight="1">
      <c r="D31" s="1356"/>
      <c r="E31" s="1357"/>
      <c r="F31" s="217" t="s">
        <v>2213</v>
      </c>
      <c r="G31" s="607"/>
      <c r="H31" s="217" t="s">
        <v>2214</v>
      </c>
      <c r="I31" s="607"/>
      <c r="J31" s="217" t="s">
        <v>2220</v>
      </c>
      <c r="K31" s="1353"/>
      <c r="L31" s="1353"/>
      <c r="M31" s="1298" t="s">
        <v>2221</v>
      </c>
      <c r="N31" s="1298"/>
      <c r="O31" s="1298"/>
      <c r="P31" s="1353"/>
      <c r="Q31" s="1353"/>
      <c r="R31" s="1354" t="s">
        <v>2327</v>
      </c>
      <c r="S31" s="1354"/>
      <c r="T31" s="1354"/>
      <c r="U31" s="1354"/>
      <c r="V31" s="1354"/>
      <c r="W31" s="1354"/>
      <c r="X31" s="1354"/>
      <c r="Y31" s="1354"/>
      <c r="Z31" s="1354"/>
      <c r="AA31" s="1354"/>
      <c r="AD31" s="282"/>
      <c r="BD31" s="1131" t="s">
        <v>2688</v>
      </c>
      <c r="BE31" s="1131"/>
      <c r="BF31" s="217" t="s">
        <v>2213</v>
      </c>
      <c r="BG31" s="359">
        <v>2</v>
      </c>
      <c r="BH31" s="217" t="s">
        <v>2214</v>
      </c>
      <c r="BI31" s="359">
        <v>2</v>
      </c>
      <c r="BJ31" s="217" t="s">
        <v>2220</v>
      </c>
      <c r="BK31" s="1127">
        <v>2</v>
      </c>
      <c r="BL31" s="1127"/>
      <c r="BM31" s="1298" t="s">
        <v>2221</v>
      </c>
      <c r="BN31" s="1298"/>
      <c r="BO31" s="1298"/>
      <c r="BP31" s="1127">
        <v>777</v>
      </c>
      <c r="BQ31" s="1127"/>
      <c r="BR31" s="1354" t="s">
        <v>2327</v>
      </c>
      <c r="BS31" s="1354"/>
      <c r="BT31" s="1354"/>
      <c r="BU31" s="1354"/>
      <c r="BV31" s="1354"/>
      <c r="BW31" s="1354"/>
      <c r="BX31" s="1354"/>
      <c r="BY31" s="1354"/>
      <c r="BZ31" s="1354"/>
      <c r="CA31" s="1354"/>
      <c r="CB31" s="228"/>
    </row>
    <row r="32" spans="3:80" ht="45.6" customHeight="1">
      <c r="C32" s="1326" t="s">
        <v>2566</v>
      </c>
      <c r="D32" s="1326"/>
      <c r="E32" s="1326"/>
      <c r="F32" s="1326"/>
      <c r="G32" s="1326"/>
      <c r="H32" s="1326"/>
      <c r="I32" s="1326"/>
      <c r="J32" s="1326"/>
      <c r="K32" s="1326"/>
      <c r="L32" s="1326"/>
      <c r="M32" s="1326"/>
      <c r="N32" s="1326"/>
      <c r="O32" s="1326"/>
      <c r="P32" s="1326"/>
      <c r="Q32" s="1326"/>
      <c r="R32" s="1326"/>
      <c r="S32" s="1326"/>
      <c r="T32" s="1326"/>
      <c r="U32" s="1326"/>
      <c r="V32" s="1326"/>
      <c r="W32" s="1326"/>
      <c r="X32" s="1326"/>
      <c r="Y32" s="1326"/>
      <c r="Z32" s="1326"/>
      <c r="BC32" s="1326" t="s">
        <v>2566</v>
      </c>
      <c r="BD32" s="1326"/>
      <c r="BE32" s="1326"/>
      <c r="BF32" s="1326"/>
      <c r="BG32" s="1326"/>
      <c r="BH32" s="1326"/>
      <c r="BI32" s="1326"/>
      <c r="BJ32" s="1326"/>
      <c r="BK32" s="1326"/>
      <c r="BL32" s="1326"/>
      <c r="BM32" s="1326"/>
      <c r="BN32" s="1326"/>
      <c r="BO32" s="1326"/>
      <c r="BP32" s="1326"/>
      <c r="BQ32" s="1326"/>
      <c r="BR32" s="1326"/>
      <c r="BS32" s="1326"/>
      <c r="BT32" s="1326"/>
      <c r="BU32" s="1326"/>
      <c r="BV32" s="1326"/>
      <c r="BW32" s="1326"/>
      <c r="BX32" s="1326"/>
      <c r="BY32" s="1326"/>
      <c r="BZ32" s="1326"/>
    </row>
    <row r="33" spans="3:78" ht="16.2" customHeight="1">
      <c r="C33" s="1327" t="s">
        <v>2223</v>
      </c>
      <c r="D33" s="1327"/>
      <c r="E33" s="1327"/>
      <c r="F33" s="1327"/>
      <c r="G33" s="1327"/>
      <c r="H33" s="1327"/>
      <c r="I33" s="1327"/>
      <c r="J33" s="1327"/>
      <c r="K33" s="1327"/>
      <c r="L33" s="1327"/>
      <c r="M33" s="1327"/>
      <c r="N33" s="1327"/>
      <c r="O33" s="1327"/>
      <c r="P33" s="1327"/>
      <c r="Q33" s="1327"/>
      <c r="R33" s="1327"/>
      <c r="S33" s="1327"/>
      <c r="T33" s="1327"/>
      <c r="U33" s="1327"/>
      <c r="V33" s="1327"/>
      <c r="W33" s="1327"/>
      <c r="X33" s="1327"/>
      <c r="Y33" s="1327"/>
      <c r="Z33" s="1327"/>
      <c r="BC33" s="1327" t="s">
        <v>2223</v>
      </c>
      <c r="BD33" s="1327"/>
      <c r="BE33" s="1327"/>
      <c r="BF33" s="1327"/>
      <c r="BG33" s="1327"/>
      <c r="BH33" s="1327"/>
      <c r="BI33" s="1327"/>
      <c r="BJ33" s="1327"/>
      <c r="BK33" s="1327"/>
      <c r="BL33" s="1327"/>
      <c r="BM33" s="1327"/>
      <c r="BN33" s="1327"/>
      <c r="BO33" s="1327"/>
      <c r="BP33" s="1327"/>
      <c r="BQ33" s="1327"/>
      <c r="BR33" s="1327"/>
      <c r="BS33" s="1327"/>
      <c r="BT33" s="1327"/>
      <c r="BU33" s="1327"/>
      <c r="BV33" s="1327"/>
      <c r="BW33" s="1327"/>
      <c r="BX33" s="1327"/>
      <c r="BY33" s="1327"/>
      <c r="BZ33" s="1327"/>
    </row>
    <row r="34" spans="3:78" ht="30" customHeight="1">
      <c r="C34" s="285"/>
      <c r="D34" s="1328" t="s">
        <v>2224</v>
      </c>
      <c r="E34" s="1328"/>
      <c r="F34" s="1328"/>
      <c r="G34" s="1328"/>
      <c r="H34" s="1328"/>
      <c r="I34" s="1328"/>
      <c r="J34" s="1329"/>
      <c r="K34" s="1285">
        <f>第1号!$G$36</f>
        <v>0</v>
      </c>
      <c r="L34" s="990"/>
      <c r="M34" s="990"/>
      <c r="N34" s="990"/>
      <c r="O34" s="990"/>
      <c r="P34" s="990"/>
      <c r="Q34" s="1301" t="str">
        <f>第1号!$L$36</f>
        <v/>
      </c>
      <c r="R34" s="832"/>
      <c r="S34" s="832"/>
      <c r="T34" s="832"/>
      <c r="U34" s="832"/>
      <c r="V34" s="990" t="str">
        <f>第1号!$P$36</f>
        <v/>
      </c>
      <c r="W34" s="832"/>
      <c r="X34" s="832"/>
      <c r="Y34" s="832"/>
      <c r="Z34" s="833"/>
      <c r="AC34" s="228"/>
      <c r="BC34" s="285"/>
      <c r="BD34" s="1328" t="s">
        <v>2224</v>
      </c>
      <c r="BE34" s="1328"/>
      <c r="BF34" s="1328"/>
      <c r="BG34" s="1328"/>
      <c r="BH34" s="1328"/>
      <c r="BI34" s="1328"/>
      <c r="BJ34" s="1329"/>
      <c r="BK34" s="1285" t="s">
        <v>2687</v>
      </c>
      <c r="BL34" s="1301"/>
      <c r="BM34" s="1301"/>
      <c r="BN34" s="1301"/>
      <c r="BO34" s="1301"/>
      <c r="BP34" s="1301"/>
      <c r="BQ34" s="1301" t="s">
        <v>2654</v>
      </c>
      <c r="BR34" s="1301"/>
      <c r="BS34" s="1301"/>
      <c r="BT34" s="1301"/>
      <c r="BU34" s="1301"/>
      <c r="BV34" s="990" t="s">
        <v>2655</v>
      </c>
      <c r="BW34" s="990"/>
      <c r="BX34" s="990"/>
      <c r="BY34" s="990"/>
      <c r="BZ34" s="991"/>
    </row>
    <row r="35" spans="3:78" ht="2.25" customHeight="1">
      <c r="C35" s="229"/>
      <c r="D35" s="231"/>
      <c r="E35" s="231"/>
      <c r="F35" s="231"/>
      <c r="G35" s="231"/>
      <c r="H35" s="231"/>
      <c r="I35" s="231"/>
      <c r="J35" s="286"/>
      <c r="K35" s="229"/>
      <c r="L35" s="287"/>
      <c r="M35" s="287"/>
      <c r="N35" s="287"/>
      <c r="O35" s="281"/>
      <c r="P35" s="281"/>
      <c r="Q35" s="288"/>
      <c r="R35" s="288"/>
      <c r="S35" s="284"/>
      <c r="T35" s="289"/>
      <c r="U35" s="284"/>
      <c r="V35" s="281"/>
      <c r="W35" s="284"/>
      <c r="X35" s="289"/>
      <c r="Y35" s="231"/>
      <c r="Z35" s="356"/>
      <c r="AC35" s="228"/>
      <c r="BC35" s="229"/>
      <c r="BD35" s="231"/>
      <c r="BE35" s="231"/>
      <c r="BF35" s="231"/>
      <c r="BG35" s="231"/>
      <c r="BH35" s="231"/>
      <c r="BI35" s="231"/>
      <c r="BJ35" s="286"/>
      <c r="BK35" s="229"/>
      <c r="BL35" s="287"/>
      <c r="BM35" s="287"/>
      <c r="BN35" s="287"/>
      <c r="BO35" s="281"/>
      <c r="BP35" s="281"/>
      <c r="BQ35" s="288"/>
      <c r="BR35" s="288"/>
      <c r="BS35" s="284"/>
      <c r="BT35" s="289"/>
      <c r="BU35" s="284"/>
      <c r="BV35" s="281"/>
      <c r="BW35" s="284"/>
      <c r="BX35" s="289"/>
      <c r="BY35" s="231"/>
      <c r="BZ35" s="356"/>
    </row>
    <row r="36" spans="3:78" ht="21" customHeight="1">
      <c r="C36" s="229"/>
      <c r="D36" s="1330" t="s">
        <v>2225</v>
      </c>
      <c r="E36" s="1330"/>
      <c r="F36" s="1330"/>
      <c r="G36" s="1330"/>
      <c r="H36" s="1330"/>
      <c r="I36" s="1330"/>
      <c r="J36" s="1331"/>
      <c r="K36" s="231"/>
      <c r="L36" s="297" t="s">
        <v>2226</v>
      </c>
      <c r="M36" s="1332">
        <f>基本情報!$B$82</f>
        <v>0</v>
      </c>
      <c r="N36" s="1332"/>
      <c r="O36" s="1332"/>
      <c r="P36" s="1333"/>
      <c r="Q36" s="1333"/>
      <c r="R36" s="298" t="s">
        <v>2227</v>
      </c>
      <c r="S36" s="298"/>
      <c r="T36" s="298"/>
      <c r="U36" s="298"/>
      <c r="V36" s="298"/>
      <c r="W36" s="298"/>
      <c r="X36" s="298"/>
      <c r="Y36" s="298"/>
      <c r="Z36" s="357"/>
      <c r="AC36" s="228"/>
      <c r="BC36" s="229"/>
      <c r="BD36" s="1330" t="s">
        <v>2225</v>
      </c>
      <c r="BE36" s="1330"/>
      <c r="BF36" s="1330"/>
      <c r="BG36" s="1330"/>
      <c r="BH36" s="1330"/>
      <c r="BI36" s="1330"/>
      <c r="BJ36" s="1331"/>
      <c r="BK36" s="231"/>
      <c r="BL36" s="297" t="s">
        <v>2226</v>
      </c>
      <c r="BM36" s="1332" t="s">
        <v>2692</v>
      </c>
      <c r="BN36" s="1332"/>
      <c r="BO36" s="1332"/>
      <c r="BP36" s="1332"/>
      <c r="BQ36" s="1332"/>
      <c r="BR36" s="298" t="s">
        <v>2227</v>
      </c>
      <c r="BS36" s="298"/>
      <c r="BT36" s="298"/>
      <c r="BU36" s="298"/>
      <c r="BV36" s="298"/>
      <c r="BW36" s="298"/>
      <c r="BX36" s="298"/>
      <c r="BY36" s="298"/>
      <c r="BZ36" s="357"/>
    </row>
    <row r="37" spans="3:78" ht="36" customHeight="1">
      <c r="C37" s="299"/>
      <c r="D37" s="1350" t="s">
        <v>2328</v>
      </c>
      <c r="E37" s="1350"/>
      <c r="F37" s="1350"/>
      <c r="G37" s="1350"/>
      <c r="H37" s="1350"/>
      <c r="I37" s="1350"/>
      <c r="J37" s="1351"/>
      <c r="K37" s="309"/>
      <c r="L37" s="310" t="s">
        <v>2313</v>
      </c>
      <c r="M37" s="1352"/>
      <c r="N37" s="1352"/>
      <c r="O37" s="1352"/>
      <c r="P37" s="1352"/>
      <c r="Q37" s="1352"/>
      <c r="R37" s="1352"/>
      <c r="S37" s="310" t="s">
        <v>2314</v>
      </c>
      <c r="T37" s="309"/>
      <c r="U37" s="309"/>
      <c r="V37" s="309"/>
      <c r="W37" s="309"/>
      <c r="X37" s="309"/>
      <c r="Y37" s="309"/>
      <c r="Z37" s="311"/>
      <c r="BC37" s="299"/>
      <c r="BD37" s="1350" t="s">
        <v>2328</v>
      </c>
      <c r="BE37" s="1350"/>
      <c r="BF37" s="1350"/>
      <c r="BG37" s="1350"/>
      <c r="BH37" s="1350"/>
      <c r="BI37" s="1350"/>
      <c r="BJ37" s="1351"/>
      <c r="BK37" s="309"/>
      <c r="BL37" s="310" t="s">
        <v>2313</v>
      </c>
      <c r="BM37" s="1352"/>
      <c r="BN37" s="1352"/>
      <c r="BO37" s="1352"/>
      <c r="BP37" s="1352"/>
      <c r="BQ37" s="1352"/>
      <c r="BR37" s="1352"/>
      <c r="BS37" s="310" t="s">
        <v>2314</v>
      </c>
      <c r="BT37" s="309"/>
      <c r="BU37" s="309"/>
      <c r="BV37" s="309"/>
      <c r="BW37" s="309"/>
      <c r="BX37" s="309"/>
      <c r="BY37" s="309"/>
      <c r="BZ37" s="311"/>
    </row>
    <row r="38" spans="3:78" ht="21" customHeight="1">
      <c r="C38" s="285"/>
      <c r="D38" s="1342" t="s">
        <v>2329</v>
      </c>
      <c r="E38" s="1342"/>
      <c r="F38" s="1342"/>
      <c r="G38" s="1342"/>
      <c r="H38" s="1342"/>
      <c r="I38" s="1342"/>
      <c r="J38" s="1343"/>
      <c r="K38" s="1348" t="s">
        <v>2330</v>
      </c>
      <c r="L38" s="1349"/>
      <c r="M38" s="291"/>
      <c r="N38" s="312" t="s">
        <v>2213</v>
      </c>
      <c r="O38" s="291"/>
      <c r="P38" s="312" t="s">
        <v>2214</v>
      </c>
      <c r="Q38" s="291"/>
      <c r="R38" s="313" t="s">
        <v>2215</v>
      </c>
      <c r="S38" s="313"/>
      <c r="T38" s="312"/>
      <c r="U38" s="312"/>
      <c r="V38" s="312"/>
      <c r="W38" s="312"/>
      <c r="X38" s="312"/>
      <c r="Y38" s="312"/>
      <c r="Z38" s="314"/>
      <c r="BC38" s="285"/>
      <c r="BD38" s="1342" t="s">
        <v>2329</v>
      </c>
      <c r="BE38" s="1342"/>
      <c r="BF38" s="1342"/>
      <c r="BG38" s="1342"/>
      <c r="BH38" s="1342"/>
      <c r="BI38" s="1342"/>
      <c r="BJ38" s="1343"/>
      <c r="BK38" s="1348" t="s">
        <v>2330</v>
      </c>
      <c r="BL38" s="1336"/>
      <c r="BM38" s="291"/>
      <c r="BN38" s="312" t="s">
        <v>2213</v>
      </c>
      <c r="BO38" s="291"/>
      <c r="BP38" s="312" t="s">
        <v>2214</v>
      </c>
      <c r="BQ38" s="291"/>
      <c r="BR38" s="313" t="s">
        <v>2215</v>
      </c>
      <c r="BS38" s="313"/>
      <c r="BT38" s="312"/>
      <c r="BU38" s="312"/>
      <c r="BV38" s="312"/>
      <c r="BW38" s="312"/>
      <c r="BX38" s="312"/>
      <c r="BY38" s="312"/>
      <c r="BZ38" s="314"/>
    </row>
    <row r="39" spans="3:78" ht="2.25" customHeight="1">
      <c r="C39" s="229"/>
      <c r="D39" s="1344"/>
      <c r="E39" s="1344"/>
      <c r="F39" s="1344"/>
      <c r="G39" s="1344"/>
      <c r="H39" s="1344"/>
      <c r="I39" s="1344"/>
      <c r="J39" s="1345"/>
      <c r="K39" s="231"/>
      <c r="L39" s="284"/>
      <c r="M39" s="284"/>
      <c r="N39" s="284"/>
      <c r="O39" s="284"/>
      <c r="P39" s="284"/>
      <c r="Q39" s="284"/>
      <c r="R39" s="315"/>
      <c r="S39" s="315"/>
      <c r="T39" s="284"/>
      <c r="U39" s="284"/>
      <c r="V39" s="284"/>
      <c r="W39" s="284"/>
      <c r="X39" s="284"/>
      <c r="Y39" s="284"/>
      <c r="Z39" s="234"/>
      <c r="BC39" s="229"/>
      <c r="BD39" s="1344"/>
      <c r="BE39" s="1344"/>
      <c r="BF39" s="1344"/>
      <c r="BG39" s="1344"/>
      <c r="BH39" s="1344"/>
      <c r="BI39" s="1344"/>
      <c r="BJ39" s="1345"/>
      <c r="BK39" s="231"/>
      <c r="BL39" s="284"/>
      <c r="BM39" s="284"/>
      <c r="BN39" s="284"/>
      <c r="BO39" s="284"/>
      <c r="BP39" s="284"/>
      <c r="BQ39" s="284"/>
      <c r="BR39" s="315"/>
      <c r="BS39" s="315"/>
      <c r="BT39" s="284"/>
      <c r="BU39" s="284"/>
      <c r="BV39" s="284"/>
      <c r="BW39" s="284"/>
      <c r="BX39" s="284"/>
      <c r="BY39" s="284"/>
      <c r="BZ39" s="234"/>
    </row>
    <row r="40" spans="3:78" ht="21" customHeight="1">
      <c r="C40" s="292"/>
      <c r="D40" s="1346"/>
      <c r="E40" s="1346"/>
      <c r="F40" s="1346"/>
      <c r="G40" s="1346"/>
      <c r="H40" s="1346"/>
      <c r="I40" s="1346"/>
      <c r="J40" s="1347"/>
      <c r="K40" s="422"/>
      <c r="L40" s="316" t="s">
        <v>2313</v>
      </c>
      <c r="M40" s="1341"/>
      <c r="N40" s="1341"/>
      <c r="O40" s="1341"/>
      <c r="P40" s="1341"/>
      <c r="Q40" s="1341"/>
      <c r="R40" s="1341"/>
      <c r="S40" s="316" t="s">
        <v>2314</v>
      </c>
      <c r="T40" s="422"/>
      <c r="U40" s="422"/>
      <c r="V40" s="422"/>
      <c r="W40" s="422"/>
      <c r="X40" s="422"/>
      <c r="Y40" s="422"/>
      <c r="Z40" s="423"/>
      <c r="BC40" s="292"/>
      <c r="BD40" s="1346"/>
      <c r="BE40" s="1346"/>
      <c r="BF40" s="1346"/>
      <c r="BG40" s="1346"/>
      <c r="BH40" s="1346"/>
      <c r="BI40" s="1346"/>
      <c r="BJ40" s="1347"/>
      <c r="BK40" s="422"/>
      <c r="BL40" s="316" t="s">
        <v>2313</v>
      </c>
      <c r="BM40" s="1341"/>
      <c r="BN40" s="1341"/>
      <c r="BO40" s="1341"/>
      <c r="BP40" s="1341"/>
      <c r="BQ40" s="1341"/>
      <c r="BR40" s="1341"/>
      <c r="BS40" s="316" t="s">
        <v>2314</v>
      </c>
      <c r="BT40" s="422"/>
      <c r="BU40" s="422"/>
      <c r="BV40" s="422"/>
      <c r="BW40" s="422"/>
      <c r="BX40" s="422"/>
      <c r="BY40" s="422"/>
      <c r="BZ40" s="423"/>
    </row>
    <row r="41" spans="3:78" ht="21" customHeight="1">
      <c r="C41" s="285"/>
      <c r="D41" s="1342" t="s">
        <v>2331</v>
      </c>
      <c r="E41" s="1342"/>
      <c r="F41" s="1342"/>
      <c r="G41" s="1342"/>
      <c r="H41" s="1342"/>
      <c r="I41" s="1342"/>
      <c r="J41" s="1343"/>
      <c r="K41" s="1348" t="s">
        <v>2330</v>
      </c>
      <c r="L41" s="1349"/>
      <c r="M41" s="291"/>
      <c r="N41" s="312" t="s">
        <v>2213</v>
      </c>
      <c r="O41" s="291"/>
      <c r="P41" s="312" t="s">
        <v>2214</v>
      </c>
      <c r="Q41" s="291"/>
      <c r="R41" s="313" t="s">
        <v>2215</v>
      </c>
      <c r="S41" s="313"/>
      <c r="T41" s="312"/>
      <c r="U41" s="312"/>
      <c r="V41" s="312"/>
      <c r="W41" s="312"/>
      <c r="X41" s="312"/>
      <c r="Y41" s="312"/>
      <c r="Z41" s="314"/>
      <c r="BC41" s="285"/>
      <c r="BD41" s="1342" t="s">
        <v>2331</v>
      </c>
      <c r="BE41" s="1342"/>
      <c r="BF41" s="1342"/>
      <c r="BG41" s="1342"/>
      <c r="BH41" s="1342"/>
      <c r="BI41" s="1342"/>
      <c r="BJ41" s="1343"/>
      <c r="BK41" s="1348" t="s">
        <v>2330</v>
      </c>
      <c r="BL41" s="1336"/>
      <c r="BM41" s="291"/>
      <c r="BN41" s="312" t="s">
        <v>2213</v>
      </c>
      <c r="BO41" s="291"/>
      <c r="BP41" s="312" t="s">
        <v>2214</v>
      </c>
      <c r="BQ41" s="291"/>
      <c r="BR41" s="313" t="s">
        <v>2215</v>
      </c>
      <c r="BS41" s="313"/>
      <c r="BT41" s="312"/>
      <c r="BU41" s="312"/>
      <c r="BV41" s="312"/>
      <c r="BW41" s="312"/>
      <c r="BX41" s="312"/>
      <c r="BY41" s="312"/>
      <c r="BZ41" s="314"/>
    </row>
    <row r="42" spans="3:78" ht="2.25" customHeight="1">
      <c r="C42" s="229"/>
      <c r="D42" s="1344"/>
      <c r="E42" s="1344"/>
      <c r="F42" s="1344"/>
      <c r="G42" s="1344"/>
      <c r="H42" s="1344"/>
      <c r="I42" s="1344"/>
      <c r="J42" s="1345"/>
      <c r="K42" s="231"/>
      <c r="L42" s="284"/>
      <c r="M42" s="284"/>
      <c r="N42" s="284"/>
      <c r="O42" s="284"/>
      <c r="P42" s="284"/>
      <c r="Q42" s="284"/>
      <c r="R42" s="315"/>
      <c r="S42" s="315"/>
      <c r="T42" s="284"/>
      <c r="U42" s="284"/>
      <c r="V42" s="284"/>
      <c r="W42" s="284"/>
      <c r="X42" s="284"/>
      <c r="Y42" s="284"/>
      <c r="Z42" s="234"/>
      <c r="BC42" s="229"/>
      <c r="BD42" s="1344"/>
      <c r="BE42" s="1344"/>
      <c r="BF42" s="1344"/>
      <c r="BG42" s="1344"/>
      <c r="BH42" s="1344"/>
      <c r="BI42" s="1344"/>
      <c r="BJ42" s="1345"/>
      <c r="BK42" s="231"/>
      <c r="BL42" s="284"/>
      <c r="BM42" s="284"/>
      <c r="BN42" s="284"/>
      <c r="BO42" s="284"/>
      <c r="BP42" s="284"/>
      <c r="BQ42" s="284"/>
      <c r="BR42" s="315"/>
      <c r="BS42" s="315"/>
      <c r="BT42" s="284"/>
      <c r="BU42" s="284"/>
      <c r="BV42" s="284"/>
      <c r="BW42" s="284"/>
      <c r="BX42" s="284"/>
      <c r="BY42" s="284"/>
      <c r="BZ42" s="234"/>
    </row>
    <row r="43" spans="3:78" ht="21" customHeight="1">
      <c r="C43" s="229"/>
      <c r="D43" s="1344"/>
      <c r="E43" s="1344"/>
      <c r="F43" s="1344"/>
      <c r="G43" s="1344"/>
      <c r="H43" s="1344"/>
      <c r="I43" s="1344"/>
      <c r="J43" s="1345"/>
      <c r="K43" s="230"/>
      <c r="L43" s="420" t="s">
        <v>2332</v>
      </c>
      <c r="M43" s="317"/>
      <c r="N43" s="317"/>
      <c r="O43" s="318" t="s">
        <v>2313</v>
      </c>
      <c r="P43" s="1340"/>
      <c r="Q43" s="1340"/>
      <c r="R43" s="1340"/>
      <c r="S43" s="1340"/>
      <c r="T43" s="1340"/>
      <c r="U43" s="231" t="s">
        <v>2314</v>
      </c>
      <c r="V43" s="231"/>
      <c r="W43" s="231"/>
      <c r="X43" s="231"/>
      <c r="Y43" s="231"/>
      <c r="Z43" s="286"/>
      <c r="BC43" s="229"/>
      <c r="BD43" s="1344"/>
      <c r="BE43" s="1344"/>
      <c r="BF43" s="1344"/>
      <c r="BG43" s="1344"/>
      <c r="BH43" s="1344"/>
      <c r="BI43" s="1344"/>
      <c r="BJ43" s="1345"/>
      <c r="BK43" s="230"/>
      <c r="BL43" s="420" t="s">
        <v>2332</v>
      </c>
      <c r="BM43" s="317"/>
      <c r="BN43" s="317"/>
      <c r="BO43" s="318" t="s">
        <v>2313</v>
      </c>
      <c r="BP43" s="1340"/>
      <c r="BQ43" s="1340"/>
      <c r="BR43" s="1340"/>
      <c r="BS43" s="1340"/>
      <c r="BT43" s="1340"/>
      <c r="BU43" s="231" t="s">
        <v>2314</v>
      </c>
      <c r="BV43" s="231"/>
      <c r="BW43" s="231"/>
      <c r="BX43" s="231"/>
      <c r="BY43" s="231"/>
      <c r="BZ43" s="286"/>
    </row>
    <row r="44" spans="3:78" ht="2.25" customHeight="1">
      <c r="C44" s="229"/>
      <c r="D44" s="1344"/>
      <c r="E44" s="1344"/>
      <c r="F44" s="1344"/>
      <c r="G44" s="1344"/>
      <c r="H44" s="1344"/>
      <c r="I44" s="1344"/>
      <c r="J44" s="1345"/>
      <c r="K44" s="231"/>
      <c r="L44" s="284"/>
      <c r="M44" s="284"/>
      <c r="N44" s="284"/>
      <c r="O44" s="284"/>
      <c r="P44" s="284"/>
      <c r="Q44" s="284"/>
      <c r="R44" s="315"/>
      <c r="S44" s="319"/>
      <c r="T44" s="284"/>
      <c r="U44" s="284"/>
      <c r="V44" s="284"/>
      <c r="W44" s="284"/>
      <c r="X44" s="284"/>
      <c r="Y44" s="284"/>
      <c r="Z44" s="234"/>
      <c r="BC44" s="229"/>
      <c r="BD44" s="1344"/>
      <c r="BE44" s="1344"/>
      <c r="BF44" s="1344"/>
      <c r="BG44" s="1344"/>
      <c r="BH44" s="1344"/>
      <c r="BI44" s="1344"/>
      <c r="BJ44" s="1345"/>
      <c r="BK44" s="231"/>
      <c r="BL44" s="284"/>
      <c r="BM44" s="284"/>
      <c r="BN44" s="284"/>
      <c r="BO44" s="284"/>
      <c r="BP44" s="284"/>
      <c r="BQ44" s="284"/>
      <c r="BR44" s="315"/>
      <c r="BS44" s="319"/>
      <c r="BT44" s="284"/>
      <c r="BU44" s="284"/>
      <c r="BV44" s="284"/>
      <c r="BW44" s="284"/>
      <c r="BX44" s="284"/>
      <c r="BY44" s="284"/>
      <c r="BZ44" s="234"/>
    </row>
    <row r="45" spans="3:78" ht="21" customHeight="1">
      <c r="C45" s="229"/>
      <c r="D45" s="1344"/>
      <c r="E45" s="1344"/>
      <c r="F45" s="1344"/>
      <c r="G45" s="1344"/>
      <c r="H45" s="1344"/>
      <c r="I45" s="1344"/>
      <c r="J45" s="1345"/>
      <c r="K45" s="231"/>
      <c r="L45" s="420" t="s">
        <v>2333</v>
      </c>
      <c r="M45" s="317"/>
      <c r="N45" s="317"/>
      <c r="O45" s="318" t="s">
        <v>2313</v>
      </c>
      <c r="P45" s="1340"/>
      <c r="Q45" s="1340"/>
      <c r="R45" s="1340"/>
      <c r="S45" s="1340"/>
      <c r="T45" s="1340"/>
      <c r="U45" s="231" t="s">
        <v>2314</v>
      </c>
      <c r="V45" s="231"/>
      <c r="W45" s="231"/>
      <c r="X45" s="231"/>
      <c r="Y45" s="231"/>
      <c r="Z45" s="286"/>
      <c r="BC45" s="229"/>
      <c r="BD45" s="1344"/>
      <c r="BE45" s="1344"/>
      <c r="BF45" s="1344"/>
      <c r="BG45" s="1344"/>
      <c r="BH45" s="1344"/>
      <c r="BI45" s="1344"/>
      <c r="BJ45" s="1345"/>
      <c r="BK45" s="231"/>
      <c r="BL45" s="420" t="s">
        <v>2333</v>
      </c>
      <c r="BM45" s="317"/>
      <c r="BN45" s="317"/>
      <c r="BO45" s="318" t="s">
        <v>2313</v>
      </c>
      <c r="BP45" s="1340"/>
      <c r="BQ45" s="1340"/>
      <c r="BR45" s="1340"/>
      <c r="BS45" s="1340"/>
      <c r="BT45" s="1340"/>
      <c r="BU45" s="231" t="s">
        <v>2314</v>
      </c>
      <c r="BV45" s="231"/>
      <c r="BW45" s="231"/>
      <c r="BX45" s="231"/>
      <c r="BY45" s="231"/>
      <c r="BZ45" s="286"/>
    </row>
    <row r="46" spans="3:78" ht="2.25" customHeight="1">
      <c r="C46" s="229"/>
      <c r="D46" s="1344"/>
      <c r="E46" s="1344"/>
      <c r="F46" s="1344"/>
      <c r="G46" s="1344"/>
      <c r="H46" s="1344"/>
      <c r="I46" s="1344"/>
      <c r="J46" s="1345"/>
      <c r="K46" s="231"/>
      <c r="L46" s="284"/>
      <c r="M46" s="284"/>
      <c r="N46" s="284"/>
      <c r="O46" s="284"/>
      <c r="P46" s="284"/>
      <c r="Q46" s="284"/>
      <c r="R46" s="315"/>
      <c r="S46" s="319"/>
      <c r="T46" s="284"/>
      <c r="U46" s="284"/>
      <c r="V46" s="284"/>
      <c r="W46" s="284"/>
      <c r="X46" s="284"/>
      <c r="Y46" s="284"/>
      <c r="Z46" s="234"/>
      <c r="BC46" s="229"/>
      <c r="BD46" s="1344"/>
      <c r="BE46" s="1344"/>
      <c r="BF46" s="1344"/>
      <c r="BG46" s="1344"/>
      <c r="BH46" s="1344"/>
      <c r="BI46" s="1344"/>
      <c r="BJ46" s="1345"/>
      <c r="BK46" s="231"/>
      <c r="BL46" s="284"/>
      <c r="BM46" s="284"/>
      <c r="BN46" s="284"/>
      <c r="BO46" s="284"/>
      <c r="BP46" s="284"/>
      <c r="BQ46" s="284"/>
      <c r="BR46" s="315"/>
      <c r="BS46" s="319"/>
      <c r="BT46" s="284"/>
      <c r="BU46" s="284"/>
      <c r="BV46" s="284"/>
      <c r="BW46" s="284"/>
      <c r="BX46" s="284"/>
      <c r="BY46" s="284"/>
      <c r="BZ46" s="234"/>
    </row>
    <row r="47" spans="3:78" ht="21" customHeight="1">
      <c r="C47" s="292"/>
      <c r="D47" s="1346"/>
      <c r="E47" s="1346"/>
      <c r="F47" s="1346"/>
      <c r="G47" s="1346"/>
      <c r="H47" s="1346"/>
      <c r="I47" s="1346"/>
      <c r="J47" s="1347"/>
      <c r="K47" s="422"/>
      <c r="L47" s="421" t="s">
        <v>2334</v>
      </c>
      <c r="M47" s="320"/>
      <c r="N47" s="320"/>
      <c r="O47" s="321" t="s">
        <v>2313</v>
      </c>
      <c r="P47" s="1341"/>
      <c r="Q47" s="1341"/>
      <c r="R47" s="1341"/>
      <c r="S47" s="1341"/>
      <c r="T47" s="1341"/>
      <c r="U47" s="422" t="s">
        <v>2314</v>
      </c>
      <c r="V47" s="422"/>
      <c r="W47" s="422"/>
      <c r="X47" s="422"/>
      <c r="Y47" s="422"/>
      <c r="Z47" s="423"/>
      <c r="BC47" s="292"/>
      <c r="BD47" s="1346"/>
      <c r="BE47" s="1346"/>
      <c r="BF47" s="1346"/>
      <c r="BG47" s="1346"/>
      <c r="BH47" s="1346"/>
      <c r="BI47" s="1346"/>
      <c r="BJ47" s="1347"/>
      <c r="BK47" s="422"/>
      <c r="BL47" s="421" t="s">
        <v>2334</v>
      </c>
      <c r="BM47" s="320"/>
      <c r="BN47" s="320"/>
      <c r="BO47" s="321" t="s">
        <v>2313</v>
      </c>
      <c r="BP47" s="1341"/>
      <c r="BQ47" s="1341"/>
      <c r="BR47" s="1341"/>
      <c r="BS47" s="1341"/>
      <c r="BT47" s="1341"/>
      <c r="BU47" s="422" t="s">
        <v>2314</v>
      </c>
      <c r="BV47" s="422"/>
      <c r="BW47" s="422"/>
      <c r="BX47" s="422"/>
      <c r="BY47" s="422"/>
      <c r="BZ47" s="423"/>
    </row>
    <row r="48" spans="3:78" ht="27" customHeight="1">
      <c r="C48" s="299"/>
      <c r="D48" s="1334" t="s">
        <v>2335</v>
      </c>
      <c r="E48" s="1334"/>
      <c r="F48" s="1334"/>
      <c r="G48" s="1334"/>
      <c r="H48" s="1334"/>
      <c r="I48" s="1334"/>
      <c r="J48" s="1335"/>
      <c r="K48" s="299"/>
      <c r="L48" s="322" t="s">
        <v>2336</v>
      </c>
      <c r="M48" s="323"/>
      <c r="N48" s="323"/>
      <c r="O48" s="323"/>
      <c r="P48" s="323"/>
      <c r="Q48" s="323"/>
      <c r="R48" s="323"/>
      <c r="S48" s="323"/>
      <c r="T48" s="310"/>
      <c r="U48" s="322"/>
      <c r="V48" s="322"/>
      <c r="W48" s="300"/>
      <c r="X48" s="300"/>
      <c r="Y48" s="300"/>
      <c r="Z48" s="324"/>
      <c r="BC48" s="299"/>
      <c r="BD48" s="1334" t="s">
        <v>2335</v>
      </c>
      <c r="BE48" s="1334"/>
      <c r="BF48" s="1334"/>
      <c r="BG48" s="1334"/>
      <c r="BH48" s="1334"/>
      <c r="BI48" s="1334"/>
      <c r="BJ48" s="1335"/>
      <c r="BK48" s="299"/>
      <c r="BL48" s="322" t="s">
        <v>2336</v>
      </c>
      <c r="BM48" s="323"/>
      <c r="BN48" s="323"/>
      <c r="BO48" s="323"/>
      <c r="BP48" s="323"/>
      <c r="BQ48" s="323"/>
      <c r="BR48" s="323"/>
      <c r="BS48" s="323"/>
      <c r="BT48" s="310"/>
      <c r="BU48" s="322"/>
      <c r="BV48" s="322"/>
      <c r="BW48" s="300"/>
      <c r="BX48" s="300"/>
      <c r="BY48" s="300"/>
      <c r="BZ48" s="324"/>
    </row>
    <row r="49" spans="2:78" ht="21" customHeight="1">
      <c r="C49" s="285"/>
      <c r="D49" s="1336" t="s">
        <v>2337</v>
      </c>
      <c r="E49" s="1336"/>
      <c r="F49" s="1336"/>
      <c r="G49" s="1336"/>
      <c r="H49" s="1336"/>
      <c r="I49" s="1336"/>
      <c r="J49" s="1337"/>
      <c r="K49" s="231"/>
      <c r="L49" s="420" t="s">
        <v>2332</v>
      </c>
      <c r="M49" s="317"/>
      <c r="N49" s="317"/>
      <c r="O49" s="318" t="s">
        <v>2313</v>
      </c>
      <c r="P49" s="1340"/>
      <c r="Q49" s="1340"/>
      <c r="R49" s="1340"/>
      <c r="S49" s="1340"/>
      <c r="T49" s="1340"/>
      <c r="U49" s="231" t="s">
        <v>2314</v>
      </c>
      <c r="V49" s="231"/>
      <c r="W49" s="231"/>
      <c r="X49" s="231"/>
      <c r="Y49" s="231"/>
      <c r="Z49" s="286"/>
      <c r="BC49" s="285"/>
      <c r="BD49" s="1336" t="s">
        <v>2337</v>
      </c>
      <c r="BE49" s="1336"/>
      <c r="BF49" s="1336"/>
      <c r="BG49" s="1336"/>
      <c r="BH49" s="1336"/>
      <c r="BI49" s="1336"/>
      <c r="BJ49" s="1337"/>
      <c r="BK49" s="231"/>
      <c r="BL49" s="420" t="s">
        <v>2332</v>
      </c>
      <c r="BM49" s="317"/>
      <c r="BN49" s="317"/>
      <c r="BO49" s="318" t="s">
        <v>2313</v>
      </c>
      <c r="BP49" s="1361"/>
      <c r="BQ49" s="1361"/>
      <c r="BR49" s="1361"/>
      <c r="BS49" s="1361"/>
      <c r="BT49" s="1361"/>
      <c r="BU49" s="231" t="s">
        <v>2314</v>
      </c>
      <c r="BV49" s="231"/>
      <c r="BW49" s="231"/>
      <c r="BX49" s="231"/>
      <c r="BY49" s="231"/>
      <c r="BZ49" s="286"/>
    </row>
    <row r="50" spans="2:78" ht="2.25" customHeight="1">
      <c r="C50" s="229"/>
      <c r="D50" s="1338"/>
      <c r="E50" s="1338"/>
      <c r="F50" s="1338"/>
      <c r="G50" s="1338"/>
      <c r="H50" s="1338"/>
      <c r="I50" s="1338"/>
      <c r="J50" s="1339"/>
      <c r="K50" s="231"/>
      <c r="L50" s="284"/>
      <c r="M50" s="284"/>
      <c r="N50" s="284"/>
      <c r="O50" s="284"/>
      <c r="P50" s="284"/>
      <c r="Q50" s="284"/>
      <c r="R50" s="315"/>
      <c r="S50" s="319"/>
      <c r="T50" s="284"/>
      <c r="U50" s="284"/>
      <c r="V50" s="284"/>
      <c r="W50" s="284"/>
      <c r="X50" s="284"/>
      <c r="Y50" s="284"/>
      <c r="Z50" s="234"/>
      <c r="BC50" s="229"/>
      <c r="BD50" s="1338"/>
      <c r="BE50" s="1338"/>
      <c r="BF50" s="1338"/>
      <c r="BG50" s="1338"/>
      <c r="BH50" s="1338"/>
      <c r="BI50" s="1338"/>
      <c r="BJ50" s="1339"/>
      <c r="BK50" s="231"/>
      <c r="BL50" s="284"/>
      <c r="BM50" s="284"/>
      <c r="BN50" s="284"/>
      <c r="BO50" s="284"/>
      <c r="BP50" s="284"/>
      <c r="BQ50" s="284"/>
      <c r="BR50" s="315"/>
      <c r="BS50" s="319"/>
      <c r="BT50" s="284"/>
      <c r="BU50" s="284"/>
      <c r="BV50" s="284"/>
      <c r="BW50" s="284"/>
      <c r="BX50" s="284"/>
      <c r="BY50" s="284"/>
      <c r="BZ50" s="234"/>
    </row>
    <row r="51" spans="2:78" ht="21" customHeight="1">
      <c r="C51" s="229"/>
      <c r="D51" s="1338"/>
      <c r="E51" s="1338"/>
      <c r="F51" s="1338"/>
      <c r="G51" s="1338"/>
      <c r="H51" s="1338"/>
      <c r="I51" s="1338"/>
      <c r="J51" s="1339"/>
      <c r="K51" s="231"/>
      <c r="L51" s="420" t="s">
        <v>2333</v>
      </c>
      <c r="M51" s="317"/>
      <c r="N51" s="317"/>
      <c r="O51" s="318" t="s">
        <v>2313</v>
      </c>
      <c r="P51" s="1340"/>
      <c r="Q51" s="1340"/>
      <c r="R51" s="1340"/>
      <c r="S51" s="1340"/>
      <c r="T51" s="1340"/>
      <c r="U51" s="231" t="s">
        <v>2314</v>
      </c>
      <c r="V51" s="231"/>
      <c r="W51" s="231"/>
      <c r="X51" s="231"/>
      <c r="Y51" s="231"/>
      <c r="Z51" s="286"/>
      <c r="BC51" s="229"/>
      <c r="BD51" s="1338"/>
      <c r="BE51" s="1338"/>
      <c r="BF51" s="1338"/>
      <c r="BG51" s="1338"/>
      <c r="BH51" s="1338"/>
      <c r="BI51" s="1338"/>
      <c r="BJ51" s="1339"/>
      <c r="BK51" s="231"/>
      <c r="BL51" s="420" t="s">
        <v>2333</v>
      </c>
      <c r="BM51" s="317"/>
      <c r="BN51" s="317"/>
      <c r="BO51" s="318" t="s">
        <v>2313</v>
      </c>
      <c r="BP51" s="1340"/>
      <c r="BQ51" s="1340"/>
      <c r="BR51" s="1340"/>
      <c r="BS51" s="1340"/>
      <c r="BT51" s="1340"/>
      <c r="BU51" s="231" t="s">
        <v>2314</v>
      </c>
      <c r="BV51" s="231"/>
      <c r="BW51" s="231"/>
      <c r="BX51" s="231"/>
      <c r="BY51" s="231"/>
      <c r="BZ51" s="286"/>
    </row>
    <row r="52" spans="2:78" ht="2.25" customHeight="1">
      <c r="C52" s="229"/>
      <c r="D52" s="1338"/>
      <c r="E52" s="1338"/>
      <c r="F52" s="1338"/>
      <c r="G52" s="1338"/>
      <c r="H52" s="1338"/>
      <c r="I52" s="1338"/>
      <c r="J52" s="1339"/>
      <c r="K52" s="231"/>
      <c r="L52" s="284"/>
      <c r="M52" s="284"/>
      <c r="N52" s="284"/>
      <c r="O52" s="284"/>
      <c r="P52" s="284"/>
      <c r="Q52" s="284"/>
      <c r="R52" s="315"/>
      <c r="S52" s="319"/>
      <c r="T52" s="284"/>
      <c r="U52" s="284"/>
      <c r="V52" s="284"/>
      <c r="W52" s="284"/>
      <c r="X52" s="284"/>
      <c r="Y52" s="284"/>
      <c r="Z52" s="234"/>
      <c r="BC52" s="229"/>
      <c r="BD52" s="1338"/>
      <c r="BE52" s="1338"/>
      <c r="BF52" s="1338"/>
      <c r="BG52" s="1338"/>
      <c r="BH52" s="1338"/>
      <c r="BI52" s="1338"/>
      <c r="BJ52" s="1339"/>
      <c r="BK52" s="231"/>
      <c r="BL52" s="284"/>
      <c r="BM52" s="284"/>
      <c r="BN52" s="284"/>
      <c r="BO52" s="284"/>
      <c r="BP52" s="284"/>
      <c r="BQ52" s="284"/>
      <c r="BR52" s="315"/>
      <c r="BS52" s="319"/>
      <c r="BT52" s="284"/>
      <c r="BU52" s="284"/>
      <c r="BV52" s="284"/>
      <c r="BW52" s="284"/>
      <c r="BX52" s="284"/>
      <c r="BY52" s="284"/>
      <c r="BZ52" s="234"/>
    </row>
    <row r="53" spans="2:78" ht="21" customHeight="1">
      <c r="C53" s="292"/>
      <c r="D53" s="1330"/>
      <c r="E53" s="1330"/>
      <c r="F53" s="1330"/>
      <c r="G53" s="1330"/>
      <c r="H53" s="1330"/>
      <c r="I53" s="1330"/>
      <c r="J53" s="1331"/>
      <c r="K53" s="422"/>
      <c r="L53" s="421" t="s">
        <v>2334</v>
      </c>
      <c r="M53" s="320"/>
      <c r="N53" s="320"/>
      <c r="O53" s="321" t="s">
        <v>2313</v>
      </c>
      <c r="P53" s="1341"/>
      <c r="Q53" s="1341"/>
      <c r="R53" s="1341"/>
      <c r="S53" s="1341"/>
      <c r="T53" s="1341"/>
      <c r="U53" s="422" t="s">
        <v>2314</v>
      </c>
      <c r="V53" s="422"/>
      <c r="W53" s="422"/>
      <c r="X53" s="422"/>
      <c r="Y53" s="422"/>
      <c r="Z53" s="423"/>
      <c r="BC53" s="292"/>
      <c r="BD53" s="1330"/>
      <c r="BE53" s="1330"/>
      <c r="BF53" s="1330"/>
      <c r="BG53" s="1330"/>
      <c r="BH53" s="1330"/>
      <c r="BI53" s="1330"/>
      <c r="BJ53" s="1331"/>
      <c r="BK53" s="422"/>
      <c r="BL53" s="421" t="s">
        <v>2334</v>
      </c>
      <c r="BM53" s="320"/>
      <c r="BN53" s="320"/>
      <c r="BO53" s="321" t="s">
        <v>2313</v>
      </c>
      <c r="BP53" s="1341"/>
      <c r="BQ53" s="1341"/>
      <c r="BR53" s="1341"/>
      <c r="BS53" s="1341"/>
      <c r="BT53" s="1341"/>
      <c r="BU53" s="422" t="s">
        <v>2314</v>
      </c>
      <c r="BV53" s="422"/>
      <c r="BW53" s="422"/>
      <c r="BX53" s="422"/>
      <c r="BY53" s="422"/>
      <c r="BZ53" s="423"/>
    </row>
    <row r="54" spans="2:78" ht="9" customHeight="1">
      <c r="B54" s="231"/>
      <c r="C54" s="231"/>
      <c r="D54" s="231"/>
      <c r="E54" s="231"/>
      <c r="F54" s="231"/>
      <c r="G54" s="231"/>
      <c r="H54" s="231"/>
      <c r="I54" s="231"/>
      <c r="J54" s="231"/>
      <c r="K54" s="231"/>
      <c r="L54" s="231"/>
      <c r="M54" s="231"/>
      <c r="N54" s="231"/>
      <c r="O54" s="231"/>
      <c r="P54" s="231"/>
      <c r="Q54" s="231"/>
      <c r="R54" s="231"/>
      <c r="S54" s="231"/>
      <c r="T54" s="231"/>
      <c r="U54" s="231"/>
      <c r="V54" s="231"/>
      <c r="W54" s="281"/>
      <c r="X54" s="281"/>
      <c r="Y54" s="281"/>
      <c r="Z54" s="281"/>
      <c r="BB54" s="231"/>
      <c r="BC54" s="231"/>
      <c r="BD54" s="231"/>
      <c r="BE54" s="231"/>
      <c r="BF54" s="231"/>
      <c r="BG54" s="231"/>
      <c r="BH54" s="231"/>
      <c r="BI54" s="231"/>
      <c r="BJ54" s="231"/>
      <c r="BK54" s="231"/>
      <c r="BL54" s="231"/>
      <c r="BM54" s="231"/>
      <c r="BN54" s="231"/>
      <c r="BO54" s="231"/>
      <c r="BP54" s="231"/>
      <c r="BQ54" s="231"/>
      <c r="BR54" s="231"/>
      <c r="BS54" s="231"/>
      <c r="BT54" s="231"/>
      <c r="BU54" s="231"/>
      <c r="BV54" s="231"/>
      <c r="BW54" s="281"/>
      <c r="BX54" s="281"/>
      <c r="BY54" s="281"/>
      <c r="BZ54" s="281"/>
    </row>
    <row r="55" spans="2:78" ht="13.5" customHeight="1">
      <c r="V55" s="276"/>
      <c r="Z55" s="296"/>
      <c r="BV55" s="276"/>
      <c r="BZ55" s="296"/>
    </row>
  </sheetData>
  <sheetProtection algorithmName="SHA-512" hashValue="UmnImAKQqulfO7o62oWOaJ0xUSKiVAv69fGVU+z1u+r5MMrFDQakyUuW8G5SCktvcsp/O0ciBlL5juv5lgISlg==" saltValue="8T2cJa0cRDJxyolHLgKtQA==" spinCount="100000" sheet="1" formatCells="0" selectLockedCells="1"/>
  <mergeCells count="104">
    <mergeCell ref="BD49:BJ53"/>
    <mergeCell ref="BP49:BT49"/>
    <mergeCell ref="BP51:BT51"/>
    <mergeCell ref="BP53:BT53"/>
    <mergeCell ref="BD38:BJ40"/>
    <mergeCell ref="BK38:BL38"/>
    <mergeCell ref="BM40:BR40"/>
    <mergeCell ref="BD41:BJ47"/>
    <mergeCell ref="BK41:BL41"/>
    <mergeCell ref="BP43:BT43"/>
    <mergeCell ref="BP45:BT45"/>
    <mergeCell ref="BP47:BT47"/>
    <mergeCell ref="BD48:BJ48"/>
    <mergeCell ref="BC32:BZ32"/>
    <mergeCell ref="BC33:BZ33"/>
    <mergeCell ref="BD34:BJ34"/>
    <mergeCell ref="BK34:BP34"/>
    <mergeCell ref="BQ34:BU34"/>
    <mergeCell ref="BV34:BZ34"/>
    <mergeCell ref="BD36:BJ36"/>
    <mergeCell ref="BM36:BQ36"/>
    <mergeCell ref="BD37:BJ37"/>
    <mergeCell ref="BM37:BR37"/>
    <mergeCell ref="BO27:BP27"/>
    <mergeCell ref="BQ27:BT27"/>
    <mergeCell ref="BU27:BY27"/>
    <mergeCell ref="BC29:BZ29"/>
    <mergeCell ref="BD31:BE31"/>
    <mergeCell ref="BK31:BL31"/>
    <mergeCell ref="BM31:BO31"/>
    <mergeCell ref="BP31:BQ31"/>
    <mergeCell ref="BR31:CA31"/>
    <mergeCell ref="BO16:BP16"/>
    <mergeCell ref="BQ16:BT16"/>
    <mergeCell ref="BU16:BY16"/>
    <mergeCell ref="BO20:BP20"/>
    <mergeCell ref="BQ20:BY20"/>
    <mergeCell ref="BO22:BP22"/>
    <mergeCell ref="BQ22:BT22"/>
    <mergeCell ref="BU22:BY22"/>
    <mergeCell ref="BO25:BP25"/>
    <mergeCell ref="BQ25:BY25"/>
    <mergeCell ref="BT3:BU3"/>
    <mergeCell ref="BO6:BP6"/>
    <mergeCell ref="BQ6:BY6"/>
    <mergeCell ref="BO8:BP8"/>
    <mergeCell ref="BQ8:BY8"/>
    <mergeCell ref="BO10:BP10"/>
    <mergeCell ref="BQ10:BT10"/>
    <mergeCell ref="BU10:BY10"/>
    <mergeCell ref="BO14:BP14"/>
    <mergeCell ref="BQ14:BY14"/>
    <mergeCell ref="O10:P10"/>
    <mergeCell ref="U10:Y10"/>
    <mergeCell ref="O14:P14"/>
    <mergeCell ref="Q14:Y14"/>
    <mergeCell ref="Q10:T10"/>
    <mergeCell ref="O16:P16"/>
    <mergeCell ref="U16:Y16"/>
    <mergeCell ref="Q16:T16"/>
    <mergeCell ref="T3:U3"/>
    <mergeCell ref="O6:P6"/>
    <mergeCell ref="Q6:Y6"/>
    <mergeCell ref="O8:P8"/>
    <mergeCell ref="Q8:Y8"/>
    <mergeCell ref="D37:J37"/>
    <mergeCell ref="M37:R37"/>
    <mergeCell ref="M31:O31"/>
    <mergeCell ref="P31:Q31"/>
    <mergeCell ref="R31:AA31"/>
    <mergeCell ref="O25:P25"/>
    <mergeCell ref="Q25:Y25"/>
    <mergeCell ref="O27:P27"/>
    <mergeCell ref="U27:Y27"/>
    <mergeCell ref="Q27:T27"/>
    <mergeCell ref="C29:Z29"/>
    <mergeCell ref="D31:E31"/>
    <mergeCell ref="K31:L31"/>
    <mergeCell ref="D48:J48"/>
    <mergeCell ref="D49:J53"/>
    <mergeCell ref="P49:T49"/>
    <mergeCell ref="P51:T51"/>
    <mergeCell ref="P53:T53"/>
    <mergeCell ref="D38:J40"/>
    <mergeCell ref="K38:L38"/>
    <mergeCell ref="M40:R40"/>
    <mergeCell ref="D41:J47"/>
    <mergeCell ref="K41:L41"/>
    <mergeCell ref="P43:T43"/>
    <mergeCell ref="P45:T45"/>
    <mergeCell ref="P47:T47"/>
    <mergeCell ref="O20:P20"/>
    <mergeCell ref="Q20:Y20"/>
    <mergeCell ref="O22:P22"/>
    <mergeCell ref="Q22:T22"/>
    <mergeCell ref="U22:Y22"/>
    <mergeCell ref="C32:Z32"/>
    <mergeCell ref="C33:Z33"/>
    <mergeCell ref="D34:J34"/>
    <mergeCell ref="D36:J36"/>
    <mergeCell ref="M36:Q36"/>
    <mergeCell ref="Q34:U34"/>
    <mergeCell ref="V34:Z34"/>
    <mergeCell ref="K34:P34"/>
  </mergeCells>
  <phoneticPr fontId="58"/>
  <pageMargins left="0.70866141732283472" right="0.70866141732283472" top="0.74803149606299213" bottom="0.74803149606299213" header="0.31496062992125984" footer="0.31496062992125984"/>
  <pageSetup paperSize="9" scale="98"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0000000}">
          <x14:formula1>
            <xm:f>基本情報!$J$79:$J$81</xm:f>
          </x14:formula1>
          <xm:sqref>T3:U3</xm:sqref>
        </x14:dataValidation>
        <x14:dataValidation type="list" allowBlank="1" showInputMessage="1" showErrorMessage="1" xr:uid="{00000000-0002-0000-1600-000001000000}">
          <x14:formula1>
            <xm:f>基本情報!$K$79:$K$90</xm:f>
          </x14:formula1>
          <xm:sqref>W3</xm:sqref>
        </x14:dataValidation>
        <x14:dataValidation type="list" allowBlank="1" showInputMessage="1" showErrorMessage="1" xr:uid="{00000000-0002-0000-1600-000002000000}">
          <x14:formula1>
            <xm:f>基本情報!$L$79:$L$109</xm:f>
          </x14:formula1>
          <xm:sqref>Y3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FFFF00"/>
  </sheetPr>
  <dimension ref="B1:CA54"/>
  <sheetViews>
    <sheetView showGridLines="0" showZeros="0" view="pageBreakPreview" zoomScaleNormal="100" zoomScaleSheetLayoutView="100" workbookViewId="0">
      <selection activeCell="Y28" sqref="Y28"/>
    </sheetView>
  </sheetViews>
  <sheetFormatPr defaultRowHeight="13.2" outlineLevelRow="1"/>
  <cols>
    <col min="1" max="2" width="0.88671875" style="228" customWidth="1"/>
    <col min="3" max="3" width="1.109375" style="228" customWidth="1"/>
    <col min="4" max="4" width="4.109375" style="228" customWidth="1"/>
    <col min="5" max="5" width="3.6640625" style="228" customWidth="1"/>
    <col min="6" max="6" width="2.6640625" style="228" customWidth="1"/>
    <col min="7" max="7" width="3.6640625" style="228" customWidth="1"/>
    <col min="8" max="8" width="2.6640625" style="228" customWidth="1"/>
    <col min="9" max="9" width="3.6640625" style="228" customWidth="1"/>
    <col min="10" max="10" width="4.6640625" style="228" customWidth="1"/>
    <col min="11" max="11" width="1.21875" style="228" customWidth="1"/>
    <col min="12" max="12" width="3.109375" style="228" customWidth="1"/>
    <col min="13" max="13" width="4.44140625" style="228" customWidth="1"/>
    <col min="14" max="14" width="3.6640625" style="228" customWidth="1"/>
    <col min="15" max="15" width="5.6640625" style="228" customWidth="1"/>
    <col min="16" max="16" width="3.6640625" style="228" customWidth="1"/>
    <col min="17" max="17" width="4.6640625" style="228" customWidth="1"/>
    <col min="18" max="20" width="3.6640625" style="228" customWidth="1"/>
    <col min="21" max="21" width="3.6640625" style="235" customWidth="1"/>
    <col min="22" max="22" width="4.88671875" style="235" customWidth="1"/>
    <col min="23" max="23" width="3.6640625" style="235" customWidth="1"/>
    <col min="24" max="24" width="9.33203125" style="235" customWidth="1"/>
    <col min="25" max="26" width="0.77734375" style="235" customWidth="1"/>
    <col min="27" max="27" width="2.109375" style="235" customWidth="1"/>
    <col min="28" max="28" width="7.21875" style="228" customWidth="1"/>
    <col min="29" max="51" width="0" style="228" hidden="1" customWidth="1"/>
    <col min="52" max="52" width="14.33203125" style="228" customWidth="1"/>
    <col min="53" max="54" width="0.88671875" style="228" customWidth="1"/>
    <col min="55" max="55" width="1.109375" style="228" customWidth="1"/>
    <col min="56" max="56" width="4.109375" style="228" customWidth="1"/>
    <col min="57" max="57" width="3.6640625" style="228" customWidth="1"/>
    <col min="58" max="58" width="2.6640625" style="228" customWidth="1"/>
    <col min="59" max="59" width="3.6640625" style="228" customWidth="1"/>
    <col min="60" max="60" width="2.6640625" style="228" customWidth="1"/>
    <col min="61" max="61" width="3.6640625" style="228" customWidth="1"/>
    <col min="62" max="62" width="4.6640625" style="228" customWidth="1"/>
    <col min="63" max="63" width="1.21875" style="228" customWidth="1"/>
    <col min="64" max="64" width="3.109375" style="228" customWidth="1"/>
    <col min="65" max="65" width="4.44140625" style="228" customWidth="1"/>
    <col min="66" max="66" width="3.6640625" style="228" customWidth="1"/>
    <col min="67" max="67" width="5.6640625" style="228" customWidth="1"/>
    <col min="68" max="68" width="3.6640625" style="228" customWidth="1"/>
    <col min="69" max="69" width="4.6640625" style="228" customWidth="1"/>
    <col min="70" max="72" width="3.6640625" style="228" customWidth="1"/>
    <col min="73" max="73" width="3.6640625" style="235" customWidth="1"/>
    <col min="74" max="74" width="4.88671875" style="235" customWidth="1"/>
    <col min="75" max="75" width="3.6640625" style="235" customWidth="1"/>
    <col min="76" max="76" width="9.33203125" style="235" customWidth="1"/>
    <col min="77" max="79" width="0.77734375" style="235" customWidth="1"/>
    <col min="80" max="290" width="8.88671875" style="228"/>
    <col min="291" max="291" width="2.44140625" style="228" customWidth="1"/>
    <col min="292" max="292" width="2.33203125" style="228" customWidth="1"/>
    <col min="293" max="293" width="1.109375" style="228" customWidth="1"/>
    <col min="294" max="294" width="22.6640625" style="228" customWidth="1"/>
    <col min="295" max="295" width="1.21875" style="228" customWidth="1"/>
    <col min="296" max="297" width="11.77734375" style="228" customWidth="1"/>
    <col min="298" max="298" width="1.77734375" style="228" customWidth="1"/>
    <col min="299" max="299" width="6.88671875" style="228" customWidth="1"/>
    <col min="300" max="300" width="4.44140625" style="228" customWidth="1"/>
    <col min="301" max="301" width="3.6640625" style="228" customWidth="1"/>
    <col min="302" max="302" width="0.77734375" style="228" customWidth="1"/>
    <col min="303" max="303" width="3.33203125" style="228" customWidth="1"/>
    <col min="304" max="304" width="3.6640625" style="228" customWidth="1"/>
    <col min="305" max="305" width="3" style="228" customWidth="1"/>
    <col min="306" max="306" width="3.6640625" style="228" customWidth="1"/>
    <col min="307" max="307" width="3.109375" style="228" customWidth="1"/>
    <col min="308" max="308" width="1.88671875" style="228" customWidth="1"/>
    <col min="309" max="310" width="2.21875" style="228" customWidth="1"/>
    <col min="311" max="311" width="7.21875" style="228" customWidth="1"/>
    <col min="312" max="546" width="8.88671875" style="228"/>
    <col min="547" max="547" width="2.44140625" style="228" customWidth="1"/>
    <col min="548" max="548" width="2.33203125" style="228" customWidth="1"/>
    <col min="549" max="549" width="1.109375" style="228" customWidth="1"/>
    <col min="550" max="550" width="22.6640625" style="228" customWidth="1"/>
    <col min="551" max="551" width="1.21875" style="228" customWidth="1"/>
    <col min="552" max="553" width="11.77734375" style="228" customWidth="1"/>
    <col min="554" max="554" width="1.77734375" style="228" customWidth="1"/>
    <col min="555" max="555" width="6.88671875" style="228" customWidth="1"/>
    <col min="556" max="556" width="4.44140625" style="228" customWidth="1"/>
    <col min="557" max="557" width="3.6640625" style="228" customWidth="1"/>
    <col min="558" max="558" width="0.77734375" style="228" customWidth="1"/>
    <col min="559" max="559" width="3.33203125" style="228" customWidth="1"/>
    <col min="560" max="560" width="3.6640625" style="228" customWidth="1"/>
    <col min="561" max="561" width="3" style="228" customWidth="1"/>
    <col min="562" max="562" width="3.6640625" style="228" customWidth="1"/>
    <col min="563" max="563" width="3.109375" style="228" customWidth="1"/>
    <col min="564" max="564" width="1.88671875" style="228" customWidth="1"/>
    <col min="565" max="566" width="2.21875" style="228" customWidth="1"/>
    <col min="567" max="567" width="7.21875" style="228" customWidth="1"/>
    <col min="568" max="802" width="8.88671875" style="228"/>
    <col min="803" max="803" width="2.44140625" style="228" customWidth="1"/>
    <col min="804" max="804" width="2.33203125" style="228" customWidth="1"/>
    <col min="805" max="805" width="1.109375" style="228" customWidth="1"/>
    <col min="806" max="806" width="22.6640625" style="228" customWidth="1"/>
    <col min="807" max="807" width="1.21875" style="228" customWidth="1"/>
    <col min="808" max="809" width="11.77734375" style="228" customWidth="1"/>
    <col min="810" max="810" width="1.77734375" style="228" customWidth="1"/>
    <col min="811" max="811" width="6.88671875" style="228" customWidth="1"/>
    <col min="812" max="812" width="4.44140625" style="228" customWidth="1"/>
    <col min="813" max="813" width="3.6640625" style="228" customWidth="1"/>
    <col min="814" max="814" width="0.77734375" style="228" customWidth="1"/>
    <col min="815" max="815" width="3.33203125" style="228" customWidth="1"/>
    <col min="816" max="816" width="3.6640625" style="228" customWidth="1"/>
    <col min="817" max="817" width="3" style="228" customWidth="1"/>
    <col min="818" max="818" width="3.6640625" style="228" customWidth="1"/>
    <col min="819" max="819" width="3.109375" style="228" customWidth="1"/>
    <col min="820" max="820" width="1.88671875" style="228" customWidth="1"/>
    <col min="821" max="822" width="2.21875" style="228" customWidth="1"/>
    <col min="823" max="823" width="7.21875" style="228" customWidth="1"/>
    <col min="824" max="1058" width="8.88671875" style="228"/>
    <col min="1059" max="1059" width="2.44140625" style="228" customWidth="1"/>
    <col min="1060" max="1060" width="2.33203125" style="228" customWidth="1"/>
    <col min="1061" max="1061" width="1.109375" style="228" customWidth="1"/>
    <col min="1062" max="1062" width="22.6640625" style="228" customWidth="1"/>
    <col min="1063" max="1063" width="1.21875" style="228" customWidth="1"/>
    <col min="1064" max="1065" width="11.77734375" style="228" customWidth="1"/>
    <col min="1066" max="1066" width="1.77734375" style="228" customWidth="1"/>
    <col min="1067" max="1067" width="6.88671875" style="228" customWidth="1"/>
    <col min="1068" max="1068" width="4.44140625" style="228" customWidth="1"/>
    <col min="1069" max="1069" width="3.6640625" style="228" customWidth="1"/>
    <col min="1070" max="1070" width="0.77734375" style="228" customWidth="1"/>
    <col min="1071" max="1071" width="3.33203125" style="228" customWidth="1"/>
    <col min="1072" max="1072" width="3.6640625" style="228" customWidth="1"/>
    <col min="1073" max="1073" width="3" style="228" customWidth="1"/>
    <col min="1074" max="1074" width="3.6640625" style="228" customWidth="1"/>
    <col min="1075" max="1075" width="3.109375" style="228" customWidth="1"/>
    <col min="1076" max="1076" width="1.88671875" style="228" customWidth="1"/>
    <col min="1077" max="1078" width="2.21875" style="228" customWidth="1"/>
    <col min="1079" max="1079" width="7.21875" style="228" customWidth="1"/>
    <col min="1080" max="1314" width="8.88671875" style="228"/>
    <col min="1315" max="1315" width="2.44140625" style="228" customWidth="1"/>
    <col min="1316" max="1316" width="2.33203125" style="228" customWidth="1"/>
    <col min="1317" max="1317" width="1.109375" style="228" customWidth="1"/>
    <col min="1318" max="1318" width="22.6640625" style="228" customWidth="1"/>
    <col min="1319" max="1319" width="1.21875" style="228" customWidth="1"/>
    <col min="1320" max="1321" width="11.77734375" style="228" customWidth="1"/>
    <col min="1322" max="1322" width="1.77734375" style="228" customWidth="1"/>
    <col min="1323" max="1323" width="6.88671875" style="228" customWidth="1"/>
    <col min="1324" max="1324" width="4.44140625" style="228" customWidth="1"/>
    <col min="1325" max="1325" width="3.6640625" style="228" customWidth="1"/>
    <col min="1326" max="1326" width="0.77734375" style="228" customWidth="1"/>
    <col min="1327" max="1327" width="3.33203125" style="228" customWidth="1"/>
    <col min="1328" max="1328" width="3.6640625" style="228" customWidth="1"/>
    <col min="1329" max="1329" width="3" style="228" customWidth="1"/>
    <col min="1330" max="1330" width="3.6640625" style="228" customWidth="1"/>
    <col min="1331" max="1331" width="3.109375" style="228" customWidth="1"/>
    <col min="1332" max="1332" width="1.88671875" style="228" customWidth="1"/>
    <col min="1333" max="1334" width="2.21875" style="228" customWidth="1"/>
    <col min="1335" max="1335" width="7.21875" style="228" customWidth="1"/>
    <col min="1336" max="1570" width="8.88671875" style="228"/>
    <col min="1571" max="1571" width="2.44140625" style="228" customWidth="1"/>
    <col min="1572" max="1572" width="2.33203125" style="228" customWidth="1"/>
    <col min="1573" max="1573" width="1.109375" style="228" customWidth="1"/>
    <col min="1574" max="1574" width="22.6640625" style="228" customWidth="1"/>
    <col min="1575" max="1575" width="1.21875" style="228" customWidth="1"/>
    <col min="1576" max="1577" width="11.77734375" style="228" customWidth="1"/>
    <col min="1578" max="1578" width="1.77734375" style="228" customWidth="1"/>
    <col min="1579" max="1579" width="6.88671875" style="228" customWidth="1"/>
    <col min="1580" max="1580" width="4.44140625" style="228" customWidth="1"/>
    <col min="1581" max="1581" width="3.6640625" style="228" customWidth="1"/>
    <col min="1582" max="1582" width="0.77734375" style="228" customWidth="1"/>
    <col min="1583" max="1583" width="3.33203125" style="228" customWidth="1"/>
    <col min="1584" max="1584" width="3.6640625" style="228" customWidth="1"/>
    <col min="1585" max="1585" width="3" style="228" customWidth="1"/>
    <col min="1586" max="1586" width="3.6640625" style="228" customWidth="1"/>
    <col min="1587" max="1587" width="3.109375" style="228" customWidth="1"/>
    <col min="1588" max="1588" width="1.88671875" style="228" customWidth="1"/>
    <col min="1589" max="1590" width="2.21875" style="228" customWidth="1"/>
    <col min="1591" max="1591" width="7.21875" style="228" customWidth="1"/>
    <col min="1592" max="1826" width="8.88671875" style="228"/>
    <col min="1827" max="1827" width="2.44140625" style="228" customWidth="1"/>
    <col min="1828" max="1828" width="2.33203125" style="228" customWidth="1"/>
    <col min="1829" max="1829" width="1.109375" style="228" customWidth="1"/>
    <col min="1830" max="1830" width="22.6640625" style="228" customWidth="1"/>
    <col min="1831" max="1831" width="1.21875" style="228" customWidth="1"/>
    <col min="1832" max="1833" width="11.77734375" style="228" customWidth="1"/>
    <col min="1834" max="1834" width="1.77734375" style="228" customWidth="1"/>
    <col min="1835" max="1835" width="6.88671875" style="228" customWidth="1"/>
    <col min="1836" max="1836" width="4.44140625" style="228" customWidth="1"/>
    <col min="1837" max="1837" width="3.6640625" style="228" customWidth="1"/>
    <col min="1838" max="1838" width="0.77734375" style="228" customWidth="1"/>
    <col min="1839" max="1839" width="3.33203125" style="228" customWidth="1"/>
    <col min="1840" max="1840" width="3.6640625" style="228" customWidth="1"/>
    <col min="1841" max="1841" width="3" style="228" customWidth="1"/>
    <col min="1842" max="1842" width="3.6640625" style="228" customWidth="1"/>
    <col min="1843" max="1843" width="3.109375" style="228" customWidth="1"/>
    <col min="1844" max="1844" width="1.88671875" style="228" customWidth="1"/>
    <col min="1845" max="1846" width="2.21875" style="228" customWidth="1"/>
    <col min="1847" max="1847" width="7.21875" style="228" customWidth="1"/>
    <col min="1848" max="2082" width="8.88671875" style="228"/>
    <col min="2083" max="2083" width="2.44140625" style="228" customWidth="1"/>
    <col min="2084" max="2084" width="2.33203125" style="228" customWidth="1"/>
    <col min="2085" max="2085" width="1.109375" style="228" customWidth="1"/>
    <col min="2086" max="2086" width="22.6640625" style="228" customWidth="1"/>
    <col min="2087" max="2087" width="1.21875" style="228" customWidth="1"/>
    <col min="2088" max="2089" width="11.77734375" style="228" customWidth="1"/>
    <col min="2090" max="2090" width="1.77734375" style="228" customWidth="1"/>
    <col min="2091" max="2091" width="6.88671875" style="228" customWidth="1"/>
    <col min="2092" max="2092" width="4.44140625" style="228" customWidth="1"/>
    <col min="2093" max="2093" width="3.6640625" style="228" customWidth="1"/>
    <col min="2094" max="2094" width="0.77734375" style="228" customWidth="1"/>
    <col min="2095" max="2095" width="3.33203125" style="228" customWidth="1"/>
    <col min="2096" max="2096" width="3.6640625" style="228" customWidth="1"/>
    <col min="2097" max="2097" width="3" style="228" customWidth="1"/>
    <col min="2098" max="2098" width="3.6640625" style="228" customWidth="1"/>
    <col min="2099" max="2099" width="3.109375" style="228" customWidth="1"/>
    <col min="2100" max="2100" width="1.88671875" style="228" customWidth="1"/>
    <col min="2101" max="2102" width="2.21875" style="228" customWidth="1"/>
    <col min="2103" max="2103" width="7.21875" style="228" customWidth="1"/>
    <col min="2104" max="2338" width="8.88671875" style="228"/>
    <col min="2339" max="2339" width="2.44140625" style="228" customWidth="1"/>
    <col min="2340" max="2340" width="2.33203125" style="228" customWidth="1"/>
    <col min="2341" max="2341" width="1.109375" style="228" customWidth="1"/>
    <col min="2342" max="2342" width="22.6640625" style="228" customWidth="1"/>
    <col min="2343" max="2343" width="1.21875" style="228" customWidth="1"/>
    <col min="2344" max="2345" width="11.77734375" style="228" customWidth="1"/>
    <col min="2346" max="2346" width="1.77734375" style="228" customWidth="1"/>
    <col min="2347" max="2347" width="6.88671875" style="228" customWidth="1"/>
    <col min="2348" max="2348" width="4.44140625" style="228" customWidth="1"/>
    <col min="2349" max="2349" width="3.6640625" style="228" customWidth="1"/>
    <col min="2350" max="2350" width="0.77734375" style="228" customWidth="1"/>
    <col min="2351" max="2351" width="3.33203125" style="228" customWidth="1"/>
    <col min="2352" max="2352" width="3.6640625" style="228" customWidth="1"/>
    <col min="2353" max="2353" width="3" style="228" customWidth="1"/>
    <col min="2354" max="2354" width="3.6640625" style="228" customWidth="1"/>
    <col min="2355" max="2355" width="3.109375" style="228" customWidth="1"/>
    <col min="2356" max="2356" width="1.88671875" style="228" customWidth="1"/>
    <col min="2357" max="2358" width="2.21875" style="228" customWidth="1"/>
    <col min="2359" max="2359" width="7.21875" style="228" customWidth="1"/>
    <col min="2360" max="2594" width="8.88671875" style="228"/>
    <col min="2595" max="2595" width="2.44140625" style="228" customWidth="1"/>
    <col min="2596" max="2596" width="2.33203125" style="228" customWidth="1"/>
    <col min="2597" max="2597" width="1.109375" style="228" customWidth="1"/>
    <col min="2598" max="2598" width="22.6640625" style="228" customWidth="1"/>
    <col min="2599" max="2599" width="1.21875" style="228" customWidth="1"/>
    <col min="2600" max="2601" width="11.77734375" style="228" customWidth="1"/>
    <col min="2602" max="2602" width="1.77734375" style="228" customWidth="1"/>
    <col min="2603" max="2603" width="6.88671875" style="228" customWidth="1"/>
    <col min="2604" max="2604" width="4.44140625" style="228" customWidth="1"/>
    <col min="2605" max="2605" width="3.6640625" style="228" customWidth="1"/>
    <col min="2606" max="2606" width="0.77734375" style="228" customWidth="1"/>
    <col min="2607" max="2607" width="3.33203125" style="228" customWidth="1"/>
    <col min="2608" max="2608" width="3.6640625" style="228" customWidth="1"/>
    <col min="2609" max="2609" width="3" style="228" customWidth="1"/>
    <col min="2610" max="2610" width="3.6640625" style="228" customWidth="1"/>
    <col min="2611" max="2611" width="3.109375" style="228" customWidth="1"/>
    <col min="2612" max="2612" width="1.88671875" style="228" customWidth="1"/>
    <col min="2613" max="2614" width="2.21875" style="228" customWidth="1"/>
    <col min="2615" max="2615" width="7.21875" style="228" customWidth="1"/>
    <col min="2616" max="2850" width="8.88671875" style="228"/>
    <col min="2851" max="2851" width="2.44140625" style="228" customWidth="1"/>
    <col min="2852" max="2852" width="2.33203125" style="228" customWidth="1"/>
    <col min="2853" max="2853" width="1.109375" style="228" customWidth="1"/>
    <col min="2854" max="2854" width="22.6640625" style="228" customWidth="1"/>
    <col min="2855" max="2855" width="1.21875" style="228" customWidth="1"/>
    <col min="2856" max="2857" width="11.77734375" style="228" customWidth="1"/>
    <col min="2858" max="2858" width="1.77734375" style="228" customWidth="1"/>
    <col min="2859" max="2859" width="6.88671875" style="228" customWidth="1"/>
    <col min="2860" max="2860" width="4.44140625" style="228" customWidth="1"/>
    <col min="2861" max="2861" width="3.6640625" style="228" customWidth="1"/>
    <col min="2862" max="2862" width="0.77734375" style="228" customWidth="1"/>
    <col min="2863" max="2863" width="3.33203125" style="228" customWidth="1"/>
    <col min="2864" max="2864" width="3.6640625" style="228" customWidth="1"/>
    <col min="2865" max="2865" width="3" style="228" customWidth="1"/>
    <col min="2866" max="2866" width="3.6640625" style="228" customWidth="1"/>
    <col min="2867" max="2867" width="3.109375" style="228" customWidth="1"/>
    <col min="2868" max="2868" width="1.88671875" style="228" customWidth="1"/>
    <col min="2869" max="2870" width="2.21875" style="228" customWidth="1"/>
    <col min="2871" max="2871" width="7.21875" style="228" customWidth="1"/>
    <col min="2872" max="3106" width="8.88671875" style="228"/>
    <col min="3107" max="3107" width="2.44140625" style="228" customWidth="1"/>
    <col min="3108" max="3108" width="2.33203125" style="228" customWidth="1"/>
    <col min="3109" max="3109" width="1.109375" style="228" customWidth="1"/>
    <col min="3110" max="3110" width="22.6640625" style="228" customWidth="1"/>
    <col min="3111" max="3111" width="1.21875" style="228" customWidth="1"/>
    <col min="3112" max="3113" width="11.77734375" style="228" customWidth="1"/>
    <col min="3114" max="3114" width="1.77734375" style="228" customWidth="1"/>
    <col min="3115" max="3115" width="6.88671875" style="228" customWidth="1"/>
    <col min="3116" max="3116" width="4.44140625" style="228" customWidth="1"/>
    <col min="3117" max="3117" width="3.6640625" style="228" customWidth="1"/>
    <col min="3118" max="3118" width="0.77734375" style="228" customWidth="1"/>
    <col min="3119" max="3119" width="3.33203125" style="228" customWidth="1"/>
    <col min="3120" max="3120" width="3.6640625" style="228" customWidth="1"/>
    <col min="3121" max="3121" width="3" style="228" customWidth="1"/>
    <col min="3122" max="3122" width="3.6640625" style="228" customWidth="1"/>
    <col min="3123" max="3123" width="3.109375" style="228" customWidth="1"/>
    <col min="3124" max="3124" width="1.88671875" style="228" customWidth="1"/>
    <col min="3125" max="3126" width="2.21875" style="228" customWidth="1"/>
    <col min="3127" max="3127" width="7.21875" style="228" customWidth="1"/>
    <col min="3128" max="3362" width="8.88671875" style="228"/>
    <col min="3363" max="3363" width="2.44140625" style="228" customWidth="1"/>
    <col min="3364" max="3364" width="2.33203125" style="228" customWidth="1"/>
    <col min="3365" max="3365" width="1.109375" style="228" customWidth="1"/>
    <col min="3366" max="3366" width="22.6640625" style="228" customWidth="1"/>
    <col min="3367" max="3367" width="1.21875" style="228" customWidth="1"/>
    <col min="3368" max="3369" width="11.77734375" style="228" customWidth="1"/>
    <col min="3370" max="3370" width="1.77734375" style="228" customWidth="1"/>
    <col min="3371" max="3371" width="6.88671875" style="228" customWidth="1"/>
    <col min="3372" max="3372" width="4.44140625" style="228" customWidth="1"/>
    <col min="3373" max="3373" width="3.6640625" style="228" customWidth="1"/>
    <col min="3374" max="3374" width="0.77734375" style="228" customWidth="1"/>
    <col min="3375" max="3375" width="3.33203125" style="228" customWidth="1"/>
    <col min="3376" max="3376" width="3.6640625" style="228" customWidth="1"/>
    <col min="3377" max="3377" width="3" style="228" customWidth="1"/>
    <col min="3378" max="3378" width="3.6640625" style="228" customWidth="1"/>
    <col min="3379" max="3379" width="3.109375" style="228" customWidth="1"/>
    <col min="3380" max="3380" width="1.88671875" style="228" customWidth="1"/>
    <col min="3381" max="3382" width="2.21875" style="228" customWidth="1"/>
    <col min="3383" max="3383" width="7.21875" style="228" customWidth="1"/>
    <col min="3384" max="3618" width="8.88671875" style="228"/>
    <col min="3619" max="3619" width="2.44140625" style="228" customWidth="1"/>
    <col min="3620" max="3620" width="2.33203125" style="228" customWidth="1"/>
    <col min="3621" max="3621" width="1.109375" style="228" customWidth="1"/>
    <col min="3622" max="3622" width="22.6640625" style="228" customWidth="1"/>
    <col min="3623" max="3623" width="1.21875" style="228" customWidth="1"/>
    <col min="3624" max="3625" width="11.77734375" style="228" customWidth="1"/>
    <col min="3626" max="3626" width="1.77734375" style="228" customWidth="1"/>
    <col min="3627" max="3627" width="6.88671875" style="228" customWidth="1"/>
    <col min="3628" max="3628" width="4.44140625" style="228" customWidth="1"/>
    <col min="3629" max="3629" width="3.6640625" style="228" customWidth="1"/>
    <col min="3630" max="3630" width="0.77734375" style="228" customWidth="1"/>
    <col min="3631" max="3631" width="3.33203125" style="228" customWidth="1"/>
    <col min="3632" max="3632" width="3.6640625" style="228" customWidth="1"/>
    <col min="3633" max="3633" width="3" style="228" customWidth="1"/>
    <col min="3634" max="3634" width="3.6640625" style="228" customWidth="1"/>
    <col min="3635" max="3635" width="3.109375" style="228" customWidth="1"/>
    <col min="3636" max="3636" width="1.88671875" style="228" customWidth="1"/>
    <col min="3637" max="3638" width="2.21875" style="228" customWidth="1"/>
    <col min="3639" max="3639" width="7.21875" style="228" customWidth="1"/>
    <col min="3640" max="3874" width="8.88671875" style="228"/>
    <col min="3875" max="3875" width="2.44140625" style="228" customWidth="1"/>
    <col min="3876" max="3876" width="2.33203125" style="228" customWidth="1"/>
    <col min="3877" max="3877" width="1.109375" style="228" customWidth="1"/>
    <col min="3878" max="3878" width="22.6640625" style="228" customWidth="1"/>
    <col min="3879" max="3879" width="1.21875" style="228" customWidth="1"/>
    <col min="3880" max="3881" width="11.77734375" style="228" customWidth="1"/>
    <col min="3882" max="3882" width="1.77734375" style="228" customWidth="1"/>
    <col min="3883" max="3883" width="6.88671875" style="228" customWidth="1"/>
    <col min="3884" max="3884" width="4.44140625" style="228" customWidth="1"/>
    <col min="3885" max="3885" width="3.6640625" style="228" customWidth="1"/>
    <col min="3886" max="3886" width="0.77734375" style="228" customWidth="1"/>
    <col min="3887" max="3887" width="3.33203125" style="228" customWidth="1"/>
    <col min="3888" max="3888" width="3.6640625" style="228" customWidth="1"/>
    <col min="3889" max="3889" width="3" style="228" customWidth="1"/>
    <col min="3890" max="3890" width="3.6640625" style="228" customWidth="1"/>
    <col min="3891" max="3891" width="3.109375" style="228" customWidth="1"/>
    <col min="3892" max="3892" width="1.88671875" style="228" customWidth="1"/>
    <col min="3893" max="3894" width="2.21875" style="228" customWidth="1"/>
    <col min="3895" max="3895" width="7.21875" style="228" customWidth="1"/>
    <col min="3896" max="4130" width="8.88671875" style="228"/>
    <col min="4131" max="4131" width="2.44140625" style="228" customWidth="1"/>
    <col min="4132" max="4132" width="2.33203125" style="228" customWidth="1"/>
    <col min="4133" max="4133" width="1.109375" style="228" customWidth="1"/>
    <col min="4134" max="4134" width="22.6640625" style="228" customWidth="1"/>
    <col min="4135" max="4135" width="1.21875" style="228" customWidth="1"/>
    <col min="4136" max="4137" width="11.77734375" style="228" customWidth="1"/>
    <col min="4138" max="4138" width="1.77734375" style="228" customWidth="1"/>
    <col min="4139" max="4139" width="6.88671875" style="228" customWidth="1"/>
    <col min="4140" max="4140" width="4.44140625" style="228" customWidth="1"/>
    <col min="4141" max="4141" width="3.6640625" style="228" customWidth="1"/>
    <col min="4142" max="4142" width="0.77734375" style="228" customWidth="1"/>
    <col min="4143" max="4143" width="3.33203125" style="228" customWidth="1"/>
    <col min="4144" max="4144" width="3.6640625" style="228" customWidth="1"/>
    <col min="4145" max="4145" width="3" style="228" customWidth="1"/>
    <col min="4146" max="4146" width="3.6640625" style="228" customWidth="1"/>
    <col min="4147" max="4147" width="3.109375" style="228" customWidth="1"/>
    <col min="4148" max="4148" width="1.88671875" style="228" customWidth="1"/>
    <col min="4149" max="4150" width="2.21875" style="228" customWidth="1"/>
    <col min="4151" max="4151" width="7.21875" style="228" customWidth="1"/>
    <col min="4152" max="4386" width="8.88671875" style="228"/>
    <col min="4387" max="4387" width="2.44140625" style="228" customWidth="1"/>
    <col min="4388" max="4388" width="2.33203125" style="228" customWidth="1"/>
    <col min="4389" max="4389" width="1.109375" style="228" customWidth="1"/>
    <col min="4390" max="4390" width="22.6640625" style="228" customWidth="1"/>
    <col min="4391" max="4391" width="1.21875" style="228" customWidth="1"/>
    <col min="4392" max="4393" width="11.77734375" style="228" customWidth="1"/>
    <col min="4394" max="4394" width="1.77734375" style="228" customWidth="1"/>
    <col min="4395" max="4395" width="6.88671875" style="228" customWidth="1"/>
    <col min="4396" max="4396" width="4.44140625" style="228" customWidth="1"/>
    <col min="4397" max="4397" width="3.6640625" style="228" customWidth="1"/>
    <col min="4398" max="4398" width="0.77734375" style="228" customWidth="1"/>
    <col min="4399" max="4399" width="3.33203125" style="228" customWidth="1"/>
    <col min="4400" max="4400" width="3.6640625" style="228" customWidth="1"/>
    <col min="4401" max="4401" width="3" style="228" customWidth="1"/>
    <col min="4402" max="4402" width="3.6640625" style="228" customWidth="1"/>
    <col min="4403" max="4403" width="3.109375" style="228" customWidth="1"/>
    <col min="4404" max="4404" width="1.88671875" style="228" customWidth="1"/>
    <col min="4405" max="4406" width="2.21875" style="228" customWidth="1"/>
    <col min="4407" max="4407" width="7.21875" style="228" customWidth="1"/>
    <col min="4408" max="4642" width="8.88671875" style="228"/>
    <col min="4643" max="4643" width="2.44140625" style="228" customWidth="1"/>
    <col min="4644" max="4644" width="2.33203125" style="228" customWidth="1"/>
    <col min="4645" max="4645" width="1.109375" style="228" customWidth="1"/>
    <col min="4646" max="4646" width="22.6640625" style="228" customWidth="1"/>
    <col min="4647" max="4647" width="1.21875" style="228" customWidth="1"/>
    <col min="4648" max="4649" width="11.77734375" style="228" customWidth="1"/>
    <col min="4650" max="4650" width="1.77734375" style="228" customWidth="1"/>
    <col min="4651" max="4651" width="6.88671875" style="228" customWidth="1"/>
    <col min="4652" max="4652" width="4.44140625" style="228" customWidth="1"/>
    <col min="4653" max="4653" width="3.6640625" style="228" customWidth="1"/>
    <col min="4654" max="4654" width="0.77734375" style="228" customWidth="1"/>
    <col min="4655" max="4655" width="3.33203125" style="228" customWidth="1"/>
    <col min="4656" max="4656" width="3.6640625" style="228" customWidth="1"/>
    <col min="4657" max="4657" width="3" style="228" customWidth="1"/>
    <col min="4658" max="4658" width="3.6640625" style="228" customWidth="1"/>
    <col min="4659" max="4659" width="3.109375" style="228" customWidth="1"/>
    <col min="4660" max="4660" width="1.88671875" style="228" customWidth="1"/>
    <col min="4661" max="4662" width="2.21875" style="228" customWidth="1"/>
    <col min="4663" max="4663" width="7.21875" style="228" customWidth="1"/>
    <col min="4664" max="4898" width="8.88671875" style="228"/>
    <col min="4899" max="4899" width="2.44140625" style="228" customWidth="1"/>
    <col min="4900" max="4900" width="2.33203125" style="228" customWidth="1"/>
    <col min="4901" max="4901" width="1.109375" style="228" customWidth="1"/>
    <col min="4902" max="4902" width="22.6640625" style="228" customWidth="1"/>
    <col min="4903" max="4903" width="1.21875" style="228" customWidth="1"/>
    <col min="4904" max="4905" width="11.77734375" style="228" customWidth="1"/>
    <col min="4906" max="4906" width="1.77734375" style="228" customWidth="1"/>
    <col min="4907" max="4907" width="6.88671875" style="228" customWidth="1"/>
    <col min="4908" max="4908" width="4.44140625" style="228" customWidth="1"/>
    <col min="4909" max="4909" width="3.6640625" style="228" customWidth="1"/>
    <col min="4910" max="4910" width="0.77734375" style="228" customWidth="1"/>
    <col min="4911" max="4911" width="3.33203125" style="228" customWidth="1"/>
    <col min="4912" max="4912" width="3.6640625" style="228" customWidth="1"/>
    <col min="4913" max="4913" width="3" style="228" customWidth="1"/>
    <col min="4914" max="4914" width="3.6640625" style="228" customWidth="1"/>
    <col min="4915" max="4915" width="3.109375" style="228" customWidth="1"/>
    <col min="4916" max="4916" width="1.88671875" style="228" customWidth="1"/>
    <col min="4917" max="4918" width="2.21875" style="228" customWidth="1"/>
    <col min="4919" max="4919" width="7.21875" style="228" customWidth="1"/>
    <col min="4920" max="5154" width="8.88671875" style="228"/>
    <col min="5155" max="5155" width="2.44140625" style="228" customWidth="1"/>
    <col min="5156" max="5156" width="2.33203125" style="228" customWidth="1"/>
    <col min="5157" max="5157" width="1.109375" style="228" customWidth="1"/>
    <col min="5158" max="5158" width="22.6640625" style="228" customWidth="1"/>
    <col min="5159" max="5159" width="1.21875" style="228" customWidth="1"/>
    <col min="5160" max="5161" width="11.77734375" style="228" customWidth="1"/>
    <col min="5162" max="5162" width="1.77734375" style="228" customWidth="1"/>
    <col min="5163" max="5163" width="6.88671875" style="228" customWidth="1"/>
    <col min="5164" max="5164" width="4.44140625" style="228" customWidth="1"/>
    <col min="5165" max="5165" width="3.6640625" style="228" customWidth="1"/>
    <col min="5166" max="5166" width="0.77734375" style="228" customWidth="1"/>
    <col min="5167" max="5167" width="3.33203125" style="228" customWidth="1"/>
    <col min="5168" max="5168" width="3.6640625" style="228" customWidth="1"/>
    <col min="5169" max="5169" width="3" style="228" customWidth="1"/>
    <col min="5170" max="5170" width="3.6640625" style="228" customWidth="1"/>
    <col min="5171" max="5171" width="3.109375" style="228" customWidth="1"/>
    <col min="5172" max="5172" width="1.88671875" style="228" customWidth="1"/>
    <col min="5173" max="5174" width="2.21875" style="228" customWidth="1"/>
    <col min="5175" max="5175" width="7.21875" style="228" customWidth="1"/>
    <col min="5176" max="5410" width="8.88671875" style="228"/>
    <col min="5411" max="5411" width="2.44140625" style="228" customWidth="1"/>
    <col min="5412" max="5412" width="2.33203125" style="228" customWidth="1"/>
    <col min="5413" max="5413" width="1.109375" style="228" customWidth="1"/>
    <col min="5414" max="5414" width="22.6640625" style="228" customWidth="1"/>
    <col min="5415" max="5415" width="1.21875" style="228" customWidth="1"/>
    <col min="5416" max="5417" width="11.77734375" style="228" customWidth="1"/>
    <col min="5418" max="5418" width="1.77734375" style="228" customWidth="1"/>
    <col min="5419" max="5419" width="6.88671875" style="228" customWidth="1"/>
    <col min="5420" max="5420" width="4.44140625" style="228" customWidth="1"/>
    <col min="5421" max="5421" width="3.6640625" style="228" customWidth="1"/>
    <col min="5422" max="5422" width="0.77734375" style="228" customWidth="1"/>
    <col min="5423" max="5423" width="3.33203125" style="228" customWidth="1"/>
    <col min="5424" max="5424" width="3.6640625" style="228" customWidth="1"/>
    <col min="5425" max="5425" width="3" style="228" customWidth="1"/>
    <col min="5426" max="5426" width="3.6640625" style="228" customWidth="1"/>
    <col min="5427" max="5427" width="3.109375" style="228" customWidth="1"/>
    <col min="5428" max="5428" width="1.88671875" style="228" customWidth="1"/>
    <col min="5429" max="5430" width="2.21875" style="228" customWidth="1"/>
    <col min="5431" max="5431" width="7.21875" style="228" customWidth="1"/>
    <col min="5432" max="5666" width="8.88671875" style="228"/>
    <col min="5667" max="5667" width="2.44140625" style="228" customWidth="1"/>
    <col min="5668" max="5668" width="2.33203125" style="228" customWidth="1"/>
    <col min="5669" max="5669" width="1.109375" style="228" customWidth="1"/>
    <col min="5670" max="5670" width="22.6640625" style="228" customWidth="1"/>
    <col min="5671" max="5671" width="1.21875" style="228" customWidth="1"/>
    <col min="5672" max="5673" width="11.77734375" style="228" customWidth="1"/>
    <col min="5674" max="5674" width="1.77734375" style="228" customWidth="1"/>
    <col min="5675" max="5675" width="6.88671875" style="228" customWidth="1"/>
    <col min="5676" max="5676" width="4.44140625" style="228" customWidth="1"/>
    <col min="5677" max="5677" width="3.6640625" style="228" customWidth="1"/>
    <col min="5678" max="5678" width="0.77734375" style="228" customWidth="1"/>
    <col min="5679" max="5679" width="3.33203125" style="228" customWidth="1"/>
    <col min="5680" max="5680" width="3.6640625" style="228" customWidth="1"/>
    <col min="5681" max="5681" width="3" style="228" customWidth="1"/>
    <col min="5682" max="5682" width="3.6640625" style="228" customWidth="1"/>
    <col min="5683" max="5683" width="3.109375" style="228" customWidth="1"/>
    <col min="5684" max="5684" width="1.88671875" style="228" customWidth="1"/>
    <col min="5685" max="5686" width="2.21875" style="228" customWidth="1"/>
    <col min="5687" max="5687" width="7.21875" style="228" customWidth="1"/>
    <col min="5688" max="5922" width="8.88671875" style="228"/>
    <col min="5923" max="5923" width="2.44140625" style="228" customWidth="1"/>
    <col min="5924" max="5924" width="2.33203125" style="228" customWidth="1"/>
    <col min="5925" max="5925" width="1.109375" style="228" customWidth="1"/>
    <col min="5926" max="5926" width="22.6640625" style="228" customWidth="1"/>
    <col min="5927" max="5927" width="1.21875" style="228" customWidth="1"/>
    <col min="5928" max="5929" width="11.77734375" style="228" customWidth="1"/>
    <col min="5930" max="5930" width="1.77734375" style="228" customWidth="1"/>
    <col min="5931" max="5931" width="6.88671875" style="228" customWidth="1"/>
    <col min="5932" max="5932" width="4.44140625" style="228" customWidth="1"/>
    <col min="5933" max="5933" width="3.6640625" style="228" customWidth="1"/>
    <col min="5934" max="5934" width="0.77734375" style="228" customWidth="1"/>
    <col min="5935" max="5935" width="3.33203125" style="228" customWidth="1"/>
    <col min="5936" max="5936" width="3.6640625" style="228" customWidth="1"/>
    <col min="5937" max="5937" width="3" style="228" customWidth="1"/>
    <col min="5938" max="5938" width="3.6640625" style="228" customWidth="1"/>
    <col min="5939" max="5939" width="3.109375" style="228" customWidth="1"/>
    <col min="5940" max="5940" width="1.88671875" style="228" customWidth="1"/>
    <col min="5941" max="5942" width="2.21875" style="228" customWidth="1"/>
    <col min="5943" max="5943" width="7.21875" style="228" customWidth="1"/>
    <col min="5944" max="6178" width="8.88671875" style="228"/>
    <col min="6179" max="6179" width="2.44140625" style="228" customWidth="1"/>
    <col min="6180" max="6180" width="2.33203125" style="228" customWidth="1"/>
    <col min="6181" max="6181" width="1.109375" style="228" customWidth="1"/>
    <col min="6182" max="6182" width="22.6640625" style="228" customWidth="1"/>
    <col min="6183" max="6183" width="1.21875" style="228" customWidth="1"/>
    <col min="6184" max="6185" width="11.77734375" style="228" customWidth="1"/>
    <col min="6186" max="6186" width="1.77734375" style="228" customWidth="1"/>
    <col min="6187" max="6187" width="6.88671875" style="228" customWidth="1"/>
    <col min="6188" max="6188" width="4.44140625" style="228" customWidth="1"/>
    <col min="6189" max="6189" width="3.6640625" style="228" customWidth="1"/>
    <col min="6190" max="6190" width="0.77734375" style="228" customWidth="1"/>
    <col min="6191" max="6191" width="3.33203125" style="228" customWidth="1"/>
    <col min="6192" max="6192" width="3.6640625" style="228" customWidth="1"/>
    <col min="6193" max="6193" width="3" style="228" customWidth="1"/>
    <col min="6194" max="6194" width="3.6640625" style="228" customWidth="1"/>
    <col min="6195" max="6195" width="3.109375" style="228" customWidth="1"/>
    <col min="6196" max="6196" width="1.88671875" style="228" customWidth="1"/>
    <col min="6197" max="6198" width="2.21875" style="228" customWidth="1"/>
    <col min="6199" max="6199" width="7.21875" style="228" customWidth="1"/>
    <col min="6200" max="6434" width="8.88671875" style="228"/>
    <col min="6435" max="6435" width="2.44140625" style="228" customWidth="1"/>
    <col min="6436" max="6436" width="2.33203125" style="228" customWidth="1"/>
    <col min="6437" max="6437" width="1.109375" style="228" customWidth="1"/>
    <col min="6438" max="6438" width="22.6640625" style="228" customWidth="1"/>
    <col min="6439" max="6439" width="1.21875" style="228" customWidth="1"/>
    <col min="6440" max="6441" width="11.77734375" style="228" customWidth="1"/>
    <col min="6442" max="6442" width="1.77734375" style="228" customWidth="1"/>
    <col min="6443" max="6443" width="6.88671875" style="228" customWidth="1"/>
    <col min="6444" max="6444" width="4.44140625" style="228" customWidth="1"/>
    <col min="6445" max="6445" width="3.6640625" style="228" customWidth="1"/>
    <col min="6446" max="6446" width="0.77734375" style="228" customWidth="1"/>
    <col min="6447" max="6447" width="3.33203125" style="228" customWidth="1"/>
    <col min="6448" max="6448" width="3.6640625" style="228" customWidth="1"/>
    <col min="6449" max="6449" width="3" style="228" customWidth="1"/>
    <col min="6450" max="6450" width="3.6640625" style="228" customWidth="1"/>
    <col min="6451" max="6451" width="3.109375" style="228" customWidth="1"/>
    <col min="6452" max="6452" width="1.88671875" style="228" customWidth="1"/>
    <col min="6453" max="6454" width="2.21875" style="228" customWidth="1"/>
    <col min="6455" max="6455" width="7.21875" style="228" customWidth="1"/>
    <col min="6456" max="6690" width="8.88671875" style="228"/>
    <col min="6691" max="6691" width="2.44140625" style="228" customWidth="1"/>
    <col min="6692" max="6692" width="2.33203125" style="228" customWidth="1"/>
    <col min="6693" max="6693" width="1.109375" style="228" customWidth="1"/>
    <col min="6694" max="6694" width="22.6640625" style="228" customWidth="1"/>
    <col min="6695" max="6695" width="1.21875" style="228" customWidth="1"/>
    <col min="6696" max="6697" width="11.77734375" style="228" customWidth="1"/>
    <col min="6698" max="6698" width="1.77734375" style="228" customWidth="1"/>
    <col min="6699" max="6699" width="6.88671875" style="228" customWidth="1"/>
    <col min="6700" max="6700" width="4.44140625" style="228" customWidth="1"/>
    <col min="6701" max="6701" width="3.6640625" style="228" customWidth="1"/>
    <col min="6702" max="6702" width="0.77734375" style="228" customWidth="1"/>
    <col min="6703" max="6703" width="3.33203125" style="228" customWidth="1"/>
    <col min="6704" max="6704" width="3.6640625" style="228" customWidth="1"/>
    <col min="6705" max="6705" width="3" style="228" customWidth="1"/>
    <col min="6706" max="6706" width="3.6640625" style="228" customWidth="1"/>
    <col min="6707" max="6707" width="3.109375" style="228" customWidth="1"/>
    <col min="6708" max="6708" width="1.88671875" style="228" customWidth="1"/>
    <col min="6709" max="6710" width="2.21875" style="228" customWidth="1"/>
    <col min="6711" max="6711" width="7.21875" style="228" customWidth="1"/>
    <col min="6712" max="6946" width="8.88671875" style="228"/>
    <col min="6947" max="6947" width="2.44140625" style="228" customWidth="1"/>
    <col min="6948" max="6948" width="2.33203125" style="228" customWidth="1"/>
    <col min="6949" max="6949" width="1.109375" style="228" customWidth="1"/>
    <col min="6950" max="6950" width="22.6640625" style="228" customWidth="1"/>
    <col min="6951" max="6951" width="1.21875" style="228" customWidth="1"/>
    <col min="6952" max="6953" width="11.77734375" style="228" customWidth="1"/>
    <col min="6954" max="6954" width="1.77734375" style="228" customWidth="1"/>
    <col min="6955" max="6955" width="6.88671875" style="228" customWidth="1"/>
    <col min="6956" max="6956" width="4.44140625" style="228" customWidth="1"/>
    <col min="6957" max="6957" width="3.6640625" style="228" customWidth="1"/>
    <col min="6958" max="6958" width="0.77734375" style="228" customWidth="1"/>
    <col min="6959" max="6959" width="3.33203125" style="228" customWidth="1"/>
    <col min="6960" max="6960" width="3.6640625" style="228" customWidth="1"/>
    <col min="6961" max="6961" width="3" style="228" customWidth="1"/>
    <col min="6962" max="6962" width="3.6640625" style="228" customWidth="1"/>
    <col min="6963" max="6963" width="3.109375" style="228" customWidth="1"/>
    <col min="6964" max="6964" width="1.88671875" style="228" customWidth="1"/>
    <col min="6965" max="6966" width="2.21875" style="228" customWidth="1"/>
    <col min="6967" max="6967" width="7.21875" style="228" customWidth="1"/>
    <col min="6968" max="7202" width="8.88671875" style="228"/>
    <col min="7203" max="7203" width="2.44140625" style="228" customWidth="1"/>
    <col min="7204" max="7204" width="2.33203125" style="228" customWidth="1"/>
    <col min="7205" max="7205" width="1.109375" style="228" customWidth="1"/>
    <col min="7206" max="7206" width="22.6640625" style="228" customWidth="1"/>
    <col min="7207" max="7207" width="1.21875" style="228" customWidth="1"/>
    <col min="7208" max="7209" width="11.77734375" style="228" customWidth="1"/>
    <col min="7210" max="7210" width="1.77734375" style="228" customWidth="1"/>
    <col min="7211" max="7211" width="6.88671875" style="228" customWidth="1"/>
    <col min="7212" max="7212" width="4.44140625" style="228" customWidth="1"/>
    <col min="7213" max="7213" width="3.6640625" style="228" customWidth="1"/>
    <col min="7214" max="7214" width="0.77734375" style="228" customWidth="1"/>
    <col min="7215" max="7215" width="3.33203125" style="228" customWidth="1"/>
    <col min="7216" max="7216" width="3.6640625" style="228" customWidth="1"/>
    <col min="7217" max="7217" width="3" style="228" customWidth="1"/>
    <col min="7218" max="7218" width="3.6640625" style="228" customWidth="1"/>
    <col min="7219" max="7219" width="3.109375" style="228" customWidth="1"/>
    <col min="7220" max="7220" width="1.88671875" style="228" customWidth="1"/>
    <col min="7221" max="7222" width="2.21875" style="228" customWidth="1"/>
    <col min="7223" max="7223" width="7.21875" style="228" customWidth="1"/>
    <col min="7224" max="7458" width="8.88671875" style="228"/>
    <col min="7459" max="7459" width="2.44140625" style="228" customWidth="1"/>
    <col min="7460" max="7460" width="2.33203125" style="228" customWidth="1"/>
    <col min="7461" max="7461" width="1.109375" style="228" customWidth="1"/>
    <col min="7462" max="7462" width="22.6640625" style="228" customWidth="1"/>
    <col min="7463" max="7463" width="1.21875" style="228" customWidth="1"/>
    <col min="7464" max="7465" width="11.77734375" style="228" customWidth="1"/>
    <col min="7466" max="7466" width="1.77734375" style="228" customWidth="1"/>
    <col min="7467" max="7467" width="6.88671875" style="228" customWidth="1"/>
    <col min="7468" max="7468" width="4.44140625" style="228" customWidth="1"/>
    <col min="7469" max="7469" width="3.6640625" style="228" customWidth="1"/>
    <col min="7470" max="7470" width="0.77734375" style="228" customWidth="1"/>
    <col min="7471" max="7471" width="3.33203125" style="228" customWidth="1"/>
    <col min="7472" max="7472" width="3.6640625" style="228" customWidth="1"/>
    <col min="7473" max="7473" width="3" style="228" customWidth="1"/>
    <col min="7474" max="7474" width="3.6640625" style="228" customWidth="1"/>
    <col min="7475" max="7475" width="3.109375" style="228" customWidth="1"/>
    <col min="7476" max="7476" width="1.88671875" style="228" customWidth="1"/>
    <col min="7477" max="7478" width="2.21875" style="228" customWidth="1"/>
    <col min="7479" max="7479" width="7.21875" style="228" customWidth="1"/>
    <col min="7480" max="7714" width="8.88671875" style="228"/>
    <col min="7715" max="7715" width="2.44140625" style="228" customWidth="1"/>
    <col min="7716" max="7716" width="2.33203125" style="228" customWidth="1"/>
    <col min="7717" max="7717" width="1.109375" style="228" customWidth="1"/>
    <col min="7718" max="7718" width="22.6640625" style="228" customWidth="1"/>
    <col min="7719" max="7719" width="1.21875" style="228" customWidth="1"/>
    <col min="7720" max="7721" width="11.77734375" style="228" customWidth="1"/>
    <col min="7722" max="7722" width="1.77734375" style="228" customWidth="1"/>
    <col min="7723" max="7723" width="6.88671875" style="228" customWidth="1"/>
    <col min="7724" max="7724" width="4.44140625" style="228" customWidth="1"/>
    <col min="7725" max="7725" width="3.6640625" style="228" customWidth="1"/>
    <col min="7726" max="7726" width="0.77734375" style="228" customWidth="1"/>
    <col min="7727" max="7727" width="3.33203125" style="228" customWidth="1"/>
    <col min="7728" max="7728" width="3.6640625" style="228" customWidth="1"/>
    <col min="7729" max="7729" width="3" style="228" customWidth="1"/>
    <col min="7730" max="7730" width="3.6640625" style="228" customWidth="1"/>
    <col min="7731" max="7731" width="3.109375" style="228" customWidth="1"/>
    <col min="7732" max="7732" width="1.88671875" style="228" customWidth="1"/>
    <col min="7733" max="7734" width="2.21875" style="228" customWidth="1"/>
    <col min="7735" max="7735" width="7.21875" style="228" customWidth="1"/>
    <col min="7736" max="7970" width="8.88671875" style="228"/>
    <col min="7971" max="7971" width="2.44140625" style="228" customWidth="1"/>
    <col min="7972" max="7972" width="2.33203125" style="228" customWidth="1"/>
    <col min="7973" max="7973" width="1.109375" style="228" customWidth="1"/>
    <col min="7974" max="7974" width="22.6640625" style="228" customWidth="1"/>
    <col min="7975" max="7975" width="1.21875" style="228" customWidth="1"/>
    <col min="7976" max="7977" width="11.77734375" style="228" customWidth="1"/>
    <col min="7978" max="7978" width="1.77734375" style="228" customWidth="1"/>
    <col min="7979" max="7979" width="6.88671875" style="228" customWidth="1"/>
    <col min="7980" max="7980" width="4.44140625" style="228" customWidth="1"/>
    <col min="7981" max="7981" width="3.6640625" style="228" customWidth="1"/>
    <col min="7982" max="7982" width="0.77734375" style="228" customWidth="1"/>
    <col min="7983" max="7983" width="3.33203125" style="228" customWidth="1"/>
    <col min="7984" max="7984" width="3.6640625" style="228" customWidth="1"/>
    <col min="7985" max="7985" width="3" style="228" customWidth="1"/>
    <col min="7986" max="7986" width="3.6640625" style="228" customWidth="1"/>
    <col min="7987" max="7987" width="3.109375" style="228" customWidth="1"/>
    <col min="7988" max="7988" width="1.88671875" style="228" customWidth="1"/>
    <col min="7989" max="7990" width="2.21875" style="228" customWidth="1"/>
    <col min="7991" max="7991" width="7.21875" style="228" customWidth="1"/>
    <col min="7992" max="8226" width="8.88671875" style="228"/>
    <col min="8227" max="8227" width="2.44140625" style="228" customWidth="1"/>
    <col min="8228" max="8228" width="2.33203125" style="228" customWidth="1"/>
    <col min="8229" max="8229" width="1.109375" style="228" customWidth="1"/>
    <col min="8230" max="8230" width="22.6640625" style="228" customWidth="1"/>
    <col min="8231" max="8231" width="1.21875" style="228" customWidth="1"/>
    <col min="8232" max="8233" width="11.77734375" style="228" customWidth="1"/>
    <col min="8234" max="8234" width="1.77734375" style="228" customWidth="1"/>
    <col min="8235" max="8235" width="6.88671875" style="228" customWidth="1"/>
    <col min="8236" max="8236" width="4.44140625" style="228" customWidth="1"/>
    <col min="8237" max="8237" width="3.6640625" style="228" customWidth="1"/>
    <col min="8238" max="8238" width="0.77734375" style="228" customWidth="1"/>
    <col min="8239" max="8239" width="3.33203125" style="228" customWidth="1"/>
    <col min="8240" max="8240" width="3.6640625" style="228" customWidth="1"/>
    <col min="8241" max="8241" width="3" style="228" customWidth="1"/>
    <col min="8242" max="8242" width="3.6640625" style="228" customWidth="1"/>
    <col min="8243" max="8243" width="3.109375" style="228" customWidth="1"/>
    <col min="8244" max="8244" width="1.88671875" style="228" customWidth="1"/>
    <col min="8245" max="8246" width="2.21875" style="228" customWidth="1"/>
    <col min="8247" max="8247" width="7.21875" style="228" customWidth="1"/>
    <col min="8248" max="8482" width="8.88671875" style="228"/>
    <col min="8483" max="8483" width="2.44140625" style="228" customWidth="1"/>
    <col min="8484" max="8484" width="2.33203125" style="228" customWidth="1"/>
    <col min="8485" max="8485" width="1.109375" style="228" customWidth="1"/>
    <col min="8486" max="8486" width="22.6640625" style="228" customWidth="1"/>
    <col min="8487" max="8487" width="1.21875" style="228" customWidth="1"/>
    <col min="8488" max="8489" width="11.77734375" style="228" customWidth="1"/>
    <col min="8490" max="8490" width="1.77734375" style="228" customWidth="1"/>
    <col min="8491" max="8491" width="6.88671875" style="228" customWidth="1"/>
    <col min="8492" max="8492" width="4.44140625" style="228" customWidth="1"/>
    <col min="8493" max="8493" width="3.6640625" style="228" customWidth="1"/>
    <col min="8494" max="8494" width="0.77734375" style="228" customWidth="1"/>
    <col min="8495" max="8495" width="3.33203125" style="228" customWidth="1"/>
    <col min="8496" max="8496" width="3.6640625" style="228" customWidth="1"/>
    <col min="8497" max="8497" width="3" style="228" customWidth="1"/>
    <col min="8498" max="8498" width="3.6640625" style="228" customWidth="1"/>
    <col min="8499" max="8499" width="3.109375" style="228" customWidth="1"/>
    <col min="8500" max="8500" width="1.88671875" style="228" customWidth="1"/>
    <col min="8501" max="8502" width="2.21875" style="228" customWidth="1"/>
    <col min="8503" max="8503" width="7.21875" style="228" customWidth="1"/>
    <col min="8504" max="8738" width="8.88671875" style="228"/>
    <col min="8739" max="8739" width="2.44140625" style="228" customWidth="1"/>
    <col min="8740" max="8740" width="2.33203125" style="228" customWidth="1"/>
    <col min="8741" max="8741" width="1.109375" style="228" customWidth="1"/>
    <col min="8742" max="8742" width="22.6640625" style="228" customWidth="1"/>
    <col min="8743" max="8743" width="1.21875" style="228" customWidth="1"/>
    <col min="8744" max="8745" width="11.77734375" style="228" customWidth="1"/>
    <col min="8746" max="8746" width="1.77734375" style="228" customWidth="1"/>
    <col min="8747" max="8747" width="6.88671875" style="228" customWidth="1"/>
    <col min="8748" max="8748" width="4.44140625" style="228" customWidth="1"/>
    <col min="8749" max="8749" width="3.6640625" style="228" customWidth="1"/>
    <col min="8750" max="8750" width="0.77734375" style="228" customWidth="1"/>
    <col min="8751" max="8751" width="3.33203125" style="228" customWidth="1"/>
    <col min="8752" max="8752" width="3.6640625" style="228" customWidth="1"/>
    <col min="8753" max="8753" width="3" style="228" customWidth="1"/>
    <col min="8754" max="8754" width="3.6640625" style="228" customWidth="1"/>
    <col min="8755" max="8755" width="3.109375" style="228" customWidth="1"/>
    <col min="8756" max="8756" width="1.88671875" style="228" customWidth="1"/>
    <col min="8757" max="8758" width="2.21875" style="228" customWidth="1"/>
    <col min="8759" max="8759" width="7.21875" style="228" customWidth="1"/>
    <col min="8760" max="8994" width="8.88671875" style="228"/>
    <col min="8995" max="8995" width="2.44140625" style="228" customWidth="1"/>
    <col min="8996" max="8996" width="2.33203125" style="228" customWidth="1"/>
    <col min="8997" max="8997" width="1.109375" style="228" customWidth="1"/>
    <col min="8998" max="8998" width="22.6640625" style="228" customWidth="1"/>
    <col min="8999" max="8999" width="1.21875" style="228" customWidth="1"/>
    <col min="9000" max="9001" width="11.77734375" style="228" customWidth="1"/>
    <col min="9002" max="9002" width="1.77734375" style="228" customWidth="1"/>
    <col min="9003" max="9003" width="6.88671875" style="228" customWidth="1"/>
    <col min="9004" max="9004" width="4.44140625" style="228" customWidth="1"/>
    <col min="9005" max="9005" width="3.6640625" style="228" customWidth="1"/>
    <col min="9006" max="9006" width="0.77734375" style="228" customWidth="1"/>
    <col min="9007" max="9007" width="3.33203125" style="228" customWidth="1"/>
    <col min="9008" max="9008" width="3.6640625" style="228" customWidth="1"/>
    <col min="9009" max="9009" width="3" style="228" customWidth="1"/>
    <col min="9010" max="9010" width="3.6640625" style="228" customWidth="1"/>
    <col min="9011" max="9011" width="3.109375" style="228" customWidth="1"/>
    <col min="9012" max="9012" width="1.88671875" style="228" customWidth="1"/>
    <col min="9013" max="9014" width="2.21875" style="228" customWidth="1"/>
    <col min="9015" max="9015" width="7.21875" style="228" customWidth="1"/>
    <col min="9016" max="9250" width="8.88671875" style="228"/>
    <col min="9251" max="9251" width="2.44140625" style="228" customWidth="1"/>
    <col min="9252" max="9252" width="2.33203125" style="228" customWidth="1"/>
    <col min="9253" max="9253" width="1.109375" style="228" customWidth="1"/>
    <col min="9254" max="9254" width="22.6640625" style="228" customWidth="1"/>
    <col min="9255" max="9255" width="1.21875" style="228" customWidth="1"/>
    <col min="9256" max="9257" width="11.77734375" style="228" customWidth="1"/>
    <col min="9258" max="9258" width="1.77734375" style="228" customWidth="1"/>
    <col min="9259" max="9259" width="6.88671875" style="228" customWidth="1"/>
    <col min="9260" max="9260" width="4.44140625" style="228" customWidth="1"/>
    <col min="9261" max="9261" width="3.6640625" style="228" customWidth="1"/>
    <col min="9262" max="9262" width="0.77734375" style="228" customWidth="1"/>
    <col min="9263" max="9263" width="3.33203125" style="228" customWidth="1"/>
    <col min="9264" max="9264" width="3.6640625" style="228" customWidth="1"/>
    <col min="9265" max="9265" width="3" style="228" customWidth="1"/>
    <col min="9266" max="9266" width="3.6640625" style="228" customWidth="1"/>
    <col min="9267" max="9267" width="3.109375" style="228" customWidth="1"/>
    <col min="9268" max="9268" width="1.88671875" style="228" customWidth="1"/>
    <col min="9269" max="9270" width="2.21875" style="228" customWidth="1"/>
    <col min="9271" max="9271" width="7.21875" style="228" customWidth="1"/>
    <col min="9272" max="9506" width="8.88671875" style="228"/>
    <col min="9507" max="9507" width="2.44140625" style="228" customWidth="1"/>
    <col min="9508" max="9508" width="2.33203125" style="228" customWidth="1"/>
    <col min="9509" max="9509" width="1.109375" style="228" customWidth="1"/>
    <col min="9510" max="9510" width="22.6640625" style="228" customWidth="1"/>
    <col min="9511" max="9511" width="1.21875" style="228" customWidth="1"/>
    <col min="9512" max="9513" width="11.77734375" style="228" customWidth="1"/>
    <col min="9514" max="9514" width="1.77734375" style="228" customWidth="1"/>
    <col min="9515" max="9515" width="6.88671875" style="228" customWidth="1"/>
    <col min="9516" max="9516" width="4.44140625" style="228" customWidth="1"/>
    <col min="9517" max="9517" width="3.6640625" style="228" customWidth="1"/>
    <col min="9518" max="9518" width="0.77734375" style="228" customWidth="1"/>
    <col min="9519" max="9519" width="3.33203125" style="228" customWidth="1"/>
    <col min="9520" max="9520" width="3.6640625" style="228" customWidth="1"/>
    <col min="9521" max="9521" width="3" style="228" customWidth="1"/>
    <col min="9522" max="9522" width="3.6640625" style="228" customWidth="1"/>
    <col min="9523" max="9523" width="3.109375" style="228" customWidth="1"/>
    <col min="9524" max="9524" width="1.88671875" style="228" customWidth="1"/>
    <col min="9525" max="9526" width="2.21875" style="228" customWidth="1"/>
    <col min="9527" max="9527" width="7.21875" style="228" customWidth="1"/>
    <col min="9528" max="9762" width="8.88671875" style="228"/>
    <col min="9763" max="9763" width="2.44140625" style="228" customWidth="1"/>
    <col min="9764" max="9764" width="2.33203125" style="228" customWidth="1"/>
    <col min="9765" max="9765" width="1.109375" style="228" customWidth="1"/>
    <col min="9766" max="9766" width="22.6640625" style="228" customWidth="1"/>
    <col min="9767" max="9767" width="1.21875" style="228" customWidth="1"/>
    <col min="9768" max="9769" width="11.77734375" style="228" customWidth="1"/>
    <col min="9770" max="9770" width="1.77734375" style="228" customWidth="1"/>
    <col min="9771" max="9771" width="6.88671875" style="228" customWidth="1"/>
    <col min="9772" max="9772" width="4.44140625" style="228" customWidth="1"/>
    <col min="9773" max="9773" width="3.6640625" style="228" customWidth="1"/>
    <col min="9774" max="9774" width="0.77734375" style="228" customWidth="1"/>
    <col min="9775" max="9775" width="3.33203125" style="228" customWidth="1"/>
    <col min="9776" max="9776" width="3.6640625" style="228" customWidth="1"/>
    <col min="9777" max="9777" width="3" style="228" customWidth="1"/>
    <col min="9778" max="9778" width="3.6640625" style="228" customWidth="1"/>
    <col min="9779" max="9779" width="3.109375" style="228" customWidth="1"/>
    <col min="9780" max="9780" width="1.88671875" style="228" customWidth="1"/>
    <col min="9781" max="9782" width="2.21875" style="228" customWidth="1"/>
    <col min="9783" max="9783" width="7.21875" style="228" customWidth="1"/>
    <col min="9784" max="10018" width="8.88671875" style="228"/>
    <col min="10019" max="10019" width="2.44140625" style="228" customWidth="1"/>
    <col min="10020" max="10020" width="2.33203125" style="228" customWidth="1"/>
    <col min="10021" max="10021" width="1.109375" style="228" customWidth="1"/>
    <col min="10022" max="10022" width="22.6640625" style="228" customWidth="1"/>
    <col min="10023" max="10023" width="1.21875" style="228" customWidth="1"/>
    <col min="10024" max="10025" width="11.77734375" style="228" customWidth="1"/>
    <col min="10026" max="10026" width="1.77734375" style="228" customWidth="1"/>
    <col min="10027" max="10027" width="6.88671875" style="228" customWidth="1"/>
    <col min="10028" max="10028" width="4.44140625" style="228" customWidth="1"/>
    <col min="10029" max="10029" width="3.6640625" style="228" customWidth="1"/>
    <col min="10030" max="10030" width="0.77734375" style="228" customWidth="1"/>
    <col min="10031" max="10031" width="3.33203125" style="228" customWidth="1"/>
    <col min="10032" max="10032" width="3.6640625" style="228" customWidth="1"/>
    <col min="10033" max="10033" width="3" style="228" customWidth="1"/>
    <col min="10034" max="10034" width="3.6640625" style="228" customWidth="1"/>
    <col min="10035" max="10035" width="3.109375" style="228" customWidth="1"/>
    <col min="10036" max="10036" width="1.88671875" style="228" customWidth="1"/>
    <col min="10037" max="10038" width="2.21875" style="228" customWidth="1"/>
    <col min="10039" max="10039" width="7.21875" style="228" customWidth="1"/>
    <col min="10040" max="10274" width="8.88671875" style="228"/>
    <col min="10275" max="10275" width="2.44140625" style="228" customWidth="1"/>
    <col min="10276" max="10276" width="2.33203125" style="228" customWidth="1"/>
    <col min="10277" max="10277" width="1.109375" style="228" customWidth="1"/>
    <col min="10278" max="10278" width="22.6640625" style="228" customWidth="1"/>
    <col min="10279" max="10279" width="1.21875" style="228" customWidth="1"/>
    <col min="10280" max="10281" width="11.77734375" style="228" customWidth="1"/>
    <col min="10282" max="10282" width="1.77734375" style="228" customWidth="1"/>
    <col min="10283" max="10283" width="6.88671875" style="228" customWidth="1"/>
    <col min="10284" max="10284" width="4.44140625" style="228" customWidth="1"/>
    <col min="10285" max="10285" width="3.6640625" style="228" customWidth="1"/>
    <col min="10286" max="10286" width="0.77734375" style="228" customWidth="1"/>
    <col min="10287" max="10287" width="3.33203125" style="228" customWidth="1"/>
    <col min="10288" max="10288" width="3.6640625" style="228" customWidth="1"/>
    <col min="10289" max="10289" width="3" style="228" customWidth="1"/>
    <col min="10290" max="10290" width="3.6640625" style="228" customWidth="1"/>
    <col min="10291" max="10291" width="3.109375" style="228" customWidth="1"/>
    <col min="10292" max="10292" width="1.88671875" style="228" customWidth="1"/>
    <col min="10293" max="10294" width="2.21875" style="228" customWidth="1"/>
    <col min="10295" max="10295" width="7.21875" style="228" customWidth="1"/>
    <col min="10296" max="10530" width="8.88671875" style="228"/>
    <col min="10531" max="10531" width="2.44140625" style="228" customWidth="1"/>
    <col min="10532" max="10532" width="2.33203125" style="228" customWidth="1"/>
    <col min="10533" max="10533" width="1.109375" style="228" customWidth="1"/>
    <col min="10534" max="10534" width="22.6640625" style="228" customWidth="1"/>
    <col min="10535" max="10535" width="1.21875" style="228" customWidth="1"/>
    <col min="10536" max="10537" width="11.77734375" style="228" customWidth="1"/>
    <col min="10538" max="10538" width="1.77734375" style="228" customWidth="1"/>
    <col min="10539" max="10539" width="6.88671875" style="228" customWidth="1"/>
    <col min="10540" max="10540" width="4.44140625" style="228" customWidth="1"/>
    <col min="10541" max="10541" width="3.6640625" style="228" customWidth="1"/>
    <col min="10542" max="10542" width="0.77734375" style="228" customWidth="1"/>
    <col min="10543" max="10543" width="3.33203125" style="228" customWidth="1"/>
    <col min="10544" max="10544" width="3.6640625" style="228" customWidth="1"/>
    <col min="10545" max="10545" width="3" style="228" customWidth="1"/>
    <col min="10546" max="10546" width="3.6640625" style="228" customWidth="1"/>
    <col min="10547" max="10547" width="3.109375" style="228" customWidth="1"/>
    <col min="10548" max="10548" width="1.88671875" style="228" customWidth="1"/>
    <col min="10549" max="10550" width="2.21875" style="228" customWidth="1"/>
    <col min="10551" max="10551" width="7.21875" style="228" customWidth="1"/>
    <col min="10552" max="10786" width="8.88671875" style="228"/>
    <col min="10787" max="10787" width="2.44140625" style="228" customWidth="1"/>
    <col min="10788" max="10788" width="2.33203125" style="228" customWidth="1"/>
    <col min="10789" max="10789" width="1.109375" style="228" customWidth="1"/>
    <col min="10790" max="10790" width="22.6640625" style="228" customWidth="1"/>
    <col min="10791" max="10791" width="1.21875" style="228" customWidth="1"/>
    <col min="10792" max="10793" width="11.77734375" style="228" customWidth="1"/>
    <col min="10794" max="10794" width="1.77734375" style="228" customWidth="1"/>
    <col min="10795" max="10795" width="6.88671875" style="228" customWidth="1"/>
    <col min="10796" max="10796" width="4.44140625" style="228" customWidth="1"/>
    <col min="10797" max="10797" width="3.6640625" style="228" customWidth="1"/>
    <col min="10798" max="10798" width="0.77734375" style="228" customWidth="1"/>
    <col min="10799" max="10799" width="3.33203125" style="228" customWidth="1"/>
    <col min="10800" max="10800" width="3.6640625" style="228" customWidth="1"/>
    <col min="10801" max="10801" width="3" style="228" customWidth="1"/>
    <col min="10802" max="10802" width="3.6640625" style="228" customWidth="1"/>
    <col min="10803" max="10803" width="3.109375" style="228" customWidth="1"/>
    <col min="10804" max="10804" width="1.88671875" style="228" customWidth="1"/>
    <col min="10805" max="10806" width="2.21875" style="228" customWidth="1"/>
    <col min="10807" max="10807" width="7.21875" style="228" customWidth="1"/>
    <col min="10808" max="11042" width="8.88671875" style="228"/>
    <col min="11043" max="11043" width="2.44140625" style="228" customWidth="1"/>
    <col min="11044" max="11044" width="2.33203125" style="228" customWidth="1"/>
    <col min="11045" max="11045" width="1.109375" style="228" customWidth="1"/>
    <col min="11046" max="11046" width="22.6640625" style="228" customWidth="1"/>
    <col min="11047" max="11047" width="1.21875" style="228" customWidth="1"/>
    <col min="11048" max="11049" width="11.77734375" style="228" customWidth="1"/>
    <col min="11050" max="11050" width="1.77734375" style="228" customWidth="1"/>
    <col min="11051" max="11051" width="6.88671875" style="228" customWidth="1"/>
    <col min="11052" max="11052" width="4.44140625" style="228" customWidth="1"/>
    <col min="11053" max="11053" width="3.6640625" style="228" customWidth="1"/>
    <col min="11054" max="11054" width="0.77734375" style="228" customWidth="1"/>
    <col min="11055" max="11055" width="3.33203125" style="228" customWidth="1"/>
    <col min="11056" max="11056" width="3.6640625" style="228" customWidth="1"/>
    <col min="11057" max="11057" width="3" style="228" customWidth="1"/>
    <col min="11058" max="11058" width="3.6640625" style="228" customWidth="1"/>
    <col min="11059" max="11059" width="3.109375" style="228" customWidth="1"/>
    <col min="11060" max="11060" width="1.88671875" style="228" customWidth="1"/>
    <col min="11061" max="11062" width="2.21875" style="228" customWidth="1"/>
    <col min="11063" max="11063" width="7.21875" style="228" customWidth="1"/>
    <col min="11064" max="11298" width="8.88671875" style="228"/>
    <col min="11299" max="11299" width="2.44140625" style="228" customWidth="1"/>
    <col min="11300" max="11300" width="2.33203125" style="228" customWidth="1"/>
    <col min="11301" max="11301" width="1.109375" style="228" customWidth="1"/>
    <col min="11302" max="11302" width="22.6640625" style="228" customWidth="1"/>
    <col min="11303" max="11303" width="1.21875" style="228" customWidth="1"/>
    <col min="11304" max="11305" width="11.77734375" style="228" customWidth="1"/>
    <col min="11306" max="11306" width="1.77734375" style="228" customWidth="1"/>
    <col min="11307" max="11307" width="6.88671875" style="228" customWidth="1"/>
    <col min="11308" max="11308" width="4.44140625" style="228" customWidth="1"/>
    <col min="11309" max="11309" width="3.6640625" style="228" customWidth="1"/>
    <col min="11310" max="11310" width="0.77734375" style="228" customWidth="1"/>
    <col min="11311" max="11311" width="3.33203125" style="228" customWidth="1"/>
    <col min="11312" max="11312" width="3.6640625" style="228" customWidth="1"/>
    <col min="11313" max="11313" width="3" style="228" customWidth="1"/>
    <col min="11314" max="11314" width="3.6640625" style="228" customWidth="1"/>
    <col min="11315" max="11315" width="3.109375" style="228" customWidth="1"/>
    <col min="11316" max="11316" width="1.88671875" style="228" customWidth="1"/>
    <col min="11317" max="11318" width="2.21875" style="228" customWidth="1"/>
    <col min="11319" max="11319" width="7.21875" style="228" customWidth="1"/>
    <col min="11320" max="11554" width="8.88671875" style="228"/>
    <col min="11555" max="11555" width="2.44140625" style="228" customWidth="1"/>
    <col min="11556" max="11556" width="2.33203125" style="228" customWidth="1"/>
    <col min="11557" max="11557" width="1.109375" style="228" customWidth="1"/>
    <col min="11558" max="11558" width="22.6640625" style="228" customWidth="1"/>
    <col min="11559" max="11559" width="1.21875" style="228" customWidth="1"/>
    <col min="11560" max="11561" width="11.77734375" style="228" customWidth="1"/>
    <col min="11562" max="11562" width="1.77734375" style="228" customWidth="1"/>
    <col min="11563" max="11563" width="6.88671875" style="228" customWidth="1"/>
    <col min="11564" max="11564" width="4.44140625" style="228" customWidth="1"/>
    <col min="11565" max="11565" width="3.6640625" style="228" customWidth="1"/>
    <col min="11566" max="11566" width="0.77734375" style="228" customWidth="1"/>
    <col min="11567" max="11567" width="3.33203125" style="228" customWidth="1"/>
    <col min="11568" max="11568" width="3.6640625" style="228" customWidth="1"/>
    <col min="11569" max="11569" width="3" style="228" customWidth="1"/>
    <col min="11570" max="11570" width="3.6640625" style="228" customWidth="1"/>
    <col min="11571" max="11571" width="3.109375" style="228" customWidth="1"/>
    <col min="11572" max="11572" width="1.88671875" style="228" customWidth="1"/>
    <col min="11573" max="11574" width="2.21875" style="228" customWidth="1"/>
    <col min="11575" max="11575" width="7.21875" style="228" customWidth="1"/>
    <col min="11576" max="11810" width="8.88671875" style="228"/>
    <col min="11811" max="11811" width="2.44140625" style="228" customWidth="1"/>
    <col min="11812" max="11812" width="2.33203125" style="228" customWidth="1"/>
    <col min="11813" max="11813" width="1.109375" style="228" customWidth="1"/>
    <col min="11814" max="11814" width="22.6640625" style="228" customWidth="1"/>
    <col min="11815" max="11815" width="1.21875" style="228" customWidth="1"/>
    <col min="11816" max="11817" width="11.77734375" style="228" customWidth="1"/>
    <col min="11818" max="11818" width="1.77734375" style="228" customWidth="1"/>
    <col min="11819" max="11819" width="6.88671875" style="228" customWidth="1"/>
    <col min="11820" max="11820" width="4.44140625" style="228" customWidth="1"/>
    <col min="11821" max="11821" width="3.6640625" style="228" customWidth="1"/>
    <col min="11822" max="11822" width="0.77734375" style="228" customWidth="1"/>
    <col min="11823" max="11823" width="3.33203125" style="228" customWidth="1"/>
    <col min="11824" max="11824" width="3.6640625" style="228" customWidth="1"/>
    <col min="11825" max="11825" width="3" style="228" customWidth="1"/>
    <col min="11826" max="11826" width="3.6640625" style="228" customWidth="1"/>
    <col min="11827" max="11827" width="3.109375" style="228" customWidth="1"/>
    <col min="11828" max="11828" width="1.88671875" style="228" customWidth="1"/>
    <col min="11829" max="11830" width="2.21875" style="228" customWidth="1"/>
    <col min="11831" max="11831" width="7.21875" style="228" customWidth="1"/>
    <col min="11832" max="12066" width="8.88671875" style="228"/>
    <col min="12067" max="12067" width="2.44140625" style="228" customWidth="1"/>
    <col min="12068" max="12068" width="2.33203125" style="228" customWidth="1"/>
    <col min="12069" max="12069" width="1.109375" style="228" customWidth="1"/>
    <col min="12070" max="12070" width="22.6640625" style="228" customWidth="1"/>
    <col min="12071" max="12071" width="1.21875" style="228" customWidth="1"/>
    <col min="12072" max="12073" width="11.77734375" style="228" customWidth="1"/>
    <col min="12074" max="12074" width="1.77734375" style="228" customWidth="1"/>
    <col min="12075" max="12075" width="6.88671875" style="228" customWidth="1"/>
    <col min="12076" max="12076" width="4.44140625" style="228" customWidth="1"/>
    <col min="12077" max="12077" width="3.6640625" style="228" customWidth="1"/>
    <col min="12078" max="12078" width="0.77734375" style="228" customWidth="1"/>
    <col min="12079" max="12079" width="3.33203125" style="228" customWidth="1"/>
    <col min="12080" max="12080" width="3.6640625" style="228" customWidth="1"/>
    <col min="12081" max="12081" width="3" style="228" customWidth="1"/>
    <col min="12082" max="12082" width="3.6640625" style="228" customWidth="1"/>
    <col min="12083" max="12083" width="3.109375" style="228" customWidth="1"/>
    <col min="12084" max="12084" width="1.88671875" style="228" customWidth="1"/>
    <col min="12085" max="12086" width="2.21875" style="228" customWidth="1"/>
    <col min="12087" max="12087" width="7.21875" style="228" customWidth="1"/>
    <col min="12088" max="12322" width="8.88671875" style="228"/>
    <col min="12323" max="12323" width="2.44140625" style="228" customWidth="1"/>
    <col min="12324" max="12324" width="2.33203125" style="228" customWidth="1"/>
    <col min="12325" max="12325" width="1.109375" style="228" customWidth="1"/>
    <col min="12326" max="12326" width="22.6640625" style="228" customWidth="1"/>
    <col min="12327" max="12327" width="1.21875" style="228" customWidth="1"/>
    <col min="12328" max="12329" width="11.77734375" style="228" customWidth="1"/>
    <col min="12330" max="12330" width="1.77734375" style="228" customWidth="1"/>
    <col min="12331" max="12331" width="6.88671875" style="228" customWidth="1"/>
    <col min="12332" max="12332" width="4.44140625" style="228" customWidth="1"/>
    <col min="12333" max="12333" width="3.6640625" style="228" customWidth="1"/>
    <col min="12334" max="12334" width="0.77734375" style="228" customWidth="1"/>
    <col min="12335" max="12335" width="3.33203125" style="228" customWidth="1"/>
    <col min="12336" max="12336" width="3.6640625" style="228" customWidth="1"/>
    <col min="12337" max="12337" width="3" style="228" customWidth="1"/>
    <col min="12338" max="12338" width="3.6640625" style="228" customWidth="1"/>
    <col min="12339" max="12339" width="3.109375" style="228" customWidth="1"/>
    <col min="12340" max="12340" width="1.88671875" style="228" customWidth="1"/>
    <col min="12341" max="12342" width="2.21875" style="228" customWidth="1"/>
    <col min="12343" max="12343" width="7.21875" style="228" customWidth="1"/>
    <col min="12344" max="12578" width="8.88671875" style="228"/>
    <col min="12579" max="12579" width="2.44140625" style="228" customWidth="1"/>
    <col min="12580" max="12580" width="2.33203125" style="228" customWidth="1"/>
    <col min="12581" max="12581" width="1.109375" style="228" customWidth="1"/>
    <col min="12582" max="12582" width="22.6640625" style="228" customWidth="1"/>
    <col min="12583" max="12583" width="1.21875" style="228" customWidth="1"/>
    <col min="12584" max="12585" width="11.77734375" style="228" customWidth="1"/>
    <col min="12586" max="12586" width="1.77734375" style="228" customWidth="1"/>
    <col min="12587" max="12587" width="6.88671875" style="228" customWidth="1"/>
    <col min="12588" max="12588" width="4.44140625" style="228" customWidth="1"/>
    <col min="12589" max="12589" width="3.6640625" style="228" customWidth="1"/>
    <col min="12590" max="12590" width="0.77734375" style="228" customWidth="1"/>
    <col min="12591" max="12591" width="3.33203125" style="228" customWidth="1"/>
    <col min="12592" max="12592" width="3.6640625" style="228" customWidth="1"/>
    <col min="12593" max="12593" width="3" style="228" customWidth="1"/>
    <col min="12594" max="12594" width="3.6640625" style="228" customWidth="1"/>
    <col min="12595" max="12595" width="3.109375" style="228" customWidth="1"/>
    <col min="12596" max="12596" width="1.88671875" style="228" customWidth="1"/>
    <col min="12597" max="12598" width="2.21875" style="228" customWidth="1"/>
    <col min="12599" max="12599" width="7.21875" style="228" customWidth="1"/>
    <col min="12600" max="12834" width="8.88671875" style="228"/>
    <col min="12835" max="12835" width="2.44140625" style="228" customWidth="1"/>
    <col min="12836" max="12836" width="2.33203125" style="228" customWidth="1"/>
    <col min="12837" max="12837" width="1.109375" style="228" customWidth="1"/>
    <col min="12838" max="12838" width="22.6640625" style="228" customWidth="1"/>
    <col min="12839" max="12839" width="1.21875" style="228" customWidth="1"/>
    <col min="12840" max="12841" width="11.77734375" style="228" customWidth="1"/>
    <col min="12842" max="12842" width="1.77734375" style="228" customWidth="1"/>
    <col min="12843" max="12843" width="6.88671875" style="228" customWidth="1"/>
    <col min="12844" max="12844" width="4.44140625" style="228" customWidth="1"/>
    <col min="12845" max="12845" width="3.6640625" style="228" customWidth="1"/>
    <col min="12846" max="12846" width="0.77734375" style="228" customWidth="1"/>
    <col min="12847" max="12847" width="3.33203125" style="228" customWidth="1"/>
    <col min="12848" max="12848" width="3.6640625" style="228" customWidth="1"/>
    <col min="12849" max="12849" width="3" style="228" customWidth="1"/>
    <col min="12850" max="12850" width="3.6640625" style="228" customWidth="1"/>
    <col min="12851" max="12851" width="3.109375" style="228" customWidth="1"/>
    <col min="12852" max="12852" width="1.88671875" style="228" customWidth="1"/>
    <col min="12853" max="12854" width="2.21875" style="228" customWidth="1"/>
    <col min="12855" max="12855" width="7.21875" style="228" customWidth="1"/>
    <col min="12856" max="13090" width="8.88671875" style="228"/>
    <col min="13091" max="13091" width="2.44140625" style="228" customWidth="1"/>
    <col min="13092" max="13092" width="2.33203125" style="228" customWidth="1"/>
    <col min="13093" max="13093" width="1.109375" style="228" customWidth="1"/>
    <col min="13094" max="13094" width="22.6640625" style="228" customWidth="1"/>
    <col min="13095" max="13095" width="1.21875" style="228" customWidth="1"/>
    <col min="13096" max="13097" width="11.77734375" style="228" customWidth="1"/>
    <col min="13098" max="13098" width="1.77734375" style="228" customWidth="1"/>
    <col min="13099" max="13099" width="6.88671875" style="228" customWidth="1"/>
    <col min="13100" max="13100" width="4.44140625" style="228" customWidth="1"/>
    <col min="13101" max="13101" width="3.6640625" style="228" customWidth="1"/>
    <col min="13102" max="13102" width="0.77734375" style="228" customWidth="1"/>
    <col min="13103" max="13103" width="3.33203125" style="228" customWidth="1"/>
    <col min="13104" max="13104" width="3.6640625" style="228" customWidth="1"/>
    <col min="13105" max="13105" width="3" style="228" customWidth="1"/>
    <col min="13106" max="13106" width="3.6640625" style="228" customWidth="1"/>
    <col min="13107" max="13107" width="3.109375" style="228" customWidth="1"/>
    <col min="13108" max="13108" width="1.88671875" style="228" customWidth="1"/>
    <col min="13109" max="13110" width="2.21875" style="228" customWidth="1"/>
    <col min="13111" max="13111" width="7.21875" style="228" customWidth="1"/>
    <col min="13112" max="13346" width="8.88671875" style="228"/>
    <col min="13347" max="13347" width="2.44140625" style="228" customWidth="1"/>
    <col min="13348" max="13348" width="2.33203125" style="228" customWidth="1"/>
    <col min="13349" max="13349" width="1.109375" style="228" customWidth="1"/>
    <col min="13350" max="13350" width="22.6640625" style="228" customWidth="1"/>
    <col min="13351" max="13351" width="1.21875" style="228" customWidth="1"/>
    <col min="13352" max="13353" width="11.77734375" style="228" customWidth="1"/>
    <col min="13354" max="13354" width="1.77734375" style="228" customWidth="1"/>
    <col min="13355" max="13355" width="6.88671875" style="228" customWidth="1"/>
    <col min="13356" max="13356" width="4.44140625" style="228" customWidth="1"/>
    <col min="13357" max="13357" width="3.6640625" style="228" customWidth="1"/>
    <col min="13358" max="13358" width="0.77734375" style="228" customWidth="1"/>
    <col min="13359" max="13359" width="3.33203125" style="228" customWidth="1"/>
    <col min="13360" max="13360" width="3.6640625" style="228" customWidth="1"/>
    <col min="13361" max="13361" width="3" style="228" customWidth="1"/>
    <col min="13362" max="13362" width="3.6640625" style="228" customWidth="1"/>
    <col min="13363" max="13363" width="3.109375" style="228" customWidth="1"/>
    <col min="13364" max="13364" width="1.88671875" style="228" customWidth="1"/>
    <col min="13365" max="13366" width="2.21875" style="228" customWidth="1"/>
    <col min="13367" max="13367" width="7.21875" style="228" customWidth="1"/>
    <col min="13368" max="13602" width="8.88671875" style="228"/>
    <col min="13603" max="13603" width="2.44140625" style="228" customWidth="1"/>
    <col min="13604" max="13604" width="2.33203125" style="228" customWidth="1"/>
    <col min="13605" max="13605" width="1.109375" style="228" customWidth="1"/>
    <col min="13606" max="13606" width="22.6640625" style="228" customWidth="1"/>
    <col min="13607" max="13607" width="1.21875" style="228" customWidth="1"/>
    <col min="13608" max="13609" width="11.77734375" style="228" customWidth="1"/>
    <col min="13610" max="13610" width="1.77734375" style="228" customWidth="1"/>
    <col min="13611" max="13611" width="6.88671875" style="228" customWidth="1"/>
    <col min="13612" max="13612" width="4.44140625" style="228" customWidth="1"/>
    <col min="13613" max="13613" width="3.6640625" style="228" customWidth="1"/>
    <col min="13614" max="13614" width="0.77734375" style="228" customWidth="1"/>
    <col min="13615" max="13615" width="3.33203125" style="228" customWidth="1"/>
    <col min="13616" max="13616" width="3.6640625" style="228" customWidth="1"/>
    <col min="13617" max="13617" width="3" style="228" customWidth="1"/>
    <col min="13618" max="13618" width="3.6640625" style="228" customWidth="1"/>
    <col min="13619" max="13619" width="3.109375" style="228" customWidth="1"/>
    <col min="13620" max="13620" width="1.88671875" style="228" customWidth="1"/>
    <col min="13621" max="13622" width="2.21875" style="228" customWidth="1"/>
    <col min="13623" max="13623" width="7.21875" style="228" customWidth="1"/>
    <col min="13624" max="13858" width="8.88671875" style="228"/>
    <col min="13859" max="13859" width="2.44140625" style="228" customWidth="1"/>
    <col min="13860" max="13860" width="2.33203125" style="228" customWidth="1"/>
    <col min="13861" max="13861" width="1.109375" style="228" customWidth="1"/>
    <col min="13862" max="13862" width="22.6640625" style="228" customWidth="1"/>
    <col min="13863" max="13863" width="1.21875" style="228" customWidth="1"/>
    <col min="13864" max="13865" width="11.77734375" style="228" customWidth="1"/>
    <col min="13866" max="13866" width="1.77734375" style="228" customWidth="1"/>
    <col min="13867" max="13867" width="6.88671875" style="228" customWidth="1"/>
    <col min="13868" max="13868" width="4.44140625" style="228" customWidth="1"/>
    <col min="13869" max="13869" width="3.6640625" style="228" customWidth="1"/>
    <col min="13870" max="13870" width="0.77734375" style="228" customWidth="1"/>
    <col min="13871" max="13871" width="3.33203125" style="228" customWidth="1"/>
    <col min="13872" max="13872" width="3.6640625" style="228" customWidth="1"/>
    <col min="13873" max="13873" width="3" style="228" customWidth="1"/>
    <col min="13874" max="13874" width="3.6640625" style="228" customWidth="1"/>
    <col min="13875" max="13875" width="3.109375" style="228" customWidth="1"/>
    <col min="13876" max="13876" width="1.88671875" style="228" customWidth="1"/>
    <col min="13877" max="13878" width="2.21875" style="228" customWidth="1"/>
    <col min="13879" max="13879" width="7.21875" style="228" customWidth="1"/>
    <col min="13880" max="14114" width="8.88671875" style="228"/>
    <col min="14115" max="14115" width="2.44140625" style="228" customWidth="1"/>
    <col min="14116" max="14116" width="2.33203125" style="228" customWidth="1"/>
    <col min="14117" max="14117" width="1.109375" style="228" customWidth="1"/>
    <col min="14118" max="14118" width="22.6640625" style="228" customWidth="1"/>
    <col min="14119" max="14119" width="1.21875" style="228" customWidth="1"/>
    <col min="14120" max="14121" width="11.77734375" style="228" customWidth="1"/>
    <col min="14122" max="14122" width="1.77734375" style="228" customWidth="1"/>
    <col min="14123" max="14123" width="6.88671875" style="228" customWidth="1"/>
    <col min="14124" max="14124" width="4.44140625" style="228" customWidth="1"/>
    <col min="14125" max="14125" width="3.6640625" style="228" customWidth="1"/>
    <col min="14126" max="14126" width="0.77734375" style="228" customWidth="1"/>
    <col min="14127" max="14127" width="3.33203125" style="228" customWidth="1"/>
    <col min="14128" max="14128" width="3.6640625" style="228" customWidth="1"/>
    <col min="14129" max="14129" width="3" style="228" customWidth="1"/>
    <col min="14130" max="14130" width="3.6640625" style="228" customWidth="1"/>
    <col min="14131" max="14131" width="3.109375" style="228" customWidth="1"/>
    <col min="14132" max="14132" width="1.88671875" style="228" customWidth="1"/>
    <col min="14133" max="14134" width="2.21875" style="228" customWidth="1"/>
    <col min="14135" max="14135" width="7.21875" style="228" customWidth="1"/>
    <col min="14136" max="14370" width="8.88671875" style="228"/>
    <col min="14371" max="14371" width="2.44140625" style="228" customWidth="1"/>
    <col min="14372" max="14372" width="2.33203125" style="228" customWidth="1"/>
    <col min="14373" max="14373" width="1.109375" style="228" customWidth="1"/>
    <col min="14374" max="14374" width="22.6640625" style="228" customWidth="1"/>
    <col min="14375" max="14375" width="1.21875" style="228" customWidth="1"/>
    <col min="14376" max="14377" width="11.77734375" style="228" customWidth="1"/>
    <col min="14378" max="14378" width="1.77734375" style="228" customWidth="1"/>
    <col min="14379" max="14379" width="6.88671875" style="228" customWidth="1"/>
    <col min="14380" max="14380" width="4.44140625" style="228" customWidth="1"/>
    <col min="14381" max="14381" width="3.6640625" style="228" customWidth="1"/>
    <col min="14382" max="14382" width="0.77734375" style="228" customWidth="1"/>
    <col min="14383" max="14383" width="3.33203125" style="228" customWidth="1"/>
    <col min="14384" max="14384" width="3.6640625" style="228" customWidth="1"/>
    <col min="14385" max="14385" width="3" style="228" customWidth="1"/>
    <col min="14386" max="14386" width="3.6640625" style="228" customWidth="1"/>
    <col min="14387" max="14387" width="3.109375" style="228" customWidth="1"/>
    <col min="14388" max="14388" width="1.88671875" style="228" customWidth="1"/>
    <col min="14389" max="14390" width="2.21875" style="228" customWidth="1"/>
    <col min="14391" max="14391" width="7.21875" style="228" customWidth="1"/>
    <col min="14392" max="14626" width="8.88671875" style="228"/>
    <col min="14627" max="14627" width="2.44140625" style="228" customWidth="1"/>
    <col min="14628" max="14628" width="2.33203125" style="228" customWidth="1"/>
    <col min="14629" max="14629" width="1.109375" style="228" customWidth="1"/>
    <col min="14630" max="14630" width="22.6640625" style="228" customWidth="1"/>
    <col min="14631" max="14631" width="1.21875" style="228" customWidth="1"/>
    <col min="14632" max="14633" width="11.77734375" style="228" customWidth="1"/>
    <col min="14634" max="14634" width="1.77734375" style="228" customWidth="1"/>
    <col min="14635" max="14635" width="6.88671875" style="228" customWidth="1"/>
    <col min="14636" max="14636" width="4.44140625" style="228" customWidth="1"/>
    <col min="14637" max="14637" width="3.6640625" style="228" customWidth="1"/>
    <col min="14638" max="14638" width="0.77734375" style="228" customWidth="1"/>
    <col min="14639" max="14639" width="3.33203125" style="228" customWidth="1"/>
    <col min="14640" max="14640" width="3.6640625" style="228" customWidth="1"/>
    <col min="14641" max="14641" width="3" style="228" customWidth="1"/>
    <col min="14642" max="14642" width="3.6640625" style="228" customWidth="1"/>
    <col min="14643" max="14643" width="3.109375" style="228" customWidth="1"/>
    <col min="14644" max="14644" width="1.88671875" style="228" customWidth="1"/>
    <col min="14645" max="14646" width="2.21875" style="228" customWidth="1"/>
    <col min="14647" max="14647" width="7.21875" style="228" customWidth="1"/>
    <col min="14648" max="14882" width="8.88671875" style="228"/>
    <col min="14883" max="14883" width="2.44140625" style="228" customWidth="1"/>
    <col min="14884" max="14884" width="2.33203125" style="228" customWidth="1"/>
    <col min="14885" max="14885" width="1.109375" style="228" customWidth="1"/>
    <col min="14886" max="14886" width="22.6640625" style="228" customWidth="1"/>
    <col min="14887" max="14887" width="1.21875" style="228" customWidth="1"/>
    <col min="14888" max="14889" width="11.77734375" style="228" customWidth="1"/>
    <col min="14890" max="14890" width="1.77734375" style="228" customWidth="1"/>
    <col min="14891" max="14891" width="6.88671875" style="228" customWidth="1"/>
    <col min="14892" max="14892" width="4.44140625" style="228" customWidth="1"/>
    <col min="14893" max="14893" width="3.6640625" style="228" customWidth="1"/>
    <col min="14894" max="14894" width="0.77734375" style="228" customWidth="1"/>
    <col min="14895" max="14895" width="3.33203125" style="228" customWidth="1"/>
    <col min="14896" max="14896" width="3.6640625" style="228" customWidth="1"/>
    <col min="14897" max="14897" width="3" style="228" customWidth="1"/>
    <col min="14898" max="14898" width="3.6640625" style="228" customWidth="1"/>
    <col min="14899" max="14899" width="3.109375" style="228" customWidth="1"/>
    <col min="14900" max="14900" width="1.88671875" style="228" customWidth="1"/>
    <col min="14901" max="14902" width="2.21875" style="228" customWidth="1"/>
    <col min="14903" max="14903" width="7.21875" style="228" customWidth="1"/>
    <col min="14904" max="15138" width="8.88671875" style="228"/>
    <col min="15139" max="15139" width="2.44140625" style="228" customWidth="1"/>
    <col min="15140" max="15140" width="2.33203125" style="228" customWidth="1"/>
    <col min="15141" max="15141" width="1.109375" style="228" customWidth="1"/>
    <col min="15142" max="15142" width="22.6640625" style="228" customWidth="1"/>
    <col min="15143" max="15143" width="1.21875" style="228" customWidth="1"/>
    <col min="15144" max="15145" width="11.77734375" style="228" customWidth="1"/>
    <col min="15146" max="15146" width="1.77734375" style="228" customWidth="1"/>
    <col min="15147" max="15147" width="6.88671875" style="228" customWidth="1"/>
    <col min="15148" max="15148" width="4.44140625" style="228" customWidth="1"/>
    <col min="15149" max="15149" width="3.6640625" style="228" customWidth="1"/>
    <col min="15150" max="15150" width="0.77734375" style="228" customWidth="1"/>
    <col min="15151" max="15151" width="3.33203125" style="228" customWidth="1"/>
    <col min="15152" max="15152" width="3.6640625" style="228" customWidth="1"/>
    <col min="15153" max="15153" width="3" style="228" customWidth="1"/>
    <col min="15154" max="15154" width="3.6640625" style="228" customWidth="1"/>
    <col min="15155" max="15155" width="3.109375" style="228" customWidth="1"/>
    <col min="15156" max="15156" width="1.88671875" style="228" customWidth="1"/>
    <col min="15157" max="15158" width="2.21875" style="228" customWidth="1"/>
    <col min="15159" max="15159" width="7.21875" style="228" customWidth="1"/>
    <col min="15160" max="15394" width="8.88671875" style="228"/>
    <col min="15395" max="15395" width="2.44140625" style="228" customWidth="1"/>
    <col min="15396" max="15396" width="2.33203125" style="228" customWidth="1"/>
    <col min="15397" max="15397" width="1.109375" style="228" customWidth="1"/>
    <col min="15398" max="15398" width="22.6640625" style="228" customWidth="1"/>
    <col min="15399" max="15399" width="1.21875" style="228" customWidth="1"/>
    <col min="15400" max="15401" width="11.77734375" style="228" customWidth="1"/>
    <col min="15402" max="15402" width="1.77734375" style="228" customWidth="1"/>
    <col min="15403" max="15403" width="6.88671875" style="228" customWidth="1"/>
    <col min="15404" max="15404" width="4.44140625" style="228" customWidth="1"/>
    <col min="15405" max="15405" width="3.6640625" style="228" customWidth="1"/>
    <col min="15406" max="15406" width="0.77734375" style="228" customWidth="1"/>
    <col min="15407" max="15407" width="3.33203125" style="228" customWidth="1"/>
    <col min="15408" max="15408" width="3.6640625" style="228" customWidth="1"/>
    <col min="15409" max="15409" width="3" style="228" customWidth="1"/>
    <col min="15410" max="15410" width="3.6640625" style="228" customWidth="1"/>
    <col min="15411" max="15411" width="3.109375" style="228" customWidth="1"/>
    <col min="15412" max="15412" width="1.88671875" style="228" customWidth="1"/>
    <col min="15413" max="15414" width="2.21875" style="228" customWidth="1"/>
    <col min="15415" max="15415" width="7.21875" style="228" customWidth="1"/>
    <col min="15416" max="15650" width="8.88671875" style="228"/>
    <col min="15651" max="15651" width="2.44140625" style="228" customWidth="1"/>
    <col min="15652" max="15652" width="2.33203125" style="228" customWidth="1"/>
    <col min="15653" max="15653" width="1.109375" style="228" customWidth="1"/>
    <col min="15654" max="15654" width="22.6640625" style="228" customWidth="1"/>
    <col min="15655" max="15655" width="1.21875" style="228" customWidth="1"/>
    <col min="15656" max="15657" width="11.77734375" style="228" customWidth="1"/>
    <col min="15658" max="15658" width="1.77734375" style="228" customWidth="1"/>
    <col min="15659" max="15659" width="6.88671875" style="228" customWidth="1"/>
    <col min="15660" max="15660" width="4.44140625" style="228" customWidth="1"/>
    <col min="15661" max="15661" width="3.6640625" style="228" customWidth="1"/>
    <col min="15662" max="15662" width="0.77734375" style="228" customWidth="1"/>
    <col min="15663" max="15663" width="3.33203125" style="228" customWidth="1"/>
    <col min="15664" max="15664" width="3.6640625" style="228" customWidth="1"/>
    <col min="15665" max="15665" width="3" style="228" customWidth="1"/>
    <col min="15666" max="15666" width="3.6640625" style="228" customWidth="1"/>
    <col min="15667" max="15667" width="3.109375" style="228" customWidth="1"/>
    <col min="15668" max="15668" width="1.88671875" style="228" customWidth="1"/>
    <col min="15669" max="15670" width="2.21875" style="228" customWidth="1"/>
    <col min="15671" max="15671" width="7.21875" style="228" customWidth="1"/>
    <col min="15672" max="15906" width="8.88671875" style="228"/>
    <col min="15907" max="15907" width="2.44140625" style="228" customWidth="1"/>
    <col min="15908" max="15908" width="2.33203125" style="228" customWidth="1"/>
    <col min="15909" max="15909" width="1.109375" style="228" customWidth="1"/>
    <col min="15910" max="15910" width="22.6640625" style="228" customWidth="1"/>
    <col min="15911" max="15911" width="1.21875" style="228" customWidth="1"/>
    <col min="15912" max="15913" width="11.77734375" style="228" customWidth="1"/>
    <col min="15914" max="15914" width="1.77734375" style="228" customWidth="1"/>
    <col min="15915" max="15915" width="6.88671875" style="228" customWidth="1"/>
    <col min="15916" max="15916" width="4.44140625" style="228" customWidth="1"/>
    <col min="15917" max="15917" width="3.6640625" style="228" customWidth="1"/>
    <col min="15918" max="15918" width="0.77734375" style="228" customWidth="1"/>
    <col min="15919" max="15919" width="3.33203125" style="228" customWidth="1"/>
    <col min="15920" max="15920" width="3.6640625" style="228" customWidth="1"/>
    <col min="15921" max="15921" width="3" style="228" customWidth="1"/>
    <col min="15922" max="15922" width="3.6640625" style="228" customWidth="1"/>
    <col min="15923" max="15923" width="3.109375" style="228" customWidth="1"/>
    <col min="15924" max="15924" width="1.88671875" style="228" customWidth="1"/>
    <col min="15925" max="15926" width="2.21875" style="228" customWidth="1"/>
    <col min="15927" max="15927" width="7.21875" style="228" customWidth="1"/>
    <col min="15928" max="16162" width="8.88671875" style="228"/>
    <col min="16163" max="16163" width="2.44140625" style="228" customWidth="1"/>
    <col min="16164" max="16164" width="2.33203125" style="228" customWidth="1"/>
    <col min="16165" max="16165" width="1.109375" style="228" customWidth="1"/>
    <col min="16166" max="16166" width="22.6640625" style="228" customWidth="1"/>
    <col min="16167" max="16167" width="1.21875" style="228" customWidth="1"/>
    <col min="16168" max="16169" width="11.77734375" style="228" customWidth="1"/>
    <col min="16170" max="16170" width="1.77734375" style="228" customWidth="1"/>
    <col min="16171" max="16171" width="6.88671875" style="228" customWidth="1"/>
    <col min="16172" max="16172" width="4.44140625" style="228" customWidth="1"/>
    <col min="16173" max="16173" width="3.6640625" style="228" customWidth="1"/>
    <col min="16174" max="16174" width="0.77734375" style="228" customWidth="1"/>
    <col min="16175" max="16175" width="3.33203125" style="228" customWidth="1"/>
    <col min="16176" max="16176" width="3.6640625" style="228" customWidth="1"/>
    <col min="16177" max="16177" width="3" style="228" customWidth="1"/>
    <col min="16178" max="16178" width="3.6640625" style="228" customWidth="1"/>
    <col min="16179" max="16179" width="3.109375" style="228" customWidth="1"/>
    <col min="16180" max="16180" width="1.88671875" style="228" customWidth="1"/>
    <col min="16181" max="16182" width="2.21875" style="228" customWidth="1"/>
    <col min="16183" max="16183" width="7.21875" style="228" customWidth="1"/>
    <col min="16184" max="16384" width="8.88671875" style="228"/>
  </cols>
  <sheetData>
    <row r="1" spans="2:79" ht="20.25" customHeight="1">
      <c r="B1" s="231"/>
      <c r="C1" s="228" t="s">
        <v>2479</v>
      </c>
      <c r="BB1" s="231"/>
      <c r="BC1" s="228" t="s">
        <v>2479</v>
      </c>
    </row>
    <row r="2" spans="2:79" ht="12" customHeight="1">
      <c r="S2" s="276"/>
      <c r="T2" s="276"/>
      <c r="X2" s="276"/>
      <c r="AB2" s="401"/>
      <c r="BS2" s="276"/>
      <c r="BT2" s="276"/>
      <c r="BX2" s="276"/>
    </row>
    <row r="3" spans="2:79">
      <c r="R3" s="798"/>
      <c r="S3" s="799"/>
      <c r="T3" s="152" t="s">
        <v>2213</v>
      </c>
      <c r="U3" s="414"/>
      <c r="V3" s="152" t="s">
        <v>2214</v>
      </c>
      <c r="W3" s="414"/>
      <c r="X3" s="319" t="s">
        <v>2215</v>
      </c>
      <c r="BR3" s="1403"/>
      <c r="BS3" s="1404"/>
      <c r="BT3" s="278" t="s">
        <v>2213</v>
      </c>
      <c r="BU3" s="279"/>
      <c r="BV3" s="278" t="s">
        <v>2214</v>
      </c>
      <c r="BW3" s="279"/>
      <c r="BX3" s="319" t="s">
        <v>2215</v>
      </c>
    </row>
    <row r="4" spans="2:79" ht="10.5" customHeight="1">
      <c r="T4" s="280"/>
      <c r="U4" s="280"/>
      <c r="V4" s="280"/>
      <c r="W4" s="280"/>
      <c r="X4" s="280"/>
      <c r="BT4" s="280"/>
      <c r="BU4" s="280"/>
      <c r="BV4" s="280"/>
      <c r="BW4" s="280"/>
      <c r="BX4" s="280"/>
    </row>
    <row r="5" spans="2:79" ht="15.45" customHeight="1">
      <c r="C5" s="228" t="s">
        <v>2216</v>
      </c>
      <c r="BC5" s="228" t="s">
        <v>2216</v>
      </c>
    </row>
    <row r="6" spans="2:79" ht="15.45" customHeight="1">
      <c r="C6" s="228" t="s">
        <v>2255</v>
      </c>
      <c r="BC6" s="228" t="s">
        <v>2255</v>
      </c>
    </row>
    <row r="7" spans="2:79" ht="7.5" customHeight="1">
      <c r="E7" s="231"/>
      <c r="F7" s="231"/>
      <c r="G7" s="231"/>
      <c r="H7" s="231"/>
      <c r="I7" s="231"/>
      <c r="J7" s="231"/>
      <c r="BE7" s="231"/>
      <c r="BF7" s="231"/>
      <c r="BG7" s="231"/>
      <c r="BH7" s="231"/>
      <c r="BI7" s="231"/>
      <c r="BJ7" s="231"/>
    </row>
    <row r="8" spans="2:79" ht="1.05" customHeight="1">
      <c r="D8" s="231"/>
      <c r="E8" s="231"/>
      <c r="F8" s="231"/>
      <c r="G8" s="231"/>
      <c r="H8" s="231"/>
      <c r="I8" s="231"/>
      <c r="J8" s="231"/>
      <c r="R8" s="235"/>
      <c r="S8" s="235"/>
      <c r="T8" s="235"/>
      <c r="Z8" s="228"/>
      <c r="AA8" s="228"/>
      <c r="BD8" s="231"/>
      <c r="BE8" s="231"/>
      <c r="BF8" s="231"/>
      <c r="BG8" s="231"/>
      <c r="BH8" s="231"/>
      <c r="BI8" s="231"/>
      <c r="BJ8" s="231"/>
      <c r="BR8" s="235"/>
      <c r="BS8" s="235"/>
      <c r="BT8" s="235"/>
      <c r="CA8" s="228"/>
    </row>
    <row r="9" spans="2:79">
      <c r="N9" s="231" t="s">
        <v>2217</v>
      </c>
      <c r="P9" s="231"/>
      <c r="Q9" s="231"/>
      <c r="R9" s="281"/>
      <c r="S9" s="281"/>
      <c r="T9" s="281"/>
      <c r="U9" s="281"/>
      <c r="V9" s="281"/>
      <c r="W9" s="281"/>
      <c r="X9" s="281"/>
      <c r="BN9" s="231" t="s">
        <v>2217</v>
      </c>
      <c r="BP9" s="231"/>
      <c r="BQ9" s="231"/>
      <c r="BR9" s="281"/>
      <c r="BS9" s="281"/>
      <c r="BT9" s="281"/>
      <c r="BU9" s="281"/>
      <c r="BV9" s="281"/>
      <c r="BW9" s="281"/>
      <c r="BX9" s="281"/>
    </row>
    <row r="10" spans="2:79" ht="20.25" customHeight="1">
      <c r="N10" s="1324" t="s">
        <v>2325</v>
      </c>
      <c r="O10" s="1405"/>
      <c r="P10" s="1111">
        <f>第1号!$L$9</f>
        <v>0</v>
      </c>
      <c r="Q10" s="1112"/>
      <c r="R10" s="1112"/>
      <c r="S10" s="1112"/>
      <c r="T10" s="1112"/>
      <c r="U10" s="1112"/>
      <c r="V10" s="1112"/>
      <c r="W10" s="1112"/>
      <c r="X10" s="1112"/>
      <c r="BN10" s="1324" t="s">
        <v>2325</v>
      </c>
      <c r="BO10" s="1405"/>
      <c r="BP10" s="1111" t="s">
        <v>2420</v>
      </c>
      <c r="BQ10" s="1111"/>
      <c r="BR10" s="1111"/>
      <c r="BS10" s="1111"/>
      <c r="BT10" s="1111"/>
      <c r="BU10" s="1111"/>
      <c r="BV10" s="1111"/>
      <c r="BW10" s="1111"/>
      <c r="BX10" s="1111"/>
    </row>
    <row r="11" spans="2:79" ht="2.25" customHeight="1">
      <c r="N11" s="302"/>
      <c r="O11" s="301"/>
      <c r="P11" s="155"/>
      <c r="Q11" s="155"/>
      <c r="R11" s="155"/>
      <c r="S11" s="155"/>
      <c r="T11" s="155"/>
      <c r="U11" s="155"/>
      <c r="V11" s="155"/>
      <c r="W11" s="155"/>
      <c r="X11" s="155"/>
      <c r="BN11" s="302"/>
      <c r="BO11" s="301"/>
      <c r="BP11" s="155"/>
      <c r="BQ11" s="155"/>
      <c r="BR11" s="155"/>
      <c r="BS11" s="155"/>
      <c r="BT11" s="155"/>
      <c r="BU11" s="155"/>
      <c r="BV11" s="155"/>
      <c r="BW11" s="155"/>
      <c r="BX11" s="155"/>
    </row>
    <row r="12" spans="2:79" ht="20.25" customHeight="1">
      <c r="N12" s="1324" t="s">
        <v>2219</v>
      </c>
      <c r="O12" s="1405"/>
      <c r="P12" s="1111">
        <f>第1号!$J$10</f>
        <v>0</v>
      </c>
      <c r="Q12" s="1112"/>
      <c r="R12" s="1112"/>
      <c r="S12" s="1112"/>
      <c r="T12" s="1112"/>
      <c r="U12" s="1112"/>
      <c r="V12" s="1112"/>
      <c r="W12" s="1112"/>
      <c r="X12" s="1112"/>
      <c r="BN12" s="1324" t="s">
        <v>2219</v>
      </c>
      <c r="BO12" s="1405"/>
      <c r="BP12" s="1111" t="s">
        <v>2421</v>
      </c>
      <c r="BQ12" s="1111"/>
      <c r="BR12" s="1111"/>
      <c r="BS12" s="1111"/>
      <c r="BT12" s="1111"/>
      <c r="BU12" s="1111"/>
      <c r="BV12" s="1111"/>
      <c r="BW12" s="1111"/>
      <c r="BX12" s="1111"/>
    </row>
    <row r="13" spans="2:79" ht="2.25" customHeight="1">
      <c r="N13" s="302"/>
      <c r="O13" s="301"/>
      <c r="P13" s="155"/>
      <c r="Q13" s="155"/>
      <c r="R13" s="155"/>
      <c r="S13" s="155"/>
      <c r="T13" s="155"/>
      <c r="U13" s="155"/>
      <c r="V13" s="155"/>
      <c r="W13" s="155"/>
      <c r="X13" s="155"/>
      <c r="BN13" s="302"/>
      <c r="BO13" s="301"/>
      <c r="BP13" s="155"/>
      <c r="BQ13" s="155"/>
      <c r="BR13" s="155"/>
      <c r="BS13" s="155"/>
      <c r="BT13" s="155"/>
      <c r="BU13" s="155"/>
      <c r="BV13" s="155"/>
      <c r="BW13" s="155"/>
      <c r="BX13" s="155"/>
    </row>
    <row r="14" spans="2:79" ht="22.5" customHeight="1">
      <c r="N14" s="1325" t="s">
        <v>2175</v>
      </c>
      <c r="O14" s="1406"/>
      <c r="P14" s="1111">
        <f>第1号!$J$11</f>
        <v>0</v>
      </c>
      <c r="Q14" s="1112"/>
      <c r="R14" s="1112"/>
      <c r="S14" s="1112"/>
      <c r="T14" s="1111">
        <f>第1号!$M$11</f>
        <v>0</v>
      </c>
      <c r="U14" s="1112"/>
      <c r="V14" s="1112"/>
      <c r="W14" s="1112"/>
      <c r="X14" s="1112"/>
      <c r="AB14" s="282"/>
      <c r="BN14" s="1325" t="s">
        <v>2175</v>
      </c>
      <c r="BO14" s="1406"/>
      <c r="BP14" s="1111" t="s">
        <v>2670</v>
      </c>
      <c r="BQ14" s="1111"/>
      <c r="BR14" s="1111"/>
      <c r="BS14" s="1111"/>
      <c r="BT14" s="1111" t="s">
        <v>2671</v>
      </c>
      <c r="BU14" s="1111"/>
      <c r="BV14" s="1111"/>
      <c r="BW14" s="1111"/>
      <c r="BX14" s="1111"/>
    </row>
    <row r="15" spans="2:79" ht="6.45" customHeight="1">
      <c r="N15" s="302"/>
      <c r="O15" s="301"/>
      <c r="P15" s="303"/>
      <c r="Q15" s="303"/>
      <c r="R15" s="303"/>
      <c r="S15" s="303"/>
      <c r="T15" s="303"/>
      <c r="U15" s="303"/>
      <c r="V15" s="303"/>
      <c r="W15" s="303"/>
      <c r="X15" s="303"/>
      <c r="BN15" s="302"/>
      <c r="BO15" s="301"/>
      <c r="BP15" s="303"/>
      <c r="BQ15" s="303"/>
      <c r="BR15" s="303"/>
      <c r="BS15" s="303"/>
      <c r="BT15" s="303"/>
      <c r="BU15" s="303"/>
      <c r="BV15" s="303"/>
      <c r="BW15" s="303"/>
      <c r="BX15" s="303"/>
    </row>
    <row r="16" spans="2:79" outlineLevel="1">
      <c r="N16" s="302" t="s">
        <v>2256</v>
      </c>
      <c r="O16" s="302"/>
      <c r="P16" s="301"/>
      <c r="Q16" s="301"/>
      <c r="R16" s="303"/>
      <c r="S16" s="303"/>
      <c r="T16" s="303"/>
      <c r="U16" s="303"/>
      <c r="V16" s="303"/>
      <c r="W16" s="303"/>
      <c r="X16" s="303"/>
      <c r="BN16" s="302" t="s">
        <v>2256</v>
      </c>
      <c r="BO16" s="302"/>
      <c r="BP16" s="301"/>
      <c r="BQ16" s="301"/>
      <c r="BR16" s="303"/>
      <c r="BS16" s="303"/>
      <c r="BT16" s="303"/>
      <c r="BU16" s="303"/>
      <c r="BV16" s="303"/>
      <c r="BW16" s="303"/>
      <c r="BX16" s="303"/>
    </row>
    <row r="17" spans="14:79" ht="3" customHeight="1" outlineLevel="1">
      <c r="N17" s="302"/>
      <c r="O17" s="301"/>
      <c r="P17" s="155"/>
      <c r="Q17" s="155"/>
      <c r="R17" s="155"/>
      <c r="S17" s="155"/>
      <c r="T17" s="155"/>
      <c r="U17" s="155"/>
      <c r="V17" s="155"/>
      <c r="W17" s="155"/>
      <c r="X17" s="155"/>
      <c r="BN17" s="302"/>
      <c r="BO17" s="301"/>
      <c r="BP17" s="281"/>
      <c r="BQ17" s="303"/>
      <c r="BR17" s="303"/>
      <c r="BS17" s="303"/>
      <c r="BT17" s="303"/>
      <c r="BU17" s="303"/>
      <c r="BV17" s="303"/>
      <c r="BW17" s="303"/>
      <c r="BX17" s="303"/>
    </row>
    <row r="18" spans="14:79" ht="20.25" customHeight="1" outlineLevel="1">
      <c r="N18" s="1324" t="s">
        <v>2219</v>
      </c>
      <c r="O18" s="1324"/>
      <c r="P18" s="1111">
        <f>第1号!$J$16</f>
        <v>0</v>
      </c>
      <c r="Q18" s="1112"/>
      <c r="R18" s="1112"/>
      <c r="S18" s="1112"/>
      <c r="T18" s="1112"/>
      <c r="U18" s="1112"/>
      <c r="V18" s="1112"/>
      <c r="W18" s="1112"/>
      <c r="X18" s="1112"/>
      <c r="BN18" s="1324" t="s">
        <v>2219</v>
      </c>
      <c r="BO18" s="1324"/>
      <c r="BP18" s="1111" t="s">
        <v>2675</v>
      </c>
      <c r="BQ18" s="1111"/>
      <c r="BR18" s="1111"/>
      <c r="BS18" s="1111"/>
      <c r="BT18" s="1111"/>
      <c r="BU18" s="1111"/>
      <c r="BV18" s="1111"/>
      <c r="BW18" s="1111"/>
      <c r="BX18" s="1111"/>
    </row>
    <row r="19" spans="14:79" ht="3" customHeight="1" outlineLevel="1">
      <c r="N19" s="302"/>
      <c r="O19" s="301"/>
      <c r="P19" s="155"/>
      <c r="Q19" s="155"/>
      <c r="R19" s="155"/>
      <c r="S19" s="155"/>
      <c r="T19" s="155"/>
      <c r="U19" s="155"/>
      <c r="V19" s="155"/>
      <c r="W19" s="155"/>
      <c r="X19" s="155"/>
      <c r="BN19" s="302"/>
      <c r="BO19" s="301"/>
      <c r="BP19" s="155"/>
      <c r="BQ19" s="155"/>
      <c r="BR19" s="155"/>
      <c r="BS19" s="155"/>
      <c r="BT19" s="155"/>
      <c r="BU19" s="155"/>
      <c r="BV19" s="155"/>
      <c r="BW19" s="155"/>
      <c r="BX19" s="155"/>
    </row>
    <row r="20" spans="14:79" ht="22.5" customHeight="1" outlineLevel="1">
      <c r="N20" s="1325" t="s">
        <v>2175</v>
      </c>
      <c r="O20" s="1325"/>
      <c r="P20" s="1111">
        <f>第1号!$J$17</f>
        <v>0</v>
      </c>
      <c r="Q20" s="1112"/>
      <c r="R20" s="1112"/>
      <c r="S20" s="1112"/>
      <c r="T20" s="1111">
        <f>第1号!$M$17</f>
        <v>0</v>
      </c>
      <c r="U20" s="1112"/>
      <c r="V20" s="1112"/>
      <c r="W20" s="1112"/>
      <c r="X20" s="1112"/>
      <c r="AB20" s="282"/>
      <c r="BN20" s="1325" t="s">
        <v>2175</v>
      </c>
      <c r="BO20" s="1325"/>
      <c r="BP20" s="1111" t="s">
        <v>2670</v>
      </c>
      <c r="BQ20" s="1111"/>
      <c r="BR20" s="1111"/>
      <c r="BS20" s="1111"/>
      <c r="BT20" s="1111" t="s">
        <v>2676</v>
      </c>
      <c r="BU20" s="1111"/>
      <c r="BV20" s="1111"/>
      <c r="BW20" s="1111"/>
      <c r="BX20" s="1111"/>
    </row>
    <row r="21" spans="14:79" ht="4.5" customHeight="1">
      <c r="N21" s="302"/>
      <c r="O21" s="301"/>
      <c r="P21" s="303"/>
      <c r="Q21" s="303"/>
      <c r="R21" s="303"/>
      <c r="S21" s="303"/>
      <c r="T21" s="303"/>
      <c r="U21" s="303"/>
      <c r="V21" s="303"/>
      <c r="W21" s="303"/>
      <c r="X21" s="303"/>
      <c r="AB21" s="235"/>
      <c r="BN21" s="302"/>
      <c r="BO21" s="301"/>
      <c r="BP21" s="303"/>
      <c r="BQ21" s="303"/>
      <c r="BR21" s="303"/>
      <c r="BS21" s="303"/>
      <c r="BT21" s="303"/>
      <c r="BU21" s="303"/>
      <c r="BV21" s="303"/>
      <c r="BW21" s="303"/>
      <c r="BX21" s="303"/>
    </row>
    <row r="22" spans="14:79" outlineLevel="1">
      <c r="N22" s="302" t="s">
        <v>2256</v>
      </c>
      <c r="O22" s="302"/>
      <c r="P22" s="301"/>
      <c r="Q22" s="301"/>
      <c r="R22" s="303"/>
      <c r="S22" s="303"/>
      <c r="T22" s="303"/>
      <c r="U22" s="303"/>
      <c r="V22" s="303"/>
      <c r="W22" s="303"/>
      <c r="X22" s="303"/>
      <c r="BN22" s="302" t="s">
        <v>2256</v>
      </c>
      <c r="BO22" s="302"/>
      <c r="BP22" s="301"/>
      <c r="BQ22" s="301"/>
      <c r="BR22" s="303"/>
      <c r="BS22" s="303"/>
      <c r="BT22" s="303"/>
      <c r="BU22" s="303"/>
      <c r="BV22" s="303"/>
      <c r="BW22" s="303"/>
      <c r="BX22" s="303"/>
    </row>
    <row r="23" spans="14:79" ht="3" customHeight="1" outlineLevel="1">
      <c r="N23" s="302"/>
      <c r="O23" s="301"/>
      <c r="P23" s="155"/>
      <c r="Q23" s="155"/>
      <c r="R23" s="155"/>
      <c r="S23" s="155"/>
      <c r="T23" s="155"/>
      <c r="U23" s="155"/>
      <c r="V23" s="155"/>
      <c r="W23" s="155"/>
      <c r="X23" s="155"/>
      <c r="BN23" s="302"/>
      <c r="BO23" s="301"/>
      <c r="BP23" s="281"/>
      <c r="BQ23" s="303"/>
      <c r="BR23" s="303"/>
      <c r="BS23" s="303"/>
      <c r="BT23" s="303"/>
      <c r="BU23" s="303"/>
      <c r="BV23" s="303"/>
      <c r="BW23" s="303"/>
      <c r="BX23" s="303"/>
    </row>
    <row r="24" spans="14:79" ht="20.25" customHeight="1" outlineLevel="1">
      <c r="N24" s="1324" t="s">
        <v>2219</v>
      </c>
      <c r="O24" s="1324"/>
      <c r="P24" s="1111">
        <f>第1号!$J$22</f>
        <v>0</v>
      </c>
      <c r="Q24" s="1112"/>
      <c r="R24" s="1112"/>
      <c r="S24" s="1112"/>
      <c r="T24" s="1112"/>
      <c r="U24" s="1112"/>
      <c r="V24" s="1112"/>
      <c r="W24" s="1112"/>
      <c r="X24" s="1112"/>
      <c r="BN24" s="1324" t="s">
        <v>2219</v>
      </c>
      <c r="BO24" s="1324"/>
      <c r="BP24" s="1111" t="s">
        <v>2679</v>
      </c>
      <c r="BQ24" s="1111"/>
      <c r="BR24" s="1111"/>
      <c r="BS24" s="1111"/>
      <c r="BT24" s="1111"/>
      <c r="BU24" s="1111"/>
      <c r="BV24" s="1111"/>
      <c r="BW24" s="1111"/>
      <c r="BX24" s="1111"/>
    </row>
    <row r="25" spans="14:79" ht="3" customHeight="1" outlineLevel="1">
      <c r="N25" s="302"/>
      <c r="O25" s="301"/>
      <c r="P25" s="155"/>
      <c r="Q25" s="155"/>
      <c r="R25" s="155"/>
      <c r="S25" s="155"/>
      <c r="T25" s="155"/>
      <c r="U25" s="155"/>
      <c r="V25" s="155"/>
      <c r="W25" s="155"/>
      <c r="X25" s="155"/>
      <c r="BN25" s="302"/>
      <c r="BO25" s="301"/>
      <c r="BP25" s="155"/>
      <c r="BQ25" s="155"/>
      <c r="BR25" s="155"/>
      <c r="BS25" s="155"/>
      <c r="BT25" s="155"/>
      <c r="BU25" s="155"/>
      <c r="BV25" s="155"/>
      <c r="BW25" s="155"/>
      <c r="BX25" s="155"/>
    </row>
    <row r="26" spans="14:79" ht="22.5" customHeight="1" outlineLevel="1">
      <c r="N26" s="1325" t="s">
        <v>2175</v>
      </c>
      <c r="O26" s="1325"/>
      <c r="P26" s="1111">
        <f>第1号!$J$23</f>
        <v>0</v>
      </c>
      <c r="Q26" s="1112"/>
      <c r="R26" s="1112"/>
      <c r="S26" s="1112"/>
      <c r="T26" s="1111">
        <f>第1号!$M$23</f>
        <v>0</v>
      </c>
      <c r="U26" s="1112"/>
      <c r="V26" s="1112"/>
      <c r="W26" s="1112"/>
      <c r="X26" s="1112"/>
      <c r="AB26" s="282"/>
      <c r="BN26" s="1325" t="s">
        <v>2175</v>
      </c>
      <c r="BO26" s="1325"/>
      <c r="BP26" s="1111" t="s">
        <v>2670</v>
      </c>
      <c r="BQ26" s="1111"/>
      <c r="BR26" s="1111"/>
      <c r="BS26" s="1111"/>
      <c r="BT26" s="1111" t="s">
        <v>2680</v>
      </c>
      <c r="BU26" s="1111"/>
      <c r="BV26" s="1111"/>
      <c r="BW26" s="1111"/>
      <c r="BX26" s="1111"/>
    </row>
    <row r="27" spans="14:79" ht="4.5" customHeight="1">
      <c r="N27" s="302"/>
      <c r="O27" s="301"/>
      <c r="P27" s="303"/>
      <c r="Q27" s="303"/>
      <c r="R27" s="303"/>
      <c r="S27" s="303"/>
      <c r="T27" s="303"/>
      <c r="U27" s="303"/>
      <c r="V27" s="303"/>
      <c r="W27" s="303"/>
      <c r="X27" s="303"/>
      <c r="AB27" s="235"/>
      <c r="BN27" s="302"/>
      <c r="BO27" s="301"/>
      <c r="BP27" s="301"/>
      <c r="BQ27" s="301"/>
      <c r="BR27" s="303"/>
      <c r="BS27" s="303"/>
      <c r="BT27" s="303"/>
      <c r="BU27" s="303"/>
      <c r="BV27" s="303"/>
      <c r="BW27" s="303"/>
      <c r="BX27" s="303"/>
    </row>
    <row r="28" spans="14:79" ht="15.45" customHeight="1">
      <c r="N28" s="302" t="s">
        <v>2140</v>
      </c>
      <c r="O28" s="302"/>
      <c r="P28" s="301"/>
      <c r="Q28" s="301"/>
      <c r="R28" s="303"/>
      <c r="S28" s="303"/>
      <c r="T28" s="303"/>
      <c r="U28" s="303"/>
      <c r="V28" s="303"/>
      <c r="W28" s="303"/>
      <c r="X28" s="303"/>
      <c r="Y28" s="304"/>
      <c r="Z28" s="228"/>
      <c r="AB28" s="235"/>
      <c r="AC28" s="235"/>
      <c r="BN28" s="302" t="s">
        <v>2140</v>
      </c>
      <c r="BO28" s="302"/>
      <c r="BP28" s="281"/>
      <c r="BQ28" s="303"/>
      <c r="BR28" s="303"/>
      <c r="BS28" s="303"/>
      <c r="BT28" s="303"/>
      <c r="BU28" s="303"/>
      <c r="BV28" s="303"/>
      <c r="BW28" s="303"/>
      <c r="BX28" s="303"/>
      <c r="BY28" s="304"/>
      <c r="BZ28" s="304"/>
      <c r="CA28" s="228"/>
    </row>
    <row r="29" spans="14:79" ht="2.4" customHeight="1">
      <c r="N29" s="302"/>
      <c r="O29" s="301"/>
      <c r="P29" s="155"/>
      <c r="Q29" s="155"/>
      <c r="R29" s="155"/>
      <c r="S29" s="155"/>
      <c r="T29" s="155"/>
      <c r="U29" s="155"/>
      <c r="V29" s="155"/>
      <c r="W29" s="155"/>
      <c r="X29" s="155"/>
      <c r="Y29" s="281"/>
      <c r="Z29" s="228"/>
      <c r="AB29" s="235"/>
      <c r="AC29" s="235"/>
      <c r="AD29" s="282"/>
      <c r="BN29" s="302"/>
      <c r="BO29" s="301"/>
      <c r="BP29" s="1111"/>
      <c r="BQ29" s="1111"/>
      <c r="BR29" s="1111"/>
      <c r="BS29" s="1111"/>
      <c r="BT29" s="1111"/>
      <c r="BU29" s="1111"/>
      <c r="BV29" s="1111"/>
      <c r="BW29" s="1111"/>
      <c r="BX29" s="1111"/>
      <c r="BY29" s="281"/>
      <c r="BZ29" s="281"/>
      <c r="CA29" s="228"/>
    </row>
    <row r="30" spans="14:79" ht="24" customHeight="1">
      <c r="N30" s="1324" t="s">
        <v>2219</v>
      </c>
      <c r="O30" s="1324"/>
      <c r="P30" s="1111">
        <f>第1号!$J$28</f>
        <v>0</v>
      </c>
      <c r="Q30" s="1112"/>
      <c r="R30" s="1112"/>
      <c r="S30" s="1112"/>
      <c r="T30" s="1112"/>
      <c r="U30" s="1112"/>
      <c r="V30" s="1112"/>
      <c r="W30" s="1112"/>
      <c r="X30" s="1112"/>
      <c r="Z30" s="228"/>
      <c r="AB30" s="235"/>
      <c r="AC30" s="235"/>
      <c r="AD30" s="235"/>
      <c r="BN30" s="1324" t="s">
        <v>2219</v>
      </c>
      <c r="BO30" s="1324"/>
      <c r="BP30" s="1111" t="s">
        <v>2683</v>
      </c>
      <c r="BQ30" s="1111"/>
      <c r="BR30" s="1111"/>
      <c r="BS30" s="1111"/>
      <c r="BT30" s="1111"/>
      <c r="BU30" s="1111"/>
      <c r="BV30" s="1111"/>
      <c r="BW30" s="1111"/>
      <c r="BX30" s="1111"/>
      <c r="CA30" s="228"/>
    </row>
    <row r="31" spans="14:79" ht="2.4" customHeight="1">
      <c r="N31" s="302"/>
      <c r="O31" s="301"/>
      <c r="P31" s="155"/>
      <c r="Q31" s="155"/>
      <c r="R31" s="155"/>
      <c r="S31" s="155"/>
      <c r="T31" s="155"/>
      <c r="U31" s="155"/>
      <c r="V31" s="155"/>
      <c r="W31" s="155"/>
      <c r="X31" s="155"/>
      <c r="Z31" s="228"/>
      <c r="AB31" s="235"/>
      <c r="AC31" s="235"/>
      <c r="BN31" s="302"/>
      <c r="BO31" s="301"/>
      <c r="BP31" s="155"/>
      <c r="BQ31" s="155"/>
      <c r="BR31" s="155"/>
      <c r="BS31" s="155"/>
      <c r="BT31" s="155"/>
      <c r="BU31" s="155"/>
      <c r="BV31" s="155"/>
      <c r="BW31" s="155"/>
      <c r="BX31" s="155"/>
      <c r="CA31" s="228"/>
    </row>
    <row r="32" spans="14:79" ht="24" customHeight="1">
      <c r="N32" s="1325" t="s">
        <v>2175</v>
      </c>
      <c r="O32" s="1325"/>
      <c r="P32" s="1111">
        <f>第1号!$J$29</f>
        <v>0</v>
      </c>
      <c r="Q32" s="1112"/>
      <c r="R32" s="1112"/>
      <c r="S32" s="1112"/>
      <c r="T32" s="1111">
        <f>第1号!$M$29</f>
        <v>0</v>
      </c>
      <c r="U32" s="1112"/>
      <c r="V32" s="1112"/>
      <c r="W32" s="1112"/>
      <c r="X32" s="1112"/>
      <c r="Z32" s="228"/>
      <c r="AB32" s="235"/>
      <c r="AC32" s="235"/>
      <c r="AD32" s="282"/>
      <c r="BN32" s="1325" t="s">
        <v>2175</v>
      </c>
      <c r="BO32" s="1325"/>
      <c r="BP32" s="612" t="s">
        <v>2670</v>
      </c>
      <c r="BQ32" s="612"/>
      <c r="BR32" s="612"/>
      <c r="BS32" s="612"/>
      <c r="BT32" s="612" t="s">
        <v>2684</v>
      </c>
      <c r="BU32" s="612"/>
      <c r="BV32" s="612"/>
      <c r="BW32" s="608"/>
      <c r="BX32" s="608"/>
      <c r="CA32" s="228"/>
    </row>
    <row r="33" spans="3:79" ht="10.5" customHeight="1">
      <c r="S33" s="235"/>
      <c r="T33" s="235"/>
      <c r="BS33" s="235"/>
      <c r="BT33" s="235"/>
    </row>
    <row r="34" spans="3:79" ht="1.05" customHeight="1">
      <c r="K34" s="228" t="b">
        <f>第21号様式!L4=第1号!$G$3</f>
        <v>1</v>
      </c>
      <c r="BK34" s="228" t="b">
        <f>第21号様式!BL4=第1号!$G$3</f>
        <v>1</v>
      </c>
    </row>
    <row r="35" spans="3:79" ht="25.8">
      <c r="C35" s="1355" t="s">
        <v>2338</v>
      </c>
      <c r="D35" s="1355"/>
      <c r="E35" s="1355"/>
      <c r="F35" s="1355"/>
      <c r="G35" s="1355"/>
      <c r="H35" s="1355"/>
      <c r="I35" s="1355"/>
      <c r="J35" s="1355"/>
      <c r="K35" s="1355"/>
      <c r="L35" s="1355"/>
      <c r="M35" s="1355"/>
      <c r="N35" s="1355"/>
      <c r="O35" s="1355"/>
      <c r="P35" s="1355"/>
      <c r="Q35" s="1355"/>
      <c r="R35" s="1355"/>
      <c r="S35" s="1355"/>
      <c r="T35" s="1355"/>
      <c r="U35" s="1355"/>
      <c r="V35" s="1355"/>
      <c r="W35" s="1355"/>
      <c r="X35" s="1355"/>
      <c r="BC35" s="1355" t="s">
        <v>2338</v>
      </c>
      <c r="BD35" s="1355"/>
      <c r="BE35" s="1355"/>
      <c r="BF35" s="1355"/>
      <c r="BG35" s="1355"/>
      <c r="BH35" s="1355"/>
      <c r="BI35" s="1355"/>
      <c r="BJ35" s="1355"/>
      <c r="BK35" s="1355"/>
      <c r="BL35" s="1355"/>
      <c r="BM35" s="1355"/>
      <c r="BN35" s="1355"/>
      <c r="BO35" s="1355"/>
      <c r="BP35" s="1355"/>
      <c r="BQ35" s="1355"/>
      <c r="BR35" s="1355"/>
      <c r="BS35" s="1355"/>
      <c r="BT35" s="1355"/>
      <c r="BU35" s="1355"/>
      <c r="BV35" s="1355"/>
      <c r="BW35" s="1355"/>
      <c r="BX35" s="1355"/>
    </row>
    <row r="36" spans="3:79" ht="9.4499999999999993" customHeight="1"/>
    <row r="37" spans="3:79" ht="18" customHeight="1">
      <c r="D37" s="1384"/>
      <c r="E37" s="1385"/>
      <c r="F37" s="278" t="s">
        <v>2213</v>
      </c>
      <c r="G37" s="307"/>
      <c r="H37" s="278" t="s">
        <v>2214</v>
      </c>
      <c r="I37" s="307"/>
      <c r="J37" s="1386" t="s">
        <v>2220</v>
      </c>
      <c r="K37" s="1386"/>
      <c r="L37" s="308"/>
      <c r="M37" s="1359" t="s">
        <v>2221</v>
      </c>
      <c r="N37" s="1359"/>
      <c r="O37" s="1359"/>
      <c r="P37" s="1384"/>
      <c r="Q37" s="1384"/>
      <c r="R37" s="1354" t="s">
        <v>2339</v>
      </c>
      <c r="S37" s="1354"/>
      <c r="T37" s="1354"/>
      <c r="U37" s="1354"/>
      <c r="V37" s="1354"/>
      <c r="W37" s="1354"/>
      <c r="X37" s="1354"/>
      <c r="Y37" s="1354"/>
      <c r="Z37" s="228"/>
      <c r="AB37" s="282"/>
      <c r="BD37" s="1384"/>
      <c r="BE37" s="1385"/>
      <c r="BF37" s="278" t="s">
        <v>2213</v>
      </c>
      <c r="BG37" s="307"/>
      <c r="BH37" s="278" t="s">
        <v>2214</v>
      </c>
      <c r="BI37" s="307"/>
      <c r="BJ37" s="1386" t="s">
        <v>2220</v>
      </c>
      <c r="BK37" s="1386"/>
      <c r="BL37" s="308"/>
      <c r="BM37" s="1359" t="s">
        <v>2221</v>
      </c>
      <c r="BN37" s="1359"/>
      <c r="BO37" s="1359"/>
      <c r="BP37" s="1384"/>
      <c r="BQ37" s="1384"/>
      <c r="BR37" s="1354" t="s">
        <v>2339</v>
      </c>
      <c r="BS37" s="1354"/>
      <c r="BT37" s="1354"/>
      <c r="BU37" s="1354"/>
      <c r="BV37" s="1354"/>
      <c r="BW37" s="1354"/>
      <c r="BX37" s="1354"/>
      <c r="BY37" s="1354"/>
      <c r="BZ37" s="228"/>
      <c r="CA37" s="228"/>
    </row>
    <row r="38" spans="3:79" ht="39" customHeight="1">
      <c r="C38" s="1326" t="s">
        <v>2567</v>
      </c>
      <c r="D38" s="1326"/>
      <c r="E38" s="1326"/>
      <c r="F38" s="1326"/>
      <c r="G38" s="1326"/>
      <c r="H38" s="1326"/>
      <c r="I38" s="1326"/>
      <c r="J38" s="1326"/>
      <c r="K38" s="1326"/>
      <c r="L38" s="1326"/>
      <c r="M38" s="1326"/>
      <c r="N38" s="1326"/>
      <c r="O38" s="1326"/>
      <c r="P38" s="1326"/>
      <c r="Q38" s="1326"/>
      <c r="R38" s="1326"/>
      <c r="S38" s="1326"/>
      <c r="T38" s="1326"/>
      <c r="U38" s="1326"/>
      <c r="V38" s="1326"/>
      <c r="W38" s="1326"/>
      <c r="X38" s="1326"/>
      <c r="BC38" s="1326" t="s">
        <v>2567</v>
      </c>
      <c r="BD38" s="1326"/>
      <c r="BE38" s="1326"/>
      <c r="BF38" s="1326"/>
      <c r="BG38" s="1326"/>
      <c r="BH38" s="1326"/>
      <c r="BI38" s="1326"/>
      <c r="BJ38" s="1326"/>
      <c r="BK38" s="1326"/>
      <c r="BL38" s="1326"/>
      <c r="BM38" s="1326"/>
      <c r="BN38" s="1326"/>
      <c r="BO38" s="1326"/>
      <c r="BP38" s="1326"/>
      <c r="BQ38" s="1326"/>
      <c r="BR38" s="1326"/>
      <c r="BS38" s="1326"/>
      <c r="BT38" s="1326"/>
      <c r="BU38" s="1326"/>
      <c r="BV38" s="1326"/>
      <c r="BW38" s="1326"/>
      <c r="BX38" s="1326"/>
    </row>
    <row r="39" spans="3:79" ht="16.5" customHeight="1">
      <c r="C39" s="1327" t="s">
        <v>2223</v>
      </c>
      <c r="D39" s="1327"/>
      <c r="E39" s="1327"/>
      <c r="F39" s="1327"/>
      <c r="G39" s="1327"/>
      <c r="H39" s="1327"/>
      <c r="I39" s="1327"/>
      <c r="J39" s="1327"/>
      <c r="K39" s="1327"/>
      <c r="L39" s="1327"/>
      <c r="M39" s="1327"/>
      <c r="N39" s="1327"/>
      <c r="O39" s="1327"/>
      <c r="P39" s="1327"/>
      <c r="Q39" s="1327"/>
      <c r="R39" s="1327"/>
      <c r="S39" s="1327"/>
      <c r="T39" s="1327"/>
      <c r="U39" s="1327"/>
      <c r="V39" s="1327"/>
      <c r="W39" s="1327"/>
      <c r="X39" s="1327"/>
      <c r="BC39" s="1327" t="s">
        <v>2223</v>
      </c>
      <c r="BD39" s="1327"/>
      <c r="BE39" s="1327"/>
      <c r="BF39" s="1327"/>
      <c r="BG39" s="1327"/>
      <c r="BH39" s="1327"/>
      <c r="BI39" s="1327"/>
      <c r="BJ39" s="1327"/>
      <c r="BK39" s="1327"/>
      <c r="BL39" s="1327"/>
      <c r="BM39" s="1327"/>
      <c r="BN39" s="1327"/>
      <c r="BO39" s="1327"/>
      <c r="BP39" s="1327"/>
      <c r="BQ39" s="1327"/>
      <c r="BR39" s="1327"/>
      <c r="BS39" s="1327"/>
      <c r="BT39" s="1327"/>
      <c r="BU39" s="1327"/>
      <c r="BV39" s="1327"/>
      <c r="BW39" s="1327"/>
      <c r="BX39" s="1327"/>
    </row>
    <row r="40" spans="3:79" ht="22.5" customHeight="1">
      <c r="C40" s="1387" t="s">
        <v>2224</v>
      </c>
      <c r="D40" s="1388"/>
      <c r="E40" s="1388"/>
      <c r="F40" s="1388"/>
      <c r="G40" s="1388"/>
      <c r="H40" s="1388"/>
      <c r="I40" s="1388"/>
      <c r="J40" s="1389"/>
      <c r="K40" s="294"/>
      <c r="L40" s="1364">
        <f>第1号!$G$36</f>
        <v>0</v>
      </c>
      <c r="M40" s="1133"/>
      <c r="N40" s="1133"/>
      <c r="O40" s="1133"/>
      <c r="P40" s="1133"/>
      <c r="Q40" s="1133"/>
      <c r="R40" s="1364" t="str">
        <f>第1号!$L$36</f>
        <v/>
      </c>
      <c r="S40" s="1133"/>
      <c r="T40" s="1133"/>
      <c r="U40" s="1133"/>
      <c r="V40" s="1133"/>
      <c r="W40" s="1364" t="str">
        <f>第1号!$P$36</f>
        <v/>
      </c>
      <c r="X40" s="1393"/>
      <c r="AA40" s="228"/>
      <c r="BC40" s="1387" t="s">
        <v>2224</v>
      </c>
      <c r="BD40" s="1388"/>
      <c r="BE40" s="1388"/>
      <c r="BF40" s="1388"/>
      <c r="BG40" s="1388"/>
      <c r="BH40" s="1388"/>
      <c r="BI40" s="1388"/>
      <c r="BJ40" s="1389"/>
      <c r="BK40" s="294"/>
      <c r="BL40" s="1364">
        <f>第1号!$G$36</f>
        <v>0</v>
      </c>
      <c r="BM40" s="1133"/>
      <c r="BN40" s="1133"/>
      <c r="BO40" s="1133"/>
      <c r="BP40" s="1133"/>
      <c r="BQ40" s="1133"/>
      <c r="BR40" s="1364" t="str">
        <f>第1号!$L$36</f>
        <v/>
      </c>
      <c r="BS40" s="1133"/>
      <c r="BT40" s="1133"/>
      <c r="BU40" s="1133"/>
      <c r="BV40" s="1133"/>
      <c r="BW40" s="1364" t="str">
        <f>第1号!$P$36</f>
        <v/>
      </c>
      <c r="BX40" s="1393"/>
    </row>
    <row r="41" spans="3:79" ht="18" customHeight="1">
      <c r="C41" s="1377" t="s">
        <v>2225</v>
      </c>
      <c r="D41" s="1371"/>
      <c r="E41" s="1371"/>
      <c r="F41" s="1390"/>
      <c r="G41" s="1390"/>
      <c r="H41" s="1390"/>
      <c r="I41" s="1390"/>
      <c r="J41" s="1391"/>
      <c r="K41" s="231"/>
      <c r="L41" s="297" t="s">
        <v>2226</v>
      </c>
      <c r="M41" s="1332">
        <f>基本情報!$B$82</f>
        <v>0</v>
      </c>
      <c r="N41" s="1332"/>
      <c r="O41" s="1332"/>
      <c r="P41" s="1392"/>
      <c r="Q41" s="298" t="s">
        <v>2227</v>
      </c>
      <c r="R41" s="298"/>
      <c r="S41" s="298"/>
      <c r="T41" s="298"/>
      <c r="U41" s="298"/>
      <c r="V41" s="298"/>
      <c r="W41" s="298"/>
      <c r="X41" s="357"/>
      <c r="AA41" s="228"/>
      <c r="BC41" s="1377" t="s">
        <v>2225</v>
      </c>
      <c r="BD41" s="1371"/>
      <c r="BE41" s="1371"/>
      <c r="BF41" s="1390"/>
      <c r="BG41" s="1390"/>
      <c r="BH41" s="1390"/>
      <c r="BI41" s="1390"/>
      <c r="BJ41" s="1391"/>
      <c r="BK41" s="231"/>
      <c r="BL41" s="297" t="s">
        <v>2226</v>
      </c>
      <c r="BM41" s="1332">
        <f>基本情報!$B$82</f>
        <v>0</v>
      </c>
      <c r="BN41" s="1332"/>
      <c r="BO41" s="1332"/>
      <c r="BP41" s="1392"/>
      <c r="BQ41" s="298" t="s">
        <v>2227</v>
      </c>
      <c r="BR41" s="298"/>
      <c r="BS41" s="298"/>
      <c r="BT41" s="298"/>
      <c r="BU41" s="298"/>
      <c r="BV41" s="298"/>
      <c r="BW41" s="298"/>
      <c r="BX41" s="357"/>
    </row>
    <row r="42" spans="3:79" ht="24" customHeight="1">
      <c r="C42" s="1394" t="s">
        <v>2391</v>
      </c>
      <c r="D42" s="1395"/>
      <c r="E42" s="1396"/>
      <c r="F42" s="1381" t="s">
        <v>2390</v>
      </c>
      <c r="G42" s="1382"/>
      <c r="H42" s="1382"/>
      <c r="I42" s="1382"/>
      <c r="J42" s="1382"/>
      <c r="K42" s="1383"/>
      <c r="L42" s="1378"/>
      <c r="M42" s="1379"/>
      <c r="N42" s="1379"/>
      <c r="O42" s="1379"/>
      <c r="P42" s="1379"/>
      <c r="Q42" s="1379"/>
      <c r="R42" s="1379"/>
      <c r="S42" s="1379"/>
      <c r="T42" s="1379"/>
      <c r="U42" s="1379"/>
      <c r="V42" s="1379"/>
      <c r="W42" s="1379"/>
      <c r="X42" s="1380"/>
      <c r="Y42" s="325"/>
      <c r="BC42" s="1394" t="s">
        <v>2391</v>
      </c>
      <c r="BD42" s="1395"/>
      <c r="BE42" s="1396"/>
      <c r="BF42" s="1381" t="s">
        <v>2390</v>
      </c>
      <c r="BG42" s="1382"/>
      <c r="BH42" s="1382"/>
      <c r="BI42" s="1382"/>
      <c r="BJ42" s="1382"/>
      <c r="BK42" s="1383"/>
      <c r="BL42" s="1378"/>
      <c r="BM42" s="1379"/>
      <c r="BN42" s="1379"/>
      <c r="BO42" s="1379"/>
      <c r="BP42" s="1379"/>
      <c r="BQ42" s="1379"/>
      <c r="BR42" s="1379"/>
      <c r="BS42" s="1379"/>
      <c r="BT42" s="1379"/>
      <c r="BU42" s="1379"/>
      <c r="BV42" s="1379"/>
      <c r="BW42" s="1379"/>
      <c r="BX42" s="1380"/>
      <c r="BY42" s="325"/>
      <c r="BZ42" s="325"/>
    </row>
    <row r="43" spans="3:79" ht="27" customHeight="1">
      <c r="C43" s="1397"/>
      <c r="D43" s="1398"/>
      <c r="E43" s="1399"/>
      <c r="F43" s="1370" t="s">
        <v>2340</v>
      </c>
      <c r="G43" s="1371"/>
      <c r="H43" s="1371"/>
      <c r="I43" s="1371"/>
      <c r="J43" s="1371"/>
      <c r="K43" s="1372"/>
      <c r="L43" s="1373"/>
      <c r="M43" s="1374"/>
      <c r="N43" s="1374"/>
      <c r="O43" s="1374"/>
      <c r="P43" s="1374"/>
      <c r="Q43" s="1374"/>
      <c r="R43" s="1374"/>
      <c r="S43" s="1374"/>
      <c r="T43" s="1374"/>
      <c r="U43" s="1374"/>
      <c r="V43" s="1374"/>
      <c r="W43" s="1374"/>
      <c r="X43" s="1375"/>
      <c r="Y43" s="325"/>
      <c r="AB43" s="235"/>
      <c r="BC43" s="1397"/>
      <c r="BD43" s="1398"/>
      <c r="BE43" s="1399"/>
      <c r="BF43" s="1370" t="s">
        <v>2340</v>
      </c>
      <c r="BG43" s="1371"/>
      <c r="BH43" s="1371"/>
      <c r="BI43" s="1371"/>
      <c r="BJ43" s="1371"/>
      <c r="BK43" s="1372"/>
      <c r="BL43" s="1373"/>
      <c r="BM43" s="1374"/>
      <c r="BN43" s="1374"/>
      <c r="BO43" s="1374"/>
      <c r="BP43" s="1374"/>
      <c r="BQ43" s="1374"/>
      <c r="BR43" s="1374"/>
      <c r="BS43" s="1374"/>
      <c r="BT43" s="1374"/>
      <c r="BU43" s="1374"/>
      <c r="BV43" s="1374"/>
      <c r="BW43" s="1374"/>
      <c r="BX43" s="1375"/>
      <c r="BY43" s="325"/>
      <c r="BZ43" s="325"/>
    </row>
    <row r="44" spans="3:79">
      <c r="C44" s="1400"/>
      <c r="D44" s="1401"/>
      <c r="E44" s="1402"/>
      <c r="F44" s="1381" t="s">
        <v>2341</v>
      </c>
      <c r="G44" s="1382"/>
      <c r="H44" s="1382"/>
      <c r="I44" s="1382"/>
      <c r="J44" s="1382"/>
      <c r="K44" s="1383"/>
      <c r="L44" s="1373"/>
      <c r="M44" s="1374"/>
      <c r="N44" s="1374"/>
      <c r="O44" s="1374"/>
      <c r="P44" s="1374"/>
      <c r="Q44" s="1374"/>
      <c r="R44" s="1374"/>
      <c r="S44" s="1374"/>
      <c r="T44" s="1374"/>
      <c r="U44" s="1374"/>
      <c r="V44" s="1374"/>
      <c r="W44" s="1374"/>
      <c r="X44" s="1375"/>
      <c r="Y44" s="325"/>
      <c r="AB44" s="235"/>
      <c r="BC44" s="1400"/>
      <c r="BD44" s="1401"/>
      <c r="BE44" s="1402"/>
      <c r="BF44" s="1381" t="s">
        <v>2341</v>
      </c>
      <c r="BG44" s="1382"/>
      <c r="BH44" s="1382"/>
      <c r="BI44" s="1382"/>
      <c r="BJ44" s="1382"/>
      <c r="BK44" s="1383"/>
      <c r="BL44" s="1373"/>
      <c r="BM44" s="1374"/>
      <c r="BN44" s="1374"/>
      <c r="BO44" s="1374"/>
      <c r="BP44" s="1374"/>
      <c r="BQ44" s="1374"/>
      <c r="BR44" s="1374"/>
      <c r="BS44" s="1374"/>
      <c r="BT44" s="1374"/>
      <c r="BU44" s="1374"/>
      <c r="BV44" s="1374"/>
      <c r="BW44" s="1374"/>
      <c r="BX44" s="1375"/>
      <c r="BY44" s="325"/>
      <c r="BZ44" s="325"/>
    </row>
    <row r="45" spans="3:79" ht="24" customHeight="1">
      <c r="C45" s="1369" t="s">
        <v>2392</v>
      </c>
      <c r="D45" s="1369"/>
      <c r="E45" s="1369"/>
      <c r="F45" s="1377" t="s">
        <v>2390</v>
      </c>
      <c r="G45" s="1371"/>
      <c r="H45" s="1371"/>
      <c r="I45" s="1371"/>
      <c r="J45" s="1371"/>
      <c r="K45" s="1372"/>
      <c r="L45" s="1378"/>
      <c r="M45" s="1379"/>
      <c r="N45" s="1379"/>
      <c r="O45" s="1379"/>
      <c r="P45" s="1379"/>
      <c r="Q45" s="1379"/>
      <c r="R45" s="1379"/>
      <c r="S45" s="1379"/>
      <c r="T45" s="1379"/>
      <c r="U45" s="1379"/>
      <c r="V45" s="1379"/>
      <c r="W45" s="1379"/>
      <c r="X45" s="1380"/>
      <c r="Y45" s="325"/>
      <c r="AB45" s="235"/>
      <c r="BC45" s="1369" t="s">
        <v>2392</v>
      </c>
      <c r="BD45" s="1369"/>
      <c r="BE45" s="1369"/>
      <c r="BF45" s="1377" t="s">
        <v>2390</v>
      </c>
      <c r="BG45" s="1371"/>
      <c r="BH45" s="1371"/>
      <c r="BI45" s="1371"/>
      <c r="BJ45" s="1371"/>
      <c r="BK45" s="1372"/>
      <c r="BL45" s="1378"/>
      <c r="BM45" s="1379"/>
      <c r="BN45" s="1379"/>
      <c r="BO45" s="1379"/>
      <c r="BP45" s="1379"/>
      <c r="BQ45" s="1379"/>
      <c r="BR45" s="1379"/>
      <c r="BS45" s="1379"/>
      <c r="BT45" s="1379"/>
      <c r="BU45" s="1379"/>
      <c r="BV45" s="1379"/>
      <c r="BW45" s="1379"/>
      <c r="BX45" s="1380"/>
      <c r="BY45" s="325"/>
      <c r="BZ45" s="325"/>
    </row>
    <row r="46" spans="3:79" ht="26.25" customHeight="1">
      <c r="C46" s="1369"/>
      <c r="D46" s="1369"/>
      <c r="E46" s="1369"/>
      <c r="F46" s="1370" t="s">
        <v>2340</v>
      </c>
      <c r="G46" s="1371"/>
      <c r="H46" s="1371"/>
      <c r="I46" s="1371"/>
      <c r="J46" s="1371"/>
      <c r="K46" s="1372"/>
      <c r="L46" s="1373"/>
      <c r="M46" s="1374"/>
      <c r="N46" s="1374"/>
      <c r="O46" s="1374"/>
      <c r="P46" s="1374"/>
      <c r="Q46" s="1374"/>
      <c r="R46" s="1374"/>
      <c r="S46" s="1374"/>
      <c r="T46" s="1374"/>
      <c r="U46" s="1374"/>
      <c r="V46" s="1374"/>
      <c r="W46" s="1374"/>
      <c r="X46" s="1375"/>
      <c r="Y46" s="325"/>
      <c r="AB46" s="235"/>
      <c r="BC46" s="1369"/>
      <c r="BD46" s="1369"/>
      <c r="BE46" s="1369"/>
      <c r="BF46" s="1370" t="s">
        <v>2340</v>
      </c>
      <c r="BG46" s="1371"/>
      <c r="BH46" s="1371"/>
      <c r="BI46" s="1371"/>
      <c r="BJ46" s="1371"/>
      <c r="BK46" s="1372"/>
      <c r="BL46" s="1373"/>
      <c r="BM46" s="1374"/>
      <c r="BN46" s="1374"/>
      <c r="BO46" s="1374"/>
      <c r="BP46" s="1374"/>
      <c r="BQ46" s="1374"/>
      <c r="BR46" s="1374"/>
      <c r="BS46" s="1374"/>
      <c r="BT46" s="1374"/>
      <c r="BU46" s="1374"/>
      <c r="BV46" s="1374"/>
      <c r="BW46" s="1374"/>
      <c r="BX46" s="1375"/>
      <c r="BY46" s="325"/>
      <c r="BZ46" s="325"/>
    </row>
    <row r="47" spans="3:79" ht="34.5" customHeight="1">
      <c r="C47" s="1365" t="s">
        <v>2342</v>
      </c>
      <c r="D47" s="1365"/>
      <c r="E47" s="1365"/>
      <c r="F47" s="1365"/>
      <c r="G47" s="1365"/>
      <c r="H47" s="1365"/>
      <c r="I47" s="1365"/>
      <c r="J47" s="1365"/>
      <c r="K47" s="1365"/>
      <c r="L47" s="1366"/>
      <c r="M47" s="1367"/>
      <c r="N47" s="1367"/>
      <c r="O47" s="1367"/>
      <c r="P47" s="1367"/>
      <c r="Q47" s="1367"/>
      <c r="R47" s="1367"/>
      <c r="S47" s="1367"/>
      <c r="T47" s="1367"/>
      <c r="U47" s="1367"/>
      <c r="V47" s="1367"/>
      <c r="W47" s="1367"/>
      <c r="X47" s="1368"/>
      <c r="Y47" s="326"/>
      <c r="AB47" s="235"/>
      <c r="BC47" s="1365" t="s">
        <v>2342</v>
      </c>
      <c r="BD47" s="1365"/>
      <c r="BE47" s="1365"/>
      <c r="BF47" s="1365"/>
      <c r="BG47" s="1365"/>
      <c r="BH47" s="1365"/>
      <c r="BI47" s="1365"/>
      <c r="BJ47" s="1365"/>
      <c r="BK47" s="1365"/>
      <c r="BL47" s="1366"/>
      <c r="BM47" s="1367"/>
      <c r="BN47" s="1367"/>
      <c r="BO47" s="1367"/>
      <c r="BP47" s="1367"/>
      <c r="BQ47" s="1367"/>
      <c r="BR47" s="1367"/>
      <c r="BS47" s="1367"/>
      <c r="BT47" s="1367"/>
      <c r="BU47" s="1367"/>
      <c r="BV47" s="1367"/>
      <c r="BW47" s="1367"/>
      <c r="BX47" s="1368"/>
      <c r="BY47" s="326"/>
      <c r="BZ47" s="326"/>
    </row>
    <row r="48" spans="3:79" ht="18.45" customHeight="1">
      <c r="C48" s="1365" t="s">
        <v>2343</v>
      </c>
      <c r="D48" s="1365"/>
      <c r="E48" s="1365"/>
      <c r="F48" s="1365"/>
      <c r="G48" s="1365"/>
      <c r="H48" s="1365"/>
      <c r="I48" s="1365"/>
      <c r="J48" s="1365"/>
      <c r="K48" s="1365"/>
      <c r="L48" s="1376"/>
      <c r="M48" s="1376"/>
      <c r="N48" s="1376"/>
      <c r="O48" s="327" t="s">
        <v>2213</v>
      </c>
      <c r="P48" s="328"/>
      <c r="Q48" s="327" t="s">
        <v>2344</v>
      </c>
      <c r="R48" s="328"/>
      <c r="S48" s="329" t="s">
        <v>2215</v>
      </c>
      <c r="T48" s="330"/>
      <c r="U48" s="330"/>
      <c r="V48" s="330"/>
      <c r="W48" s="330"/>
      <c r="X48" s="330"/>
      <c r="Y48" s="326"/>
      <c r="AB48" s="235"/>
      <c r="BC48" s="1365" t="s">
        <v>2343</v>
      </c>
      <c r="BD48" s="1365"/>
      <c r="BE48" s="1365"/>
      <c r="BF48" s="1365"/>
      <c r="BG48" s="1365"/>
      <c r="BH48" s="1365"/>
      <c r="BI48" s="1365"/>
      <c r="BJ48" s="1365"/>
      <c r="BK48" s="1365"/>
      <c r="BL48" s="1376"/>
      <c r="BM48" s="1376"/>
      <c r="BN48" s="1376"/>
      <c r="BO48" s="327" t="s">
        <v>2213</v>
      </c>
      <c r="BP48" s="328"/>
      <c r="BQ48" s="327" t="s">
        <v>2344</v>
      </c>
      <c r="BR48" s="328"/>
      <c r="BS48" s="329" t="s">
        <v>2215</v>
      </c>
      <c r="BT48" s="330"/>
      <c r="BU48" s="330"/>
      <c r="BV48" s="330"/>
      <c r="BW48" s="330"/>
      <c r="BX48" s="330"/>
      <c r="BY48" s="326"/>
      <c r="BZ48" s="326"/>
    </row>
    <row r="49" spans="3:79" ht="4.05" customHeight="1">
      <c r="D49" s="235"/>
      <c r="E49" s="235"/>
      <c r="F49" s="235"/>
      <c r="G49" s="235"/>
      <c r="H49" s="235"/>
      <c r="I49" s="235"/>
      <c r="J49" s="235"/>
      <c r="K49" s="235"/>
      <c r="L49" s="331"/>
      <c r="M49" s="331"/>
      <c r="N49" s="331"/>
      <c r="O49" s="326"/>
      <c r="P49" s="326"/>
      <c r="Q49" s="326"/>
      <c r="S49" s="326"/>
      <c r="T49" s="326"/>
      <c r="U49" s="326"/>
      <c r="V49" s="326"/>
      <c r="W49" s="326"/>
      <c r="X49" s="326"/>
      <c r="Y49" s="326"/>
      <c r="AB49" s="235"/>
      <c r="BD49" s="235"/>
      <c r="BE49" s="235"/>
      <c r="BF49" s="235"/>
      <c r="BG49" s="235"/>
      <c r="BH49" s="235"/>
      <c r="BI49" s="235"/>
      <c r="BJ49" s="235"/>
      <c r="BK49" s="235"/>
      <c r="BL49" s="331"/>
      <c r="BM49" s="331"/>
      <c r="BN49" s="331"/>
      <c r="BO49" s="326"/>
      <c r="BP49" s="326"/>
      <c r="BQ49" s="326"/>
      <c r="BS49" s="326"/>
      <c r="BT49" s="326"/>
      <c r="BU49" s="326"/>
      <c r="BV49" s="326"/>
      <c r="BW49" s="326"/>
      <c r="BX49" s="326"/>
      <c r="BY49" s="326"/>
      <c r="BZ49" s="326"/>
    </row>
    <row r="50" spans="3:79" ht="13.2" customHeight="1">
      <c r="D50" s="1362" t="s">
        <v>2345</v>
      </c>
      <c r="E50" s="1362"/>
      <c r="F50" s="1362"/>
      <c r="G50" s="1362"/>
      <c r="H50" s="1362"/>
      <c r="I50" s="1362"/>
      <c r="J50" s="1362"/>
      <c r="K50" s="1362"/>
      <c r="L50" s="1362"/>
      <c r="M50" s="136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D50" s="1362" t="s">
        <v>2345</v>
      </c>
      <c r="BE50" s="1362"/>
      <c r="BF50" s="1362"/>
      <c r="BG50" s="1362"/>
      <c r="BH50" s="1362"/>
      <c r="BI50" s="1362"/>
      <c r="BJ50" s="1362"/>
      <c r="BK50" s="1362"/>
      <c r="BL50" s="1362"/>
      <c r="BM50" s="1362"/>
      <c r="BN50" s="332"/>
      <c r="BO50" s="332"/>
      <c r="BP50" s="332"/>
      <c r="BQ50" s="332"/>
      <c r="BR50" s="332"/>
      <c r="BS50" s="332"/>
      <c r="BT50" s="332"/>
      <c r="BU50" s="332"/>
      <c r="BV50" s="332"/>
      <c r="BW50" s="332"/>
      <c r="BX50" s="332"/>
      <c r="BY50" s="332"/>
      <c r="BZ50" s="332"/>
      <c r="CA50" s="332"/>
    </row>
    <row r="51" spans="3:79" ht="37.5" customHeight="1">
      <c r="C51" s="333"/>
      <c r="D51" s="334" t="s">
        <v>2346</v>
      </c>
      <c r="E51" s="334"/>
      <c r="F51" s="335" t="s">
        <v>2347</v>
      </c>
      <c r="G51" s="334"/>
      <c r="H51" s="334"/>
      <c r="I51" s="336"/>
      <c r="J51" s="1363" t="s">
        <v>2348</v>
      </c>
      <c r="K51" s="1363"/>
      <c r="L51" s="1363"/>
      <c r="M51" s="1363"/>
      <c r="N51" s="1363"/>
      <c r="O51" s="1363"/>
      <c r="P51" s="1363"/>
      <c r="Q51" s="1363"/>
      <c r="R51" s="1363"/>
      <c r="S51" s="1363"/>
      <c r="T51" s="1363"/>
      <c r="U51" s="1363"/>
      <c r="V51" s="1363"/>
      <c r="W51" s="1363"/>
      <c r="X51" s="1363"/>
      <c r="Y51" s="337"/>
      <c r="Z51" s="337"/>
      <c r="AA51" s="337"/>
      <c r="AB51" s="282"/>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C51" s="333"/>
      <c r="BD51" s="334" t="s">
        <v>2346</v>
      </c>
      <c r="BE51" s="334"/>
      <c r="BF51" s="335" t="s">
        <v>2347</v>
      </c>
      <c r="BG51" s="334"/>
      <c r="BH51" s="334"/>
      <c r="BI51" s="336"/>
      <c r="BJ51" s="1363" t="s">
        <v>2348</v>
      </c>
      <c r="BK51" s="1363"/>
      <c r="BL51" s="1363"/>
      <c r="BM51" s="1363"/>
      <c r="BN51" s="1363"/>
      <c r="BO51" s="1363"/>
      <c r="BP51" s="1363"/>
      <c r="BQ51" s="1363"/>
      <c r="BR51" s="1363"/>
      <c r="BS51" s="1363"/>
      <c r="BT51" s="1363"/>
      <c r="BU51" s="1363"/>
      <c r="BV51" s="1363"/>
      <c r="BW51" s="1363"/>
      <c r="BX51" s="1363"/>
      <c r="BY51" s="337"/>
      <c r="BZ51" s="337"/>
      <c r="CA51" s="337"/>
    </row>
    <row r="52" spans="3:79" ht="3" customHeight="1">
      <c r="C52" s="293"/>
      <c r="E52" s="338"/>
      <c r="U52" s="228"/>
      <c r="Y52" s="277"/>
      <c r="AB52" s="235"/>
      <c r="BC52" s="293"/>
      <c r="BE52" s="338"/>
      <c r="BU52" s="228"/>
      <c r="BY52" s="277"/>
      <c r="BZ52" s="277"/>
    </row>
    <row r="53" spans="3:79">
      <c r="C53" s="398" t="s">
        <v>2510</v>
      </c>
      <c r="D53" s="398"/>
      <c r="E53" s="340"/>
      <c r="F53" s="339"/>
      <c r="G53" s="339"/>
      <c r="H53" s="339"/>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c r="AG53" s="339"/>
      <c r="AH53" s="339"/>
      <c r="AI53" s="339"/>
      <c r="AJ53" s="339"/>
      <c r="AK53" s="339"/>
      <c r="AL53" s="339"/>
      <c r="AM53" s="339"/>
      <c r="AN53" s="339"/>
      <c r="AO53" s="339"/>
      <c r="AP53" s="339"/>
      <c r="AQ53" s="339"/>
      <c r="AR53" s="339"/>
      <c r="AS53" s="339"/>
      <c r="AT53" s="339"/>
      <c r="AU53" s="339"/>
      <c r="AV53" s="339"/>
      <c r="AW53" s="339"/>
      <c r="AX53" s="339"/>
      <c r="AY53" s="339"/>
      <c r="AZ53" s="339"/>
      <c r="BC53" s="398" t="s">
        <v>2510</v>
      </c>
      <c r="BD53" s="398"/>
      <c r="BE53" s="340"/>
      <c r="BF53" s="339"/>
      <c r="BG53" s="339"/>
      <c r="BH53" s="339"/>
      <c r="BI53" s="339"/>
      <c r="BJ53" s="339"/>
      <c r="BK53" s="339"/>
      <c r="BL53" s="339"/>
      <c r="BM53" s="339"/>
      <c r="BN53" s="339"/>
      <c r="BO53" s="339"/>
      <c r="BP53" s="339"/>
      <c r="BQ53" s="339"/>
      <c r="BR53" s="339"/>
      <c r="BS53" s="339"/>
      <c r="BT53" s="339"/>
      <c r="BU53" s="339"/>
      <c r="BV53" s="339"/>
      <c r="BW53" s="339"/>
      <c r="BX53" s="339"/>
      <c r="BY53" s="339"/>
      <c r="BZ53" s="339"/>
      <c r="CA53" s="339"/>
    </row>
    <row r="54" spans="3:79">
      <c r="E54" s="341"/>
      <c r="BE54" s="341"/>
    </row>
  </sheetData>
  <sheetProtection algorithmName="SHA-512" hashValue="1Qdv9YQbme8ff+BgDin/jpwBC5Xx1IATN/rvWSL+lY6mNBsxc+SvzmvFCRz2C45JhbmfKvbo1iqutzjRBoZy2A==" saltValue="11Fw6U6c/OieCrcGXQw1RA==" spinCount="100000" sheet="1" formatCells="0" formatColumns="0" formatRows="0" selectLockedCells="1"/>
  <mergeCells count="109">
    <mergeCell ref="BP29:BX29"/>
    <mergeCell ref="BD50:BM50"/>
    <mergeCell ref="BJ51:BX51"/>
    <mergeCell ref="BC45:BE46"/>
    <mergeCell ref="BF45:BK45"/>
    <mergeCell ref="BL45:BX45"/>
    <mergeCell ref="BF46:BK46"/>
    <mergeCell ref="BL46:BX46"/>
    <mergeCell ref="BC47:BK47"/>
    <mergeCell ref="BL47:BX47"/>
    <mergeCell ref="BC48:BK48"/>
    <mergeCell ref="BL48:BN48"/>
    <mergeCell ref="BC38:BX38"/>
    <mergeCell ref="BC39:BX39"/>
    <mergeCell ref="BC40:BJ40"/>
    <mergeCell ref="BL40:BQ40"/>
    <mergeCell ref="BR40:BV40"/>
    <mergeCell ref="BW40:BX40"/>
    <mergeCell ref="BC41:BJ41"/>
    <mergeCell ref="BM41:BP41"/>
    <mergeCell ref="BC42:BE44"/>
    <mergeCell ref="BF42:BK42"/>
    <mergeCell ref="BL42:BX42"/>
    <mergeCell ref="BF43:BK43"/>
    <mergeCell ref="BL43:BX43"/>
    <mergeCell ref="BF44:BK44"/>
    <mergeCell ref="BL44:BX44"/>
    <mergeCell ref="BN30:BO30"/>
    <mergeCell ref="BP30:BX30"/>
    <mergeCell ref="BN32:BO32"/>
    <mergeCell ref="BC35:BX35"/>
    <mergeCell ref="BD37:BE37"/>
    <mergeCell ref="BJ37:BK37"/>
    <mergeCell ref="BM37:BO37"/>
    <mergeCell ref="BP37:BQ37"/>
    <mergeCell ref="BR37:BY37"/>
    <mergeCell ref="T26:X26"/>
    <mergeCell ref="BN20:BO20"/>
    <mergeCell ref="BP20:BS20"/>
    <mergeCell ref="BT20:BX20"/>
    <mergeCell ref="BN24:BO24"/>
    <mergeCell ref="BP24:BX24"/>
    <mergeCell ref="BN26:BO26"/>
    <mergeCell ref="BP26:BS26"/>
    <mergeCell ref="BT26:BX26"/>
    <mergeCell ref="N26:O26"/>
    <mergeCell ref="N24:O24"/>
    <mergeCell ref="P24:X24"/>
    <mergeCell ref="F44:K44"/>
    <mergeCell ref="BR3:BS3"/>
    <mergeCell ref="BN10:BO10"/>
    <mergeCell ref="BP10:BX10"/>
    <mergeCell ref="BN12:BO12"/>
    <mergeCell ref="BP12:BX12"/>
    <mergeCell ref="BN14:BO14"/>
    <mergeCell ref="BP14:BS14"/>
    <mergeCell ref="BT14:BX14"/>
    <mergeCell ref="BN18:BO18"/>
    <mergeCell ref="BP18:BX18"/>
    <mergeCell ref="L44:X44"/>
    <mergeCell ref="R3:S3"/>
    <mergeCell ref="N18:O18"/>
    <mergeCell ref="P18:X18"/>
    <mergeCell ref="N14:O14"/>
    <mergeCell ref="N10:O10"/>
    <mergeCell ref="P10:X10"/>
    <mergeCell ref="N12:O12"/>
    <mergeCell ref="P12:X12"/>
    <mergeCell ref="P26:S26"/>
    <mergeCell ref="F42:K42"/>
    <mergeCell ref="L42:X42"/>
    <mergeCell ref="N32:O32"/>
    <mergeCell ref="C35:X35"/>
    <mergeCell ref="D37:E37"/>
    <mergeCell ref="J37:K37"/>
    <mergeCell ref="M37:O37"/>
    <mergeCell ref="P37:Q37"/>
    <mergeCell ref="R37:Y37"/>
    <mergeCell ref="C38:X38"/>
    <mergeCell ref="C39:X39"/>
    <mergeCell ref="C40:J40"/>
    <mergeCell ref="C41:J41"/>
    <mergeCell ref="M41:P41"/>
    <mergeCell ref="W40:X40"/>
    <mergeCell ref="C42:E44"/>
    <mergeCell ref="D50:M50"/>
    <mergeCell ref="J51:X51"/>
    <mergeCell ref="P14:S14"/>
    <mergeCell ref="T14:X14"/>
    <mergeCell ref="P20:S20"/>
    <mergeCell ref="T20:X20"/>
    <mergeCell ref="P32:S32"/>
    <mergeCell ref="T32:X32"/>
    <mergeCell ref="L40:Q40"/>
    <mergeCell ref="R40:V40"/>
    <mergeCell ref="C47:K47"/>
    <mergeCell ref="L47:X47"/>
    <mergeCell ref="C48:K48"/>
    <mergeCell ref="C45:E46"/>
    <mergeCell ref="F46:K46"/>
    <mergeCell ref="L46:X46"/>
    <mergeCell ref="L48:N48"/>
    <mergeCell ref="F43:K43"/>
    <mergeCell ref="L43:X43"/>
    <mergeCell ref="F45:K45"/>
    <mergeCell ref="L45:X45"/>
    <mergeCell ref="N20:O20"/>
    <mergeCell ref="N30:O30"/>
    <mergeCell ref="P30:X30"/>
  </mergeCells>
  <phoneticPr fontId="58"/>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86018" r:id="rId4" name="Check Box 2">
              <controlPr defaultSize="0" autoFill="0" autoLine="0" autoPict="0">
                <anchor moveWithCells="1">
                  <from>
                    <xdr:col>77</xdr:col>
                    <xdr:colOff>0</xdr:colOff>
                    <xdr:row>50</xdr:row>
                    <xdr:rowOff>144780</xdr:rowOff>
                  </from>
                  <to>
                    <xdr:col>79</xdr:col>
                    <xdr:colOff>114300</xdr:colOff>
                    <xdr:row>50</xdr:row>
                    <xdr:rowOff>373380</xdr:rowOff>
                  </to>
                </anchor>
              </controlPr>
            </control>
          </mc:Choice>
        </mc:AlternateContent>
        <mc:AlternateContent xmlns:mc="http://schemas.openxmlformats.org/markup-compatibility/2006">
          <mc:Choice Requires="x14">
            <control shapeId="86017" r:id="rId5" name="Check Box 1">
              <controlPr defaultSize="0" autoFill="0" autoLine="0" autoPict="0">
                <anchor moveWithCells="1">
                  <from>
                    <xdr:col>3</xdr:col>
                    <xdr:colOff>121920</xdr:colOff>
                    <xdr:row>50</xdr:row>
                    <xdr:rowOff>144780</xdr:rowOff>
                  </from>
                  <to>
                    <xdr:col>4</xdr:col>
                    <xdr:colOff>60960</xdr:colOff>
                    <xdr:row>50</xdr:row>
                    <xdr:rowOff>373380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55</xdr:col>
                    <xdr:colOff>121920</xdr:colOff>
                    <xdr:row>50</xdr:row>
                    <xdr:rowOff>144780</xdr:rowOff>
                  </from>
                  <to>
                    <xdr:col>56</xdr:col>
                    <xdr:colOff>60960</xdr:colOff>
                    <xdr:row>50</xdr:row>
                    <xdr:rowOff>373380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0000000}">
          <x14:formula1>
            <xm:f>基本情報!$L$79:$L$109</xm:f>
          </x14:formula1>
          <xm:sqref>W3</xm:sqref>
        </x14:dataValidation>
        <x14:dataValidation type="list" allowBlank="1" showInputMessage="1" showErrorMessage="1" xr:uid="{00000000-0002-0000-1700-000001000000}">
          <x14:formula1>
            <xm:f>基本情報!$K$79:$K$90</xm:f>
          </x14:formula1>
          <xm:sqref>U3</xm:sqref>
        </x14:dataValidation>
        <x14:dataValidation type="list" allowBlank="1" showInputMessage="1" showErrorMessage="1" xr:uid="{00000000-0002-0000-1700-000002000000}">
          <x14:formula1>
            <xm:f>基本情報!$J$79:$J$81</xm:f>
          </x14:formula1>
          <xm:sqref>R3:S3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tabColor rgb="FFFFFF00"/>
  </sheetPr>
  <dimension ref="A1:CC49"/>
  <sheetViews>
    <sheetView showGridLines="0" showZeros="0" view="pageBreakPreview" topLeftCell="A13" zoomScaleNormal="100" zoomScaleSheetLayoutView="100" workbookViewId="0">
      <selection activeCell="L38" sqref="L38:X38"/>
    </sheetView>
  </sheetViews>
  <sheetFormatPr defaultRowHeight="13.2"/>
  <cols>
    <col min="1" max="1" width="2.109375" style="228" customWidth="1"/>
    <col min="2" max="2" width="2.33203125" style="228" customWidth="1"/>
    <col min="3" max="3" width="1.109375" style="228" customWidth="1"/>
    <col min="4" max="4" width="5.6640625" style="228" customWidth="1"/>
    <col min="5" max="5" width="3.6640625" style="228" customWidth="1"/>
    <col min="6" max="6" width="2.6640625" style="228" customWidth="1"/>
    <col min="7" max="7" width="3.6640625" style="228" customWidth="1"/>
    <col min="8" max="8" width="2.6640625" style="228" customWidth="1"/>
    <col min="9" max="9" width="3.6640625" style="228" customWidth="1"/>
    <col min="10" max="10" width="4.6640625" style="228" customWidth="1"/>
    <col min="11" max="11" width="1.21875" style="228" customWidth="1"/>
    <col min="12" max="12" width="3.109375" style="228" customWidth="1"/>
    <col min="13" max="13" width="4.44140625" style="228" customWidth="1"/>
    <col min="14" max="14" width="3.6640625" style="228" customWidth="1"/>
    <col min="15" max="15" width="5.6640625" style="228" customWidth="1"/>
    <col min="16" max="16" width="3.6640625" style="228" customWidth="1"/>
    <col min="17" max="17" width="4.6640625" style="228" customWidth="1"/>
    <col min="18" max="20" width="3.6640625" style="228" customWidth="1"/>
    <col min="21" max="24" width="3.6640625" style="235" customWidth="1"/>
    <col min="25" max="25" width="2.21875" style="235" customWidth="1"/>
    <col min="26" max="27" width="2.109375" style="235" customWidth="1"/>
    <col min="28" max="28" width="7.21875" style="228" hidden="1" customWidth="1"/>
    <col min="29" max="51" width="0" style="228" hidden="1" customWidth="1"/>
    <col min="52" max="52" width="14.44140625" style="228" customWidth="1"/>
    <col min="53" max="53" width="2.109375" style="228" customWidth="1"/>
    <col min="54" max="54" width="2.33203125" style="228" customWidth="1"/>
    <col min="55" max="55" width="1.109375" style="228" customWidth="1"/>
    <col min="56" max="56" width="5.6640625" style="228" customWidth="1"/>
    <col min="57" max="57" width="3.6640625" style="228" customWidth="1"/>
    <col min="58" max="58" width="2.6640625" style="228" customWidth="1"/>
    <col min="59" max="59" width="3.6640625" style="228" customWidth="1"/>
    <col min="60" max="60" width="2.6640625" style="228" customWidth="1"/>
    <col min="61" max="61" width="3.6640625" style="228" customWidth="1"/>
    <col min="62" max="62" width="4.6640625" style="228" customWidth="1"/>
    <col min="63" max="63" width="1.21875" style="228" customWidth="1"/>
    <col min="64" max="64" width="3.109375" style="228" customWidth="1"/>
    <col min="65" max="65" width="4.44140625" style="228" customWidth="1"/>
    <col min="66" max="66" width="3.6640625" style="228" customWidth="1"/>
    <col min="67" max="67" width="5.6640625" style="228" customWidth="1"/>
    <col min="68" max="68" width="3.6640625" style="228" customWidth="1"/>
    <col min="69" max="69" width="4.6640625" style="228" customWidth="1"/>
    <col min="70" max="72" width="3.6640625" style="228" customWidth="1"/>
    <col min="73" max="76" width="3.6640625" style="235" customWidth="1"/>
    <col min="77" max="77" width="2.21875" style="235" customWidth="1"/>
    <col min="78" max="78" width="2.109375" style="235" customWidth="1"/>
    <col min="79" max="79" width="2.109375" style="228" customWidth="1"/>
    <col min="80" max="80" width="2.21875" style="235" customWidth="1"/>
    <col min="81" max="81" width="2.109375" style="235" customWidth="1"/>
    <col min="82" max="292" width="8.88671875" style="228"/>
    <col min="293" max="293" width="2.44140625" style="228" customWidth="1"/>
    <col min="294" max="294" width="2.33203125" style="228" customWidth="1"/>
    <col min="295" max="295" width="1.109375" style="228" customWidth="1"/>
    <col min="296" max="296" width="22.6640625" style="228" customWidth="1"/>
    <col min="297" max="297" width="1.21875" style="228" customWidth="1"/>
    <col min="298" max="299" width="11.77734375" style="228" customWidth="1"/>
    <col min="300" max="300" width="1.77734375" style="228" customWidth="1"/>
    <col min="301" max="301" width="6.88671875" style="228" customWidth="1"/>
    <col min="302" max="302" width="4.44140625" style="228" customWidth="1"/>
    <col min="303" max="303" width="3.6640625" style="228" customWidth="1"/>
    <col min="304" max="304" width="0.77734375" style="228" customWidth="1"/>
    <col min="305" max="305" width="3.33203125" style="228" customWidth="1"/>
    <col min="306" max="306" width="3.6640625" style="228" customWidth="1"/>
    <col min="307" max="307" width="3" style="228" customWidth="1"/>
    <col min="308" max="308" width="3.6640625" style="228" customWidth="1"/>
    <col min="309" max="309" width="3.109375" style="228" customWidth="1"/>
    <col min="310" max="310" width="1.88671875" style="228" customWidth="1"/>
    <col min="311" max="312" width="2.21875" style="228" customWidth="1"/>
    <col min="313" max="313" width="7.21875" style="228" customWidth="1"/>
    <col min="314" max="548" width="8.88671875" style="228"/>
    <col min="549" max="549" width="2.44140625" style="228" customWidth="1"/>
    <col min="550" max="550" width="2.33203125" style="228" customWidth="1"/>
    <col min="551" max="551" width="1.109375" style="228" customWidth="1"/>
    <col min="552" max="552" width="22.6640625" style="228" customWidth="1"/>
    <col min="553" max="553" width="1.21875" style="228" customWidth="1"/>
    <col min="554" max="555" width="11.77734375" style="228" customWidth="1"/>
    <col min="556" max="556" width="1.77734375" style="228" customWidth="1"/>
    <col min="557" max="557" width="6.88671875" style="228" customWidth="1"/>
    <col min="558" max="558" width="4.44140625" style="228" customWidth="1"/>
    <col min="559" max="559" width="3.6640625" style="228" customWidth="1"/>
    <col min="560" max="560" width="0.77734375" style="228" customWidth="1"/>
    <col min="561" max="561" width="3.33203125" style="228" customWidth="1"/>
    <col min="562" max="562" width="3.6640625" style="228" customWidth="1"/>
    <col min="563" max="563" width="3" style="228" customWidth="1"/>
    <col min="564" max="564" width="3.6640625" style="228" customWidth="1"/>
    <col min="565" max="565" width="3.109375" style="228" customWidth="1"/>
    <col min="566" max="566" width="1.88671875" style="228" customWidth="1"/>
    <col min="567" max="568" width="2.21875" style="228" customWidth="1"/>
    <col min="569" max="569" width="7.21875" style="228" customWidth="1"/>
    <col min="570" max="804" width="8.88671875" style="228"/>
    <col min="805" max="805" width="2.44140625" style="228" customWidth="1"/>
    <col min="806" max="806" width="2.33203125" style="228" customWidth="1"/>
    <col min="807" max="807" width="1.109375" style="228" customWidth="1"/>
    <col min="808" max="808" width="22.6640625" style="228" customWidth="1"/>
    <col min="809" max="809" width="1.21875" style="228" customWidth="1"/>
    <col min="810" max="811" width="11.77734375" style="228" customWidth="1"/>
    <col min="812" max="812" width="1.77734375" style="228" customWidth="1"/>
    <col min="813" max="813" width="6.88671875" style="228" customWidth="1"/>
    <col min="814" max="814" width="4.44140625" style="228" customWidth="1"/>
    <col min="815" max="815" width="3.6640625" style="228" customWidth="1"/>
    <col min="816" max="816" width="0.77734375" style="228" customWidth="1"/>
    <col min="817" max="817" width="3.33203125" style="228" customWidth="1"/>
    <col min="818" max="818" width="3.6640625" style="228" customWidth="1"/>
    <col min="819" max="819" width="3" style="228" customWidth="1"/>
    <col min="820" max="820" width="3.6640625" style="228" customWidth="1"/>
    <col min="821" max="821" width="3.109375" style="228" customWidth="1"/>
    <col min="822" max="822" width="1.88671875" style="228" customWidth="1"/>
    <col min="823" max="824" width="2.21875" style="228" customWidth="1"/>
    <col min="825" max="825" width="7.21875" style="228" customWidth="1"/>
    <col min="826" max="1060" width="8.88671875" style="228"/>
    <col min="1061" max="1061" width="2.44140625" style="228" customWidth="1"/>
    <col min="1062" max="1062" width="2.33203125" style="228" customWidth="1"/>
    <col min="1063" max="1063" width="1.109375" style="228" customWidth="1"/>
    <col min="1064" max="1064" width="22.6640625" style="228" customWidth="1"/>
    <col min="1065" max="1065" width="1.21875" style="228" customWidth="1"/>
    <col min="1066" max="1067" width="11.77734375" style="228" customWidth="1"/>
    <col min="1068" max="1068" width="1.77734375" style="228" customWidth="1"/>
    <col min="1069" max="1069" width="6.88671875" style="228" customWidth="1"/>
    <col min="1070" max="1070" width="4.44140625" style="228" customWidth="1"/>
    <col min="1071" max="1071" width="3.6640625" style="228" customWidth="1"/>
    <col min="1072" max="1072" width="0.77734375" style="228" customWidth="1"/>
    <col min="1073" max="1073" width="3.33203125" style="228" customWidth="1"/>
    <col min="1074" max="1074" width="3.6640625" style="228" customWidth="1"/>
    <col min="1075" max="1075" width="3" style="228" customWidth="1"/>
    <col min="1076" max="1076" width="3.6640625" style="228" customWidth="1"/>
    <col min="1077" max="1077" width="3.109375" style="228" customWidth="1"/>
    <col min="1078" max="1078" width="1.88671875" style="228" customWidth="1"/>
    <col min="1079" max="1080" width="2.21875" style="228" customWidth="1"/>
    <col min="1081" max="1081" width="7.21875" style="228" customWidth="1"/>
    <col min="1082" max="1316" width="8.88671875" style="228"/>
    <col min="1317" max="1317" width="2.44140625" style="228" customWidth="1"/>
    <col min="1318" max="1318" width="2.33203125" style="228" customWidth="1"/>
    <col min="1319" max="1319" width="1.109375" style="228" customWidth="1"/>
    <col min="1320" max="1320" width="22.6640625" style="228" customWidth="1"/>
    <col min="1321" max="1321" width="1.21875" style="228" customWidth="1"/>
    <col min="1322" max="1323" width="11.77734375" style="228" customWidth="1"/>
    <col min="1324" max="1324" width="1.77734375" style="228" customWidth="1"/>
    <col min="1325" max="1325" width="6.88671875" style="228" customWidth="1"/>
    <col min="1326" max="1326" width="4.44140625" style="228" customWidth="1"/>
    <col min="1327" max="1327" width="3.6640625" style="228" customWidth="1"/>
    <col min="1328" max="1328" width="0.77734375" style="228" customWidth="1"/>
    <col min="1329" max="1329" width="3.33203125" style="228" customWidth="1"/>
    <col min="1330" max="1330" width="3.6640625" style="228" customWidth="1"/>
    <col min="1331" max="1331" width="3" style="228" customWidth="1"/>
    <col min="1332" max="1332" width="3.6640625" style="228" customWidth="1"/>
    <col min="1333" max="1333" width="3.109375" style="228" customWidth="1"/>
    <col min="1334" max="1334" width="1.88671875" style="228" customWidth="1"/>
    <col min="1335" max="1336" width="2.21875" style="228" customWidth="1"/>
    <col min="1337" max="1337" width="7.21875" style="228" customWidth="1"/>
    <col min="1338" max="1572" width="8.88671875" style="228"/>
    <col min="1573" max="1573" width="2.44140625" style="228" customWidth="1"/>
    <col min="1574" max="1574" width="2.33203125" style="228" customWidth="1"/>
    <col min="1575" max="1575" width="1.109375" style="228" customWidth="1"/>
    <col min="1576" max="1576" width="22.6640625" style="228" customWidth="1"/>
    <col min="1577" max="1577" width="1.21875" style="228" customWidth="1"/>
    <col min="1578" max="1579" width="11.77734375" style="228" customWidth="1"/>
    <col min="1580" max="1580" width="1.77734375" style="228" customWidth="1"/>
    <col min="1581" max="1581" width="6.88671875" style="228" customWidth="1"/>
    <col min="1582" max="1582" width="4.44140625" style="228" customWidth="1"/>
    <col min="1583" max="1583" width="3.6640625" style="228" customWidth="1"/>
    <col min="1584" max="1584" width="0.77734375" style="228" customWidth="1"/>
    <col min="1585" max="1585" width="3.33203125" style="228" customWidth="1"/>
    <col min="1586" max="1586" width="3.6640625" style="228" customWidth="1"/>
    <col min="1587" max="1587" width="3" style="228" customWidth="1"/>
    <col min="1588" max="1588" width="3.6640625" style="228" customWidth="1"/>
    <col min="1589" max="1589" width="3.109375" style="228" customWidth="1"/>
    <col min="1590" max="1590" width="1.88671875" style="228" customWidth="1"/>
    <col min="1591" max="1592" width="2.21875" style="228" customWidth="1"/>
    <col min="1593" max="1593" width="7.21875" style="228" customWidth="1"/>
    <col min="1594" max="1828" width="8.88671875" style="228"/>
    <col min="1829" max="1829" width="2.44140625" style="228" customWidth="1"/>
    <col min="1830" max="1830" width="2.33203125" style="228" customWidth="1"/>
    <col min="1831" max="1831" width="1.109375" style="228" customWidth="1"/>
    <col min="1832" max="1832" width="22.6640625" style="228" customWidth="1"/>
    <col min="1833" max="1833" width="1.21875" style="228" customWidth="1"/>
    <col min="1834" max="1835" width="11.77734375" style="228" customWidth="1"/>
    <col min="1836" max="1836" width="1.77734375" style="228" customWidth="1"/>
    <col min="1837" max="1837" width="6.88671875" style="228" customWidth="1"/>
    <col min="1838" max="1838" width="4.44140625" style="228" customWidth="1"/>
    <col min="1839" max="1839" width="3.6640625" style="228" customWidth="1"/>
    <col min="1840" max="1840" width="0.77734375" style="228" customWidth="1"/>
    <col min="1841" max="1841" width="3.33203125" style="228" customWidth="1"/>
    <col min="1842" max="1842" width="3.6640625" style="228" customWidth="1"/>
    <col min="1843" max="1843" width="3" style="228" customWidth="1"/>
    <col min="1844" max="1844" width="3.6640625" style="228" customWidth="1"/>
    <col min="1845" max="1845" width="3.109375" style="228" customWidth="1"/>
    <col min="1846" max="1846" width="1.88671875" style="228" customWidth="1"/>
    <col min="1847" max="1848" width="2.21875" style="228" customWidth="1"/>
    <col min="1849" max="1849" width="7.21875" style="228" customWidth="1"/>
    <col min="1850" max="2084" width="8.88671875" style="228"/>
    <col min="2085" max="2085" width="2.44140625" style="228" customWidth="1"/>
    <col min="2086" max="2086" width="2.33203125" style="228" customWidth="1"/>
    <col min="2087" max="2087" width="1.109375" style="228" customWidth="1"/>
    <col min="2088" max="2088" width="22.6640625" style="228" customWidth="1"/>
    <col min="2089" max="2089" width="1.21875" style="228" customWidth="1"/>
    <col min="2090" max="2091" width="11.77734375" style="228" customWidth="1"/>
    <col min="2092" max="2092" width="1.77734375" style="228" customWidth="1"/>
    <col min="2093" max="2093" width="6.88671875" style="228" customWidth="1"/>
    <col min="2094" max="2094" width="4.44140625" style="228" customWidth="1"/>
    <col min="2095" max="2095" width="3.6640625" style="228" customWidth="1"/>
    <col min="2096" max="2096" width="0.77734375" style="228" customWidth="1"/>
    <col min="2097" max="2097" width="3.33203125" style="228" customWidth="1"/>
    <col min="2098" max="2098" width="3.6640625" style="228" customWidth="1"/>
    <col min="2099" max="2099" width="3" style="228" customWidth="1"/>
    <col min="2100" max="2100" width="3.6640625" style="228" customWidth="1"/>
    <col min="2101" max="2101" width="3.109375" style="228" customWidth="1"/>
    <col min="2102" max="2102" width="1.88671875" style="228" customWidth="1"/>
    <col min="2103" max="2104" width="2.21875" style="228" customWidth="1"/>
    <col min="2105" max="2105" width="7.21875" style="228" customWidth="1"/>
    <col min="2106" max="2340" width="8.88671875" style="228"/>
    <col min="2341" max="2341" width="2.44140625" style="228" customWidth="1"/>
    <col min="2342" max="2342" width="2.33203125" style="228" customWidth="1"/>
    <col min="2343" max="2343" width="1.109375" style="228" customWidth="1"/>
    <col min="2344" max="2344" width="22.6640625" style="228" customWidth="1"/>
    <col min="2345" max="2345" width="1.21875" style="228" customWidth="1"/>
    <col min="2346" max="2347" width="11.77734375" style="228" customWidth="1"/>
    <col min="2348" max="2348" width="1.77734375" style="228" customWidth="1"/>
    <col min="2349" max="2349" width="6.88671875" style="228" customWidth="1"/>
    <col min="2350" max="2350" width="4.44140625" style="228" customWidth="1"/>
    <col min="2351" max="2351" width="3.6640625" style="228" customWidth="1"/>
    <col min="2352" max="2352" width="0.77734375" style="228" customWidth="1"/>
    <col min="2353" max="2353" width="3.33203125" style="228" customWidth="1"/>
    <col min="2354" max="2354" width="3.6640625" style="228" customWidth="1"/>
    <col min="2355" max="2355" width="3" style="228" customWidth="1"/>
    <col min="2356" max="2356" width="3.6640625" style="228" customWidth="1"/>
    <col min="2357" max="2357" width="3.109375" style="228" customWidth="1"/>
    <col min="2358" max="2358" width="1.88671875" style="228" customWidth="1"/>
    <col min="2359" max="2360" width="2.21875" style="228" customWidth="1"/>
    <col min="2361" max="2361" width="7.21875" style="228" customWidth="1"/>
    <col min="2362" max="2596" width="8.88671875" style="228"/>
    <col min="2597" max="2597" width="2.44140625" style="228" customWidth="1"/>
    <col min="2598" max="2598" width="2.33203125" style="228" customWidth="1"/>
    <col min="2599" max="2599" width="1.109375" style="228" customWidth="1"/>
    <col min="2600" max="2600" width="22.6640625" style="228" customWidth="1"/>
    <col min="2601" max="2601" width="1.21875" style="228" customWidth="1"/>
    <col min="2602" max="2603" width="11.77734375" style="228" customWidth="1"/>
    <col min="2604" max="2604" width="1.77734375" style="228" customWidth="1"/>
    <col min="2605" max="2605" width="6.88671875" style="228" customWidth="1"/>
    <col min="2606" max="2606" width="4.44140625" style="228" customWidth="1"/>
    <col min="2607" max="2607" width="3.6640625" style="228" customWidth="1"/>
    <col min="2608" max="2608" width="0.77734375" style="228" customWidth="1"/>
    <col min="2609" max="2609" width="3.33203125" style="228" customWidth="1"/>
    <col min="2610" max="2610" width="3.6640625" style="228" customWidth="1"/>
    <col min="2611" max="2611" width="3" style="228" customWidth="1"/>
    <col min="2612" max="2612" width="3.6640625" style="228" customWidth="1"/>
    <col min="2613" max="2613" width="3.109375" style="228" customWidth="1"/>
    <col min="2614" max="2614" width="1.88671875" style="228" customWidth="1"/>
    <col min="2615" max="2616" width="2.21875" style="228" customWidth="1"/>
    <col min="2617" max="2617" width="7.21875" style="228" customWidth="1"/>
    <col min="2618" max="2852" width="8.88671875" style="228"/>
    <col min="2853" max="2853" width="2.44140625" style="228" customWidth="1"/>
    <col min="2854" max="2854" width="2.33203125" style="228" customWidth="1"/>
    <col min="2855" max="2855" width="1.109375" style="228" customWidth="1"/>
    <col min="2856" max="2856" width="22.6640625" style="228" customWidth="1"/>
    <col min="2857" max="2857" width="1.21875" style="228" customWidth="1"/>
    <col min="2858" max="2859" width="11.77734375" style="228" customWidth="1"/>
    <col min="2860" max="2860" width="1.77734375" style="228" customWidth="1"/>
    <col min="2861" max="2861" width="6.88671875" style="228" customWidth="1"/>
    <col min="2862" max="2862" width="4.44140625" style="228" customWidth="1"/>
    <col min="2863" max="2863" width="3.6640625" style="228" customWidth="1"/>
    <col min="2864" max="2864" width="0.77734375" style="228" customWidth="1"/>
    <col min="2865" max="2865" width="3.33203125" style="228" customWidth="1"/>
    <col min="2866" max="2866" width="3.6640625" style="228" customWidth="1"/>
    <col min="2867" max="2867" width="3" style="228" customWidth="1"/>
    <col min="2868" max="2868" width="3.6640625" style="228" customWidth="1"/>
    <col min="2869" max="2869" width="3.109375" style="228" customWidth="1"/>
    <col min="2870" max="2870" width="1.88671875" style="228" customWidth="1"/>
    <col min="2871" max="2872" width="2.21875" style="228" customWidth="1"/>
    <col min="2873" max="2873" width="7.21875" style="228" customWidth="1"/>
    <col min="2874" max="3108" width="8.88671875" style="228"/>
    <col min="3109" max="3109" width="2.44140625" style="228" customWidth="1"/>
    <col min="3110" max="3110" width="2.33203125" style="228" customWidth="1"/>
    <col min="3111" max="3111" width="1.109375" style="228" customWidth="1"/>
    <col min="3112" max="3112" width="22.6640625" style="228" customWidth="1"/>
    <col min="3113" max="3113" width="1.21875" style="228" customWidth="1"/>
    <col min="3114" max="3115" width="11.77734375" style="228" customWidth="1"/>
    <col min="3116" max="3116" width="1.77734375" style="228" customWidth="1"/>
    <col min="3117" max="3117" width="6.88671875" style="228" customWidth="1"/>
    <col min="3118" max="3118" width="4.44140625" style="228" customWidth="1"/>
    <col min="3119" max="3119" width="3.6640625" style="228" customWidth="1"/>
    <col min="3120" max="3120" width="0.77734375" style="228" customWidth="1"/>
    <col min="3121" max="3121" width="3.33203125" style="228" customWidth="1"/>
    <col min="3122" max="3122" width="3.6640625" style="228" customWidth="1"/>
    <col min="3123" max="3123" width="3" style="228" customWidth="1"/>
    <col min="3124" max="3124" width="3.6640625" style="228" customWidth="1"/>
    <col min="3125" max="3125" width="3.109375" style="228" customWidth="1"/>
    <col min="3126" max="3126" width="1.88671875" style="228" customWidth="1"/>
    <col min="3127" max="3128" width="2.21875" style="228" customWidth="1"/>
    <col min="3129" max="3129" width="7.21875" style="228" customWidth="1"/>
    <col min="3130" max="3364" width="8.88671875" style="228"/>
    <col min="3365" max="3365" width="2.44140625" style="228" customWidth="1"/>
    <col min="3366" max="3366" width="2.33203125" style="228" customWidth="1"/>
    <col min="3367" max="3367" width="1.109375" style="228" customWidth="1"/>
    <col min="3368" max="3368" width="22.6640625" style="228" customWidth="1"/>
    <col min="3369" max="3369" width="1.21875" style="228" customWidth="1"/>
    <col min="3370" max="3371" width="11.77734375" style="228" customWidth="1"/>
    <col min="3372" max="3372" width="1.77734375" style="228" customWidth="1"/>
    <col min="3373" max="3373" width="6.88671875" style="228" customWidth="1"/>
    <col min="3374" max="3374" width="4.44140625" style="228" customWidth="1"/>
    <col min="3375" max="3375" width="3.6640625" style="228" customWidth="1"/>
    <col min="3376" max="3376" width="0.77734375" style="228" customWidth="1"/>
    <col min="3377" max="3377" width="3.33203125" style="228" customWidth="1"/>
    <col min="3378" max="3378" width="3.6640625" style="228" customWidth="1"/>
    <col min="3379" max="3379" width="3" style="228" customWidth="1"/>
    <col min="3380" max="3380" width="3.6640625" style="228" customWidth="1"/>
    <col min="3381" max="3381" width="3.109375" style="228" customWidth="1"/>
    <col min="3382" max="3382" width="1.88671875" style="228" customWidth="1"/>
    <col min="3383" max="3384" width="2.21875" style="228" customWidth="1"/>
    <col min="3385" max="3385" width="7.21875" style="228" customWidth="1"/>
    <col min="3386" max="3620" width="8.88671875" style="228"/>
    <col min="3621" max="3621" width="2.44140625" style="228" customWidth="1"/>
    <col min="3622" max="3622" width="2.33203125" style="228" customWidth="1"/>
    <col min="3623" max="3623" width="1.109375" style="228" customWidth="1"/>
    <col min="3624" max="3624" width="22.6640625" style="228" customWidth="1"/>
    <col min="3625" max="3625" width="1.21875" style="228" customWidth="1"/>
    <col min="3626" max="3627" width="11.77734375" style="228" customWidth="1"/>
    <col min="3628" max="3628" width="1.77734375" style="228" customWidth="1"/>
    <col min="3629" max="3629" width="6.88671875" style="228" customWidth="1"/>
    <col min="3630" max="3630" width="4.44140625" style="228" customWidth="1"/>
    <col min="3631" max="3631" width="3.6640625" style="228" customWidth="1"/>
    <col min="3632" max="3632" width="0.77734375" style="228" customWidth="1"/>
    <col min="3633" max="3633" width="3.33203125" style="228" customWidth="1"/>
    <col min="3634" max="3634" width="3.6640625" style="228" customWidth="1"/>
    <col min="3635" max="3635" width="3" style="228" customWidth="1"/>
    <col min="3636" max="3636" width="3.6640625" style="228" customWidth="1"/>
    <col min="3637" max="3637" width="3.109375" style="228" customWidth="1"/>
    <col min="3638" max="3638" width="1.88671875" style="228" customWidth="1"/>
    <col min="3639" max="3640" width="2.21875" style="228" customWidth="1"/>
    <col min="3641" max="3641" width="7.21875" style="228" customWidth="1"/>
    <col min="3642" max="3876" width="8.88671875" style="228"/>
    <col min="3877" max="3877" width="2.44140625" style="228" customWidth="1"/>
    <col min="3878" max="3878" width="2.33203125" style="228" customWidth="1"/>
    <col min="3879" max="3879" width="1.109375" style="228" customWidth="1"/>
    <col min="3880" max="3880" width="22.6640625" style="228" customWidth="1"/>
    <col min="3881" max="3881" width="1.21875" style="228" customWidth="1"/>
    <col min="3882" max="3883" width="11.77734375" style="228" customWidth="1"/>
    <col min="3884" max="3884" width="1.77734375" style="228" customWidth="1"/>
    <col min="3885" max="3885" width="6.88671875" style="228" customWidth="1"/>
    <col min="3886" max="3886" width="4.44140625" style="228" customWidth="1"/>
    <col min="3887" max="3887" width="3.6640625" style="228" customWidth="1"/>
    <col min="3888" max="3888" width="0.77734375" style="228" customWidth="1"/>
    <col min="3889" max="3889" width="3.33203125" style="228" customWidth="1"/>
    <col min="3890" max="3890" width="3.6640625" style="228" customWidth="1"/>
    <col min="3891" max="3891" width="3" style="228" customWidth="1"/>
    <col min="3892" max="3892" width="3.6640625" style="228" customWidth="1"/>
    <col min="3893" max="3893" width="3.109375" style="228" customWidth="1"/>
    <col min="3894" max="3894" width="1.88671875" style="228" customWidth="1"/>
    <col min="3895" max="3896" width="2.21875" style="228" customWidth="1"/>
    <col min="3897" max="3897" width="7.21875" style="228" customWidth="1"/>
    <col min="3898" max="4132" width="8.88671875" style="228"/>
    <col min="4133" max="4133" width="2.44140625" style="228" customWidth="1"/>
    <col min="4134" max="4134" width="2.33203125" style="228" customWidth="1"/>
    <col min="4135" max="4135" width="1.109375" style="228" customWidth="1"/>
    <col min="4136" max="4136" width="22.6640625" style="228" customWidth="1"/>
    <col min="4137" max="4137" width="1.21875" style="228" customWidth="1"/>
    <col min="4138" max="4139" width="11.77734375" style="228" customWidth="1"/>
    <col min="4140" max="4140" width="1.77734375" style="228" customWidth="1"/>
    <col min="4141" max="4141" width="6.88671875" style="228" customWidth="1"/>
    <col min="4142" max="4142" width="4.44140625" style="228" customWidth="1"/>
    <col min="4143" max="4143" width="3.6640625" style="228" customWidth="1"/>
    <col min="4144" max="4144" width="0.77734375" style="228" customWidth="1"/>
    <col min="4145" max="4145" width="3.33203125" style="228" customWidth="1"/>
    <col min="4146" max="4146" width="3.6640625" style="228" customWidth="1"/>
    <col min="4147" max="4147" width="3" style="228" customWidth="1"/>
    <col min="4148" max="4148" width="3.6640625" style="228" customWidth="1"/>
    <col min="4149" max="4149" width="3.109375" style="228" customWidth="1"/>
    <col min="4150" max="4150" width="1.88671875" style="228" customWidth="1"/>
    <col min="4151" max="4152" width="2.21875" style="228" customWidth="1"/>
    <col min="4153" max="4153" width="7.21875" style="228" customWidth="1"/>
    <col min="4154" max="4388" width="8.88671875" style="228"/>
    <col min="4389" max="4389" width="2.44140625" style="228" customWidth="1"/>
    <col min="4390" max="4390" width="2.33203125" style="228" customWidth="1"/>
    <col min="4391" max="4391" width="1.109375" style="228" customWidth="1"/>
    <col min="4392" max="4392" width="22.6640625" style="228" customWidth="1"/>
    <col min="4393" max="4393" width="1.21875" style="228" customWidth="1"/>
    <col min="4394" max="4395" width="11.77734375" style="228" customWidth="1"/>
    <col min="4396" max="4396" width="1.77734375" style="228" customWidth="1"/>
    <col min="4397" max="4397" width="6.88671875" style="228" customWidth="1"/>
    <col min="4398" max="4398" width="4.44140625" style="228" customWidth="1"/>
    <col min="4399" max="4399" width="3.6640625" style="228" customWidth="1"/>
    <col min="4400" max="4400" width="0.77734375" style="228" customWidth="1"/>
    <col min="4401" max="4401" width="3.33203125" style="228" customWidth="1"/>
    <col min="4402" max="4402" width="3.6640625" style="228" customWidth="1"/>
    <col min="4403" max="4403" width="3" style="228" customWidth="1"/>
    <col min="4404" max="4404" width="3.6640625" style="228" customWidth="1"/>
    <col min="4405" max="4405" width="3.109375" style="228" customWidth="1"/>
    <col min="4406" max="4406" width="1.88671875" style="228" customWidth="1"/>
    <col min="4407" max="4408" width="2.21875" style="228" customWidth="1"/>
    <col min="4409" max="4409" width="7.21875" style="228" customWidth="1"/>
    <col min="4410" max="4644" width="8.88671875" style="228"/>
    <col min="4645" max="4645" width="2.44140625" style="228" customWidth="1"/>
    <col min="4646" max="4646" width="2.33203125" style="228" customWidth="1"/>
    <col min="4647" max="4647" width="1.109375" style="228" customWidth="1"/>
    <col min="4648" max="4648" width="22.6640625" style="228" customWidth="1"/>
    <col min="4649" max="4649" width="1.21875" style="228" customWidth="1"/>
    <col min="4650" max="4651" width="11.77734375" style="228" customWidth="1"/>
    <col min="4652" max="4652" width="1.77734375" style="228" customWidth="1"/>
    <col min="4653" max="4653" width="6.88671875" style="228" customWidth="1"/>
    <col min="4654" max="4654" width="4.44140625" style="228" customWidth="1"/>
    <col min="4655" max="4655" width="3.6640625" style="228" customWidth="1"/>
    <col min="4656" max="4656" width="0.77734375" style="228" customWidth="1"/>
    <col min="4657" max="4657" width="3.33203125" style="228" customWidth="1"/>
    <col min="4658" max="4658" width="3.6640625" style="228" customWidth="1"/>
    <col min="4659" max="4659" width="3" style="228" customWidth="1"/>
    <col min="4660" max="4660" width="3.6640625" style="228" customWidth="1"/>
    <col min="4661" max="4661" width="3.109375" style="228" customWidth="1"/>
    <col min="4662" max="4662" width="1.88671875" style="228" customWidth="1"/>
    <col min="4663" max="4664" width="2.21875" style="228" customWidth="1"/>
    <col min="4665" max="4665" width="7.21875" style="228" customWidth="1"/>
    <col min="4666" max="4900" width="8.88671875" style="228"/>
    <col min="4901" max="4901" width="2.44140625" style="228" customWidth="1"/>
    <col min="4902" max="4902" width="2.33203125" style="228" customWidth="1"/>
    <col min="4903" max="4903" width="1.109375" style="228" customWidth="1"/>
    <col min="4904" max="4904" width="22.6640625" style="228" customWidth="1"/>
    <col min="4905" max="4905" width="1.21875" style="228" customWidth="1"/>
    <col min="4906" max="4907" width="11.77734375" style="228" customWidth="1"/>
    <col min="4908" max="4908" width="1.77734375" style="228" customWidth="1"/>
    <col min="4909" max="4909" width="6.88671875" style="228" customWidth="1"/>
    <col min="4910" max="4910" width="4.44140625" style="228" customWidth="1"/>
    <col min="4911" max="4911" width="3.6640625" style="228" customWidth="1"/>
    <col min="4912" max="4912" width="0.77734375" style="228" customWidth="1"/>
    <col min="4913" max="4913" width="3.33203125" style="228" customWidth="1"/>
    <col min="4914" max="4914" width="3.6640625" style="228" customWidth="1"/>
    <col min="4915" max="4915" width="3" style="228" customWidth="1"/>
    <col min="4916" max="4916" width="3.6640625" style="228" customWidth="1"/>
    <col min="4917" max="4917" width="3.109375" style="228" customWidth="1"/>
    <col min="4918" max="4918" width="1.88671875" style="228" customWidth="1"/>
    <col min="4919" max="4920" width="2.21875" style="228" customWidth="1"/>
    <col min="4921" max="4921" width="7.21875" style="228" customWidth="1"/>
    <col min="4922" max="5156" width="8.88671875" style="228"/>
    <col min="5157" max="5157" width="2.44140625" style="228" customWidth="1"/>
    <col min="5158" max="5158" width="2.33203125" style="228" customWidth="1"/>
    <col min="5159" max="5159" width="1.109375" style="228" customWidth="1"/>
    <col min="5160" max="5160" width="22.6640625" style="228" customWidth="1"/>
    <col min="5161" max="5161" width="1.21875" style="228" customWidth="1"/>
    <col min="5162" max="5163" width="11.77734375" style="228" customWidth="1"/>
    <col min="5164" max="5164" width="1.77734375" style="228" customWidth="1"/>
    <col min="5165" max="5165" width="6.88671875" style="228" customWidth="1"/>
    <col min="5166" max="5166" width="4.44140625" style="228" customWidth="1"/>
    <col min="5167" max="5167" width="3.6640625" style="228" customWidth="1"/>
    <col min="5168" max="5168" width="0.77734375" style="228" customWidth="1"/>
    <col min="5169" max="5169" width="3.33203125" style="228" customWidth="1"/>
    <col min="5170" max="5170" width="3.6640625" style="228" customWidth="1"/>
    <col min="5171" max="5171" width="3" style="228" customWidth="1"/>
    <col min="5172" max="5172" width="3.6640625" style="228" customWidth="1"/>
    <col min="5173" max="5173" width="3.109375" style="228" customWidth="1"/>
    <col min="5174" max="5174" width="1.88671875" style="228" customWidth="1"/>
    <col min="5175" max="5176" width="2.21875" style="228" customWidth="1"/>
    <col min="5177" max="5177" width="7.21875" style="228" customWidth="1"/>
    <col min="5178" max="5412" width="8.88671875" style="228"/>
    <col min="5413" max="5413" width="2.44140625" style="228" customWidth="1"/>
    <col min="5414" max="5414" width="2.33203125" style="228" customWidth="1"/>
    <col min="5415" max="5415" width="1.109375" style="228" customWidth="1"/>
    <col min="5416" max="5416" width="22.6640625" style="228" customWidth="1"/>
    <col min="5417" max="5417" width="1.21875" style="228" customWidth="1"/>
    <col min="5418" max="5419" width="11.77734375" style="228" customWidth="1"/>
    <col min="5420" max="5420" width="1.77734375" style="228" customWidth="1"/>
    <col min="5421" max="5421" width="6.88671875" style="228" customWidth="1"/>
    <col min="5422" max="5422" width="4.44140625" style="228" customWidth="1"/>
    <col min="5423" max="5423" width="3.6640625" style="228" customWidth="1"/>
    <col min="5424" max="5424" width="0.77734375" style="228" customWidth="1"/>
    <col min="5425" max="5425" width="3.33203125" style="228" customWidth="1"/>
    <col min="5426" max="5426" width="3.6640625" style="228" customWidth="1"/>
    <col min="5427" max="5427" width="3" style="228" customWidth="1"/>
    <col min="5428" max="5428" width="3.6640625" style="228" customWidth="1"/>
    <col min="5429" max="5429" width="3.109375" style="228" customWidth="1"/>
    <col min="5430" max="5430" width="1.88671875" style="228" customWidth="1"/>
    <col min="5431" max="5432" width="2.21875" style="228" customWidth="1"/>
    <col min="5433" max="5433" width="7.21875" style="228" customWidth="1"/>
    <col min="5434" max="5668" width="8.88671875" style="228"/>
    <col min="5669" max="5669" width="2.44140625" style="228" customWidth="1"/>
    <col min="5670" max="5670" width="2.33203125" style="228" customWidth="1"/>
    <col min="5671" max="5671" width="1.109375" style="228" customWidth="1"/>
    <col min="5672" max="5672" width="22.6640625" style="228" customWidth="1"/>
    <col min="5673" max="5673" width="1.21875" style="228" customWidth="1"/>
    <col min="5674" max="5675" width="11.77734375" style="228" customWidth="1"/>
    <col min="5676" max="5676" width="1.77734375" style="228" customWidth="1"/>
    <col min="5677" max="5677" width="6.88671875" style="228" customWidth="1"/>
    <col min="5678" max="5678" width="4.44140625" style="228" customWidth="1"/>
    <col min="5679" max="5679" width="3.6640625" style="228" customWidth="1"/>
    <col min="5680" max="5680" width="0.77734375" style="228" customWidth="1"/>
    <col min="5681" max="5681" width="3.33203125" style="228" customWidth="1"/>
    <col min="5682" max="5682" width="3.6640625" style="228" customWidth="1"/>
    <col min="5683" max="5683" width="3" style="228" customWidth="1"/>
    <col min="5684" max="5684" width="3.6640625" style="228" customWidth="1"/>
    <col min="5685" max="5685" width="3.109375" style="228" customWidth="1"/>
    <col min="5686" max="5686" width="1.88671875" style="228" customWidth="1"/>
    <col min="5687" max="5688" width="2.21875" style="228" customWidth="1"/>
    <col min="5689" max="5689" width="7.21875" style="228" customWidth="1"/>
    <col min="5690" max="5924" width="8.88671875" style="228"/>
    <col min="5925" max="5925" width="2.44140625" style="228" customWidth="1"/>
    <col min="5926" max="5926" width="2.33203125" style="228" customWidth="1"/>
    <col min="5927" max="5927" width="1.109375" style="228" customWidth="1"/>
    <col min="5928" max="5928" width="22.6640625" style="228" customWidth="1"/>
    <col min="5929" max="5929" width="1.21875" style="228" customWidth="1"/>
    <col min="5930" max="5931" width="11.77734375" style="228" customWidth="1"/>
    <col min="5932" max="5932" width="1.77734375" style="228" customWidth="1"/>
    <col min="5933" max="5933" width="6.88671875" style="228" customWidth="1"/>
    <col min="5934" max="5934" width="4.44140625" style="228" customWidth="1"/>
    <col min="5935" max="5935" width="3.6640625" style="228" customWidth="1"/>
    <col min="5936" max="5936" width="0.77734375" style="228" customWidth="1"/>
    <col min="5937" max="5937" width="3.33203125" style="228" customWidth="1"/>
    <col min="5938" max="5938" width="3.6640625" style="228" customWidth="1"/>
    <col min="5939" max="5939" width="3" style="228" customWidth="1"/>
    <col min="5940" max="5940" width="3.6640625" style="228" customWidth="1"/>
    <col min="5941" max="5941" width="3.109375" style="228" customWidth="1"/>
    <col min="5942" max="5942" width="1.88671875" style="228" customWidth="1"/>
    <col min="5943" max="5944" width="2.21875" style="228" customWidth="1"/>
    <col min="5945" max="5945" width="7.21875" style="228" customWidth="1"/>
    <col min="5946" max="6180" width="8.88671875" style="228"/>
    <col min="6181" max="6181" width="2.44140625" style="228" customWidth="1"/>
    <col min="6182" max="6182" width="2.33203125" style="228" customWidth="1"/>
    <col min="6183" max="6183" width="1.109375" style="228" customWidth="1"/>
    <col min="6184" max="6184" width="22.6640625" style="228" customWidth="1"/>
    <col min="6185" max="6185" width="1.21875" style="228" customWidth="1"/>
    <col min="6186" max="6187" width="11.77734375" style="228" customWidth="1"/>
    <col min="6188" max="6188" width="1.77734375" style="228" customWidth="1"/>
    <col min="6189" max="6189" width="6.88671875" style="228" customWidth="1"/>
    <col min="6190" max="6190" width="4.44140625" style="228" customWidth="1"/>
    <col min="6191" max="6191" width="3.6640625" style="228" customWidth="1"/>
    <col min="6192" max="6192" width="0.77734375" style="228" customWidth="1"/>
    <col min="6193" max="6193" width="3.33203125" style="228" customWidth="1"/>
    <col min="6194" max="6194" width="3.6640625" style="228" customWidth="1"/>
    <col min="6195" max="6195" width="3" style="228" customWidth="1"/>
    <col min="6196" max="6196" width="3.6640625" style="228" customWidth="1"/>
    <col min="6197" max="6197" width="3.109375" style="228" customWidth="1"/>
    <col min="6198" max="6198" width="1.88671875" style="228" customWidth="1"/>
    <col min="6199" max="6200" width="2.21875" style="228" customWidth="1"/>
    <col min="6201" max="6201" width="7.21875" style="228" customWidth="1"/>
    <col min="6202" max="6436" width="8.88671875" style="228"/>
    <col min="6437" max="6437" width="2.44140625" style="228" customWidth="1"/>
    <col min="6438" max="6438" width="2.33203125" style="228" customWidth="1"/>
    <col min="6439" max="6439" width="1.109375" style="228" customWidth="1"/>
    <col min="6440" max="6440" width="22.6640625" style="228" customWidth="1"/>
    <col min="6441" max="6441" width="1.21875" style="228" customWidth="1"/>
    <col min="6442" max="6443" width="11.77734375" style="228" customWidth="1"/>
    <col min="6444" max="6444" width="1.77734375" style="228" customWidth="1"/>
    <col min="6445" max="6445" width="6.88671875" style="228" customWidth="1"/>
    <col min="6446" max="6446" width="4.44140625" style="228" customWidth="1"/>
    <col min="6447" max="6447" width="3.6640625" style="228" customWidth="1"/>
    <col min="6448" max="6448" width="0.77734375" style="228" customWidth="1"/>
    <col min="6449" max="6449" width="3.33203125" style="228" customWidth="1"/>
    <col min="6450" max="6450" width="3.6640625" style="228" customWidth="1"/>
    <col min="6451" max="6451" width="3" style="228" customWidth="1"/>
    <col min="6452" max="6452" width="3.6640625" style="228" customWidth="1"/>
    <col min="6453" max="6453" width="3.109375" style="228" customWidth="1"/>
    <col min="6454" max="6454" width="1.88671875" style="228" customWidth="1"/>
    <col min="6455" max="6456" width="2.21875" style="228" customWidth="1"/>
    <col min="6457" max="6457" width="7.21875" style="228" customWidth="1"/>
    <col min="6458" max="6692" width="8.88671875" style="228"/>
    <col min="6693" max="6693" width="2.44140625" style="228" customWidth="1"/>
    <col min="6694" max="6694" width="2.33203125" style="228" customWidth="1"/>
    <col min="6695" max="6695" width="1.109375" style="228" customWidth="1"/>
    <col min="6696" max="6696" width="22.6640625" style="228" customWidth="1"/>
    <col min="6697" max="6697" width="1.21875" style="228" customWidth="1"/>
    <col min="6698" max="6699" width="11.77734375" style="228" customWidth="1"/>
    <col min="6700" max="6700" width="1.77734375" style="228" customWidth="1"/>
    <col min="6701" max="6701" width="6.88671875" style="228" customWidth="1"/>
    <col min="6702" max="6702" width="4.44140625" style="228" customWidth="1"/>
    <col min="6703" max="6703" width="3.6640625" style="228" customWidth="1"/>
    <col min="6704" max="6704" width="0.77734375" style="228" customWidth="1"/>
    <col min="6705" max="6705" width="3.33203125" style="228" customWidth="1"/>
    <col min="6706" max="6706" width="3.6640625" style="228" customWidth="1"/>
    <col min="6707" max="6707" width="3" style="228" customWidth="1"/>
    <col min="6708" max="6708" width="3.6640625" style="228" customWidth="1"/>
    <col min="6709" max="6709" width="3.109375" style="228" customWidth="1"/>
    <col min="6710" max="6710" width="1.88671875" style="228" customWidth="1"/>
    <col min="6711" max="6712" width="2.21875" style="228" customWidth="1"/>
    <col min="6713" max="6713" width="7.21875" style="228" customWidth="1"/>
    <col min="6714" max="6948" width="8.88671875" style="228"/>
    <col min="6949" max="6949" width="2.44140625" style="228" customWidth="1"/>
    <col min="6950" max="6950" width="2.33203125" style="228" customWidth="1"/>
    <col min="6951" max="6951" width="1.109375" style="228" customWidth="1"/>
    <col min="6952" max="6952" width="22.6640625" style="228" customWidth="1"/>
    <col min="6953" max="6953" width="1.21875" style="228" customWidth="1"/>
    <col min="6954" max="6955" width="11.77734375" style="228" customWidth="1"/>
    <col min="6956" max="6956" width="1.77734375" style="228" customWidth="1"/>
    <col min="6957" max="6957" width="6.88671875" style="228" customWidth="1"/>
    <col min="6958" max="6958" width="4.44140625" style="228" customWidth="1"/>
    <col min="6959" max="6959" width="3.6640625" style="228" customWidth="1"/>
    <col min="6960" max="6960" width="0.77734375" style="228" customWidth="1"/>
    <col min="6961" max="6961" width="3.33203125" style="228" customWidth="1"/>
    <col min="6962" max="6962" width="3.6640625" style="228" customWidth="1"/>
    <col min="6963" max="6963" width="3" style="228" customWidth="1"/>
    <col min="6964" max="6964" width="3.6640625" style="228" customWidth="1"/>
    <col min="6965" max="6965" width="3.109375" style="228" customWidth="1"/>
    <col min="6966" max="6966" width="1.88671875" style="228" customWidth="1"/>
    <col min="6967" max="6968" width="2.21875" style="228" customWidth="1"/>
    <col min="6969" max="6969" width="7.21875" style="228" customWidth="1"/>
    <col min="6970" max="7204" width="8.88671875" style="228"/>
    <col min="7205" max="7205" width="2.44140625" style="228" customWidth="1"/>
    <col min="7206" max="7206" width="2.33203125" style="228" customWidth="1"/>
    <col min="7207" max="7207" width="1.109375" style="228" customWidth="1"/>
    <col min="7208" max="7208" width="22.6640625" style="228" customWidth="1"/>
    <col min="7209" max="7209" width="1.21875" style="228" customWidth="1"/>
    <col min="7210" max="7211" width="11.77734375" style="228" customWidth="1"/>
    <col min="7212" max="7212" width="1.77734375" style="228" customWidth="1"/>
    <col min="7213" max="7213" width="6.88671875" style="228" customWidth="1"/>
    <col min="7214" max="7214" width="4.44140625" style="228" customWidth="1"/>
    <col min="7215" max="7215" width="3.6640625" style="228" customWidth="1"/>
    <col min="7216" max="7216" width="0.77734375" style="228" customWidth="1"/>
    <col min="7217" max="7217" width="3.33203125" style="228" customWidth="1"/>
    <col min="7218" max="7218" width="3.6640625" style="228" customWidth="1"/>
    <col min="7219" max="7219" width="3" style="228" customWidth="1"/>
    <col min="7220" max="7220" width="3.6640625" style="228" customWidth="1"/>
    <col min="7221" max="7221" width="3.109375" style="228" customWidth="1"/>
    <col min="7222" max="7222" width="1.88671875" style="228" customWidth="1"/>
    <col min="7223" max="7224" width="2.21875" style="228" customWidth="1"/>
    <col min="7225" max="7225" width="7.21875" style="228" customWidth="1"/>
    <col min="7226" max="7460" width="8.88671875" style="228"/>
    <col min="7461" max="7461" width="2.44140625" style="228" customWidth="1"/>
    <col min="7462" max="7462" width="2.33203125" style="228" customWidth="1"/>
    <col min="7463" max="7463" width="1.109375" style="228" customWidth="1"/>
    <col min="7464" max="7464" width="22.6640625" style="228" customWidth="1"/>
    <col min="7465" max="7465" width="1.21875" style="228" customWidth="1"/>
    <col min="7466" max="7467" width="11.77734375" style="228" customWidth="1"/>
    <col min="7468" max="7468" width="1.77734375" style="228" customWidth="1"/>
    <col min="7469" max="7469" width="6.88671875" style="228" customWidth="1"/>
    <col min="7470" max="7470" width="4.44140625" style="228" customWidth="1"/>
    <col min="7471" max="7471" width="3.6640625" style="228" customWidth="1"/>
    <col min="7472" max="7472" width="0.77734375" style="228" customWidth="1"/>
    <col min="7473" max="7473" width="3.33203125" style="228" customWidth="1"/>
    <col min="7474" max="7474" width="3.6640625" style="228" customWidth="1"/>
    <col min="7475" max="7475" width="3" style="228" customWidth="1"/>
    <col min="7476" max="7476" width="3.6640625" style="228" customWidth="1"/>
    <col min="7477" max="7477" width="3.109375" style="228" customWidth="1"/>
    <col min="7478" max="7478" width="1.88671875" style="228" customWidth="1"/>
    <col min="7479" max="7480" width="2.21875" style="228" customWidth="1"/>
    <col min="7481" max="7481" width="7.21875" style="228" customWidth="1"/>
    <col min="7482" max="7716" width="8.88671875" style="228"/>
    <col min="7717" max="7717" width="2.44140625" style="228" customWidth="1"/>
    <col min="7718" max="7718" width="2.33203125" style="228" customWidth="1"/>
    <col min="7719" max="7719" width="1.109375" style="228" customWidth="1"/>
    <col min="7720" max="7720" width="22.6640625" style="228" customWidth="1"/>
    <col min="7721" max="7721" width="1.21875" style="228" customWidth="1"/>
    <col min="7722" max="7723" width="11.77734375" style="228" customWidth="1"/>
    <col min="7724" max="7724" width="1.77734375" style="228" customWidth="1"/>
    <col min="7725" max="7725" width="6.88671875" style="228" customWidth="1"/>
    <col min="7726" max="7726" width="4.44140625" style="228" customWidth="1"/>
    <col min="7727" max="7727" width="3.6640625" style="228" customWidth="1"/>
    <col min="7728" max="7728" width="0.77734375" style="228" customWidth="1"/>
    <col min="7729" max="7729" width="3.33203125" style="228" customWidth="1"/>
    <col min="7730" max="7730" width="3.6640625" style="228" customWidth="1"/>
    <col min="7731" max="7731" width="3" style="228" customWidth="1"/>
    <col min="7732" max="7732" width="3.6640625" style="228" customWidth="1"/>
    <col min="7733" max="7733" width="3.109375" style="228" customWidth="1"/>
    <col min="7734" max="7734" width="1.88671875" style="228" customWidth="1"/>
    <col min="7735" max="7736" width="2.21875" style="228" customWidth="1"/>
    <col min="7737" max="7737" width="7.21875" style="228" customWidth="1"/>
    <col min="7738" max="7972" width="8.88671875" style="228"/>
    <col min="7973" max="7973" width="2.44140625" style="228" customWidth="1"/>
    <col min="7974" max="7974" width="2.33203125" style="228" customWidth="1"/>
    <col min="7975" max="7975" width="1.109375" style="228" customWidth="1"/>
    <col min="7976" max="7976" width="22.6640625" style="228" customWidth="1"/>
    <col min="7977" max="7977" width="1.21875" style="228" customWidth="1"/>
    <col min="7978" max="7979" width="11.77734375" style="228" customWidth="1"/>
    <col min="7980" max="7980" width="1.77734375" style="228" customWidth="1"/>
    <col min="7981" max="7981" width="6.88671875" style="228" customWidth="1"/>
    <col min="7982" max="7982" width="4.44140625" style="228" customWidth="1"/>
    <col min="7983" max="7983" width="3.6640625" style="228" customWidth="1"/>
    <col min="7984" max="7984" width="0.77734375" style="228" customWidth="1"/>
    <col min="7985" max="7985" width="3.33203125" style="228" customWidth="1"/>
    <col min="7986" max="7986" width="3.6640625" style="228" customWidth="1"/>
    <col min="7987" max="7987" width="3" style="228" customWidth="1"/>
    <col min="7988" max="7988" width="3.6640625" style="228" customWidth="1"/>
    <col min="7989" max="7989" width="3.109375" style="228" customWidth="1"/>
    <col min="7990" max="7990" width="1.88671875" style="228" customWidth="1"/>
    <col min="7991" max="7992" width="2.21875" style="228" customWidth="1"/>
    <col min="7993" max="7993" width="7.21875" style="228" customWidth="1"/>
    <col min="7994" max="8228" width="8.88671875" style="228"/>
    <col min="8229" max="8229" width="2.44140625" style="228" customWidth="1"/>
    <col min="8230" max="8230" width="2.33203125" style="228" customWidth="1"/>
    <col min="8231" max="8231" width="1.109375" style="228" customWidth="1"/>
    <col min="8232" max="8232" width="22.6640625" style="228" customWidth="1"/>
    <col min="8233" max="8233" width="1.21875" style="228" customWidth="1"/>
    <col min="8234" max="8235" width="11.77734375" style="228" customWidth="1"/>
    <col min="8236" max="8236" width="1.77734375" style="228" customWidth="1"/>
    <col min="8237" max="8237" width="6.88671875" style="228" customWidth="1"/>
    <col min="8238" max="8238" width="4.44140625" style="228" customWidth="1"/>
    <col min="8239" max="8239" width="3.6640625" style="228" customWidth="1"/>
    <col min="8240" max="8240" width="0.77734375" style="228" customWidth="1"/>
    <col min="8241" max="8241" width="3.33203125" style="228" customWidth="1"/>
    <col min="8242" max="8242" width="3.6640625" style="228" customWidth="1"/>
    <col min="8243" max="8243" width="3" style="228" customWidth="1"/>
    <col min="8244" max="8244" width="3.6640625" style="228" customWidth="1"/>
    <col min="8245" max="8245" width="3.109375" style="228" customWidth="1"/>
    <col min="8246" max="8246" width="1.88671875" style="228" customWidth="1"/>
    <col min="8247" max="8248" width="2.21875" style="228" customWidth="1"/>
    <col min="8249" max="8249" width="7.21875" style="228" customWidth="1"/>
    <col min="8250" max="8484" width="8.88671875" style="228"/>
    <col min="8485" max="8485" width="2.44140625" style="228" customWidth="1"/>
    <col min="8486" max="8486" width="2.33203125" style="228" customWidth="1"/>
    <col min="8487" max="8487" width="1.109375" style="228" customWidth="1"/>
    <col min="8488" max="8488" width="22.6640625" style="228" customWidth="1"/>
    <col min="8489" max="8489" width="1.21875" style="228" customWidth="1"/>
    <col min="8490" max="8491" width="11.77734375" style="228" customWidth="1"/>
    <col min="8492" max="8492" width="1.77734375" style="228" customWidth="1"/>
    <col min="8493" max="8493" width="6.88671875" style="228" customWidth="1"/>
    <col min="8494" max="8494" width="4.44140625" style="228" customWidth="1"/>
    <col min="8495" max="8495" width="3.6640625" style="228" customWidth="1"/>
    <col min="8496" max="8496" width="0.77734375" style="228" customWidth="1"/>
    <col min="8497" max="8497" width="3.33203125" style="228" customWidth="1"/>
    <col min="8498" max="8498" width="3.6640625" style="228" customWidth="1"/>
    <col min="8499" max="8499" width="3" style="228" customWidth="1"/>
    <col min="8500" max="8500" width="3.6640625" style="228" customWidth="1"/>
    <col min="8501" max="8501" width="3.109375" style="228" customWidth="1"/>
    <col min="8502" max="8502" width="1.88671875" style="228" customWidth="1"/>
    <col min="8503" max="8504" width="2.21875" style="228" customWidth="1"/>
    <col min="8505" max="8505" width="7.21875" style="228" customWidth="1"/>
    <col min="8506" max="8740" width="8.88671875" style="228"/>
    <col min="8741" max="8741" width="2.44140625" style="228" customWidth="1"/>
    <col min="8742" max="8742" width="2.33203125" style="228" customWidth="1"/>
    <col min="8743" max="8743" width="1.109375" style="228" customWidth="1"/>
    <col min="8744" max="8744" width="22.6640625" style="228" customWidth="1"/>
    <col min="8745" max="8745" width="1.21875" style="228" customWidth="1"/>
    <col min="8746" max="8747" width="11.77734375" style="228" customWidth="1"/>
    <col min="8748" max="8748" width="1.77734375" style="228" customWidth="1"/>
    <col min="8749" max="8749" width="6.88671875" style="228" customWidth="1"/>
    <col min="8750" max="8750" width="4.44140625" style="228" customWidth="1"/>
    <col min="8751" max="8751" width="3.6640625" style="228" customWidth="1"/>
    <col min="8752" max="8752" width="0.77734375" style="228" customWidth="1"/>
    <col min="8753" max="8753" width="3.33203125" style="228" customWidth="1"/>
    <col min="8754" max="8754" width="3.6640625" style="228" customWidth="1"/>
    <col min="8755" max="8755" width="3" style="228" customWidth="1"/>
    <col min="8756" max="8756" width="3.6640625" style="228" customWidth="1"/>
    <col min="8757" max="8757" width="3.109375" style="228" customWidth="1"/>
    <col min="8758" max="8758" width="1.88671875" style="228" customWidth="1"/>
    <col min="8759" max="8760" width="2.21875" style="228" customWidth="1"/>
    <col min="8761" max="8761" width="7.21875" style="228" customWidth="1"/>
    <col min="8762" max="8996" width="8.88671875" style="228"/>
    <col min="8997" max="8997" width="2.44140625" style="228" customWidth="1"/>
    <col min="8998" max="8998" width="2.33203125" style="228" customWidth="1"/>
    <col min="8999" max="8999" width="1.109375" style="228" customWidth="1"/>
    <col min="9000" max="9000" width="22.6640625" style="228" customWidth="1"/>
    <col min="9001" max="9001" width="1.21875" style="228" customWidth="1"/>
    <col min="9002" max="9003" width="11.77734375" style="228" customWidth="1"/>
    <col min="9004" max="9004" width="1.77734375" style="228" customWidth="1"/>
    <col min="9005" max="9005" width="6.88671875" style="228" customWidth="1"/>
    <col min="9006" max="9006" width="4.44140625" style="228" customWidth="1"/>
    <col min="9007" max="9007" width="3.6640625" style="228" customWidth="1"/>
    <col min="9008" max="9008" width="0.77734375" style="228" customWidth="1"/>
    <col min="9009" max="9009" width="3.33203125" style="228" customWidth="1"/>
    <col min="9010" max="9010" width="3.6640625" style="228" customWidth="1"/>
    <col min="9011" max="9011" width="3" style="228" customWidth="1"/>
    <col min="9012" max="9012" width="3.6640625" style="228" customWidth="1"/>
    <col min="9013" max="9013" width="3.109375" style="228" customWidth="1"/>
    <col min="9014" max="9014" width="1.88671875" style="228" customWidth="1"/>
    <col min="9015" max="9016" width="2.21875" style="228" customWidth="1"/>
    <col min="9017" max="9017" width="7.21875" style="228" customWidth="1"/>
    <col min="9018" max="9252" width="8.88671875" style="228"/>
    <col min="9253" max="9253" width="2.44140625" style="228" customWidth="1"/>
    <col min="9254" max="9254" width="2.33203125" style="228" customWidth="1"/>
    <col min="9255" max="9255" width="1.109375" style="228" customWidth="1"/>
    <col min="9256" max="9256" width="22.6640625" style="228" customWidth="1"/>
    <col min="9257" max="9257" width="1.21875" style="228" customWidth="1"/>
    <col min="9258" max="9259" width="11.77734375" style="228" customWidth="1"/>
    <col min="9260" max="9260" width="1.77734375" style="228" customWidth="1"/>
    <col min="9261" max="9261" width="6.88671875" style="228" customWidth="1"/>
    <col min="9262" max="9262" width="4.44140625" style="228" customWidth="1"/>
    <col min="9263" max="9263" width="3.6640625" style="228" customWidth="1"/>
    <col min="9264" max="9264" width="0.77734375" style="228" customWidth="1"/>
    <col min="9265" max="9265" width="3.33203125" style="228" customWidth="1"/>
    <col min="9266" max="9266" width="3.6640625" style="228" customWidth="1"/>
    <col min="9267" max="9267" width="3" style="228" customWidth="1"/>
    <col min="9268" max="9268" width="3.6640625" style="228" customWidth="1"/>
    <col min="9269" max="9269" width="3.109375" style="228" customWidth="1"/>
    <col min="9270" max="9270" width="1.88671875" style="228" customWidth="1"/>
    <col min="9271" max="9272" width="2.21875" style="228" customWidth="1"/>
    <col min="9273" max="9273" width="7.21875" style="228" customWidth="1"/>
    <col min="9274" max="9508" width="8.88671875" style="228"/>
    <col min="9509" max="9509" width="2.44140625" style="228" customWidth="1"/>
    <col min="9510" max="9510" width="2.33203125" style="228" customWidth="1"/>
    <col min="9511" max="9511" width="1.109375" style="228" customWidth="1"/>
    <col min="9512" max="9512" width="22.6640625" style="228" customWidth="1"/>
    <col min="9513" max="9513" width="1.21875" style="228" customWidth="1"/>
    <col min="9514" max="9515" width="11.77734375" style="228" customWidth="1"/>
    <col min="9516" max="9516" width="1.77734375" style="228" customWidth="1"/>
    <col min="9517" max="9517" width="6.88671875" style="228" customWidth="1"/>
    <col min="9518" max="9518" width="4.44140625" style="228" customWidth="1"/>
    <col min="9519" max="9519" width="3.6640625" style="228" customWidth="1"/>
    <col min="9520" max="9520" width="0.77734375" style="228" customWidth="1"/>
    <col min="9521" max="9521" width="3.33203125" style="228" customWidth="1"/>
    <col min="9522" max="9522" width="3.6640625" style="228" customWidth="1"/>
    <col min="9523" max="9523" width="3" style="228" customWidth="1"/>
    <col min="9524" max="9524" width="3.6640625" style="228" customWidth="1"/>
    <col min="9525" max="9525" width="3.109375" style="228" customWidth="1"/>
    <col min="9526" max="9526" width="1.88671875" style="228" customWidth="1"/>
    <col min="9527" max="9528" width="2.21875" style="228" customWidth="1"/>
    <col min="9529" max="9529" width="7.21875" style="228" customWidth="1"/>
    <col min="9530" max="9764" width="8.88671875" style="228"/>
    <col min="9765" max="9765" width="2.44140625" style="228" customWidth="1"/>
    <col min="9766" max="9766" width="2.33203125" style="228" customWidth="1"/>
    <col min="9767" max="9767" width="1.109375" style="228" customWidth="1"/>
    <col min="9768" max="9768" width="22.6640625" style="228" customWidth="1"/>
    <col min="9769" max="9769" width="1.21875" style="228" customWidth="1"/>
    <col min="9770" max="9771" width="11.77734375" style="228" customWidth="1"/>
    <col min="9772" max="9772" width="1.77734375" style="228" customWidth="1"/>
    <col min="9773" max="9773" width="6.88671875" style="228" customWidth="1"/>
    <col min="9774" max="9774" width="4.44140625" style="228" customWidth="1"/>
    <col min="9775" max="9775" width="3.6640625" style="228" customWidth="1"/>
    <col min="9776" max="9776" width="0.77734375" style="228" customWidth="1"/>
    <col min="9777" max="9777" width="3.33203125" style="228" customWidth="1"/>
    <col min="9778" max="9778" width="3.6640625" style="228" customWidth="1"/>
    <col min="9779" max="9779" width="3" style="228" customWidth="1"/>
    <col min="9780" max="9780" width="3.6640625" style="228" customWidth="1"/>
    <col min="9781" max="9781" width="3.109375" style="228" customWidth="1"/>
    <col min="9782" max="9782" width="1.88671875" style="228" customWidth="1"/>
    <col min="9783" max="9784" width="2.21875" style="228" customWidth="1"/>
    <col min="9785" max="9785" width="7.21875" style="228" customWidth="1"/>
    <col min="9786" max="10020" width="8.88671875" style="228"/>
    <col min="10021" max="10021" width="2.44140625" style="228" customWidth="1"/>
    <col min="10022" max="10022" width="2.33203125" style="228" customWidth="1"/>
    <col min="10023" max="10023" width="1.109375" style="228" customWidth="1"/>
    <col min="10024" max="10024" width="22.6640625" style="228" customWidth="1"/>
    <col min="10025" max="10025" width="1.21875" style="228" customWidth="1"/>
    <col min="10026" max="10027" width="11.77734375" style="228" customWidth="1"/>
    <col min="10028" max="10028" width="1.77734375" style="228" customWidth="1"/>
    <col min="10029" max="10029" width="6.88671875" style="228" customWidth="1"/>
    <col min="10030" max="10030" width="4.44140625" style="228" customWidth="1"/>
    <col min="10031" max="10031" width="3.6640625" style="228" customWidth="1"/>
    <col min="10032" max="10032" width="0.77734375" style="228" customWidth="1"/>
    <col min="10033" max="10033" width="3.33203125" style="228" customWidth="1"/>
    <col min="10034" max="10034" width="3.6640625" style="228" customWidth="1"/>
    <col min="10035" max="10035" width="3" style="228" customWidth="1"/>
    <col min="10036" max="10036" width="3.6640625" style="228" customWidth="1"/>
    <col min="10037" max="10037" width="3.109375" style="228" customWidth="1"/>
    <col min="10038" max="10038" width="1.88671875" style="228" customWidth="1"/>
    <col min="10039" max="10040" width="2.21875" style="228" customWidth="1"/>
    <col min="10041" max="10041" width="7.21875" style="228" customWidth="1"/>
    <col min="10042" max="10276" width="8.88671875" style="228"/>
    <col min="10277" max="10277" width="2.44140625" style="228" customWidth="1"/>
    <col min="10278" max="10278" width="2.33203125" style="228" customWidth="1"/>
    <col min="10279" max="10279" width="1.109375" style="228" customWidth="1"/>
    <col min="10280" max="10280" width="22.6640625" style="228" customWidth="1"/>
    <col min="10281" max="10281" width="1.21875" style="228" customWidth="1"/>
    <col min="10282" max="10283" width="11.77734375" style="228" customWidth="1"/>
    <col min="10284" max="10284" width="1.77734375" style="228" customWidth="1"/>
    <col min="10285" max="10285" width="6.88671875" style="228" customWidth="1"/>
    <col min="10286" max="10286" width="4.44140625" style="228" customWidth="1"/>
    <col min="10287" max="10287" width="3.6640625" style="228" customWidth="1"/>
    <col min="10288" max="10288" width="0.77734375" style="228" customWidth="1"/>
    <col min="10289" max="10289" width="3.33203125" style="228" customWidth="1"/>
    <col min="10290" max="10290" width="3.6640625" style="228" customWidth="1"/>
    <col min="10291" max="10291" width="3" style="228" customWidth="1"/>
    <col min="10292" max="10292" width="3.6640625" style="228" customWidth="1"/>
    <col min="10293" max="10293" width="3.109375" style="228" customWidth="1"/>
    <col min="10294" max="10294" width="1.88671875" style="228" customWidth="1"/>
    <col min="10295" max="10296" width="2.21875" style="228" customWidth="1"/>
    <col min="10297" max="10297" width="7.21875" style="228" customWidth="1"/>
    <col min="10298" max="10532" width="8.88671875" style="228"/>
    <col min="10533" max="10533" width="2.44140625" style="228" customWidth="1"/>
    <col min="10534" max="10534" width="2.33203125" style="228" customWidth="1"/>
    <col min="10535" max="10535" width="1.109375" style="228" customWidth="1"/>
    <col min="10536" max="10536" width="22.6640625" style="228" customWidth="1"/>
    <col min="10537" max="10537" width="1.21875" style="228" customWidth="1"/>
    <col min="10538" max="10539" width="11.77734375" style="228" customWidth="1"/>
    <col min="10540" max="10540" width="1.77734375" style="228" customWidth="1"/>
    <col min="10541" max="10541" width="6.88671875" style="228" customWidth="1"/>
    <col min="10542" max="10542" width="4.44140625" style="228" customWidth="1"/>
    <col min="10543" max="10543" width="3.6640625" style="228" customWidth="1"/>
    <col min="10544" max="10544" width="0.77734375" style="228" customWidth="1"/>
    <col min="10545" max="10545" width="3.33203125" style="228" customWidth="1"/>
    <col min="10546" max="10546" width="3.6640625" style="228" customWidth="1"/>
    <col min="10547" max="10547" width="3" style="228" customWidth="1"/>
    <col min="10548" max="10548" width="3.6640625" style="228" customWidth="1"/>
    <col min="10549" max="10549" width="3.109375" style="228" customWidth="1"/>
    <col min="10550" max="10550" width="1.88671875" style="228" customWidth="1"/>
    <col min="10551" max="10552" width="2.21875" style="228" customWidth="1"/>
    <col min="10553" max="10553" width="7.21875" style="228" customWidth="1"/>
    <col min="10554" max="10788" width="8.88671875" style="228"/>
    <col min="10789" max="10789" width="2.44140625" style="228" customWidth="1"/>
    <col min="10790" max="10790" width="2.33203125" style="228" customWidth="1"/>
    <col min="10791" max="10791" width="1.109375" style="228" customWidth="1"/>
    <col min="10792" max="10792" width="22.6640625" style="228" customWidth="1"/>
    <col min="10793" max="10793" width="1.21875" style="228" customWidth="1"/>
    <col min="10794" max="10795" width="11.77734375" style="228" customWidth="1"/>
    <col min="10796" max="10796" width="1.77734375" style="228" customWidth="1"/>
    <col min="10797" max="10797" width="6.88671875" style="228" customWidth="1"/>
    <col min="10798" max="10798" width="4.44140625" style="228" customWidth="1"/>
    <col min="10799" max="10799" width="3.6640625" style="228" customWidth="1"/>
    <col min="10800" max="10800" width="0.77734375" style="228" customWidth="1"/>
    <col min="10801" max="10801" width="3.33203125" style="228" customWidth="1"/>
    <col min="10802" max="10802" width="3.6640625" style="228" customWidth="1"/>
    <col min="10803" max="10803" width="3" style="228" customWidth="1"/>
    <col min="10804" max="10804" width="3.6640625" style="228" customWidth="1"/>
    <col min="10805" max="10805" width="3.109375" style="228" customWidth="1"/>
    <col min="10806" max="10806" width="1.88671875" style="228" customWidth="1"/>
    <col min="10807" max="10808" width="2.21875" style="228" customWidth="1"/>
    <col min="10809" max="10809" width="7.21875" style="228" customWidth="1"/>
    <col min="10810" max="11044" width="8.88671875" style="228"/>
    <col min="11045" max="11045" width="2.44140625" style="228" customWidth="1"/>
    <col min="11046" max="11046" width="2.33203125" style="228" customWidth="1"/>
    <col min="11047" max="11047" width="1.109375" style="228" customWidth="1"/>
    <col min="11048" max="11048" width="22.6640625" style="228" customWidth="1"/>
    <col min="11049" max="11049" width="1.21875" style="228" customWidth="1"/>
    <col min="11050" max="11051" width="11.77734375" style="228" customWidth="1"/>
    <col min="11052" max="11052" width="1.77734375" style="228" customWidth="1"/>
    <col min="11053" max="11053" width="6.88671875" style="228" customWidth="1"/>
    <col min="11054" max="11054" width="4.44140625" style="228" customWidth="1"/>
    <col min="11055" max="11055" width="3.6640625" style="228" customWidth="1"/>
    <col min="11056" max="11056" width="0.77734375" style="228" customWidth="1"/>
    <col min="11057" max="11057" width="3.33203125" style="228" customWidth="1"/>
    <col min="11058" max="11058" width="3.6640625" style="228" customWidth="1"/>
    <col min="11059" max="11059" width="3" style="228" customWidth="1"/>
    <col min="11060" max="11060" width="3.6640625" style="228" customWidth="1"/>
    <col min="11061" max="11061" width="3.109375" style="228" customWidth="1"/>
    <col min="11062" max="11062" width="1.88671875" style="228" customWidth="1"/>
    <col min="11063" max="11064" width="2.21875" style="228" customWidth="1"/>
    <col min="11065" max="11065" width="7.21875" style="228" customWidth="1"/>
    <col min="11066" max="11300" width="8.88671875" style="228"/>
    <col min="11301" max="11301" width="2.44140625" style="228" customWidth="1"/>
    <col min="11302" max="11302" width="2.33203125" style="228" customWidth="1"/>
    <col min="11303" max="11303" width="1.109375" style="228" customWidth="1"/>
    <col min="11304" max="11304" width="22.6640625" style="228" customWidth="1"/>
    <col min="11305" max="11305" width="1.21875" style="228" customWidth="1"/>
    <col min="11306" max="11307" width="11.77734375" style="228" customWidth="1"/>
    <col min="11308" max="11308" width="1.77734375" style="228" customWidth="1"/>
    <col min="11309" max="11309" width="6.88671875" style="228" customWidth="1"/>
    <col min="11310" max="11310" width="4.44140625" style="228" customWidth="1"/>
    <col min="11311" max="11311" width="3.6640625" style="228" customWidth="1"/>
    <col min="11312" max="11312" width="0.77734375" style="228" customWidth="1"/>
    <col min="11313" max="11313" width="3.33203125" style="228" customWidth="1"/>
    <col min="11314" max="11314" width="3.6640625" style="228" customWidth="1"/>
    <col min="11315" max="11315" width="3" style="228" customWidth="1"/>
    <col min="11316" max="11316" width="3.6640625" style="228" customWidth="1"/>
    <col min="11317" max="11317" width="3.109375" style="228" customWidth="1"/>
    <col min="11318" max="11318" width="1.88671875" style="228" customWidth="1"/>
    <col min="11319" max="11320" width="2.21875" style="228" customWidth="1"/>
    <col min="11321" max="11321" width="7.21875" style="228" customWidth="1"/>
    <col min="11322" max="11556" width="8.88671875" style="228"/>
    <col min="11557" max="11557" width="2.44140625" style="228" customWidth="1"/>
    <col min="11558" max="11558" width="2.33203125" style="228" customWidth="1"/>
    <col min="11559" max="11559" width="1.109375" style="228" customWidth="1"/>
    <col min="11560" max="11560" width="22.6640625" style="228" customWidth="1"/>
    <col min="11561" max="11561" width="1.21875" style="228" customWidth="1"/>
    <col min="11562" max="11563" width="11.77734375" style="228" customWidth="1"/>
    <col min="11564" max="11564" width="1.77734375" style="228" customWidth="1"/>
    <col min="11565" max="11565" width="6.88671875" style="228" customWidth="1"/>
    <col min="11566" max="11566" width="4.44140625" style="228" customWidth="1"/>
    <col min="11567" max="11567" width="3.6640625" style="228" customWidth="1"/>
    <col min="11568" max="11568" width="0.77734375" style="228" customWidth="1"/>
    <col min="11569" max="11569" width="3.33203125" style="228" customWidth="1"/>
    <col min="11570" max="11570" width="3.6640625" style="228" customWidth="1"/>
    <col min="11571" max="11571" width="3" style="228" customWidth="1"/>
    <col min="11572" max="11572" width="3.6640625" style="228" customWidth="1"/>
    <col min="11573" max="11573" width="3.109375" style="228" customWidth="1"/>
    <col min="11574" max="11574" width="1.88671875" style="228" customWidth="1"/>
    <col min="11575" max="11576" width="2.21875" style="228" customWidth="1"/>
    <col min="11577" max="11577" width="7.21875" style="228" customWidth="1"/>
    <col min="11578" max="11812" width="8.88671875" style="228"/>
    <col min="11813" max="11813" width="2.44140625" style="228" customWidth="1"/>
    <col min="11814" max="11814" width="2.33203125" style="228" customWidth="1"/>
    <col min="11815" max="11815" width="1.109375" style="228" customWidth="1"/>
    <col min="11816" max="11816" width="22.6640625" style="228" customWidth="1"/>
    <col min="11817" max="11817" width="1.21875" style="228" customWidth="1"/>
    <col min="11818" max="11819" width="11.77734375" style="228" customWidth="1"/>
    <col min="11820" max="11820" width="1.77734375" style="228" customWidth="1"/>
    <col min="11821" max="11821" width="6.88671875" style="228" customWidth="1"/>
    <col min="11822" max="11822" width="4.44140625" style="228" customWidth="1"/>
    <col min="11823" max="11823" width="3.6640625" style="228" customWidth="1"/>
    <col min="11824" max="11824" width="0.77734375" style="228" customWidth="1"/>
    <col min="11825" max="11825" width="3.33203125" style="228" customWidth="1"/>
    <col min="11826" max="11826" width="3.6640625" style="228" customWidth="1"/>
    <col min="11827" max="11827" width="3" style="228" customWidth="1"/>
    <col min="11828" max="11828" width="3.6640625" style="228" customWidth="1"/>
    <col min="11829" max="11829" width="3.109375" style="228" customWidth="1"/>
    <col min="11830" max="11830" width="1.88671875" style="228" customWidth="1"/>
    <col min="11831" max="11832" width="2.21875" style="228" customWidth="1"/>
    <col min="11833" max="11833" width="7.21875" style="228" customWidth="1"/>
    <col min="11834" max="12068" width="8.88671875" style="228"/>
    <col min="12069" max="12069" width="2.44140625" style="228" customWidth="1"/>
    <col min="12070" max="12070" width="2.33203125" style="228" customWidth="1"/>
    <col min="12071" max="12071" width="1.109375" style="228" customWidth="1"/>
    <col min="12072" max="12072" width="22.6640625" style="228" customWidth="1"/>
    <col min="12073" max="12073" width="1.21875" style="228" customWidth="1"/>
    <col min="12074" max="12075" width="11.77734375" style="228" customWidth="1"/>
    <col min="12076" max="12076" width="1.77734375" style="228" customWidth="1"/>
    <col min="12077" max="12077" width="6.88671875" style="228" customWidth="1"/>
    <col min="12078" max="12078" width="4.44140625" style="228" customWidth="1"/>
    <col min="12079" max="12079" width="3.6640625" style="228" customWidth="1"/>
    <col min="12080" max="12080" width="0.77734375" style="228" customWidth="1"/>
    <col min="12081" max="12081" width="3.33203125" style="228" customWidth="1"/>
    <col min="12082" max="12082" width="3.6640625" style="228" customWidth="1"/>
    <col min="12083" max="12083" width="3" style="228" customWidth="1"/>
    <col min="12084" max="12084" width="3.6640625" style="228" customWidth="1"/>
    <col min="12085" max="12085" width="3.109375" style="228" customWidth="1"/>
    <col min="12086" max="12086" width="1.88671875" style="228" customWidth="1"/>
    <col min="12087" max="12088" width="2.21875" style="228" customWidth="1"/>
    <col min="12089" max="12089" width="7.21875" style="228" customWidth="1"/>
    <col min="12090" max="12324" width="8.88671875" style="228"/>
    <col min="12325" max="12325" width="2.44140625" style="228" customWidth="1"/>
    <col min="12326" max="12326" width="2.33203125" style="228" customWidth="1"/>
    <col min="12327" max="12327" width="1.109375" style="228" customWidth="1"/>
    <col min="12328" max="12328" width="22.6640625" style="228" customWidth="1"/>
    <col min="12329" max="12329" width="1.21875" style="228" customWidth="1"/>
    <col min="12330" max="12331" width="11.77734375" style="228" customWidth="1"/>
    <col min="12332" max="12332" width="1.77734375" style="228" customWidth="1"/>
    <col min="12333" max="12333" width="6.88671875" style="228" customWidth="1"/>
    <col min="12334" max="12334" width="4.44140625" style="228" customWidth="1"/>
    <col min="12335" max="12335" width="3.6640625" style="228" customWidth="1"/>
    <col min="12336" max="12336" width="0.77734375" style="228" customWidth="1"/>
    <col min="12337" max="12337" width="3.33203125" style="228" customWidth="1"/>
    <col min="12338" max="12338" width="3.6640625" style="228" customWidth="1"/>
    <col min="12339" max="12339" width="3" style="228" customWidth="1"/>
    <col min="12340" max="12340" width="3.6640625" style="228" customWidth="1"/>
    <col min="12341" max="12341" width="3.109375" style="228" customWidth="1"/>
    <col min="12342" max="12342" width="1.88671875" style="228" customWidth="1"/>
    <col min="12343" max="12344" width="2.21875" style="228" customWidth="1"/>
    <col min="12345" max="12345" width="7.21875" style="228" customWidth="1"/>
    <col min="12346" max="12580" width="8.88671875" style="228"/>
    <col min="12581" max="12581" width="2.44140625" style="228" customWidth="1"/>
    <col min="12582" max="12582" width="2.33203125" style="228" customWidth="1"/>
    <col min="12583" max="12583" width="1.109375" style="228" customWidth="1"/>
    <col min="12584" max="12584" width="22.6640625" style="228" customWidth="1"/>
    <col min="12585" max="12585" width="1.21875" style="228" customWidth="1"/>
    <col min="12586" max="12587" width="11.77734375" style="228" customWidth="1"/>
    <col min="12588" max="12588" width="1.77734375" style="228" customWidth="1"/>
    <col min="12589" max="12589" width="6.88671875" style="228" customWidth="1"/>
    <col min="12590" max="12590" width="4.44140625" style="228" customWidth="1"/>
    <col min="12591" max="12591" width="3.6640625" style="228" customWidth="1"/>
    <col min="12592" max="12592" width="0.77734375" style="228" customWidth="1"/>
    <col min="12593" max="12593" width="3.33203125" style="228" customWidth="1"/>
    <col min="12594" max="12594" width="3.6640625" style="228" customWidth="1"/>
    <col min="12595" max="12595" width="3" style="228" customWidth="1"/>
    <col min="12596" max="12596" width="3.6640625" style="228" customWidth="1"/>
    <col min="12597" max="12597" width="3.109375" style="228" customWidth="1"/>
    <col min="12598" max="12598" width="1.88671875" style="228" customWidth="1"/>
    <col min="12599" max="12600" width="2.21875" style="228" customWidth="1"/>
    <col min="12601" max="12601" width="7.21875" style="228" customWidth="1"/>
    <col min="12602" max="12836" width="8.88671875" style="228"/>
    <col min="12837" max="12837" width="2.44140625" style="228" customWidth="1"/>
    <col min="12838" max="12838" width="2.33203125" style="228" customWidth="1"/>
    <col min="12839" max="12839" width="1.109375" style="228" customWidth="1"/>
    <col min="12840" max="12840" width="22.6640625" style="228" customWidth="1"/>
    <col min="12841" max="12841" width="1.21875" style="228" customWidth="1"/>
    <col min="12842" max="12843" width="11.77734375" style="228" customWidth="1"/>
    <col min="12844" max="12844" width="1.77734375" style="228" customWidth="1"/>
    <col min="12845" max="12845" width="6.88671875" style="228" customWidth="1"/>
    <col min="12846" max="12846" width="4.44140625" style="228" customWidth="1"/>
    <col min="12847" max="12847" width="3.6640625" style="228" customWidth="1"/>
    <col min="12848" max="12848" width="0.77734375" style="228" customWidth="1"/>
    <col min="12849" max="12849" width="3.33203125" style="228" customWidth="1"/>
    <col min="12850" max="12850" width="3.6640625" style="228" customWidth="1"/>
    <col min="12851" max="12851" width="3" style="228" customWidth="1"/>
    <col min="12852" max="12852" width="3.6640625" style="228" customWidth="1"/>
    <col min="12853" max="12853" width="3.109375" style="228" customWidth="1"/>
    <col min="12854" max="12854" width="1.88671875" style="228" customWidth="1"/>
    <col min="12855" max="12856" width="2.21875" style="228" customWidth="1"/>
    <col min="12857" max="12857" width="7.21875" style="228" customWidth="1"/>
    <col min="12858" max="13092" width="8.88671875" style="228"/>
    <col min="13093" max="13093" width="2.44140625" style="228" customWidth="1"/>
    <col min="13094" max="13094" width="2.33203125" style="228" customWidth="1"/>
    <col min="13095" max="13095" width="1.109375" style="228" customWidth="1"/>
    <col min="13096" max="13096" width="22.6640625" style="228" customWidth="1"/>
    <col min="13097" max="13097" width="1.21875" style="228" customWidth="1"/>
    <col min="13098" max="13099" width="11.77734375" style="228" customWidth="1"/>
    <col min="13100" max="13100" width="1.77734375" style="228" customWidth="1"/>
    <col min="13101" max="13101" width="6.88671875" style="228" customWidth="1"/>
    <col min="13102" max="13102" width="4.44140625" style="228" customWidth="1"/>
    <col min="13103" max="13103" width="3.6640625" style="228" customWidth="1"/>
    <col min="13104" max="13104" width="0.77734375" style="228" customWidth="1"/>
    <col min="13105" max="13105" width="3.33203125" style="228" customWidth="1"/>
    <col min="13106" max="13106" width="3.6640625" style="228" customWidth="1"/>
    <col min="13107" max="13107" width="3" style="228" customWidth="1"/>
    <col min="13108" max="13108" width="3.6640625" style="228" customWidth="1"/>
    <col min="13109" max="13109" width="3.109375" style="228" customWidth="1"/>
    <col min="13110" max="13110" width="1.88671875" style="228" customWidth="1"/>
    <col min="13111" max="13112" width="2.21875" style="228" customWidth="1"/>
    <col min="13113" max="13113" width="7.21875" style="228" customWidth="1"/>
    <col min="13114" max="13348" width="8.88671875" style="228"/>
    <col min="13349" max="13349" width="2.44140625" style="228" customWidth="1"/>
    <col min="13350" max="13350" width="2.33203125" style="228" customWidth="1"/>
    <col min="13351" max="13351" width="1.109375" style="228" customWidth="1"/>
    <col min="13352" max="13352" width="22.6640625" style="228" customWidth="1"/>
    <col min="13353" max="13353" width="1.21875" style="228" customWidth="1"/>
    <col min="13354" max="13355" width="11.77734375" style="228" customWidth="1"/>
    <col min="13356" max="13356" width="1.77734375" style="228" customWidth="1"/>
    <col min="13357" max="13357" width="6.88671875" style="228" customWidth="1"/>
    <col min="13358" max="13358" width="4.44140625" style="228" customWidth="1"/>
    <col min="13359" max="13359" width="3.6640625" style="228" customWidth="1"/>
    <col min="13360" max="13360" width="0.77734375" style="228" customWidth="1"/>
    <col min="13361" max="13361" width="3.33203125" style="228" customWidth="1"/>
    <col min="13362" max="13362" width="3.6640625" style="228" customWidth="1"/>
    <col min="13363" max="13363" width="3" style="228" customWidth="1"/>
    <col min="13364" max="13364" width="3.6640625" style="228" customWidth="1"/>
    <col min="13365" max="13365" width="3.109375" style="228" customWidth="1"/>
    <col min="13366" max="13366" width="1.88671875" style="228" customWidth="1"/>
    <col min="13367" max="13368" width="2.21875" style="228" customWidth="1"/>
    <col min="13369" max="13369" width="7.21875" style="228" customWidth="1"/>
    <col min="13370" max="13604" width="8.88671875" style="228"/>
    <col min="13605" max="13605" width="2.44140625" style="228" customWidth="1"/>
    <col min="13606" max="13606" width="2.33203125" style="228" customWidth="1"/>
    <col min="13607" max="13607" width="1.109375" style="228" customWidth="1"/>
    <col min="13608" max="13608" width="22.6640625" style="228" customWidth="1"/>
    <col min="13609" max="13609" width="1.21875" style="228" customWidth="1"/>
    <col min="13610" max="13611" width="11.77734375" style="228" customWidth="1"/>
    <col min="13612" max="13612" width="1.77734375" style="228" customWidth="1"/>
    <col min="13613" max="13613" width="6.88671875" style="228" customWidth="1"/>
    <col min="13614" max="13614" width="4.44140625" style="228" customWidth="1"/>
    <col min="13615" max="13615" width="3.6640625" style="228" customWidth="1"/>
    <col min="13616" max="13616" width="0.77734375" style="228" customWidth="1"/>
    <col min="13617" max="13617" width="3.33203125" style="228" customWidth="1"/>
    <col min="13618" max="13618" width="3.6640625" style="228" customWidth="1"/>
    <col min="13619" max="13619" width="3" style="228" customWidth="1"/>
    <col min="13620" max="13620" width="3.6640625" style="228" customWidth="1"/>
    <col min="13621" max="13621" width="3.109375" style="228" customWidth="1"/>
    <col min="13622" max="13622" width="1.88671875" style="228" customWidth="1"/>
    <col min="13623" max="13624" width="2.21875" style="228" customWidth="1"/>
    <col min="13625" max="13625" width="7.21875" style="228" customWidth="1"/>
    <col min="13626" max="13860" width="8.88671875" style="228"/>
    <col min="13861" max="13861" width="2.44140625" style="228" customWidth="1"/>
    <col min="13862" max="13862" width="2.33203125" style="228" customWidth="1"/>
    <col min="13863" max="13863" width="1.109375" style="228" customWidth="1"/>
    <col min="13864" max="13864" width="22.6640625" style="228" customWidth="1"/>
    <col min="13865" max="13865" width="1.21875" style="228" customWidth="1"/>
    <col min="13866" max="13867" width="11.77734375" style="228" customWidth="1"/>
    <col min="13868" max="13868" width="1.77734375" style="228" customWidth="1"/>
    <col min="13869" max="13869" width="6.88671875" style="228" customWidth="1"/>
    <col min="13870" max="13870" width="4.44140625" style="228" customWidth="1"/>
    <col min="13871" max="13871" width="3.6640625" style="228" customWidth="1"/>
    <col min="13872" max="13872" width="0.77734375" style="228" customWidth="1"/>
    <col min="13873" max="13873" width="3.33203125" style="228" customWidth="1"/>
    <col min="13874" max="13874" width="3.6640625" style="228" customWidth="1"/>
    <col min="13875" max="13875" width="3" style="228" customWidth="1"/>
    <col min="13876" max="13876" width="3.6640625" style="228" customWidth="1"/>
    <col min="13877" max="13877" width="3.109375" style="228" customWidth="1"/>
    <col min="13878" max="13878" width="1.88671875" style="228" customWidth="1"/>
    <col min="13879" max="13880" width="2.21875" style="228" customWidth="1"/>
    <col min="13881" max="13881" width="7.21875" style="228" customWidth="1"/>
    <col min="13882" max="14116" width="8.88671875" style="228"/>
    <col min="14117" max="14117" width="2.44140625" style="228" customWidth="1"/>
    <col min="14118" max="14118" width="2.33203125" style="228" customWidth="1"/>
    <col min="14119" max="14119" width="1.109375" style="228" customWidth="1"/>
    <col min="14120" max="14120" width="22.6640625" style="228" customWidth="1"/>
    <col min="14121" max="14121" width="1.21875" style="228" customWidth="1"/>
    <col min="14122" max="14123" width="11.77734375" style="228" customWidth="1"/>
    <col min="14124" max="14124" width="1.77734375" style="228" customWidth="1"/>
    <col min="14125" max="14125" width="6.88671875" style="228" customWidth="1"/>
    <col min="14126" max="14126" width="4.44140625" style="228" customWidth="1"/>
    <col min="14127" max="14127" width="3.6640625" style="228" customWidth="1"/>
    <col min="14128" max="14128" width="0.77734375" style="228" customWidth="1"/>
    <col min="14129" max="14129" width="3.33203125" style="228" customWidth="1"/>
    <col min="14130" max="14130" width="3.6640625" style="228" customWidth="1"/>
    <col min="14131" max="14131" width="3" style="228" customWidth="1"/>
    <col min="14132" max="14132" width="3.6640625" style="228" customWidth="1"/>
    <col min="14133" max="14133" width="3.109375" style="228" customWidth="1"/>
    <col min="14134" max="14134" width="1.88671875" style="228" customWidth="1"/>
    <col min="14135" max="14136" width="2.21875" style="228" customWidth="1"/>
    <col min="14137" max="14137" width="7.21875" style="228" customWidth="1"/>
    <col min="14138" max="14372" width="8.88671875" style="228"/>
    <col min="14373" max="14373" width="2.44140625" style="228" customWidth="1"/>
    <col min="14374" max="14374" width="2.33203125" style="228" customWidth="1"/>
    <col min="14375" max="14375" width="1.109375" style="228" customWidth="1"/>
    <col min="14376" max="14376" width="22.6640625" style="228" customWidth="1"/>
    <col min="14377" max="14377" width="1.21875" style="228" customWidth="1"/>
    <col min="14378" max="14379" width="11.77734375" style="228" customWidth="1"/>
    <col min="14380" max="14380" width="1.77734375" style="228" customWidth="1"/>
    <col min="14381" max="14381" width="6.88671875" style="228" customWidth="1"/>
    <col min="14382" max="14382" width="4.44140625" style="228" customWidth="1"/>
    <col min="14383" max="14383" width="3.6640625" style="228" customWidth="1"/>
    <col min="14384" max="14384" width="0.77734375" style="228" customWidth="1"/>
    <col min="14385" max="14385" width="3.33203125" style="228" customWidth="1"/>
    <col min="14386" max="14386" width="3.6640625" style="228" customWidth="1"/>
    <col min="14387" max="14387" width="3" style="228" customWidth="1"/>
    <col min="14388" max="14388" width="3.6640625" style="228" customWidth="1"/>
    <col min="14389" max="14389" width="3.109375" style="228" customWidth="1"/>
    <col min="14390" max="14390" width="1.88671875" style="228" customWidth="1"/>
    <col min="14391" max="14392" width="2.21875" style="228" customWidth="1"/>
    <col min="14393" max="14393" width="7.21875" style="228" customWidth="1"/>
    <col min="14394" max="14628" width="8.88671875" style="228"/>
    <col min="14629" max="14629" width="2.44140625" style="228" customWidth="1"/>
    <col min="14630" max="14630" width="2.33203125" style="228" customWidth="1"/>
    <col min="14631" max="14631" width="1.109375" style="228" customWidth="1"/>
    <col min="14632" max="14632" width="22.6640625" style="228" customWidth="1"/>
    <col min="14633" max="14633" width="1.21875" style="228" customWidth="1"/>
    <col min="14634" max="14635" width="11.77734375" style="228" customWidth="1"/>
    <col min="14636" max="14636" width="1.77734375" style="228" customWidth="1"/>
    <col min="14637" max="14637" width="6.88671875" style="228" customWidth="1"/>
    <col min="14638" max="14638" width="4.44140625" style="228" customWidth="1"/>
    <col min="14639" max="14639" width="3.6640625" style="228" customWidth="1"/>
    <col min="14640" max="14640" width="0.77734375" style="228" customWidth="1"/>
    <col min="14641" max="14641" width="3.33203125" style="228" customWidth="1"/>
    <col min="14642" max="14642" width="3.6640625" style="228" customWidth="1"/>
    <col min="14643" max="14643" width="3" style="228" customWidth="1"/>
    <col min="14644" max="14644" width="3.6640625" style="228" customWidth="1"/>
    <col min="14645" max="14645" width="3.109375" style="228" customWidth="1"/>
    <col min="14646" max="14646" width="1.88671875" style="228" customWidth="1"/>
    <col min="14647" max="14648" width="2.21875" style="228" customWidth="1"/>
    <col min="14649" max="14649" width="7.21875" style="228" customWidth="1"/>
    <col min="14650" max="14884" width="8.88671875" style="228"/>
    <col min="14885" max="14885" width="2.44140625" style="228" customWidth="1"/>
    <col min="14886" max="14886" width="2.33203125" style="228" customWidth="1"/>
    <col min="14887" max="14887" width="1.109375" style="228" customWidth="1"/>
    <col min="14888" max="14888" width="22.6640625" style="228" customWidth="1"/>
    <col min="14889" max="14889" width="1.21875" style="228" customWidth="1"/>
    <col min="14890" max="14891" width="11.77734375" style="228" customWidth="1"/>
    <col min="14892" max="14892" width="1.77734375" style="228" customWidth="1"/>
    <col min="14893" max="14893" width="6.88671875" style="228" customWidth="1"/>
    <col min="14894" max="14894" width="4.44140625" style="228" customWidth="1"/>
    <col min="14895" max="14895" width="3.6640625" style="228" customWidth="1"/>
    <col min="14896" max="14896" width="0.77734375" style="228" customWidth="1"/>
    <col min="14897" max="14897" width="3.33203125" style="228" customWidth="1"/>
    <col min="14898" max="14898" width="3.6640625" style="228" customWidth="1"/>
    <col min="14899" max="14899" width="3" style="228" customWidth="1"/>
    <col min="14900" max="14900" width="3.6640625" style="228" customWidth="1"/>
    <col min="14901" max="14901" width="3.109375" style="228" customWidth="1"/>
    <col min="14902" max="14902" width="1.88671875" style="228" customWidth="1"/>
    <col min="14903" max="14904" width="2.21875" style="228" customWidth="1"/>
    <col min="14905" max="14905" width="7.21875" style="228" customWidth="1"/>
    <col min="14906" max="15140" width="8.88671875" style="228"/>
    <col min="15141" max="15141" width="2.44140625" style="228" customWidth="1"/>
    <col min="15142" max="15142" width="2.33203125" style="228" customWidth="1"/>
    <col min="15143" max="15143" width="1.109375" style="228" customWidth="1"/>
    <col min="15144" max="15144" width="22.6640625" style="228" customWidth="1"/>
    <col min="15145" max="15145" width="1.21875" style="228" customWidth="1"/>
    <col min="15146" max="15147" width="11.77734375" style="228" customWidth="1"/>
    <col min="15148" max="15148" width="1.77734375" style="228" customWidth="1"/>
    <col min="15149" max="15149" width="6.88671875" style="228" customWidth="1"/>
    <col min="15150" max="15150" width="4.44140625" style="228" customWidth="1"/>
    <col min="15151" max="15151" width="3.6640625" style="228" customWidth="1"/>
    <col min="15152" max="15152" width="0.77734375" style="228" customWidth="1"/>
    <col min="15153" max="15153" width="3.33203125" style="228" customWidth="1"/>
    <col min="15154" max="15154" width="3.6640625" style="228" customWidth="1"/>
    <col min="15155" max="15155" width="3" style="228" customWidth="1"/>
    <col min="15156" max="15156" width="3.6640625" style="228" customWidth="1"/>
    <col min="15157" max="15157" width="3.109375" style="228" customWidth="1"/>
    <col min="15158" max="15158" width="1.88671875" style="228" customWidth="1"/>
    <col min="15159" max="15160" width="2.21875" style="228" customWidth="1"/>
    <col min="15161" max="15161" width="7.21875" style="228" customWidth="1"/>
    <col min="15162" max="15396" width="8.88671875" style="228"/>
    <col min="15397" max="15397" width="2.44140625" style="228" customWidth="1"/>
    <col min="15398" max="15398" width="2.33203125" style="228" customWidth="1"/>
    <col min="15399" max="15399" width="1.109375" style="228" customWidth="1"/>
    <col min="15400" max="15400" width="22.6640625" style="228" customWidth="1"/>
    <col min="15401" max="15401" width="1.21875" style="228" customWidth="1"/>
    <col min="15402" max="15403" width="11.77734375" style="228" customWidth="1"/>
    <col min="15404" max="15404" width="1.77734375" style="228" customWidth="1"/>
    <col min="15405" max="15405" width="6.88671875" style="228" customWidth="1"/>
    <col min="15406" max="15406" width="4.44140625" style="228" customWidth="1"/>
    <col min="15407" max="15407" width="3.6640625" style="228" customWidth="1"/>
    <col min="15408" max="15408" width="0.77734375" style="228" customWidth="1"/>
    <col min="15409" max="15409" width="3.33203125" style="228" customWidth="1"/>
    <col min="15410" max="15410" width="3.6640625" style="228" customWidth="1"/>
    <col min="15411" max="15411" width="3" style="228" customWidth="1"/>
    <col min="15412" max="15412" width="3.6640625" style="228" customWidth="1"/>
    <col min="15413" max="15413" width="3.109375" style="228" customWidth="1"/>
    <col min="15414" max="15414" width="1.88671875" style="228" customWidth="1"/>
    <col min="15415" max="15416" width="2.21875" style="228" customWidth="1"/>
    <col min="15417" max="15417" width="7.21875" style="228" customWidth="1"/>
    <col min="15418" max="15652" width="8.88671875" style="228"/>
    <col min="15653" max="15653" width="2.44140625" style="228" customWidth="1"/>
    <col min="15654" max="15654" width="2.33203125" style="228" customWidth="1"/>
    <col min="15655" max="15655" width="1.109375" style="228" customWidth="1"/>
    <col min="15656" max="15656" width="22.6640625" style="228" customWidth="1"/>
    <col min="15657" max="15657" width="1.21875" style="228" customWidth="1"/>
    <col min="15658" max="15659" width="11.77734375" style="228" customWidth="1"/>
    <col min="15660" max="15660" width="1.77734375" style="228" customWidth="1"/>
    <col min="15661" max="15661" width="6.88671875" style="228" customWidth="1"/>
    <col min="15662" max="15662" width="4.44140625" style="228" customWidth="1"/>
    <col min="15663" max="15663" width="3.6640625" style="228" customWidth="1"/>
    <col min="15664" max="15664" width="0.77734375" style="228" customWidth="1"/>
    <col min="15665" max="15665" width="3.33203125" style="228" customWidth="1"/>
    <col min="15666" max="15666" width="3.6640625" style="228" customWidth="1"/>
    <col min="15667" max="15667" width="3" style="228" customWidth="1"/>
    <col min="15668" max="15668" width="3.6640625" style="228" customWidth="1"/>
    <col min="15669" max="15669" width="3.109375" style="228" customWidth="1"/>
    <col min="15670" max="15670" width="1.88671875" style="228" customWidth="1"/>
    <col min="15671" max="15672" width="2.21875" style="228" customWidth="1"/>
    <col min="15673" max="15673" width="7.21875" style="228" customWidth="1"/>
    <col min="15674" max="15908" width="8.88671875" style="228"/>
    <col min="15909" max="15909" width="2.44140625" style="228" customWidth="1"/>
    <col min="15910" max="15910" width="2.33203125" style="228" customWidth="1"/>
    <col min="15911" max="15911" width="1.109375" style="228" customWidth="1"/>
    <col min="15912" max="15912" width="22.6640625" style="228" customWidth="1"/>
    <col min="15913" max="15913" width="1.21875" style="228" customWidth="1"/>
    <col min="15914" max="15915" width="11.77734375" style="228" customWidth="1"/>
    <col min="15916" max="15916" width="1.77734375" style="228" customWidth="1"/>
    <col min="15917" max="15917" width="6.88671875" style="228" customWidth="1"/>
    <col min="15918" max="15918" width="4.44140625" style="228" customWidth="1"/>
    <col min="15919" max="15919" width="3.6640625" style="228" customWidth="1"/>
    <col min="15920" max="15920" width="0.77734375" style="228" customWidth="1"/>
    <col min="15921" max="15921" width="3.33203125" style="228" customWidth="1"/>
    <col min="15922" max="15922" width="3.6640625" style="228" customWidth="1"/>
    <col min="15923" max="15923" width="3" style="228" customWidth="1"/>
    <col min="15924" max="15924" width="3.6640625" style="228" customWidth="1"/>
    <col min="15925" max="15925" width="3.109375" style="228" customWidth="1"/>
    <col min="15926" max="15926" width="1.88671875" style="228" customWidth="1"/>
    <col min="15927" max="15928" width="2.21875" style="228" customWidth="1"/>
    <col min="15929" max="15929" width="7.21875" style="228" customWidth="1"/>
    <col min="15930" max="16164" width="8.88671875" style="228"/>
    <col min="16165" max="16165" width="2.44140625" style="228" customWidth="1"/>
    <col min="16166" max="16166" width="2.33203125" style="228" customWidth="1"/>
    <col min="16167" max="16167" width="1.109375" style="228" customWidth="1"/>
    <col min="16168" max="16168" width="22.6640625" style="228" customWidth="1"/>
    <col min="16169" max="16169" width="1.21875" style="228" customWidth="1"/>
    <col min="16170" max="16171" width="11.77734375" style="228" customWidth="1"/>
    <col min="16172" max="16172" width="1.77734375" style="228" customWidth="1"/>
    <col min="16173" max="16173" width="6.88671875" style="228" customWidth="1"/>
    <col min="16174" max="16174" width="4.44140625" style="228" customWidth="1"/>
    <col min="16175" max="16175" width="3.6640625" style="228" customWidth="1"/>
    <col min="16176" max="16176" width="0.77734375" style="228" customWidth="1"/>
    <col min="16177" max="16177" width="3.33203125" style="228" customWidth="1"/>
    <col min="16178" max="16178" width="3.6640625" style="228" customWidth="1"/>
    <col min="16179" max="16179" width="3" style="228" customWidth="1"/>
    <col min="16180" max="16180" width="3.6640625" style="228" customWidth="1"/>
    <col min="16181" max="16181" width="3.109375" style="228" customWidth="1"/>
    <col min="16182" max="16182" width="1.88671875" style="228" customWidth="1"/>
    <col min="16183" max="16184" width="2.21875" style="228" customWidth="1"/>
    <col min="16185" max="16185" width="7.21875" style="228" customWidth="1"/>
    <col min="16186" max="16384" width="8.88671875" style="228"/>
  </cols>
  <sheetData>
    <row r="1" spans="2:81" ht="20.25" customHeight="1">
      <c r="B1" s="231" t="s">
        <v>2480</v>
      </c>
      <c r="BB1" s="231" t="s">
        <v>2480</v>
      </c>
    </row>
    <row r="2" spans="2:81" ht="8.4" customHeight="1">
      <c r="S2" s="276"/>
      <c r="T2" s="276"/>
      <c r="X2" s="276"/>
      <c r="AB2" s="342"/>
      <c r="BS2" s="276"/>
      <c r="BT2" s="276"/>
      <c r="BX2" s="276"/>
    </row>
    <row r="3" spans="2:81">
      <c r="Q3" s="277"/>
      <c r="R3" s="798"/>
      <c r="S3" s="799"/>
      <c r="T3" s="152" t="s">
        <v>2213</v>
      </c>
      <c r="U3" s="414"/>
      <c r="V3" s="152" t="s">
        <v>2214</v>
      </c>
      <c r="W3" s="414"/>
      <c r="X3" s="278" t="s">
        <v>2215</v>
      </c>
      <c r="BQ3" s="277"/>
      <c r="BR3" s="1360"/>
      <c r="BS3" s="1416"/>
      <c r="BT3" s="278" t="s">
        <v>2213</v>
      </c>
      <c r="BU3" s="279"/>
      <c r="BV3" s="278" t="s">
        <v>2214</v>
      </c>
      <c r="BW3" s="279"/>
      <c r="BX3" s="278" t="s">
        <v>2215</v>
      </c>
    </row>
    <row r="4" spans="2:81" ht="10.5" customHeight="1">
      <c r="T4" s="280"/>
      <c r="U4" s="280"/>
      <c r="V4" s="280"/>
      <c r="W4" s="280"/>
      <c r="X4" s="280"/>
      <c r="BT4" s="280"/>
      <c r="BU4" s="280"/>
      <c r="BV4" s="280"/>
      <c r="BW4" s="280"/>
      <c r="BX4" s="280"/>
    </row>
    <row r="5" spans="2:81" ht="18" customHeight="1">
      <c r="C5" s="228" t="s">
        <v>2216</v>
      </c>
      <c r="N5" s="228" t="s">
        <v>2217</v>
      </c>
      <c r="BC5" s="228" t="s">
        <v>2216</v>
      </c>
      <c r="BN5" s="228" t="s">
        <v>2217</v>
      </c>
    </row>
    <row r="6" spans="2:81" ht="15" customHeight="1">
      <c r="C6" s="228" t="s">
        <v>2255</v>
      </c>
      <c r="N6" s="1390" t="s">
        <v>2234</v>
      </c>
      <c r="O6" s="1359"/>
      <c r="P6" s="1111">
        <f>第1号!$L$9</f>
        <v>0</v>
      </c>
      <c r="Q6" s="748"/>
      <c r="R6" s="748"/>
      <c r="S6" s="748"/>
      <c r="T6" s="748"/>
      <c r="U6" s="748"/>
      <c r="V6" s="748"/>
      <c r="W6" s="748"/>
      <c r="X6" s="748"/>
      <c r="BC6" s="228" t="s">
        <v>2255</v>
      </c>
      <c r="BN6" s="1390" t="s">
        <v>2234</v>
      </c>
      <c r="BO6" s="1359"/>
      <c r="BP6" s="1111" t="s">
        <v>2420</v>
      </c>
      <c r="BQ6" s="1111"/>
      <c r="BR6" s="1111"/>
      <c r="BS6" s="1111"/>
      <c r="BT6" s="1111"/>
      <c r="BU6" s="1111"/>
      <c r="BV6" s="1111"/>
      <c r="BW6" s="1111"/>
      <c r="BX6" s="1111"/>
    </row>
    <row r="7" spans="2:81" ht="2.4" customHeight="1">
      <c r="E7" s="231"/>
      <c r="F7" s="231"/>
      <c r="G7" s="231"/>
      <c r="H7" s="231"/>
      <c r="I7" s="231"/>
      <c r="J7" s="231"/>
      <c r="O7" s="231"/>
      <c r="P7" s="155"/>
      <c r="Q7" s="155"/>
      <c r="R7" s="155"/>
      <c r="S7" s="155"/>
      <c r="T7" s="155"/>
      <c r="U7" s="155"/>
      <c r="V7" s="155"/>
      <c r="W7" s="155"/>
      <c r="X7" s="155"/>
      <c r="BE7" s="231"/>
      <c r="BF7" s="231"/>
      <c r="BG7" s="231"/>
      <c r="BH7" s="231"/>
      <c r="BI7" s="231"/>
      <c r="BJ7" s="231"/>
      <c r="BO7" s="231"/>
      <c r="BP7" s="155"/>
      <c r="BQ7" s="155"/>
      <c r="BR7" s="155"/>
      <c r="BS7" s="155"/>
      <c r="BT7" s="155"/>
      <c r="BU7" s="155"/>
      <c r="BV7" s="155"/>
      <c r="BW7" s="155"/>
      <c r="BX7" s="155"/>
    </row>
    <row r="8" spans="2:81" ht="15" customHeight="1">
      <c r="D8" s="231"/>
      <c r="E8" s="231"/>
      <c r="F8" s="231"/>
      <c r="G8" s="231"/>
      <c r="H8" s="231"/>
      <c r="I8" s="231"/>
      <c r="J8" s="231"/>
      <c r="N8" s="1390" t="s">
        <v>2219</v>
      </c>
      <c r="O8" s="1359"/>
      <c r="P8" s="1111">
        <f>第1号!$J$10</f>
        <v>0</v>
      </c>
      <c r="Q8" s="748"/>
      <c r="R8" s="748"/>
      <c r="S8" s="748"/>
      <c r="T8" s="748"/>
      <c r="U8" s="748"/>
      <c r="V8" s="748"/>
      <c r="W8" s="748"/>
      <c r="X8" s="748"/>
      <c r="Z8" s="228"/>
      <c r="AA8" s="228"/>
      <c r="BD8" s="231"/>
      <c r="BE8" s="231"/>
      <c r="BF8" s="231"/>
      <c r="BG8" s="231"/>
      <c r="BH8" s="231"/>
      <c r="BI8" s="231"/>
      <c r="BJ8" s="231"/>
      <c r="BN8" s="1390" t="s">
        <v>2219</v>
      </c>
      <c r="BO8" s="1359"/>
      <c r="BP8" s="1111" t="s">
        <v>2421</v>
      </c>
      <c r="BQ8" s="1111"/>
      <c r="BR8" s="1111"/>
      <c r="BS8" s="1111"/>
      <c r="BT8" s="1111"/>
      <c r="BU8" s="1111"/>
      <c r="BV8" s="1111"/>
      <c r="BW8" s="1111"/>
      <c r="BX8" s="1111"/>
      <c r="BZ8" s="228"/>
      <c r="CC8" s="228"/>
    </row>
    <row r="9" spans="2:81" ht="2.4" customHeight="1">
      <c r="O9" s="231"/>
      <c r="P9" s="155"/>
      <c r="Q9" s="155"/>
      <c r="R9" s="155"/>
      <c r="S9" s="155"/>
      <c r="T9" s="155"/>
      <c r="U9" s="155"/>
      <c r="V9" s="155"/>
      <c r="W9" s="155"/>
      <c r="X9" s="155"/>
      <c r="BO9" s="231"/>
      <c r="BP9" s="155"/>
      <c r="BQ9" s="155"/>
      <c r="BR9" s="155"/>
      <c r="BS9" s="155"/>
      <c r="BT9" s="155"/>
      <c r="BU9" s="155"/>
      <c r="BV9" s="155"/>
      <c r="BW9" s="155"/>
      <c r="BX9" s="155"/>
    </row>
    <row r="10" spans="2:81" ht="24" customHeight="1">
      <c r="N10" s="1407" t="s">
        <v>2175</v>
      </c>
      <c r="O10" s="1358"/>
      <c r="P10" s="1111">
        <f>第1号!$J$11</f>
        <v>0</v>
      </c>
      <c r="Q10" s="748"/>
      <c r="R10" s="748"/>
      <c r="S10" s="748"/>
      <c r="T10" s="1111">
        <f>第1号!$M$11</f>
        <v>0</v>
      </c>
      <c r="U10" s="748"/>
      <c r="V10" s="748"/>
      <c r="W10" s="748"/>
      <c r="X10" s="748"/>
      <c r="AB10" s="282"/>
      <c r="BN10" s="1407" t="s">
        <v>2175</v>
      </c>
      <c r="BO10" s="1358"/>
      <c r="BP10" s="1111" t="s">
        <v>2670</v>
      </c>
      <c r="BQ10" s="1111"/>
      <c r="BR10" s="1111"/>
      <c r="BS10" s="1111"/>
      <c r="BT10" s="1111" t="s">
        <v>2671</v>
      </c>
      <c r="BU10" s="1111"/>
      <c r="BV10" s="1111"/>
      <c r="BW10" s="1111"/>
      <c r="BX10" s="1111"/>
    </row>
    <row r="11" spans="2:81" ht="7.8" customHeight="1">
      <c r="O11" s="231"/>
      <c r="P11" s="281"/>
      <c r="Q11" s="281"/>
      <c r="R11" s="281"/>
      <c r="S11" s="281"/>
      <c r="T11" s="281"/>
      <c r="U11" s="281"/>
      <c r="V11" s="281"/>
      <c r="W11" s="281"/>
      <c r="X11" s="281"/>
      <c r="BO11" s="231"/>
      <c r="BP11" s="303"/>
      <c r="BQ11" s="303"/>
      <c r="BR11" s="303"/>
      <c r="BS11" s="303"/>
      <c r="BT11" s="303"/>
      <c r="BU11" s="303"/>
      <c r="BV11" s="303"/>
      <c r="BW11" s="303"/>
      <c r="BX11" s="303"/>
    </row>
    <row r="12" spans="2:81" ht="20.399999999999999" customHeight="1">
      <c r="N12" s="228" t="s">
        <v>2256</v>
      </c>
      <c r="P12" s="231"/>
      <c r="Q12" s="231"/>
      <c r="R12" s="281"/>
      <c r="S12" s="281"/>
      <c r="T12" s="281"/>
      <c r="U12" s="281"/>
      <c r="V12" s="281"/>
      <c r="W12" s="281"/>
      <c r="X12" s="281"/>
      <c r="BN12" s="228" t="s">
        <v>2256</v>
      </c>
      <c r="BP12" s="301"/>
      <c r="BQ12" s="301"/>
      <c r="BR12" s="303"/>
      <c r="BS12" s="303"/>
      <c r="BT12" s="303"/>
      <c r="BU12" s="303"/>
      <c r="BV12" s="303"/>
      <c r="BW12" s="303"/>
      <c r="BX12" s="303"/>
    </row>
    <row r="13" spans="2:81" ht="2.4" customHeight="1">
      <c r="O13" s="231"/>
      <c r="P13" s="155"/>
      <c r="Q13" s="155"/>
      <c r="R13" s="155"/>
      <c r="S13" s="155"/>
      <c r="T13" s="155"/>
      <c r="U13" s="155"/>
      <c r="V13" s="155"/>
      <c r="W13" s="155"/>
      <c r="X13" s="155"/>
      <c r="AB13" s="282"/>
      <c r="BO13" s="231"/>
      <c r="BP13" s="281"/>
      <c r="BQ13" s="303"/>
      <c r="BR13" s="303"/>
      <c r="BS13" s="303"/>
      <c r="BT13" s="303"/>
      <c r="BU13" s="303"/>
      <c r="BV13" s="303"/>
      <c r="BW13" s="303"/>
      <c r="BX13" s="303"/>
    </row>
    <row r="14" spans="2:81" ht="15" customHeight="1">
      <c r="N14" s="1390" t="s">
        <v>2219</v>
      </c>
      <c r="O14" s="1390"/>
      <c r="P14" s="1111">
        <f>第1号!$J$16</f>
        <v>0</v>
      </c>
      <c r="Q14" s="748"/>
      <c r="R14" s="748"/>
      <c r="S14" s="748"/>
      <c r="T14" s="748"/>
      <c r="U14" s="748"/>
      <c r="V14" s="748"/>
      <c r="W14" s="748"/>
      <c r="X14" s="748"/>
      <c r="BN14" s="1390" t="s">
        <v>2219</v>
      </c>
      <c r="BO14" s="1390"/>
      <c r="BP14" s="1111" t="s">
        <v>2675</v>
      </c>
      <c r="BQ14" s="1111"/>
      <c r="BR14" s="1111"/>
      <c r="BS14" s="1111"/>
      <c r="BT14" s="1111"/>
      <c r="BU14" s="1111"/>
      <c r="BV14" s="1111"/>
      <c r="BW14" s="1111"/>
      <c r="BX14" s="1111"/>
    </row>
    <row r="15" spans="2:81" ht="2.4" customHeight="1">
      <c r="O15" s="231"/>
      <c r="P15" s="155"/>
      <c r="Q15" s="155"/>
      <c r="R15" s="155"/>
      <c r="S15" s="155"/>
      <c r="T15" s="155"/>
      <c r="U15" s="155"/>
      <c r="V15" s="155"/>
      <c r="W15" s="155"/>
      <c r="X15" s="155"/>
      <c r="BO15" s="231"/>
      <c r="BP15" s="155"/>
      <c r="BQ15" s="155"/>
      <c r="BR15" s="155"/>
      <c r="BS15" s="155"/>
      <c r="BT15" s="155"/>
      <c r="BU15" s="155"/>
      <c r="BV15" s="155"/>
      <c r="BW15" s="155"/>
      <c r="BX15" s="155"/>
    </row>
    <row r="16" spans="2:81" ht="24" customHeight="1">
      <c r="N16" s="1407" t="s">
        <v>2175</v>
      </c>
      <c r="O16" s="1407"/>
      <c r="P16" s="1111">
        <f>第1号!$J$17</f>
        <v>0</v>
      </c>
      <c r="Q16" s="748"/>
      <c r="R16" s="748"/>
      <c r="S16" s="748"/>
      <c r="T16" s="1111">
        <f>第1号!$M$17</f>
        <v>0</v>
      </c>
      <c r="U16" s="748"/>
      <c r="V16" s="748"/>
      <c r="W16" s="748"/>
      <c r="X16" s="748"/>
      <c r="AB16" s="282"/>
      <c r="BN16" s="1407" t="s">
        <v>2175</v>
      </c>
      <c r="BO16" s="1407"/>
      <c r="BP16" s="1111" t="s">
        <v>2670</v>
      </c>
      <c r="BQ16" s="1111"/>
      <c r="BR16" s="1111"/>
      <c r="BS16" s="1111"/>
      <c r="BT16" s="1111" t="s">
        <v>2676</v>
      </c>
      <c r="BU16" s="1111"/>
      <c r="BV16" s="1111"/>
      <c r="BW16" s="1111"/>
      <c r="BX16" s="1111"/>
    </row>
    <row r="17" spans="1:81" ht="7.2" customHeight="1">
      <c r="O17" s="231"/>
      <c r="P17" s="281"/>
      <c r="Q17" s="281"/>
      <c r="R17" s="281"/>
      <c r="S17" s="281"/>
      <c r="T17" s="281"/>
      <c r="U17" s="281"/>
      <c r="V17" s="281"/>
      <c r="W17" s="281"/>
      <c r="X17" s="281"/>
      <c r="BO17" s="231"/>
      <c r="BP17" s="303"/>
      <c r="BQ17" s="303"/>
      <c r="BR17" s="303"/>
      <c r="BS17" s="303"/>
      <c r="BT17" s="303"/>
      <c r="BU17" s="303"/>
      <c r="BV17" s="303"/>
      <c r="BW17" s="303"/>
      <c r="BX17" s="303"/>
    </row>
    <row r="18" spans="1:81" ht="20.399999999999999" customHeight="1">
      <c r="N18" s="228" t="s">
        <v>2256</v>
      </c>
      <c r="P18" s="231"/>
      <c r="Q18" s="231"/>
      <c r="R18" s="281"/>
      <c r="S18" s="281"/>
      <c r="T18" s="281"/>
      <c r="U18" s="281"/>
      <c r="V18" s="281"/>
      <c r="W18" s="281"/>
      <c r="X18" s="281"/>
      <c r="BN18" s="228" t="s">
        <v>2256</v>
      </c>
      <c r="BP18" s="301"/>
      <c r="BQ18" s="301"/>
      <c r="BR18" s="303"/>
      <c r="BS18" s="303"/>
      <c r="BT18" s="303"/>
      <c r="BU18" s="303"/>
      <c r="BV18" s="303"/>
      <c r="BW18" s="303"/>
      <c r="BX18" s="303"/>
    </row>
    <row r="19" spans="1:81" ht="2.4" customHeight="1">
      <c r="O19" s="231"/>
      <c r="P19" s="155"/>
      <c r="Q19" s="155"/>
      <c r="R19" s="155"/>
      <c r="S19" s="155"/>
      <c r="T19" s="155"/>
      <c r="U19" s="155"/>
      <c r="V19" s="155"/>
      <c r="W19" s="155"/>
      <c r="X19" s="155"/>
      <c r="AB19" s="282"/>
      <c r="BO19" s="231"/>
      <c r="BP19" s="281"/>
      <c r="BQ19" s="303"/>
      <c r="BR19" s="303"/>
      <c r="BS19" s="303"/>
      <c r="BT19" s="303"/>
      <c r="BU19" s="303"/>
      <c r="BV19" s="303"/>
      <c r="BW19" s="303"/>
      <c r="BX19" s="303"/>
    </row>
    <row r="20" spans="1:81" ht="15" customHeight="1">
      <c r="N20" s="1390" t="s">
        <v>2219</v>
      </c>
      <c r="O20" s="1390"/>
      <c r="P20" s="1111">
        <f>第1号!$J$22</f>
        <v>0</v>
      </c>
      <c r="Q20" s="748"/>
      <c r="R20" s="748"/>
      <c r="S20" s="748"/>
      <c r="T20" s="748"/>
      <c r="U20" s="748"/>
      <c r="V20" s="748"/>
      <c r="W20" s="748"/>
      <c r="X20" s="748"/>
      <c r="BN20" s="1390" t="s">
        <v>2219</v>
      </c>
      <c r="BO20" s="1390"/>
      <c r="BP20" s="1111" t="s">
        <v>2679</v>
      </c>
      <c r="BQ20" s="1111"/>
      <c r="BR20" s="1111"/>
      <c r="BS20" s="1111"/>
      <c r="BT20" s="1111"/>
      <c r="BU20" s="1111"/>
      <c r="BV20" s="1111"/>
      <c r="BW20" s="1111"/>
      <c r="BX20" s="1111"/>
    </row>
    <row r="21" spans="1:81" ht="2.4" customHeight="1">
      <c r="O21" s="231"/>
      <c r="P21" s="155"/>
      <c r="Q21" s="155"/>
      <c r="R21" s="155"/>
      <c r="S21" s="155"/>
      <c r="T21" s="155"/>
      <c r="U21" s="155"/>
      <c r="V21" s="155"/>
      <c r="W21" s="155"/>
      <c r="X21" s="155"/>
      <c r="BO21" s="231"/>
      <c r="BP21" s="155"/>
      <c r="BQ21" s="155"/>
      <c r="BR21" s="155"/>
      <c r="BS21" s="155"/>
      <c r="BT21" s="155"/>
      <c r="BU21" s="155"/>
      <c r="BV21" s="155"/>
      <c r="BW21" s="155"/>
      <c r="BX21" s="155"/>
    </row>
    <row r="22" spans="1:81" ht="24" customHeight="1">
      <c r="N22" s="1407" t="s">
        <v>2175</v>
      </c>
      <c r="O22" s="1407"/>
      <c r="P22" s="1111">
        <f>第1号!$J$23</f>
        <v>0</v>
      </c>
      <c r="Q22" s="748"/>
      <c r="R22" s="748"/>
      <c r="S22" s="748"/>
      <c r="T22" s="1111">
        <f>第1号!$M$23</f>
        <v>0</v>
      </c>
      <c r="U22" s="748"/>
      <c r="V22" s="748"/>
      <c r="W22" s="748"/>
      <c r="X22" s="748"/>
      <c r="AB22" s="282"/>
      <c r="BN22" s="1407" t="s">
        <v>2175</v>
      </c>
      <c r="BO22" s="1407"/>
      <c r="BP22" s="1111" t="s">
        <v>2670</v>
      </c>
      <c r="BQ22" s="1111"/>
      <c r="BR22" s="1111"/>
      <c r="BS22" s="1111"/>
      <c r="BT22" s="1111" t="s">
        <v>2680</v>
      </c>
      <c r="BU22" s="1111"/>
      <c r="BV22" s="1111"/>
      <c r="BW22" s="1111"/>
      <c r="BX22" s="1111"/>
    </row>
    <row r="23" spans="1:81" ht="7.2" customHeight="1">
      <c r="O23" s="231"/>
      <c r="P23" s="281"/>
      <c r="Q23" s="281"/>
      <c r="R23" s="281"/>
      <c r="S23" s="281"/>
      <c r="T23" s="281"/>
      <c r="U23" s="281"/>
      <c r="V23" s="281"/>
      <c r="W23" s="281"/>
      <c r="X23" s="281"/>
      <c r="BO23" s="231"/>
      <c r="BP23" s="301"/>
      <c r="BQ23" s="301"/>
      <c r="BR23" s="303"/>
      <c r="BS23" s="303"/>
      <c r="BT23" s="303"/>
      <c r="BU23" s="303"/>
      <c r="BV23" s="303"/>
      <c r="BW23" s="303"/>
      <c r="BX23" s="303"/>
    </row>
    <row r="24" spans="1:81" ht="20.399999999999999" customHeight="1">
      <c r="N24" s="228" t="s">
        <v>2140</v>
      </c>
      <c r="P24" s="231"/>
      <c r="Q24" s="231"/>
      <c r="R24" s="281"/>
      <c r="S24" s="281"/>
      <c r="T24" s="281"/>
      <c r="U24" s="281"/>
      <c r="V24" s="281"/>
      <c r="W24" s="281"/>
      <c r="X24" s="281"/>
      <c r="BN24" s="228" t="s">
        <v>2140</v>
      </c>
      <c r="BP24" s="281"/>
      <c r="BQ24" s="303"/>
      <c r="BR24" s="303"/>
      <c r="BS24" s="303"/>
      <c r="BT24" s="303"/>
      <c r="BU24" s="303"/>
      <c r="BV24" s="303"/>
      <c r="BW24" s="303"/>
      <c r="BX24" s="303"/>
    </row>
    <row r="25" spans="1:81" ht="2.4" customHeight="1">
      <c r="O25" s="231"/>
      <c r="P25" s="155"/>
      <c r="Q25" s="155"/>
      <c r="R25" s="155"/>
      <c r="S25" s="155"/>
      <c r="T25" s="155"/>
      <c r="U25" s="155"/>
      <c r="V25" s="155"/>
      <c r="W25" s="155"/>
      <c r="X25" s="155"/>
      <c r="AB25" s="282"/>
      <c r="BO25" s="231"/>
      <c r="BP25" s="1111"/>
      <c r="BQ25" s="1111"/>
      <c r="BR25" s="1111"/>
      <c r="BS25" s="1111"/>
      <c r="BT25" s="1111"/>
      <c r="BU25" s="1111"/>
      <c r="BV25" s="1111"/>
      <c r="BW25" s="1111"/>
      <c r="BX25" s="1111"/>
    </row>
    <row r="26" spans="1:81" ht="15" customHeight="1">
      <c r="N26" s="1390" t="s">
        <v>2219</v>
      </c>
      <c r="O26" s="1390"/>
      <c r="P26" s="1111">
        <f>第1号!$J$28</f>
        <v>0</v>
      </c>
      <c r="Q26" s="748"/>
      <c r="R26" s="748"/>
      <c r="S26" s="748"/>
      <c r="T26" s="748"/>
      <c r="U26" s="748"/>
      <c r="V26" s="748"/>
      <c r="W26" s="748"/>
      <c r="X26" s="748"/>
      <c r="AB26" s="235"/>
      <c r="BN26" s="1390" t="s">
        <v>2219</v>
      </c>
      <c r="BO26" s="1390"/>
      <c r="BP26" s="1111" t="s">
        <v>2683</v>
      </c>
      <c r="BQ26" s="1111"/>
      <c r="BR26" s="1111"/>
      <c r="BS26" s="1111"/>
      <c r="BT26" s="1111"/>
      <c r="BU26" s="1111"/>
      <c r="BV26" s="1111"/>
      <c r="BW26" s="1111"/>
      <c r="BX26" s="1111"/>
    </row>
    <row r="27" spans="1:81" ht="2.4" customHeight="1">
      <c r="O27" s="231"/>
      <c r="P27" s="155"/>
      <c r="Q27" s="155"/>
      <c r="R27" s="155"/>
      <c r="S27" s="155"/>
      <c r="T27" s="155"/>
      <c r="U27" s="155"/>
      <c r="V27" s="155"/>
      <c r="W27" s="155"/>
      <c r="X27" s="155"/>
      <c r="BO27" s="231"/>
      <c r="BP27" s="155"/>
      <c r="BQ27" s="155"/>
      <c r="BR27" s="155"/>
      <c r="BS27" s="155"/>
      <c r="BT27" s="155"/>
      <c r="BU27" s="155"/>
      <c r="BV27" s="155"/>
      <c r="BW27" s="155"/>
      <c r="BX27" s="155"/>
    </row>
    <row r="28" spans="1:81" ht="24" customHeight="1">
      <c r="N28" s="1407" t="s">
        <v>2175</v>
      </c>
      <c r="O28" s="1407"/>
      <c r="P28" s="1111">
        <f>第1号!$J$29</f>
        <v>0</v>
      </c>
      <c r="Q28" s="748"/>
      <c r="R28" s="748"/>
      <c r="S28" s="748"/>
      <c r="T28" s="1111">
        <f>第1号!$M$29</f>
        <v>0</v>
      </c>
      <c r="U28" s="748"/>
      <c r="V28" s="748"/>
      <c r="W28" s="748"/>
      <c r="X28" s="748"/>
      <c r="AB28" s="282"/>
      <c r="BN28" s="1407" t="s">
        <v>2175</v>
      </c>
      <c r="BO28" s="1407"/>
      <c r="BP28" s="612" t="s">
        <v>2670</v>
      </c>
      <c r="BQ28" s="612"/>
      <c r="BR28" s="612"/>
      <c r="BS28" s="612"/>
      <c r="BT28" s="612" t="s">
        <v>2684</v>
      </c>
      <c r="BU28" s="612"/>
      <c r="BV28" s="612"/>
      <c r="BW28" s="608"/>
      <c r="BX28" s="608"/>
    </row>
    <row r="29" spans="1:81" s="283" customFormat="1" ht="6.6" customHeight="1">
      <c r="A29" s="228"/>
      <c r="B29" s="228"/>
      <c r="C29" s="228"/>
      <c r="D29" s="228"/>
      <c r="E29" s="228"/>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row>
    <row r="30" spans="1:81" ht="25.8">
      <c r="C30" s="1355" t="s">
        <v>2349</v>
      </c>
      <c r="D30" s="1355"/>
      <c r="E30" s="1355"/>
      <c r="F30" s="1355"/>
      <c r="G30" s="1355"/>
      <c r="H30" s="1355"/>
      <c r="I30" s="1355"/>
      <c r="J30" s="1355"/>
      <c r="K30" s="1355"/>
      <c r="L30" s="1355"/>
      <c r="M30" s="1355"/>
      <c r="N30" s="1355"/>
      <c r="O30" s="1355"/>
      <c r="P30" s="1355"/>
      <c r="Q30" s="1355"/>
      <c r="R30" s="1355"/>
      <c r="S30" s="1355"/>
      <c r="T30" s="1355"/>
      <c r="U30" s="1355"/>
      <c r="V30" s="1355"/>
      <c r="W30" s="1355"/>
      <c r="X30" s="1355"/>
      <c r="BC30" s="1355" t="s">
        <v>2349</v>
      </c>
      <c r="BD30" s="1355"/>
      <c r="BE30" s="1355"/>
      <c r="BF30" s="1355"/>
      <c r="BG30" s="1355"/>
      <c r="BH30" s="1355"/>
      <c r="BI30" s="1355"/>
      <c r="BJ30" s="1355"/>
      <c r="BK30" s="1355"/>
      <c r="BL30" s="1355"/>
      <c r="BM30" s="1355"/>
      <c r="BN30" s="1355"/>
      <c r="BO30" s="1355"/>
      <c r="BP30" s="1355"/>
      <c r="BQ30" s="1355"/>
      <c r="BR30" s="1355"/>
      <c r="BS30" s="1355"/>
      <c r="BT30" s="1355"/>
      <c r="BU30" s="1355"/>
      <c r="BV30" s="1355"/>
      <c r="BW30" s="1355"/>
      <c r="BX30" s="1355"/>
    </row>
    <row r="31" spans="1:81" ht="7.8" customHeight="1"/>
    <row r="32" spans="1:81" ht="18" customHeight="1">
      <c r="D32" s="1384"/>
      <c r="E32" s="1415"/>
      <c r="F32" s="278" t="s">
        <v>2213</v>
      </c>
      <c r="G32" s="307"/>
      <c r="H32" s="278" t="s">
        <v>2214</v>
      </c>
      <c r="I32" s="307"/>
      <c r="J32" s="1386" t="s">
        <v>2220</v>
      </c>
      <c r="K32" s="1386"/>
      <c r="L32" s="308"/>
      <c r="M32" s="1359" t="s">
        <v>2221</v>
      </c>
      <c r="N32" s="1359"/>
      <c r="O32" s="1359"/>
      <c r="P32" s="1384"/>
      <c r="Q32" s="1384"/>
      <c r="R32" s="1354" t="s">
        <v>2350</v>
      </c>
      <c r="S32" s="1354"/>
      <c r="T32" s="1354"/>
      <c r="U32" s="1354"/>
      <c r="V32" s="1354"/>
      <c r="W32" s="1354"/>
      <c r="X32" s="1354"/>
      <c r="Y32" s="1354"/>
      <c r="Z32" s="228"/>
      <c r="AB32" s="282"/>
      <c r="BD32" s="1384"/>
      <c r="BE32" s="1415"/>
      <c r="BF32" s="278" t="s">
        <v>2213</v>
      </c>
      <c r="BG32" s="307"/>
      <c r="BH32" s="278" t="s">
        <v>2214</v>
      </c>
      <c r="BI32" s="307"/>
      <c r="BJ32" s="1386" t="s">
        <v>2220</v>
      </c>
      <c r="BK32" s="1386"/>
      <c r="BL32" s="308"/>
      <c r="BM32" s="1359" t="s">
        <v>2221</v>
      </c>
      <c r="BN32" s="1359"/>
      <c r="BO32" s="1359"/>
      <c r="BP32" s="1384"/>
      <c r="BQ32" s="1384"/>
      <c r="BR32" s="1354" t="s">
        <v>2350</v>
      </c>
      <c r="BS32" s="1354"/>
      <c r="BT32" s="1354"/>
      <c r="BU32" s="1354"/>
      <c r="BV32" s="1354"/>
      <c r="BW32" s="1354"/>
      <c r="BX32" s="1354"/>
      <c r="BY32" s="1354"/>
      <c r="BZ32" s="228"/>
      <c r="CB32" s="228"/>
      <c r="CC32" s="228"/>
    </row>
    <row r="33" spans="1:81" ht="39" customHeight="1">
      <c r="C33" s="1414" t="s">
        <v>2568</v>
      </c>
      <c r="D33" s="1414"/>
      <c r="E33" s="1414"/>
      <c r="F33" s="1414"/>
      <c r="G33" s="1414"/>
      <c r="H33" s="1414"/>
      <c r="I33" s="1414"/>
      <c r="J33" s="1414"/>
      <c r="K33" s="1414"/>
      <c r="L33" s="1414"/>
      <c r="M33" s="1414"/>
      <c r="N33" s="1414"/>
      <c r="O33" s="1414"/>
      <c r="P33" s="1414"/>
      <c r="Q33" s="1414"/>
      <c r="R33" s="1414"/>
      <c r="S33" s="1414"/>
      <c r="T33" s="1414"/>
      <c r="U33" s="1414"/>
      <c r="V33" s="1414"/>
      <c r="W33" s="1414"/>
      <c r="X33" s="1414"/>
      <c r="BC33" s="1414" t="s">
        <v>2568</v>
      </c>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row>
    <row r="34" spans="1:81" ht="18" customHeight="1">
      <c r="C34" s="1327" t="s">
        <v>2223</v>
      </c>
      <c r="D34" s="1327"/>
      <c r="E34" s="1327"/>
      <c r="F34" s="1327"/>
      <c r="G34" s="1327"/>
      <c r="H34" s="1327"/>
      <c r="I34" s="1327"/>
      <c r="J34" s="1327"/>
      <c r="K34" s="1327"/>
      <c r="L34" s="1327"/>
      <c r="M34" s="1327"/>
      <c r="N34" s="1327"/>
      <c r="O34" s="1327"/>
      <c r="P34" s="1327"/>
      <c r="Q34" s="1327"/>
      <c r="R34" s="1327"/>
      <c r="S34" s="1327"/>
      <c r="T34" s="1327"/>
      <c r="U34" s="1327"/>
      <c r="V34" s="1327"/>
      <c r="W34" s="1327"/>
      <c r="X34" s="1327"/>
      <c r="BC34" s="1327" t="s">
        <v>2223</v>
      </c>
      <c r="BD34" s="1327"/>
      <c r="BE34" s="1327"/>
      <c r="BF34" s="1327"/>
      <c r="BG34" s="1327"/>
      <c r="BH34" s="1327"/>
      <c r="BI34" s="1327"/>
      <c r="BJ34" s="1327"/>
      <c r="BK34" s="1327"/>
      <c r="BL34" s="1327"/>
      <c r="BM34" s="1327"/>
      <c r="BN34" s="1327"/>
      <c r="BO34" s="1327"/>
      <c r="BP34" s="1327"/>
      <c r="BQ34" s="1327"/>
      <c r="BR34" s="1327"/>
      <c r="BS34" s="1327"/>
      <c r="BT34" s="1327"/>
      <c r="BU34" s="1327"/>
      <c r="BV34" s="1327"/>
      <c r="BW34" s="1327"/>
      <c r="BX34" s="1327"/>
    </row>
    <row r="35" spans="1:81" ht="27" customHeight="1">
      <c r="C35" s="285"/>
      <c r="D35" s="1328" t="s">
        <v>2224</v>
      </c>
      <c r="E35" s="1328"/>
      <c r="F35" s="1328"/>
      <c r="G35" s="1328"/>
      <c r="H35" s="1328"/>
      <c r="I35" s="1328"/>
      <c r="J35" s="1329"/>
      <c r="K35" s="294"/>
      <c r="L35" s="1364">
        <f>第1号!$G$36</f>
        <v>0</v>
      </c>
      <c r="M35" s="832"/>
      <c r="N35" s="832"/>
      <c r="O35" s="832"/>
      <c r="P35" s="832"/>
      <c r="Q35" s="990" t="str">
        <f>第1号!$L$36</f>
        <v/>
      </c>
      <c r="R35" s="832"/>
      <c r="S35" s="832"/>
      <c r="T35" s="832"/>
      <c r="U35" s="990" t="str">
        <f>第1号!$P$36</f>
        <v/>
      </c>
      <c r="V35" s="832"/>
      <c r="W35" s="832"/>
      <c r="X35" s="833"/>
      <c r="AA35" s="228"/>
      <c r="BC35" s="285"/>
      <c r="BD35" s="1328" t="s">
        <v>2224</v>
      </c>
      <c r="BE35" s="1328"/>
      <c r="BF35" s="1328"/>
      <c r="BG35" s="1328"/>
      <c r="BH35" s="1328"/>
      <c r="BI35" s="1328"/>
      <c r="BJ35" s="1329"/>
      <c r="BK35" s="294"/>
      <c r="BL35" s="1364">
        <f>第1号!$G$36</f>
        <v>0</v>
      </c>
      <c r="BM35" s="832"/>
      <c r="BN35" s="832"/>
      <c r="BO35" s="832"/>
      <c r="BP35" s="832"/>
      <c r="BQ35" s="990" t="str">
        <f>第1号!$L$36</f>
        <v/>
      </c>
      <c r="BR35" s="832"/>
      <c r="BS35" s="832"/>
      <c r="BT35" s="832"/>
      <c r="BU35" s="990" t="str">
        <f>第1号!$P$36</f>
        <v/>
      </c>
      <c r="BV35" s="832"/>
      <c r="BW35" s="832"/>
      <c r="BX35" s="833"/>
    </row>
    <row r="36" spans="1:81" ht="2.25" customHeight="1">
      <c r="C36" s="229"/>
      <c r="D36" s="231"/>
      <c r="E36" s="231"/>
      <c r="F36" s="231"/>
      <c r="G36" s="231"/>
      <c r="H36" s="231"/>
      <c r="I36" s="231"/>
      <c r="J36" s="286"/>
      <c r="K36" s="229"/>
      <c r="L36" s="287"/>
      <c r="M36" s="287"/>
      <c r="N36" s="287"/>
      <c r="O36" s="281"/>
      <c r="P36" s="288"/>
      <c r="Q36" s="284"/>
      <c r="R36" s="289"/>
      <c r="S36" s="284"/>
      <c r="T36" s="281"/>
      <c r="U36" s="284"/>
      <c r="V36" s="289"/>
      <c r="W36" s="231"/>
      <c r="X36" s="356"/>
      <c r="AA36" s="228"/>
      <c r="BC36" s="229"/>
      <c r="BD36" s="231"/>
      <c r="BE36" s="231"/>
      <c r="BF36" s="231"/>
      <c r="BG36" s="231"/>
      <c r="BH36" s="231"/>
      <c r="BI36" s="231"/>
      <c r="BJ36" s="286"/>
      <c r="BK36" s="229"/>
      <c r="BL36" s="287"/>
      <c r="BM36" s="287"/>
      <c r="BN36" s="287"/>
      <c r="BO36" s="281"/>
      <c r="BP36" s="288"/>
      <c r="BQ36" s="284"/>
      <c r="BR36" s="289"/>
      <c r="BS36" s="284"/>
      <c r="BT36" s="281"/>
      <c r="BU36" s="284"/>
      <c r="BV36" s="289"/>
      <c r="BW36" s="231"/>
      <c r="BX36" s="356"/>
    </row>
    <row r="37" spans="1:81" ht="18" customHeight="1">
      <c r="C37" s="229"/>
      <c r="D37" s="1330" t="s">
        <v>2225</v>
      </c>
      <c r="E37" s="1330"/>
      <c r="F37" s="1330"/>
      <c r="G37" s="1330"/>
      <c r="H37" s="1330"/>
      <c r="I37" s="1330"/>
      <c r="J37" s="1331"/>
      <c r="K37" s="231"/>
      <c r="L37" s="297" t="s">
        <v>2226</v>
      </c>
      <c r="M37" s="1332">
        <f>基本情報!$B$82</f>
        <v>0</v>
      </c>
      <c r="N37" s="1332"/>
      <c r="O37" s="1332"/>
      <c r="P37" s="1333"/>
      <c r="Q37" s="298" t="s">
        <v>2227</v>
      </c>
      <c r="R37" s="298"/>
      <c r="S37" s="298"/>
      <c r="T37" s="298"/>
      <c r="U37" s="298"/>
      <c r="V37" s="298"/>
      <c r="W37" s="298"/>
      <c r="X37" s="357"/>
      <c r="AA37" s="228"/>
      <c r="BC37" s="229"/>
      <c r="BD37" s="1330" t="s">
        <v>2225</v>
      </c>
      <c r="BE37" s="1330"/>
      <c r="BF37" s="1330"/>
      <c r="BG37" s="1330"/>
      <c r="BH37" s="1330"/>
      <c r="BI37" s="1330"/>
      <c r="BJ37" s="1331"/>
      <c r="BK37" s="231"/>
      <c r="BL37" s="297" t="s">
        <v>2226</v>
      </c>
      <c r="BM37" s="1332">
        <f>基本情報!$B$82</f>
        <v>0</v>
      </c>
      <c r="BN37" s="1332"/>
      <c r="BO37" s="1332"/>
      <c r="BP37" s="1333"/>
      <c r="BQ37" s="298" t="s">
        <v>2227</v>
      </c>
      <c r="BR37" s="298"/>
      <c r="BS37" s="298"/>
      <c r="BT37" s="298"/>
      <c r="BU37" s="298"/>
      <c r="BV37" s="298"/>
      <c r="BW37" s="298"/>
      <c r="BX37" s="357"/>
    </row>
    <row r="38" spans="1:81" ht="30" customHeight="1">
      <c r="C38" s="299"/>
      <c r="D38" s="1350" t="s">
        <v>2351</v>
      </c>
      <c r="E38" s="1350"/>
      <c r="F38" s="1350"/>
      <c r="G38" s="1350"/>
      <c r="H38" s="1350"/>
      <c r="I38" s="1350"/>
      <c r="J38" s="1351"/>
      <c r="K38" s="299"/>
      <c r="L38" s="1412"/>
      <c r="M38" s="1412"/>
      <c r="N38" s="1412"/>
      <c r="O38" s="1412"/>
      <c r="P38" s="1412"/>
      <c r="Q38" s="1412"/>
      <c r="R38" s="1412"/>
      <c r="S38" s="1412"/>
      <c r="T38" s="1412"/>
      <c r="U38" s="1412"/>
      <c r="V38" s="1412"/>
      <c r="W38" s="1412"/>
      <c r="X38" s="1413"/>
      <c r="BC38" s="299"/>
      <c r="BD38" s="1350" t="s">
        <v>2351</v>
      </c>
      <c r="BE38" s="1350"/>
      <c r="BF38" s="1350"/>
      <c r="BG38" s="1350"/>
      <c r="BH38" s="1350"/>
      <c r="BI38" s="1350"/>
      <c r="BJ38" s="1351"/>
      <c r="BK38" s="299"/>
      <c r="BL38" s="1412"/>
      <c r="BM38" s="1412"/>
      <c r="BN38" s="1412"/>
      <c r="BO38" s="1412"/>
      <c r="BP38" s="1412"/>
      <c r="BQ38" s="1412"/>
      <c r="BR38" s="1412"/>
      <c r="BS38" s="1412"/>
      <c r="BT38" s="1412"/>
      <c r="BU38" s="1412"/>
      <c r="BV38" s="1412"/>
      <c r="BW38" s="1412"/>
      <c r="BX38" s="1413"/>
    </row>
    <row r="39" spans="1:81" ht="30" customHeight="1">
      <c r="C39" s="299"/>
      <c r="D39" s="1334" t="s">
        <v>2352</v>
      </c>
      <c r="E39" s="1334"/>
      <c r="F39" s="1334"/>
      <c r="G39" s="1334"/>
      <c r="H39" s="1334"/>
      <c r="I39" s="1334"/>
      <c r="J39" s="1335"/>
      <c r="K39" s="309"/>
      <c r="L39" s="1408"/>
      <c r="M39" s="1408"/>
      <c r="N39" s="1408"/>
      <c r="O39" s="1408"/>
      <c r="P39" s="1408"/>
      <c r="Q39" s="1408"/>
      <c r="R39" s="1408"/>
      <c r="S39" s="1408"/>
      <c r="T39" s="1408"/>
      <c r="U39" s="1408"/>
      <c r="V39" s="1408"/>
      <c r="W39" s="1408"/>
      <c r="X39" s="1409"/>
      <c r="BC39" s="299"/>
      <c r="BD39" s="1334" t="s">
        <v>2352</v>
      </c>
      <c r="BE39" s="1334"/>
      <c r="BF39" s="1334"/>
      <c r="BG39" s="1334"/>
      <c r="BH39" s="1334"/>
      <c r="BI39" s="1334"/>
      <c r="BJ39" s="1335"/>
      <c r="BK39" s="309"/>
      <c r="BL39" s="1408"/>
      <c r="BM39" s="1408"/>
      <c r="BN39" s="1408"/>
      <c r="BO39" s="1408"/>
      <c r="BP39" s="1408"/>
      <c r="BQ39" s="1408"/>
      <c r="BR39" s="1408"/>
      <c r="BS39" s="1408"/>
      <c r="BT39" s="1408"/>
      <c r="BU39" s="1408"/>
      <c r="BV39" s="1408"/>
      <c r="BW39" s="1408"/>
      <c r="BX39" s="1409"/>
    </row>
    <row r="40" spans="1:81" ht="30" customHeight="1">
      <c r="C40" s="299"/>
      <c r="D40" s="1334" t="s">
        <v>2353</v>
      </c>
      <c r="E40" s="1334"/>
      <c r="F40" s="1334"/>
      <c r="G40" s="1334"/>
      <c r="H40" s="1334"/>
      <c r="I40" s="1334"/>
      <c r="J40" s="1335"/>
      <c r="K40" s="309"/>
      <c r="L40" s="1408"/>
      <c r="M40" s="1408"/>
      <c r="N40" s="1408"/>
      <c r="O40" s="1408"/>
      <c r="P40" s="1408"/>
      <c r="Q40" s="1408"/>
      <c r="R40" s="1408"/>
      <c r="S40" s="1408"/>
      <c r="T40" s="1408"/>
      <c r="U40" s="1408"/>
      <c r="V40" s="1408"/>
      <c r="W40" s="1408"/>
      <c r="X40" s="1409"/>
      <c r="BC40" s="299"/>
      <c r="BD40" s="1334" t="s">
        <v>2353</v>
      </c>
      <c r="BE40" s="1334"/>
      <c r="BF40" s="1334"/>
      <c r="BG40" s="1334"/>
      <c r="BH40" s="1334"/>
      <c r="BI40" s="1334"/>
      <c r="BJ40" s="1335"/>
      <c r="BK40" s="309"/>
      <c r="BL40" s="1408"/>
      <c r="BM40" s="1408"/>
      <c r="BN40" s="1408"/>
      <c r="BO40" s="1408"/>
      <c r="BP40" s="1408"/>
      <c r="BQ40" s="1408"/>
      <c r="BR40" s="1408"/>
      <c r="BS40" s="1408"/>
      <c r="BT40" s="1408"/>
      <c r="BU40" s="1408"/>
      <c r="BV40" s="1408"/>
      <c r="BW40" s="1408"/>
      <c r="BX40" s="1409"/>
    </row>
    <row r="41" spans="1:81" ht="30" customHeight="1">
      <c r="C41" s="285"/>
      <c r="D41" s="1342" t="s">
        <v>2354</v>
      </c>
      <c r="E41" s="1336"/>
      <c r="F41" s="1337"/>
      <c r="G41" s="1381" t="s">
        <v>2355</v>
      </c>
      <c r="H41" s="1382"/>
      <c r="I41" s="1382"/>
      <c r="J41" s="1383"/>
      <c r="K41" s="309"/>
      <c r="L41" s="1408"/>
      <c r="M41" s="1408"/>
      <c r="N41" s="1408"/>
      <c r="O41" s="1408"/>
      <c r="P41" s="1408"/>
      <c r="Q41" s="1408"/>
      <c r="R41" s="1408"/>
      <c r="S41" s="1408"/>
      <c r="T41" s="1408"/>
      <c r="U41" s="1408"/>
      <c r="V41" s="1408"/>
      <c r="W41" s="1408"/>
      <c r="X41" s="1409"/>
      <c r="BC41" s="285"/>
      <c r="BD41" s="1342" t="s">
        <v>2354</v>
      </c>
      <c r="BE41" s="1336"/>
      <c r="BF41" s="1337"/>
      <c r="BG41" s="1381" t="s">
        <v>2355</v>
      </c>
      <c r="BH41" s="1382"/>
      <c r="BI41" s="1382"/>
      <c r="BJ41" s="1383"/>
      <c r="BK41" s="309"/>
      <c r="BL41" s="1408"/>
      <c r="BM41" s="1408"/>
      <c r="BN41" s="1408"/>
      <c r="BO41" s="1408"/>
      <c r="BP41" s="1408"/>
      <c r="BQ41" s="1408"/>
      <c r="BR41" s="1408"/>
      <c r="BS41" s="1408"/>
      <c r="BT41" s="1408"/>
      <c r="BU41" s="1408"/>
      <c r="BV41" s="1408"/>
      <c r="BW41" s="1408"/>
      <c r="BX41" s="1409"/>
    </row>
    <row r="42" spans="1:81" ht="30" customHeight="1">
      <c r="C42" s="229"/>
      <c r="D42" s="1338"/>
      <c r="E42" s="1338"/>
      <c r="F42" s="1339"/>
      <c r="G42" s="1381" t="s">
        <v>2356</v>
      </c>
      <c r="H42" s="1382"/>
      <c r="I42" s="1382"/>
      <c r="J42" s="1383"/>
      <c r="K42" s="309"/>
      <c r="L42" s="1408"/>
      <c r="M42" s="1408"/>
      <c r="N42" s="1408"/>
      <c r="O42" s="1408"/>
      <c r="P42" s="1408"/>
      <c r="Q42" s="1408"/>
      <c r="R42" s="1408"/>
      <c r="S42" s="1408"/>
      <c r="T42" s="1408"/>
      <c r="U42" s="1408"/>
      <c r="V42" s="1408"/>
      <c r="W42" s="1408"/>
      <c r="X42" s="1409"/>
      <c r="BC42" s="229"/>
      <c r="BD42" s="1338"/>
      <c r="BE42" s="1338"/>
      <c r="BF42" s="1339"/>
      <c r="BG42" s="1381" t="s">
        <v>2356</v>
      </c>
      <c r="BH42" s="1382"/>
      <c r="BI42" s="1382"/>
      <c r="BJ42" s="1383"/>
      <c r="BK42" s="309"/>
      <c r="BL42" s="1408"/>
      <c r="BM42" s="1408"/>
      <c r="BN42" s="1408"/>
      <c r="BO42" s="1408"/>
      <c r="BP42" s="1408"/>
      <c r="BQ42" s="1408"/>
      <c r="BR42" s="1408"/>
      <c r="BS42" s="1408"/>
      <c r="BT42" s="1408"/>
      <c r="BU42" s="1408"/>
      <c r="BV42" s="1408"/>
      <c r="BW42" s="1408"/>
      <c r="BX42" s="1409"/>
    </row>
    <row r="43" spans="1:81" ht="30" customHeight="1">
      <c r="C43" s="292"/>
      <c r="D43" s="1330"/>
      <c r="E43" s="1330"/>
      <c r="F43" s="1331"/>
      <c r="G43" s="1381" t="s">
        <v>2357</v>
      </c>
      <c r="H43" s="1382"/>
      <c r="I43" s="1382"/>
      <c r="J43" s="1383"/>
      <c r="K43" s="309"/>
      <c r="L43" s="1408"/>
      <c r="M43" s="1408"/>
      <c r="N43" s="1408"/>
      <c r="O43" s="1408"/>
      <c r="P43" s="1408"/>
      <c r="Q43" s="1408"/>
      <c r="R43" s="1408"/>
      <c r="S43" s="1408"/>
      <c r="T43" s="1408"/>
      <c r="U43" s="1408"/>
      <c r="V43" s="1408"/>
      <c r="W43" s="1408"/>
      <c r="X43" s="1409"/>
      <c r="BC43" s="292"/>
      <c r="BD43" s="1330"/>
      <c r="BE43" s="1330"/>
      <c r="BF43" s="1331"/>
      <c r="BG43" s="1381" t="s">
        <v>2357</v>
      </c>
      <c r="BH43" s="1382"/>
      <c r="BI43" s="1382"/>
      <c r="BJ43" s="1383"/>
      <c r="BK43" s="309"/>
      <c r="BL43" s="1408"/>
      <c r="BM43" s="1408"/>
      <c r="BN43" s="1408"/>
      <c r="BO43" s="1408"/>
      <c r="BP43" s="1408"/>
      <c r="BQ43" s="1408"/>
      <c r="BR43" s="1408"/>
      <c r="BS43" s="1408"/>
      <c r="BT43" s="1408"/>
      <c r="BU43" s="1408"/>
      <c r="BV43" s="1408"/>
      <c r="BW43" s="1408"/>
      <c r="BX43" s="1409"/>
    </row>
    <row r="44" spans="1:81" ht="30" customHeight="1">
      <c r="C44" s="292"/>
      <c r="D44" s="1334" t="s">
        <v>2512</v>
      </c>
      <c r="E44" s="1334"/>
      <c r="F44" s="1334"/>
      <c r="G44" s="1334"/>
      <c r="H44" s="1334"/>
      <c r="I44" s="1334"/>
      <c r="J44" s="1335"/>
      <c r="K44" s="309"/>
      <c r="L44" s="1408"/>
      <c r="M44" s="1408"/>
      <c r="N44" s="1408"/>
      <c r="O44" s="1408"/>
      <c r="P44" s="1408"/>
      <c r="Q44" s="1408"/>
      <c r="R44" s="1408"/>
      <c r="S44" s="1408"/>
      <c r="T44" s="1408"/>
      <c r="U44" s="1408"/>
      <c r="V44" s="1408"/>
      <c r="W44" s="1408"/>
      <c r="X44" s="1409"/>
      <c r="BC44" s="292"/>
      <c r="BD44" s="1334" t="s">
        <v>2512</v>
      </c>
      <c r="BE44" s="1334"/>
      <c r="BF44" s="1334"/>
      <c r="BG44" s="1334"/>
      <c r="BH44" s="1334"/>
      <c r="BI44" s="1334"/>
      <c r="BJ44" s="1335"/>
      <c r="BK44" s="309"/>
      <c r="BL44" s="1408"/>
      <c r="BM44" s="1408"/>
      <c r="BN44" s="1408"/>
      <c r="BO44" s="1408"/>
      <c r="BP44" s="1408"/>
      <c r="BQ44" s="1408"/>
      <c r="BR44" s="1408"/>
      <c r="BS44" s="1408"/>
      <c r="BT44" s="1408"/>
      <c r="BU44" s="1408"/>
      <c r="BV44" s="1408"/>
      <c r="BW44" s="1408"/>
      <c r="BX44" s="1409"/>
    </row>
    <row r="45" spans="1:81" ht="30" customHeight="1">
      <c r="C45" s="299"/>
      <c r="D45" s="1334" t="s">
        <v>2358</v>
      </c>
      <c r="E45" s="1334"/>
      <c r="F45" s="1334"/>
      <c r="G45" s="1334"/>
      <c r="H45" s="1334"/>
      <c r="I45" s="1334"/>
      <c r="J45" s="1335"/>
      <c r="K45" s="309"/>
      <c r="L45" s="1410"/>
      <c r="M45" s="1411"/>
      <c r="N45" s="1411"/>
      <c r="O45" s="343" t="s">
        <v>2171</v>
      </c>
      <c r="P45" s="425"/>
      <c r="Q45" s="344" t="s">
        <v>2230</v>
      </c>
      <c r="R45" s="425"/>
      <c r="S45" s="343" t="s">
        <v>2231</v>
      </c>
      <c r="T45" s="309"/>
      <c r="U45" s="309"/>
      <c r="V45" s="309"/>
      <c r="W45" s="309"/>
      <c r="X45" s="311"/>
      <c r="BC45" s="299"/>
      <c r="BD45" s="1334" t="s">
        <v>2358</v>
      </c>
      <c r="BE45" s="1334"/>
      <c r="BF45" s="1334"/>
      <c r="BG45" s="1334"/>
      <c r="BH45" s="1334"/>
      <c r="BI45" s="1334"/>
      <c r="BJ45" s="1335"/>
      <c r="BK45" s="309"/>
      <c r="BL45" s="1410"/>
      <c r="BM45" s="1411"/>
      <c r="BN45" s="1411"/>
      <c r="BO45" s="343" t="s">
        <v>2171</v>
      </c>
      <c r="BP45" s="425"/>
      <c r="BQ45" s="344" t="s">
        <v>2230</v>
      </c>
      <c r="BR45" s="425"/>
      <c r="BS45" s="343" t="s">
        <v>2231</v>
      </c>
      <c r="BT45" s="309"/>
      <c r="BU45" s="309"/>
      <c r="BV45" s="309"/>
      <c r="BW45" s="309"/>
      <c r="BX45" s="311"/>
    </row>
    <row r="46" spans="1:81" ht="5.25" customHeight="1">
      <c r="C46" s="293"/>
      <c r="D46" s="294"/>
      <c r="E46" s="294"/>
      <c r="F46" s="294"/>
      <c r="G46" s="294"/>
      <c r="H46" s="294"/>
      <c r="I46" s="294"/>
      <c r="J46" s="294"/>
      <c r="K46" s="294"/>
      <c r="L46" s="294"/>
      <c r="M46" s="294"/>
      <c r="N46" s="294"/>
      <c r="O46" s="294"/>
      <c r="P46" s="294"/>
      <c r="Q46" s="294"/>
      <c r="R46" s="294"/>
      <c r="S46" s="293"/>
      <c r="T46" s="294"/>
      <c r="U46" s="228"/>
      <c r="V46" s="290"/>
      <c r="W46" s="290"/>
      <c r="X46" s="290"/>
      <c r="BC46" s="293"/>
      <c r="BD46" s="294"/>
      <c r="BE46" s="294"/>
      <c r="BF46" s="294"/>
      <c r="BG46" s="294"/>
      <c r="BH46" s="294"/>
      <c r="BI46" s="294"/>
      <c r="BJ46" s="294"/>
      <c r="BK46" s="294"/>
      <c r="BL46" s="294"/>
      <c r="BM46" s="294"/>
      <c r="BN46" s="294"/>
      <c r="BO46" s="294"/>
      <c r="BP46" s="294"/>
      <c r="BQ46" s="294"/>
      <c r="BR46" s="294"/>
      <c r="BS46" s="293"/>
      <c r="BT46" s="294"/>
      <c r="BU46" s="228"/>
      <c r="BV46" s="290"/>
      <c r="BW46" s="290"/>
      <c r="BX46" s="290"/>
    </row>
    <row r="47" spans="1:81" s="345" customFormat="1" ht="13.5" customHeight="1">
      <c r="A47" s="426"/>
      <c r="B47" s="426" t="s">
        <v>2513</v>
      </c>
      <c r="C47" s="426"/>
      <c r="D47" s="426"/>
      <c r="E47" s="426"/>
      <c r="F47" s="426"/>
      <c r="G47" s="426"/>
      <c r="H47" s="426"/>
      <c r="I47" s="426"/>
      <c r="J47" s="426"/>
      <c r="K47" s="426"/>
      <c r="L47" s="426"/>
      <c r="M47" s="426"/>
      <c r="N47" s="426"/>
      <c r="O47" s="426"/>
      <c r="P47" s="426"/>
      <c r="Q47" s="426"/>
      <c r="R47" s="426"/>
      <c r="S47" s="426"/>
      <c r="T47" s="426"/>
      <c r="U47" s="426"/>
      <c r="V47" s="427"/>
      <c r="W47" s="427"/>
      <c r="X47" s="427"/>
      <c r="Y47" s="427"/>
      <c r="Z47" s="427"/>
      <c r="AA47" s="427"/>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6"/>
      <c r="AY47" s="426"/>
      <c r="AZ47" s="426"/>
      <c r="BA47" s="426"/>
      <c r="BB47" s="426" t="s">
        <v>2513</v>
      </c>
      <c r="BC47" s="426"/>
      <c r="BD47" s="426"/>
      <c r="BE47" s="426"/>
      <c r="BF47" s="426"/>
      <c r="BG47" s="426"/>
      <c r="BH47" s="426"/>
      <c r="BI47" s="426"/>
      <c r="BJ47" s="426"/>
      <c r="BK47" s="426"/>
      <c r="BL47" s="426"/>
      <c r="BM47" s="426"/>
      <c r="BN47" s="426"/>
      <c r="BO47" s="426"/>
      <c r="BP47" s="426"/>
      <c r="BQ47" s="426"/>
      <c r="BR47" s="426"/>
      <c r="BS47" s="426"/>
      <c r="BT47" s="426"/>
      <c r="BU47" s="426"/>
      <c r="BV47" s="427"/>
      <c r="BW47" s="427"/>
      <c r="BX47" s="427"/>
      <c r="BY47" s="427"/>
      <c r="BZ47" s="427"/>
      <c r="CB47" s="346"/>
      <c r="CC47" s="346"/>
    </row>
    <row r="48" spans="1:81" s="345" customFormat="1" ht="13.5" customHeight="1">
      <c r="A48" s="426"/>
      <c r="B48" s="426"/>
      <c r="C48" s="426"/>
      <c r="D48" s="426" t="s">
        <v>2511</v>
      </c>
      <c r="E48" s="426"/>
      <c r="F48" s="426"/>
      <c r="G48" s="426"/>
      <c r="H48" s="426"/>
      <c r="I48" s="426"/>
      <c r="J48" s="426"/>
      <c r="K48" s="426"/>
      <c r="L48" s="426"/>
      <c r="M48" s="426"/>
      <c r="N48" s="426"/>
      <c r="O48" s="426"/>
      <c r="P48" s="426"/>
      <c r="Q48" s="426"/>
      <c r="R48" s="426"/>
      <c r="S48" s="426"/>
      <c r="T48" s="426"/>
      <c r="U48" s="426"/>
      <c r="V48" s="427"/>
      <c r="W48" s="427"/>
      <c r="X48" s="427"/>
      <c r="Y48" s="427"/>
      <c r="Z48" s="427"/>
      <c r="AA48" s="427"/>
      <c r="AB48" s="426"/>
      <c r="AC48" s="426"/>
      <c r="AD48" s="426"/>
      <c r="AE48" s="426"/>
      <c r="AF48" s="426"/>
      <c r="AG48" s="426"/>
      <c r="AH48" s="426"/>
      <c r="AI48" s="426"/>
      <c r="AJ48" s="426"/>
      <c r="AK48" s="426"/>
      <c r="AL48" s="426"/>
      <c r="AM48" s="426"/>
      <c r="AN48" s="426"/>
      <c r="AO48" s="426"/>
      <c r="AP48" s="426"/>
      <c r="AQ48" s="426"/>
      <c r="AR48" s="426"/>
      <c r="AS48" s="426"/>
      <c r="AT48" s="426"/>
      <c r="AU48" s="426"/>
      <c r="AV48" s="426"/>
      <c r="AW48" s="426"/>
      <c r="AX48" s="426"/>
      <c r="AY48" s="426"/>
      <c r="AZ48" s="426"/>
      <c r="BA48" s="426"/>
      <c r="BB48" s="426"/>
      <c r="BC48" s="426"/>
      <c r="BD48" s="426" t="s">
        <v>2511</v>
      </c>
      <c r="BE48" s="426"/>
      <c r="BF48" s="426"/>
      <c r="BG48" s="426"/>
      <c r="BH48" s="426"/>
      <c r="BI48" s="426"/>
      <c r="BJ48" s="426"/>
      <c r="BK48" s="426"/>
      <c r="BL48" s="426"/>
      <c r="BM48" s="426"/>
      <c r="BN48" s="426"/>
      <c r="BO48" s="426"/>
      <c r="BP48" s="426"/>
      <c r="BQ48" s="426"/>
      <c r="BR48" s="426"/>
      <c r="BS48" s="426"/>
      <c r="BT48" s="426"/>
      <c r="BU48" s="426"/>
      <c r="BV48" s="427"/>
      <c r="BW48" s="427"/>
      <c r="BX48" s="427"/>
      <c r="BY48" s="427"/>
      <c r="BZ48" s="427"/>
      <c r="CB48" s="346"/>
      <c r="CC48" s="346"/>
    </row>
    <row r="49" spans="3:76" ht="13.5" customHeight="1">
      <c r="C49" s="341" t="s">
        <v>2569</v>
      </c>
      <c r="T49" s="276"/>
      <c r="X49" s="296"/>
      <c r="BC49" s="341" t="s">
        <v>2569</v>
      </c>
      <c r="BT49" s="276"/>
      <c r="BX49" s="296"/>
    </row>
  </sheetData>
  <sheetProtection algorithmName="SHA-512" hashValue="Xo3Ys2Lu4gT4JRU+DbOREwUrUEz7E/YDSaTCgDqEjtTGLdHkEYn4u88Z22JbCfNIih1Bm8bsxkrrfz84LfUBFA==" saltValue="LjAX8wPe/ybM4po+uuG5ig==" spinCount="100000" sheet="1" formatCells="0" selectLockedCells="1"/>
  <mergeCells count="107">
    <mergeCell ref="BD44:BJ44"/>
    <mergeCell ref="BL44:BX44"/>
    <mergeCell ref="BD45:BJ45"/>
    <mergeCell ref="BL45:BN45"/>
    <mergeCell ref="BD39:BJ39"/>
    <mergeCell ref="BL39:BX39"/>
    <mergeCell ref="BD40:BJ40"/>
    <mergeCell ref="BL40:BX40"/>
    <mergeCell ref="BD41:BF43"/>
    <mergeCell ref="BG41:BJ41"/>
    <mergeCell ref="BL41:BX41"/>
    <mergeCell ref="BG42:BJ42"/>
    <mergeCell ref="BL42:BX42"/>
    <mergeCell ref="BG43:BJ43"/>
    <mergeCell ref="BL43:BX43"/>
    <mergeCell ref="BC33:BX33"/>
    <mergeCell ref="BC34:BX34"/>
    <mergeCell ref="BD35:BJ35"/>
    <mergeCell ref="BL35:BP35"/>
    <mergeCell ref="BQ35:BT35"/>
    <mergeCell ref="BU35:BX35"/>
    <mergeCell ref="BD37:BJ37"/>
    <mergeCell ref="BM37:BP37"/>
    <mergeCell ref="BD38:BJ38"/>
    <mergeCell ref="BL38:BX38"/>
    <mergeCell ref="BN28:BO28"/>
    <mergeCell ref="BC30:BX30"/>
    <mergeCell ref="BD32:BE32"/>
    <mergeCell ref="BJ32:BK32"/>
    <mergeCell ref="BM32:BO32"/>
    <mergeCell ref="BP32:BQ32"/>
    <mergeCell ref="BR32:BY32"/>
    <mergeCell ref="BN16:BO16"/>
    <mergeCell ref="BP16:BS16"/>
    <mergeCell ref="BT16:BX16"/>
    <mergeCell ref="BN20:BO20"/>
    <mergeCell ref="BP20:BX20"/>
    <mergeCell ref="BN22:BO22"/>
    <mergeCell ref="BP22:BS22"/>
    <mergeCell ref="BT22:BX22"/>
    <mergeCell ref="BN26:BO26"/>
    <mergeCell ref="BP26:BX26"/>
    <mergeCell ref="BP25:BX25"/>
    <mergeCell ref="BR3:BS3"/>
    <mergeCell ref="BN6:BO6"/>
    <mergeCell ref="BP6:BX6"/>
    <mergeCell ref="BN8:BO8"/>
    <mergeCell ref="BP8:BX8"/>
    <mergeCell ref="BN10:BO10"/>
    <mergeCell ref="BP10:BS10"/>
    <mergeCell ref="BT10:BX10"/>
    <mergeCell ref="BN14:BO14"/>
    <mergeCell ref="BP14:BX14"/>
    <mergeCell ref="N10:O10"/>
    <mergeCell ref="P10:S10"/>
    <mergeCell ref="T10:X10"/>
    <mergeCell ref="N14:O14"/>
    <mergeCell ref="P14:X14"/>
    <mergeCell ref="N16:O16"/>
    <mergeCell ref="P16:S16"/>
    <mergeCell ref="T16:X16"/>
    <mergeCell ref="R3:S3"/>
    <mergeCell ref="N6:O6"/>
    <mergeCell ref="P6:X6"/>
    <mergeCell ref="N8:O8"/>
    <mergeCell ref="P8:X8"/>
    <mergeCell ref="L40:X40"/>
    <mergeCell ref="C33:X33"/>
    <mergeCell ref="C34:X34"/>
    <mergeCell ref="D35:J35"/>
    <mergeCell ref="D37:J37"/>
    <mergeCell ref="M37:P37"/>
    <mergeCell ref="N26:O26"/>
    <mergeCell ref="P26:X26"/>
    <mergeCell ref="N28:O28"/>
    <mergeCell ref="P28:S28"/>
    <mergeCell ref="T28:X28"/>
    <mergeCell ref="C30:X30"/>
    <mergeCell ref="D32:E32"/>
    <mergeCell ref="J32:K32"/>
    <mergeCell ref="M32:O32"/>
    <mergeCell ref="P32:Q32"/>
    <mergeCell ref="R32:Y32"/>
    <mergeCell ref="N20:O20"/>
    <mergeCell ref="P20:X20"/>
    <mergeCell ref="N22:O22"/>
    <mergeCell ref="P22:S22"/>
    <mergeCell ref="T22:X22"/>
    <mergeCell ref="D44:J44"/>
    <mergeCell ref="L44:X44"/>
    <mergeCell ref="D45:J45"/>
    <mergeCell ref="L45:N45"/>
    <mergeCell ref="L35:P35"/>
    <mergeCell ref="Q35:T35"/>
    <mergeCell ref="U35:X35"/>
    <mergeCell ref="D41:F43"/>
    <mergeCell ref="G41:J41"/>
    <mergeCell ref="L41:X41"/>
    <mergeCell ref="G42:J42"/>
    <mergeCell ref="L42:X42"/>
    <mergeCell ref="G43:J43"/>
    <mergeCell ref="L43:X43"/>
    <mergeCell ref="D38:J38"/>
    <mergeCell ref="L38:X38"/>
    <mergeCell ref="D39:J39"/>
    <mergeCell ref="L39:X39"/>
    <mergeCell ref="D40:J40"/>
  </mergeCells>
  <phoneticPr fontId="58"/>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0000000}">
          <x14:formula1>
            <xm:f>基本情報!$J$79:$J$81</xm:f>
          </x14:formula1>
          <xm:sqref>R3:S3</xm:sqref>
        </x14:dataValidation>
        <x14:dataValidation type="list" allowBlank="1" showInputMessage="1" showErrorMessage="1" xr:uid="{00000000-0002-0000-1800-000001000000}">
          <x14:formula1>
            <xm:f>基本情報!$K$79:$K$90</xm:f>
          </x14:formula1>
          <xm:sqref>U3</xm:sqref>
        </x14:dataValidation>
        <x14:dataValidation type="list" allowBlank="1" showInputMessage="1" showErrorMessage="1" xr:uid="{00000000-0002-0000-1800-000002000000}">
          <x14:formula1>
            <xm:f>基本情報!$L$79:$L$109</xm:f>
          </x14:formula1>
          <xm:sqref>W3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39"/>
  <sheetViews>
    <sheetView showGridLines="0" view="pageBreakPreview" zoomScale="85" zoomScaleNormal="100" zoomScaleSheetLayoutView="85" workbookViewId="0">
      <selection activeCell="A2" sqref="A2:M2"/>
    </sheetView>
  </sheetViews>
  <sheetFormatPr defaultColWidth="8.88671875" defaultRowHeight="12"/>
  <cols>
    <col min="1" max="12" width="7.33203125" style="127" customWidth="1"/>
    <col min="13" max="13" width="4.33203125" style="127" customWidth="1"/>
    <col min="14" max="16384" width="8.88671875" style="127"/>
  </cols>
  <sheetData>
    <row r="1" spans="1:13" ht="59.4" customHeight="1">
      <c r="A1" s="1419" t="s">
        <v>2199</v>
      </c>
      <c r="B1" s="1420"/>
      <c r="C1" s="1420"/>
      <c r="D1" s="1420"/>
      <c r="E1" s="1420"/>
      <c r="F1" s="1420"/>
      <c r="G1" s="1420"/>
      <c r="H1" s="1420"/>
      <c r="I1" s="1420"/>
      <c r="J1" s="1420"/>
      <c r="K1" s="1420"/>
      <c r="L1" s="1420"/>
      <c r="M1" s="1420"/>
    </row>
    <row r="2" spans="1:13" ht="159.6" customHeight="1">
      <c r="A2" s="1421" t="s">
        <v>2693</v>
      </c>
      <c r="B2" s="1422"/>
      <c r="C2" s="1422"/>
      <c r="D2" s="1422"/>
      <c r="E2" s="1422"/>
      <c r="F2" s="1422"/>
      <c r="G2" s="1422"/>
      <c r="H2" s="1422"/>
      <c r="I2" s="1422"/>
      <c r="J2" s="1422"/>
      <c r="K2" s="1422"/>
      <c r="L2" s="1422"/>
      <c r="M2" s="1422"/>
    </row>
    <row r="3" spans="1:13" ht="37.799999999999997" customHeight="1">
      <c r="A3" s="129"/>
      <c r="B3" s="129"/>
      <c r="C3" s="129"/>
      <c r="D3" s="129"/>
      <c r="E3" s="129"/>
      <c r="F3" s="129"/>
      <c r="G3" s="129"/>
      <c r="H3" s="129"/>
      <c r="I3" s="129"/>
      <c r="J3" s="129"/>
      <c r="K3" s="129"/>
      <c r="L3" s="129"/>
    </row>
    <row r="4" spans="1:13" ht="37.799999999999997" customHeight="1">
      <c r="A4" s="130"/>
      <c r="B4" s="130"/>
      <c r="C4" s="130"/>
      <c r="D4" s="130"/>
    </row>
    <row r="5" spans="1:13" ht="37.799999999999997" customHeight="1">
      <c r="A5" s="131"/>
      <c r="B5" s="131"/>
      <c r="C5" s="131"/>
      <c r="D5" s="131"/>
      <c r="E5" s="131"/>
    </row>
    <row r="6" spans="1:13" ht="37.799999999999997" customHeight="1"/>
    <row r="7" spans="1:13" ht="37.799999999999997" customHeight="1"/>
    <row r="8" spans="1:13" ht="37.799999999999997" customHeight="1">
      <c r="A8" s="131"/>
      <c r="B8" s="131"/>
      <c r="C8" s="131"/>
      <c r="D8" s="131"/>
      <c r="E8" s="131"/>
    </row>
    <row r="9" spans="1:13" ht="37.799999999999997" customHeight="1">
      <c r="A9" s="1417" t="s">
        <v>2713</v>
      </c>
      <c r="B9" s="1418"/>
      <c r="C9" s="1418"/>
      <c r="D9" s="1418"/>
      <c r="E9" s="1418"/>
      <c r="F9" s="1418"/>
      <c r="G9" s="1418"/>
      <c r="H9" s="1418"/>
      <c r="I9" s="1418"/>
      <c r="J9" s="1418"/>
      <c r="K9" s="1418"/>
      <c r="L9" s="1418"/>
      <c r="M9" s="1418"/>
    </row>
    <row r="10" spans="1:13" ht="37.799999999999997" customHeight="1">
      <c r="A10" s="1418"/>
      <c r="B10" s="1418"/>
      <c r="C10" s="1418"/>
      <c r="D10" s="1418"/>
      <c r="E10" s="1418"/>
      <c r="F10" s="1418"/>
      <c r="G10" s="1418"/>
      <c r="H10" s="1418"/>
      <c r="I10" s="1418"/>
      <c r="J10" s="1418"/>
      <c r="K10" s="1418"/>
      <c r="L10" s="1418"/>
      <c r="M10" s="1418"/>
    </row>
    <row r="11" spans="1:13" ht="37.799999999999997" customHeight="1">
      <c r="A11" s="1418"/>
      <c r="B11" s="1418"/>
      <c r="C11" s="1418"/>
      <c r="D11" s="1418"/>
      <c r="E11" s="1418"/>
      <c r="F11" s="1418"/>
      <c r="G11" s="1418"/>
      <c r="H11" s="1418"/>
      <c r="I11" s="1418"/>
      <c r="J11" s="1418"/>
      <c r="K11" s="1418"/>
      <c r="L11" s="1418"/>
      <c r="M11" s="1418"/>
    </row>
    <row r="12" spans="1:13" ht="223.95" customHeight="1"/>
    <row r="13" spans="1:13" ht="49.2" customHeight="1"/>
    <row r="14" spans="1:13" s="128" customFormat="1" ht="29.4" customHeight="1">
      <c r="A14" s="132" t="s">
        <v>2200</v>
      </c>
      <c r="B14" s="133"/>
      <c r="C14" s="133"/>
      <c r="D14" s="133"/>
      <c r="E14" s="133"/>
      <c r="F14" s="133"/>
      <c r="G14" s="133"/>
      <c r="H14" s="133"/>
      <c r="I14" s="133"/>
      <c r="J14" s="133"/>
      <c r="K14" s="133"/>
      <c r="L14" s="133"/>
      <c r="M14" s="133"/>
    </row>
    <row r="15" spans="1:13" s="128" customFormat="1" ht="29.4" customHeight="1">
      <c r="A15" s="128" t="s">
        <v>2201</v>
      </c>
      <c r="C15" s="134"/>
      <c r="D15" s="134"/>
      <c r="E15" s="134"/>
      <c r="F15" s="134"/>
      <c r="G15" s="134"/>
      <c r="H15" s="134"/>
      <c r="I15" s="134"/>
      <c r="J15" s="134"/>
      <c r="K15" s="134"/>
    </row>
    <row r="16" spans="1:13" s="128" customFormat="1" ht="45" customHeight="1">
      <c r="A16" s="135" t="s">
        <v>2367</v>
      </c>
      <c r="B16" s="136"/>
      <c r="C16" s="136"/>
      <c r="D16" s="136"/>
      <c r="E16" s="136"/>
      <c r="F16" s="136"/>
      <c r="G16" s="136"/>
      <c r="H16" s="136"/>
      <c r="I16" s="136"/>
      <c r="J16" s="136"/>
      <c r="K16" s="136"/>
      <c r="L16" s="136"/>
      <c r="M16" s="136"/>
    </row>
    <row r="17" spans="1:13" ht="45" customHeight="1">
      <c r="A17" s="137"/>
      <c r="B17" s="137"/>
      <c r="C17" s="137"/>
      <c r="D17" s="137"/>
      <c r="E17" s="137"/>
      <c r="F17" s="137"/>
      <c r="G17" s="137"/>
      <c r="H17" s="137"/>
      <c r="I17" s="137"/>
      <c r="J17" s="137"/>
      <c r="K17" s="137"/>
      <c r="L17" s="137"/>
      <c r="M17" s="137"/>
    </row>
    <row r="18" spans="1:13" ht="45" customHeight="1"/>
    <row r="19" spans="1:13" s="128" customFormat="1" ht="45" customHeight="1">
      <c r="A19" s="132" t="s">
        <v>2202</v>
      </c>
    </row>
    <row r="20" spans="1:13" s="128" customFormat="1" ht="45" customHeight="1">
      <c r="A20" s="128" t="s">
        <v>2203</v>
      </c>
    </row>
    <row r="21" spans="1:13" s="128" customFormat="1" ht="27.6" customHeight="1">
      <c r="B21" s="138" t="s">
        <v>2204</v>
      </c>
      <c r="C21" s="139"/>
      <c r="D21" s="139"/>
      <c r="E21" s="139"/>
      <c r="F21" s="139"/>
      <c r="G21" s="139"/>
      <c r="H21" s="139"/>
      <c r="I21" s="139"/>
      <c r="J21" s="140"/>
      <c r="K21" s="141"/>
    </row>
    <row r="22" spans="1:13" ht="27.6" customHeight="1">
      <c r="B22" s="142" t="s">
        <v>2205</v>
      </c>
      <c r="C22" s="135"/>
      <c r="D22" s="135"/>
      <c r="E22" s="135"/>
      <c r="F22" s="135"/>
      <c r="G22" s="135"/>
      <c r="H22" s="135"/>
      <c r="I22" s="135"/>
      <c r="K22" s="143"/>
    </row>
    <row r="23" spans="1:13" ht="27.6" customHeight="1">
      <c r="B23" s="142" t="s">
        <v>2206</v>
      </c>
      <c r="C23" s="135"/>
      <c r="D23" s="135"/>
      <c r="E23" s="135"/>
      <c r="F23" s="135"/>
      <c r="G23" s="135"/>
      <c r="H23" s="135"/>
      <c r="I23" s="135"/>
      <c r="K23" s="143"/>
    </row>
    <row r="24" spans="1:13" ht="27.6" customHeight="1">
      <c r="B24" s="142" t="s">
        <v>2207</v>
      </c>
      <c r="C24" s="135"/>
      <c r="D24" s="135"/>
      <c r="E24" s="135"/>
      <c r="F24" s="135"/>
      <c r="G24" s="135"/>
      <c r="H24" s="135"/>
      <c r="I24" s="135"/>
      <c r="K24" s="143"/>
    </row>
    <row r="25" spans="1:13" ht="27.6" customHeight="1">
      <c r="B25" s="142" t="s">
        <v>2208</v>
      </c>
      <c r="C25" s="135"/>
      <c r="D25" s="135"/>
      <c r="E25" s="135"/>
      <c r="F25" s="135"/>
      <c r="G25" s="135"/>
      <c r="H25" s="135"/>
      <c r="I25" s="135"/>
      <c r="K25" s="143"/>
    </row>
    <row r="26" spans="1:13" ht="27.6" customHeight="1">
      <c r="B26" s="144" t="s">
        <v>2363</v>
      </c>
      <c r="C26" s="145"/>
      <c r="D26" s="145"/>
      <c r="E26" s="145"/>
      <c r="F26" s="145"/>
      <c r="G26" s="145"/>
      <c r="H26" s="145"/>
      <c r="I26" s="145"/>
      <c r="J26" s="146"/>
      <c r="K26" s="147"/>
    </row>
    <row r="27" spans="1:13" ht="27.6" customHeight="1"/>
    <row r="28" spans="1:13" s="135" customFormat="1" ht="22.2" customHeight="1">
      <c r="B28" s="135" t="s">
        <v>2209</v>
      </c>
    </row>
    <row r="29" spans="1:13" s="135" customFormat="1" ht="22.2" customHeight="1">
      <c r="B29" s="135" t="s">
        <v>2364</v>
      </c>
    </row>
    <row r="30" spans="1:13" s="135" customFormat="1" ht="22.2" customHeight="1">
      <c r="B30" s="135" t="s">
        <v>2210</v>
      </c>
    </row>
    <row r="31" spans="1:13" s="135" customFormat="1" ht="22.2" customHeight="1">
      <c r="B31" s="135" t="s">
        <v>2211</v>
      </c>
    </row>
    <row r="32" spans="1:13" s="135" customFormat="1" ht="22.2" customHeight="1">
      <c r="B32" s="135" t="s">
        <v>2212</v>
      </c>
    </row>
    <row r="33" ht="45" customHeight="1"/>
    <row r="34" ht="45" customHeight="1"/>
    <row r="35" ht="45" customHeight="1"/>
    <row r="36" ht="45" customHeight="1"/>
    <row r="37" ht="45" customHeight="1"/>
    <row r="38" ht="45" customHeight="1"/>
    <row r="39" ht="45" customHeight="1"/>
  </sheetData>
  <sheetProtection algorithmName="SHA-512" hashValue="/eocVSNlRV4SXOszfzebnGsBupbncvDwtBi5VXYPRKTWzyow6ZF9PGCW2rjI1jyADfZhtu2k9EyFawaAUbl7bw==" saltValue="L438dQo/T2pAzOHoQg/z1Q==" spinCount="100000" sheet="1" objects="1" scenarios="1"/>
  <mergeCells count="3">
    <mergeCell ref="A9:M11"/>
    <mergeCell ref="A1:M1"/>
    <mergeCell ref="A2:M2"/>
  </mergeCells>
  <phoneticPr fontId="58"/>
  <pageMargins left="0.70866141732283472" right="0.70866141732283472" top="0.74803149606299213" bottom="0.74803149606299213" header="0.31496062992125984" footer="0.31496062992125984"/>
  <pageSetup paperSize="9" scale="95"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AC87"/>
  <sheetViews>
    <sheetView showGridLines="0" view="pageBreakPreview" zoomScaleNormal="100" zoomScaleSheetLayoutView="100" workbookViewId="0">
      <selection activeCell="AF27" sqref="AF27"/>
    </sheetView>
  </sheetViews>
  <sheetFormatPr defaultColWidth="9" defaultRowHeight="13.2"/>
  <cols>
    <col min="1" max="1" width="0.77734375" style="2" customWidth="1"/>
    <col min="2" max="28" width="3.21875" style="2" customWidth="1"/>
    <col min="29" max="29" width="3.77734375" style="2" customWidth="1"/>
    <col min="30" max="30" width="2.88671875" style="2" customWidth="1"/>
    <col min="31" max="32" width="7.88671875" style="2" customWidth="1"/>
    <col min="33" max="16384" width="9" style="2"/>
  </cols>
  <sheetData>
    <row r="2" spans="2:29" ht="50.25" customHeight="1">
      <c r="B2" s="616" t="s">
        <v>263</v>
      </c>
      <c r="C2" s="617"/>
      <c r="D2" s="617"/>
      <c r="E2" s="617"/>
      <c r="F2" s="617"/>
      <c r="G2" s="617"/>
      <c r="H2" s="617"/>
      <c r="I2" s="617"/>
      <c r="J2" s="617"/>
      <c r="K2" s="617"/>
      <c r="L2" s="617"/>
      <c r="M2" s="617"/>
      <c r="N2" s="617"/>
      <c r="O2" s="617"/>
      <c r="P2" s="617"/>
      <c r="Q2" s="617"/>
      <c r="R2" s="617"/>
      <c r="S2" s="617"/>
      <c r="T2" s="617"/>
      <c r="U2" s="617"/>
      <c r="V2" s="617"/>
      <c r="W2" s="617"/>
      <c r="X2" s="617"/>
      <c r="Y2" s="617"/>
      <c r="Z2" s="617"/>
      <c r="AA2" s="617"/>
      <c r="AB2" s="617"/>
    </row>
    <row r="3" spans="2:29" ht="9" customHeight="1">
      <c r="B3" s="19"/>
      <c r="C3" s="38"/>
      <c r="D3" s="38"/>
      <c r="E3" s="38"/>
      <c r="F3" s="38"/>
      <c r="G3" s="38"/>
      <c r="H3" s="38"/>
      <c r="I3" s="38"/>
      <c r="J3" s="38"/>
      <c r="K3" s="38"/>
      <c r="L3" s="38"/>
    </row>
    <row r="4" spans="2:29" ht="24" hidden="1" customHeight="1">
      <c r="B4" s="40"/>
      <c r="D4" s="3"/>
      <c r="E4" s="3"/>
      <c r="F4" s="38"/>
      <c r="G4" s="38"/>
      <c r="H4" s="38"/>
      <c r="I4" s="38"/>
      <c r="J4" s="38"/>
      <c r="K4" s="38"/>
      <c r="L4" s="38"/>
    </row>
    <row r="5" spans="2:29" ht="21" hidden="1" customHeight="1">
      <c r="B5" s="12"/>
      <c r="C5" s="8"/>
      <c r="D5" s="8"/>
      <c r="E5" s="8"/>
      <c r="F5" s="8"/>
      <c r="G5" s="8"/>
      <c r="H5" s="8"/>
      <c r="I5" s="3"/>
      <c r="J5" s="8"/>
      <c r="K5" s="8"/>
      <c r="L5" s="39"/>
      <c r="M5" s="39"/>
      <c r="N5" s="39"/>
      <c r="O5" s="39"/>
      <c r="P5" s="39"/>
      <c r="Q5" s="39"/>
      <c r="R5" s="39"/>
      <c r="S5" s="39"/>
      <c r="T5" s="39"/>
      <c r="U5" s="39"/>
      <c r="V5" s="39"/>
      <c r="W5" s="39"/>
      <c r="X5" s="39"/>
      <c r="Y5" s="39"/>
      <c r="Z5" s="39"/>
      <c r="AA5" s="39"/>
      <c r="AB5" s="39"/>
      <c r="AC5" s="39"/>
    </row>
    <row r="6" spans="2:29" ht="21" hidden="1" customHeight="1">
      <c r="B6" s="12"/>
      <c r="C6" s="8"/>
      <c r="D6" s="8"/>
      <c r="E6" s="8"/>
      <c r="F6" s="8"/>
      <c r="G6" s="8"/>
      <c r="H6" s="8"/>
      <c r="I6" s="3"/>
      <c r="J6" s="8"/>
      <c r="K6" s="8"/>
      <c r="L6" s="39"/>
      <c r="M6" s="39"/>
      <c r="N6" s="39"/>
      <c r="O6" s="39"/>
      <c r="P6" s="39"/>
      <c r="Q6" s="39"/>
      <c r="R6" s="39"/>
      <c r="S6" s="39"/>
      <c r="T6" s="39"/>
      <c r="U6" s="39"/>
      <c r="V6" s="39"/>
      <c r="W6" s="39"/>
      <c r="X6" s="39"/>
      <c r="Y6" s="39"/>
      <c r="Z6" s="39"/>
      <c r="AA6" s="39"/>
      <c r="AB6" s="39"/>
      <c r="AC6" s="39"/>
    </row>
    <row r="7" spans="2:29" ht="21" hidden="1" customHeight="1">
      <c r="B7" s="12"/>
      <c r="C7" s="8"/>
      <c r="D7" s="8"/>
      <c r="E7" s="8"/>
      <c r="F7" s="8"/>
      <c r="G7" s="8"/>
      <c r="H7" s="8"/>
      <c r="I7" s="3"/>
      <c r="J7" s="8"/>
      <c r="K7" s="8"/>
      <c r="L7" s="39"/>
      <c r="M7" s="39"/>
      <c r="N7" s="39"/>
      <c r="O7" s="39"/>
      <c r="P7" s="39"/>
      <c r="Q7" s="39"/>
      <c r="R7" s="39"/>
      <c r="S7" s="39"/>
      <c r="T7" s="39"/>
      <c r="U7" s="39"/>
      <c r="V7" s="39"/>
      <c r="W7" s="39"/>
      <c r="X7" s="39"/>
      <c r="Y7" s="39"/>
      <c r="Z7" s="39"/>
      <c r="AA7" s="39"/>
      <c r="AB7" s="39"/>
      <c r="AC7" s="39"/>
    </row>
    <row r="8" spans="2:29" ht="21" hidden="1" customHeight="1">
      <c r="B8" s="12"/>
      <c r="C8" s="8"/>
      <c r="D8" s="8"/>
      <c r="E8" s="8"/>
      <c r="F8" s="8"/>
      <c r="G8" s="8"/>
      <c r="H8" s="8"/>
      <c r="I8" s="3"/>
      <c r="J8" s="8"/>
      <c r="K8" s="8"/>
      <c r="L8" s="39"/>
      <c r="M8" s="39"/>
      <c r="N8" s="39"/>
      <c r="O8" s="39"/>
      <c r="P8" s="39"/>
      <c r="Q8" s="39"/>
      <c r="R8" s="39"/>
      <c r="S8" s="39"/>
      <c r="T8" s="39"/>
      <c r="U8" s="39"/>
      <c r="V8" s="39"/>
      <c r="W8" s="39"/>
      <c r="X8" s="39"/>
      <c r="Y8" s="39"/>
      <c r="Z8" s="39"/>
      <c r="AA8" s="39"/>
      <c r="AB8" s="39"/>
      <c r="AC8" s="39"/>
    </row>
    <row r="9" spans="2:29" ht="21" hidden="1" customHeight="1">
      <c r="B9" s="12"/>
      <c r="C9" s="8"/>
      <c r="D9" s="8"/>
      <c r="E9" s="8"/>
      <c r="F9" s="8"/>
      <c r="G9" s="8"/>
      <c r="H9" s="8"/>
      <c r="I9" s="3"/>
      <c r="J9" s="8"/>
      <c r="K9" s="8"/>
      <c r="L9" s="39"/>
      <c r="M9" s="39"/>
      <c r="N9" s="39"/>
      <c r="O9" s="39"/>
      <c r="P9" s="39"/>
      <c r="Q9" s="39"/>
      <c r="R9" s="39"/>
      <c r="S9" s="39"/>
      <c r="T9" s="39"/>
      <c r="U9" s="39"/>
      <c r="V9" s="39"/>
      <c r="W9" s="39"/>
      <c r="X9" s="39"/>
      <c r="Y9" s="39"/>
      <c r="Z9" s="39"/>
      <c r="AA9" s="39"/>
      <c r="AB9" s="39"/>
      <c r="AC9" s="39"/>
    </row>
    <row r="10" spans="2:29" ht="21" hidden="1" customHeight="1">
      <c r="B10" s="12"/>
      <c r="C10" s="8"/>
      <c r="D10" s="8"/>
      <c r="E10" s="8"/>
      <c r="F10" s="8"/>
      <c r="G10" s="8"/>
      <c r="H10" s="8"/>
      <c r="I10" s="3"/>
      <c r="J10" s="8"/>
      <c r="K10" s="8"/>
      <c r="L10" s="39"/>
      <c r="M10" s="39"/>
      <c r="N10" s="39"/>
      <c r="O10" s="39"/>
      <c r="P10" s="39"/>
      <c r="Q10" s="39"/>
      <c r="R10" s="39"/>
      <c r="S10" s="39"/>
      <c r="T10" s="39"/>
      <c r="U10" s="39"/>
      <c r="V10" s="39"/>
      <c r="W10" s="39"/>
      <c r="X10" s="39"/>
      <c r="Y10" s="39"/>
      <c r="Z10" s="39"/>
      <c r="AA10" s="39"/>
      <c r="AB10" s="39"/>
      <c r="AC10" s="39"/>
    </row>
    <row r="11" spans="2:29" ht="21" hidden="1" customHeight="1">
      <c r="B11" s="12"/>
      <c r="C11" s="8"/>
      <c r="D11" s="8"/>
      <c r="E11" s="8"/>
      <c r="F11" s="8"/>
      <c r="G11" s="8"/>
      <c r="H11" s="8"/>
      <c r="I11" s="3"/>
      <c r="J11" s="8"/>
      <c r="K11" s="8"/>
      <c r="L11" s="39"/>
      <c r="M11" s="39"/>
      <c r="N11" s="39"/>
      <c r="O11" s="39"/>
      <c r="P11" s="39"/>
      <c r="Q11" s="39"/>
      <c r="R11" s="39"/>
      <c r="S11" s="39"/>
      <c r="T11" s="39"/>
      <c r="U11" s="39"/>
      <c r="V11" s="39"/>
      <c r="W11" s="39"/>
      <c r="X11" s="39"/>
      <c r="Y11" s="39"/>
      <c r="Z11" s="39"/>
      <c r="AA11" s="39"/>
      <c r="AB11" s="39"/>
      <c r="AC11" s="39"/>
    </row>
    <row r="12" spans="2:29" ht="21" hidden="1" customHeight="1">
      <c r="B12" s="12"/>
      <c r="C12" s="8"/>
      <c r="D12" s="8"/>
      <c r="E12" s="8"/>
      <c r="F12" s="8"/>
      <c r="G12" s="8"/>
      <c r="H12" s="8"/>
      <c r="I12" s="3"/>
      <c r="J12" s="8"/>
      <c r="K12" s="8"/>
      <c r="L12" s="39"/>
      <c r="M12" s="39"/>
      <c r="N12" s="39"/>
      <c r="O12" s="39"/>
      <c r="P12" s="39"/>
      <c r="Q12" s="39"/>
      <c r="R12" s="39"/>
      <c r="S12" s="39"/>
      <c r="T12" s="39"/>
      <c r="U12" s="39"/>
      <c r="V12" s="39"/>
      <c r="W12" s="39"/>
      <c r="X12" s="39"/>
      <c r="Y12" s="39"/>
      <c r="Z12" s="39"/>
      <c r="AA12" s="39"/>
      <c r="AB12" s="39"/>
      <c r="AC12" s="39"/>
    </row>
    <row r="13" spans="2:29" ht="21" hidden="1" customHeight="1">
      <c r="B13" s="12"/>
      <c r="D13" s="3"/>
      <c r="E13" s="3"/>
      <c r="F13" s="3"/>
      <c r="G13" s="3"/>
      <c r="H13" s="3"/>
      <c r="I13" s="3"/>
      <c r="L13" s="17"/>
      <c r="M13" s="17"/>
      <c r="N13" s="17"/>
      <c r="O13" s="41"/>
      <c r="P13" s="17"/>
      <c r="Q13" s="17"/>
      <c r="R13" s="17"/>
      <c r="S13" s="17"/>
      <c r="T13" s="17"/>
      <c r="U13" s="17"/>
      <c r="V13" s="17"/>
      <c r="W13" s="17"/>
      <c r="X13" s="17"/>
      <c r="Y13" s="17"/>
      <c r="Z13" s="17"/>
      <c r="AA13" s="17"/>
      <c r="AB13" s="17"/>
      <c r="AC13" s="17"/>
    </row>
    <row r="14" spans="2:29" ht="21" hidden="1" customHeight="1">
      <c r="B14" s="12"/>
      <c r="C14" s="8"/>
      <c r="D14" s="73"/>
      <c r="E14" s="8"/>
      <c r="F14" s="8"/>
      <c r="G14" s="8"/>
      <c r="H14" s="8"/>
      <c r="I14" s="3"/>
      <c r="J14" s="8"/>
      <c r="K14" s="8"/>
      <c r="L14" s="39"/>
      <c r="M14" s="39"/>
      <c r="N14" s="39"/>
      <c r="O14" s="39"/>
      <c r="P14" s="39"/>
      <c r="Q14" s="39"/>
      <c r="R14" s="39"/>
      <c r="S14" s="39"/>
      <c r="T14" s="39"/>
      <c r="U14" s="39"/>
      <c r="V14" s="39"/>
      <c r="W14" s="39"/>
      <c r="X14" s="39"/>
      <c r="Y14" s="39"/>
      <c r="Z14" s="39"/>
      <c r="AA14" s="39"/>
      <c r="AB14" s="39"/>
      <c r="AC14" s="39"/>
    </row>
    <row r="15" spans="2:29" ht="13.5" hidden="1" customHeight="1">
      <c r="B15" s="12"/>
      <c r="C15" s="3"/>
      <c r="D15" s="3"/>
      <c r="E15" s="3"/>
      <c r="F15" s="3"/>
      <c r="G15" s="3"/>
      <c r="H15" s="3"/>
      <c r="I15" s="3"/>
      <c r="K15" s="17"/>
      <c r="L15" s="17"/>
      <c r="M15" s="17"/>
      <c r="N15" s="41"/>
      <c r="O15" s="17"/>
      <c r="P15" s="17"/>
      <c r="Q15" s="17"/>
      <c r="R15" s="17"/>
      <c r="S15" s="17"/>
      <c r="T15" s="17"/>
      <c r="U15" s="17"/>
      <c r="V15" s="17"/>
      <c r="W15" s="17"/>
      <c r="X15" s="17"/>
      <c r="Y15" s="17"/>
      <c r="Z15" s="17"/>
      <c r="AA15" s="17"/>
      <c r="AB15" s="17"/>
    </row>
    <row r="16" spans="2:29" ht="13.5" hidden="1" customHeight="1">
      <c r="B16" s="12"/>
      <c r="C16" s="3"/>
      <c r="D16" s="3"/>
      <c r="E16" s="3"/>
      <c r="F16" s="3"/>
      <c r="G16" s="3"/>
      <c r="H16" s="3"/>
      <c r="I16" s="3"/>
      <c r="K16" s="17"/>
      <c r="L16" s="17"/>
      <c r="M16" s="17"/>
      <c r="N16" s="41"/>
      <c r="O16" s="17"/>
      <c r="P16" s="17"/>
      <c r="Q16" s="17"/>
      <c r="R16" s="17"/>
      <c r="S16" s="17"/>
      <c r="T16" s="17"/>
      <c r="U16" s="17"/>
      <c r="V16" s="17"/>
      <c r="W16" s="17"/>
      <c r="X16" s="17"/>
      <c r="Y16" s="17"/>
      <c r="Z16" s="17"/>
      <c r="AA16" s="17"/>
      <c r="AB16" s="17"/>
    </row>
    <row r="17" spans="2:28" ht="24" customHeight="1">
      <c r="B17" s="43" t="s">
        <v>2368</v>
      </c>
      <c r="C17" s="12"/>
      <c r="D17" s="12"/>
      <c r="E17" s="12"/>
      <c r="F17" s="12"/>
      <c r="G17" s="12"/>
      <c r="H17" s="12"/>
      <c r="I17" s="12"/>
      <c r="J17" s="12"/>
      <c r="K17" s="12"/>
      <c r="L17" s="12"/>
      <c r="M17" s="17"/>
      <c r="N17" s="17"/>
      <c r="O17" s="17"/>
      <c r="P17" s="17"/>
      <c r="Q17" s="17"/>
      <c r="R17" s="17"/>
      <c r="S17" s="17"/>
      <c r="T17" s="17"/>
      <c r="U17" s="17"/>
      <c r="V17" s="17"/>
      <c r="W17" s="17"/>
      <c r="X17" s="17"/>
      <c r="Y17" s="17"/>
      <c r="Z17" s="17"/>
      <c r="AA17" s="17"/>
      <c r="AB17" s="17"/>
    </row>
    <row r="18" spans="2:28" ht="14.4">
      <c r="B18" s="42"/>
      <c r="C18" s="44"/>
      <c r="D18" s="12"/>
      <c r="E18" s="12"/>
      <c r="F18" s="12"/>
      <c r="G18" s="12"/>
      <c r="H18" s="12"/>
      <c r="I18" s="12"/>
      <c r="J18" s="12"/>
      <c r="K18" s="12"/>
      <c r="L18" s="12"/>
      <c r="M18" s="17"/>
      <c r="N18" s="17"/>
      <c r="O18" s="17"/>
      <c r="P18" s="17"/>
      <c r="Q18" s="17"/>
      <c r="R18" s="17"/>
      <c r="S18" s="17"/>
      <c r="T18" s="17"/>
      <c r="U18" s="17"/>
      <c r="V18" s="17"/>
      <c r="W18" s="17"/>
      <c r="X18" s="17"/>
      <c r="Y18" s="17"/>
      <c r="Z18" s="17"/>
      <c r="AA18" s="17"/>
      <c r="AB18" s="17"/>
    </row>
    <row r="19" spans="2:28" ht="14.4">
      <c r="B19" s="42"/>
      <c r="C19" s="44"/>
      <c r="D19" s="12"/>
      <c r="E19" s="12"/>
      <c r="F19" s="12"/>
      <c r="G19" s="12"/>
      <c r="H19" s="12"/>
      <c r="I19" s="12"/>
      <c r="J19" s="12"/>
      <c r="K19" s="12"/>
      <c r="L19" s="12"/>
      <c r="M19" s="17"/>
      <c r="N19" s="17"/>
      <c r="O19" s="17"/>
      <c r="P19" s="17"/>
      <c r="Q19" s="17"/>
      <c r="R19" s="17"/>
      <c r="S19" s="17"/>
      <c r="T19" s="17"/>
      <c r="U19" s="17"/>
      <c r="V19" s="17"/>
      <c r="W19" s="17"/>
      <c r="X19" s="17"/>
      <c r="Y19" s="17"/>
      <c r="Z19" s="17"/>
      <c r="AA19" s="17"/>
      <c r="AB19" s="17"/>
    </row>
    <row r="20" spans="2:28" ht="14.4">
      <c r="B20" s="42"/>
      <c r="C20" s="44"/>
      <c r="D20" s="12"/>
      <c r="E20" s="12"/>
      <c r="F20" s="12"/>
      <c r="G20" s="12"/>
      <c r="H20" s="12"/>
      <c r="I20" s="12"/>
      <c r="J20" s="12"/>
      <c r="K20" s="12"/>
      <c r="L20" s="12"/>
      <c r="M20" s="17"/>
      <c r="N20" s="17"/>
      <c r="O20" s="17"/>
      <c r="P20" s="17"/>
      <c r="Q20" s="17"/>
      <c r="R20" s="17"/>
      <c r="S20" s="17"/>
      <c r="T20" s="17"/>
      <c r="U20" s="17"/>
      <c r="V20" s="17"/>
      <c r="W20" s="17"/>
      <c r="X20" s="17"/>
      <c r="Y20" s="17"/>
      <c r="Z20" s="17"/>
      <c r="AA20" s="17"/>
      <c r="AB20" s="17"/>
    </row>
    <row r="21" spans="2:28" ht="14.4">
      <c r="B21" s="42"/>
      <c r="C21" s="44"/>
      <c r="D21" s="12"/>
      <c r="E21" s="12"/>
      <c r="F21" s="12"/>
      <c r="G21" s="12"/>
      <c r="H21" s="12"/>
      <c r="I21" s="12"/>
      <c r="J21" s="12"/>
      <c r="K21" s="12"/>
      <c r="L21" s="12"/>
      <c r="M21" s="17"/>
      <c r="N21" s="17"/>
      <c r="O21" s="17"/>
      <c r="P21" s="17"/>
      <c r="Q21" s="17"/>
      <c r="R21" s="17"/>
      <c r="S21" s="17"/>
      <c r="T21" s="17"/>
      <c r="U21" s="17"/>
      <c r="V21" s="17"/>
      <c r="W21" s="17"/>
      <c r="X21" s="17"/>
      <c r="Y21" s="17"/>
      <c r="Z21" s="17"/>
      <c r="AA21" s="17"/>
      <c r="AB21" s="17"/>
    </row>
    <row r="22" spans="2:28" ht="13.5" customHeight="1">
      <c r="B22" s="42"/>
      <c r="C22" s="44"/>
      <c r="D22" s="12"/>
      <c r="E22" s="12"/>
      <c r="F22" s="12"/>
      <c r="G22" s="12"/>
      <c r="H22" s="12"/>
      <c r="I22" s="12"/>
      <c r="J22" s="12"/>
      <c r="K22" s="12"/>
      <c r="L22" s="12"/>
      <c r="M22" s="17"/>
      <c r="N22" s="17"/>
      <c r="O22" s="17"/>
      <c r="P22" s="17"/>
      <c r="Q22" s="17"/>
      <c r="R22" s="2" t="s">
        <v>2372</v>
      </c>
      <c r="S22" s="17"/>
      <c r="T22" s="17"/>
      <c r="U22" s="17"/>
      <c r="V22" s="17"/>
      <c r="W22" s="17"/>
      <c r="X22" s="17"/>
      <c r="Y22" s="17"/>
      <c r="Z22" s="17"/>
      <c r="AA22" s="17"/>
      <c r="AB22" s="17"/>
    </row>
    <row r="23" spans="2:28" ht="13.5" customHeight="1">
      <c r="B23" s="42"/>
      <c r="C23" s="44"/>
      <c r="D23" s="12"/>
      <c r="E23" s="12"/>
      <c r="F23" s="12"/>
      <c r="G23" s="12"/>
      <c r="H23" s="12"/>
      <c r="I23" s="12"/>
      <c r="J23" s="12"/>
      <c r="K23" s="12"/>
      <c r="L23" s="12"/>
      <c r="M23" s="17"/>
      <c r="N23" s="17"/>
      <c r="O23" s="17"/>
      <c r="P23" s="17"/>
      <c r="Q23" s="17"/>
      <c r="R23" s="17"/>
      <c r="S23" s="17"/>
      <c r="T23" s="17"/>
      <c r="U23" s="17"/>
      <c r="V23" s="17"/>
      <c r="W23" s="17"/>
      <c r="X23" s="17"/>
      <c r="Y23" s="17"/>
      <c r="Z23" s="17"/>
      <c r="AA23" s="17"/>
      <c r="AB23" s="17"/>
    </row>
    <row r="24" spans="2:28" ht="24" customHeight="1">
      <c r="B24" s="46" t="s">
        <v>2369</v>
      </c>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row>
    <row r="25" spans="2:28" ht="21" customHeight="1">
      <c r="B25" s="17"/>
      <c r="C25" s="18" t="s">
        <v>100</v>
      </c>
    </row>
    <row r="26" spans="2:28" ht="21" customHeight="1">
      <c r="B26" s="17"/>
      <c r="D26" s="619" t="s">
        <v>110</v>
      </c>
      <c r="E26" s="619"/>
      <c r="F26" s="619"/>
      <c r="G26" s="619"/>
      <c r="H26" s="619"/>
      <c r="I26" s="619"/>
      <c r="J26" s="619"/>
      <c r="K26" s="619"/>
      <c r="L26" s="619"/>
      <c r="M26" s="619"/>
      <c r="N26" s="619"/>
      <c r="O26" s="619"/>
      <c r="P26" s="619"/>
      <c r="Q26" s="619"/>
      <c r="R26" s="619"/>
      <c r="S26" s="619"/>
      <c r="T26" s="619"/>
      <c r="U26" s="619"/>
      <c r="V26" s="619"/>
      <c r="W26" s="619"/>
      <c r="X26" s="619"/>
      <c r="Y26" s="619"/>
      <c r="Z26" s="619"/>
      <c r="AA26" s="619"/>
      <c r="AB26" s="48"/>
    </row>
    <row r="27" spans="2:28" ht="21" customHeight="1">
      <c r="B27" s="17"/>
      <c r="D27" s="619" t="s">
        <v>111</v>
      </c>
      <c r="E27" s="619"/>
      <c r="F27" s="619"/>
      <c r="G27" s="619"/>
      <c r="H27" s="619"/>
      <c r="I27" s="619"/>
      <c r="J27" s="619"/>
      <c r="K27" s="619"/>
      <c r="L27" s="619"/>
      <c r="M27" s="619"/>
      <c r="N27" s="619"/>
      <c r="O27" s="619"/>
      <c r="P27" s="619"/>
      <c r="Q27" s="619"/>
      <c r="R27" s="619"/>
      <c r="S27" s="619"/>
      <c r="T27" s="619"/>
      <c r="U27" s="619"/>
      <c r="V27" s="619"/>
      <c r="W27" s="619"/>
      <c r="X27" s="619"/>
      <c r="Y27" s="619"/>
      <c r="Z27" s="619"/>
      <c r="AA27" s="619"/>
      <c r="AB27" s="48"/>
    </row>
    <row r="28" spans="2:28" ht="5.25" customHeight="1">
      <c r="B28" s="17"/>
      <c r="E28" s="15"/>
      <c r="F28" s="8"/>
      <c r="AB28" s="17"/>
    </row>
    <row r="29" spans="2:28" ht="21" customHeight="1">
      <c r="B29" s="17"/>
      <c r="E29" s="369"/>
      <c r="F29" s="8" t="s">
        <v>106</v>
      </c>
      <c r="AB29" s="17"/>
    </row>
    <row r="30" spans="2:28" ht="5.25" customHeight="1">
      <c r="B30" s="17"/>
      <c r="E30" s="370"/>
      <c r="F30" s="8"/>
      <c r="AB30" s="17"/>
    </row>
    <row r="31" spans="2:28" ht="21" customHeight="1">
      <c r="B31" s="17"/>
      <c r="E31" s="371"/>
      <c r="F31" s="372" t="s">
        <v>107</v>
      </c>
      <c r="G31" s="8"/>
      <c r="H31" s="8"/>
      <c r="I31" s="8"/>
      <c r="J31" s="8"/>
      <c r="K31" s="8"/>
      <c r="L31" s="8"/>
      <c r="M31" s="8"/>
      <c r="N31" s="8"/>
      <c r="O31" s="8"/>
      <c r="P31" s="8"/>
      <c r="Q31" s="8"/>
      <c r="R31" s="8"/>
      <c r="S31" s="8"/>
      <c r="T31" s="8"/>
      <c r="U31" s="8"/>
      <c r="V31" s="8"/>
      <c r="W31" s="8"/>
      <c r="X31" s="8"/>
      <c r="Y31" s="8"/>
      <c r="Z31" s="8"/>
      <c r="AA31" s="8"/>
      <c r="AB31" s="39"/>
    </row>
    <row r="32" spans="2:28" ht="5.25" customHeight="1">
      <c r="B32" s="17"/>
      <c r="E32" s="370"/>
      <c r="F32" s="8"/>
      <c r="AB32" s="17"/>
    </row>
    <row r="33" spans="2:28" ht="21" customHeight="1">
      <c r="B33" s="17"/>
      <c r="E33" s="373"/>
      <c r="F33" s="8" t="s">
        <v>108</v>
      </c>
      <c r="G33" s="368"/>
      <c r="H33" s="368"/>
      <c r="I33" s="368"/>
      <c r="J33" s="368"/>
      <c r="K33" s="368"/>
      <c r="L33" s="368"/>
      <c r="M33" s="368"/>
      <c r="N33" s="368"/>
      <c r="O33" s="368"/>
      <c r="P33" s="368"/>
      <c r="Q33" s="368"/>
      <c r="R33" s="368"/>
      <c r="S33" s="368"/>
      <c r="T33" s="368"/>
      <c r="U33" s="368"/>
      <c r="V33" s="368"/>
      <c r="W33" s="368"/>
      <c r="X33" s="368"/>
      <c r="Y33" s="368"/>
      <c r="Z33" s="368"/>
      <c r="AA33" s="368"/>
      <c r="AB33" s="47"/>
    </row>
    <row r="34" spans="2:28" ht="5.25" customHeight="1">
      <c r="B34" s="17"/>
      <c r="E34" s="370"/>
      <c r="F34" s="8"/>
      <c r="G34" s="368"/>
      <c r="H34" s="368"/>
      <c r="I34" s="368"/>
      <c r="J34" s="368"/>
      <c r="K34" s="368"/>
      <c r="L34" s="368"/>
      <c r="M34" s="368"/>
      <c r="N34" s="368"/>
      <c r="O34" s="368"/>
      <c r="P34" s="368"/>
      <c r="Q34" s="368"/>
      <c r="R34" s="368"/>
      <c r="S34" s="368"/>
      <c r="T34" s="368"/>
      <c r="U34" s="368"/>
      <c r="V34" s="368"/>
      <c r="W34" s="368"/>
      <c r="X34" s="368"/>
      <c r="Y34" s="368"/>
      <c r="Z34" s="368"/>
      <c r="AA34" s="368"/>
      <c r="AB34" s="47"/>
    </row>
    <row r="35" spans="2:28" ht="21" customHeight="1">
      <c r="B35" s="17"/>
      <c r="E35" s="374"/>
      <c r="F35" s="2" t="s">
        <v>2370</v>
      </c>
      <c r="AB35" s="17"/>
    </row>
    <row r="36" spans="2:28" ht="15" customHeight="1">
      <c r="B36" s="17"/>
      <c r="D36" s="375"/>
      <c r="AB36" s="17"/>
    </row>
    <row r="37" spans="2:28" ht="13.5" customHeight="1">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row>
    <row r="38" spans="2:28" ht="21" customHeight="1">
      <c r="B38" s="17"/>
      <c r="C38" s="46" t="s">
        <v>101</v>
      </c>
      <c r="D38" s="17"/>
      <c r="E38" s="17"/>
      <c r="F38" s="17"/>
      <c r="G38" s="17"/>
      <c r="H38" s="17"/>
      <c r="I38" s="17"/>
      <c r="J38" s="17"/>
      <c r="K38" s="17"/>
      <c r="L38" s="17"/>
      <c r="M38" s="17"/>
      <c r="N38" s="17"/>
      <c r="O38" s="17"/>
      <c r="P38" s="17"/>
      <c r="Q38" s="17"/>
      <c r="R38" s="17"/>
      <c r="S38" s="17"/>
      <c r="T38" s="17"/>
      <c r="U38" s="17"/>
      <c r="V38" s="17"/>
      <c r="W38" s="17"/>
      <c r="X38" s="17"/>
      <c r="Y38" s="17"/>
      <c r="Z38" s="17"/>
      <c r="AA38" s="17"/>
      <c r="AB38" s="17"/>
    </row>
    <row r="39" spans="2:28" ht="21" customHeight="1">
      <c r="B39" s="17"/>
      <c r="C39" s="17"/>
      <c r="D39" s="618" t="s">
        <v>102</v>
      </c>
      <c r="E39" s="618"/>
      <c r="F39" s="618"/>
      <c r="G39" s="618"/>
      <c r="H39" s="618"/>
      <c r="I39" s="618"/>
      <c r="J39" s="618"/>
      <c r="K39" s="618"/>
      <c r="L39" s="618"/>
      <c r="M39" s="618"/>
      <c r="N39" s="618"/>
      <c r="O39" s="618"/>
      <c r="P39" s="618"/>
      <c r="Q39" s="618"/>
      <c r="R39" s="618"/>
      <c r="S39" s="618"/>
      <c r="T39" s="618"/>
      <c r="U39" s="618"/>
      <c r="V39" s="618"/>
      <c r="W39" s="618"/>
      <c r="X39" s="618"/>
      <c r="Y39" s="618"/>
      <c r="Z39" s="618"/>
      <c r="AA39" s="618"/>
      <c r="AB39" s="10"/>
    </row>
    <row r="40" spans="2:28" ht="18" customHeight="1">
      <c r="B40" s="17"/>
      <c r="C40" s="17"/>
      <c r="D40" s="615" t="s">
        <v>103</v>
      </c>
      <c r="E40" s="615"/>
      <c r="F40" s="615"/>
      <c r="G40" s="615"/>
      <c r="H40" s="615"/>
      <c r="I40" s="615"/>
      <c r="J40" s="615"/>
      <c r="K40" s="615"/>
      <c r="L40" s="615"/>
      <c r="M40" s="615"/>
      <c r="N40" s="615"/>
      <c r="O40" s="615"/>
      <c r="P40" s="615"/>
      <c r="Q40" s="615"/>
      <c r="R40" s="615"/>
      <c r="S40" s="615"/>
      <c r="T40" s="615"/>
      <c r="U40" s="615"/>
      <c r="V40" s="615"/>
      <c r="W40" s="615"/>
      <c r="X40" s="615"/>
      <c r="Y40" s="615"/>
      <c r="Z40" s="615"/>
      <c r="AA40" s="615"/>
    </row>
    <row r="41" spans="2:28" ht="5.25" customHeight="1">
      <c r="B41" s="17"/>
      <c r="C41" s="17"/>
      <c r="E41" s="15"/>
      <c r="F41" s="8"/>
      <c r="AB41" s="17"/>
    </row>
    <row r="42" spans="2:28" ht="21" customHeight="1">
      <c r="B42" s="17"/>
      <c r="C42" s="17"/>
      <c r="E42" s="369"/>
      <c r="F42" s="8" t="s">
        <v>106</v>
      </c>
      <c r="AB42" s="17"/>
    </row>
    <row r="43" spans="2:28" ht="5.25" customHeight="1">
      <c r="B43" s="17"/>
      <c r="C43" s="17"/>
      <c r="E43" s="370"/>
      <c r="F43" s="8"/>
      <c r="AB43" s="17"/>
    </row>
    <row r="44" spans="2:28" ht="21" customHeight="1">
      <c r="B44" s="17"/>
      <c r="C44" s="17"/>
      <c r="E44" s="371"/>
      <c r="F44" s="372" t="s">
        <v>107</v>
      </c>
      <c r="G44" s="368"/>
      <c r="H44" s="368"/>
      <c r="I44" s="368"/>
      <c r="J44" s="368"/>
      <c r="K44" s="368"/>
      <c r="L44" s="368"/>
      <c r="M44" s="368"/>
      <c r="N44" s="368"/>
      <c r="O44" s="368"/>
      <c r="P44" s="368"/>
      <c r="Q44" s="368"/>
      <c r="R44" s="368"/>
      <c r="S44" s="368"/>
      <c r="T44" s="368"/>
      <c r="U44" s="368"/>
      <c r="V44" s="368"/>
      <c r="W44" s="368"/>
      <c r="X44" s="368"/>
      <c r="Y44" s="368"/>
      <c r="Z44" s="368"/>
      <c r="AA44" s="368"/>
      <c r="AB44" s="47"/>
    </row>
    <row r="45" spans="2:28" ht="5.25" customHeight="1">
      <c r="B45" s="17"/>
      <c r="C45" s="17"/>
      <c r="E45" s="370"/>
      <c r="F45" s="8"/>
      <c r="AB45" s="17"/>
    </row>
    <row r="46" spans="2:28" ht="21" customHeight="1">
      <c r="B46" s="17"/>
      <c r="C46" s="17"/>
      <c r="E46" s="373"/>
      <c r="F46" s="8" t="s">
        <v>108</v>
      </c>
      <c r="G46" s="368"/>
      <c r="H46" s="368"/>
      <c r="I46" s="368"/>
      <c r="J46" s="368"/>
      <c r="K46" s="368"/>
      <c r="L46" s="368"/>
      <c r="M46" s="368"/>
      <c r="N46" s="368"/>
      <c r="O46" s="368"/>
      <c r="P46" s="368"/>
      <c r="Q46" s="368"/>
      <c r="R46" s="368"/>
      <c r="S46" s="368"/>
      <c r="T46" s="368"/>
      <c r="U46" s="368"/>
      <c r="V46" s="368"/>
      <c r="W46" s="368"/>
      <c r="X46" s="368"/>
      <c r="Y46" s="368"/>
      <c r="Z46" s="368"/>
      <c r="AA46" s="368"/>
      <c r="AB46" s="47"/>
    </row>
    <row r="47" spans="2:28" ht="5.25" customHeight="1">
      <c r="B47" s="17"/>
      <c r="C47" s="17"/>
      <c r="E47" s="370"/>
      <c r="F47" s="8"/>
      <c r="G47" s="368"/>
      <c r="H47" s="368"/>
      <c r="I47" s="368"/>
      <c r="J47" s="368"/>
      <c r="K47" s="368"/>
      <c r="L47" s="368"/>
      <c r="M47" s="368"/>
      <c r="N47" s="368"/>
      <c r="O47" s="368"/>
      <c r="P47" s="368"/>
      <c r="Q47" s="368"/>
      <c r="R47" s="368"/>
      <c r="S47" s="368"/>
      <c r="T47" s="368"/>
      <c r="U47" s="368"/>
      <c r="V47" s="368"/>
      <c r="W47" s="368"/>
      <c r="X47" s="368"/>
      <c r="Y47" s="368"/>
      <c r="Z47" s="368"/>
      <c r="AA47" s="368"/>
      <c r="AB47" s="47"/>
    </row>
    <row r="48" spans="2:28" ht="21" customHeight="1">
      <c r="B48" s="17"/>
      <c r="C48" s="17"/>
      <c r="E48" s="374"/>
      <c r="F48" s="2" t="s">
        <v>2370</v>
      </c>
      <c r="AB48" s="17"/>
    </row>
    <row r="49" spans="2:28" ht="14.25" customHeight="1">
      <c r="B49" s="17"/>
      <c r="C49" s="17"/>
      <c r="AB49" s="17"/>
    </row>
    <row r="50" spans="2:28" ht="14.25" customHeight="1"/>
    <row r="51" spans="2:28" ht="54.75" customHeight="1">
      <c r="B51" s="616" t="s">
        <v>264</v>
      </c>
      <c r="C51" s="617"/>
      <c r="D51" s="617"/>
      <c r="E51" s="617"/>
      <c r="F51" s="617"/>
      <c r="G51" s="617"/>
      <c r="H51" s="617"/>
      <c r="I51" s="617"/>
      <c r="J51" s="617"/>
      <c r="K51" s="617"/>
      <c r="L51" s="617"/>
      <c r="M51" s="617"/>
      <c r="N51" s="617"/>
      <c r="O51" s="617"/>
      <c r="P51" s="617"/>
      <c r="Q51" s="617"/>
      <c r="R51" s="617"/>
      <c r="S51" s="617"/>
      <c r="T51" s="617"/>
      <c r="U51" s="617"/>
      <c r="V51" s="617"/>
      <c r="W51" s="617"/>
      <c r="X51" s="617"/>
      <c r="Y51" s="617"/>
      <c r="Z51" s="617"/>
      <c r="AA51" s="617"/>
      <c r="AB51" s="617"/>
    </row>
    <row r="52" spans="2:28" ht="14.25" customHeight="1"/>
    <row r="53" spans="2:28" ht="14.25" customHeight="1"/>
    <row r="54" spans="2:28" ht="23.25" customHeight="1">
      <c r="B54" s="46" t="s">
        <v>104</v>
      </c>
      <c r="C54" s="12"/>
      <c r="D54" s="12"/>
      <c r="E54" s="17"/>
      <c r="F54" s="17"/>
      <c r="G54" s="17"/>
      <c r="H54" s="17"/>
      <c r="I54" s="17"/>
      <c r="J54" s="17"/>
      <c r="K54" s="17"/>
      <c r="L54" s="17"/>
      <c r="M54" s="17"/>
      <c r="N54" s="17"/>
      <c r="O54" s="17"/>
      <c r="P54" s="17"/>
      <c r="Q54" s="17"/>
      <c r="R54" s="17"/>
      <c r="S54" s="17"/>
      <c r="T54" s="17"/>
      <c r="U54" s="17"/>
      <c r="V54" s="17"/>
      <c r="W54" s="17"/>
      <c r="X54" s="17"/>
      <c r="Y54" s="17"/>
      <c r="Z54" s="17"/>
      <c r="AA54" s="17"/>
      <c r="AB54" s="17"/>
    </row>
    <row r="55" spans="2:28" ht="21" customHeight="1">
      <c r="B55" s="42"/>
      <c r="C55" s="17"/>
      <c r="D55" s="618" t="s">
        <v>2371</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7"/>
    </row>
    <row r="56" spans="2:28" ht="14.25" customHeight="1">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row>
    <row r="57" spans="2:28" ht="14.25" customHeight="1">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row>
    <row r="58" spans="2:28" ht="24" customHeight="1">
      <c r="B58" s="45" t="s">
        <v>109</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row>
    <row r="59" spans="2:28" ht="21" customHeight="1">
      <c r="B59" s="17"/>
      <c r="C59" s="17"/>
      <c r="D59" s="615" t="s">
        <v>115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17"/>
    </row>
    <row r="60" spans="2:28" ht="21" customHeight="1">
      <c r="B60" s="17"/>
      <c r="C60" s="17"/>
      <c r="D60" s="620" t="s">
        <v>114</v>
      </c>
      <c r="E60" s="620"/>
      <c r="F60" s="620"/>
      <c r="G60" s="620"/>
      <c r="H60" s="620"/>
      <c r="I60" s="620"/>
      <c r="J60" s="620"/>
      <c r="K60" s="620"/>
      <c r="L60" s="620"/>
      <c r="M60" s="620"/>
      <c r="N60" s="620"/>
      <c r="O60" s="620"/>
      <c r="P60" s="620"/>
      <c r="Q60" s="620"/>
      <c r="R60" s="620"/>
      <c r="S60" s="620"/>
      <c r="T60" s="620"/>
      <c r="U60" s="620"/>
      <c r="V60" s="620"/>
      <c r="W60" s="620"/>
      <c r="X60" s="620"/>
      <c r="Y60" s="620"/>
      <c r="Z60" s="620"/>
      <c r="AA60" s="620"/>
      <c r="AB60" s="17"/>
    </row>
    <row r="61" spans="2:28" ht="21" customHeight="1">
      <c r="B61" s="17"/>
      <c r="C61" s="17"/>
      <c r="D61" s="49"/>
      <c r="E61" s="49"/>
      <c r="F61" s="49"/>
      <c r="G61" s="49"/>
      <c r="H61" s="49"/>
      <c r="I61" s="49"/>
      <c r="J61" s="49"/>
      <c r="K61" s="49"/>
      <c r="L61" s="49"/>
      <c r="M61" s="49"/>
      <c r="N61" s="49"/>
      <c r="O61" s="49"/>
      <c r="P61" s="49"/>
      <c r="Q61" s="49"/>
      <c r="R61" s="49"/>
      <c r="S61" s="49"/>
      <c r="T61" s="49"/>
      <c r="U61" s="49"/>
      <c r="V61" s="49"/>
      <c r="W61" s="49"/>
      <c r="X61" s="49"/>
      <c r="Y61" s="49"/>
      <c r="Z61" s="49"/>
      <c r="AA61" s="49"/>
      <c r="AB61" s="17"/>
    </row>
    <row r="62" spans="2:28" ht="21" customHeight="1">
      <c r="B62" s="17"/>
      <c r="C62" s="17" t="s">
        <v>116</v>
      </c>
      <c r="D62" s="49"/>
      <c r="E62" s="49"/>
      <c r="F62" s="49"/>
      <c r="G62" s="49"/>
      <c r="H62" s="49"/>
      <c r="I62" s="49"/>
      <c r="J62" s="49"/>
      <c r="K62" s="49"/>
      <c r="L62" s="49"/>
      <c r="M62" s="49"/>
      <c r="N62" s="49"/>
      <c r="O62" s="49"/>
      <c r="P62" s="49"/>
      <c r="Q62" s="49"/>
      <c r="R62" s="49"/>
      <c r="S62" s="49"/>
      <c r="T62" s="49"/>
      <c r="U62" s="49"/>
      <c r="V62" s="49"/>
      <c r="W62" s="49"/>
      <c r="X62" s="49"/>
      <c r="Y62" s="49"/>
      <c r="Z62" s="49"/>
      <c r="AA62" s="49"/>
      <c r="AB62" s="17"/>
    </row>
    <row r="63" spans="2:28" ht="24" customHeight="1">
      <c r="B63" s="17"/>
      <c r="C63" s="17"/>
      <c r="D63" s="615" t="s">
        <v>112</v>
      </c>
      <c r="E63" s="615"/>
      <c r="F63" s="615"/>
      <c r="G63" s="615"/>
      <c r="H63" s="615"/>
      <c r="I63" s="615"/>
      <c r="J63" s="615"/>
      <c r="K63" s="615"/>
      <c r="L63" s="615"/>
      <c r="M63" s="615"/>
      <c r="N63" s="615"/>
      <c r="O63" s="615"/>
      <c r="P63" s="615"/>
      <c r="Q63" s="615"/>
      <c r="R63" s="615"/>
      <c r="S63" s="615"/>
      <c r="T63" s="615"/>
      <c r="U63" s="615"/>
      <c r="V63" s="615"/>
      <c r="W63" s="615"/>
      <c r="X63" s="615"/>
      <c r="Y63" s="615"/>
      <c r="Z63" s="615"/>
      <c r="AA63" s="615"/>
      <c r="AB63" s="17"/>
    </row>
    <row r="64" spans="2:28" ht="24" customHeight="1">
      <c r="B64" s="17"/>
      <c r="C64" s="17"/>
      <c r="D64" s="618" t="s">
        <v>113</v>
      </c>
      <c r="E64" s="618"/>
      <c r="F64" s="618"/>
      <c r="G64" s="618"/>
      <c r="H64" s="618"/>
      <c r="I64" s="618"/>
      <c r="J64" s="618"/>
      <c r="K64" s="618"/>
      <c r="L64" s="618"/>
      <c r="M64" s="618"/>
      <c r="N64" s="618"/>
      <c r="O64" s="618"/>
      <c r="P64" s="618"/>
      <c r="Q64" s="618"/>
      <c r="R64" s="618"/>
      <c r="S64" s="618"/>
      <c r="T64" s="618"/>
      <c r="U64" s="618"/>
      <c r="V64" s="618"/>
      <c r="W64" s="618"/>
      <c r="X64" s="618"/>
      <c r="Y64" s="618"/>
      <c r="Z64" s="618"/>
      <c r="AA64" s="618"/>
      <c r="AB64" s="37"/>
    </row>
    <row r="65" spans="2:28" ht="14.25" customHeight="1">
      <c r="B65" s="17"/>
      <c r="C65" s="17"/>
      <c r="AB65" s="17"/>
    </row>
    <row r="66" spans="2:28" ht="21" customHeight="1">
      <c r="B66" s="17"/>
      <c r="C66" s="17"/>
      <c r="D66" s="2" t="s">
        <v>105</v>
      </c>
      <c r="AB66" s="17"/>
    </row>
    <row r="67" spans="2:28" ht="14.25" customHeight="1">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row>
    <row r="68" spans="2:28" ht="14.4">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row>
    <row r="69" spans="2:28" ht="14.4">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row>
    <row r="70" spans="2:28" ht="14.4">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row>
    <row r="71" spans="2:28" ht="14.4">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row>
    <row r="72" spans="2:28" ht="14.4">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row>
    <row r="73" spans="2:28" ht="14.4">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row>
    <row r="74" spans="2:28" ht="14.4">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row>
    <row r="75" spans="2:28" ht="14.4">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row>
    <row r="76" spans="2:28" ht="14.4">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row>
    <row r="77" spans="2:28" ht="14.4">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row>
    <row r="78" spans="2:28" ht="14.4">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row>
    <row r="79" spans="2:28" ht="14.4">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row>
    <row r="80" spans="2:28" ht="14.4">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row>
    <row r="81" spans="2:28" ht="14.4">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row>
    <row r="82" spans="2:28" ht="14.4">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row>
    <row r="83" spans="2:28" ht="21.75" customHeight="1">
      <c r="B83" s="17"/>
      <c r="C83" s="17"/>
      <c r="D83" s="17"/>
      <c r="F83" s="17"/>
      <c r="G83" s="17"/>
      <c r="H83" s="17"/>
      <c r="I83" s="17"/>
      <c r="J83" s="17"/>
      <c r="K83" s="17"/>
      <c r="L83" s="17"/>
      <c r="M83" s="17"/>
      <c r="N83" s="17"/>
      <c r="O83" s="17"/>
      <c r="P83" s="17"/>
      <c r="Q83" s="17"/>
      <c r="R83" s="17"/>
      <c r="S83" s="17"/>
      <c r="T83" s="17"/>
      <c r="U83" s="17"/>
      <c r="V83" s="17"/>
      <c r="W83" s="17"/>
      <c r="X83" s="17"/>
      <c r="Y83" s="17"/>
      <c r="Z83" s="17"/>
      <c r="AA83" s="17"/>
      <c r="AB83" s="17"/>
    </row>
    <row r="84" spans="2:28" ht="21.75" customHeight="1">
      <c r="B84" s="17"/>
      <c r="C84" s="17"/>
      <c r="D84" s="17"/>
      <c r="F84" s="17"/>
      <c r="G84" s="17"/>
      <c r="H84" s="17"/>
      <c r="I84" s="17"/>
      <c r="J84" s="17"/>
      <c r="K84" s="17"/>
      <c r="L84" s="17"/>
      <c r="M84" s="17"/>
      <c r="N84" s="17"/>
      <c r="O84" s="17"/>
      <c r="P84" s="17"/>
      <c r="Q84" s="17"/>
      <c r="R84" s="17"/>
      <c r="S84" s="17"/>
      <c r="T84" s="17"/>
      <c r="U84" s="17"/>
      <c r="V84" s="17"/>
      <c r="W84" s="17"/>
      <c r="X84" s="17"/>
      <c r="Y84" s="17"/>
      <c r="Z84" s="17"/>
      <c r="AA84" s="17"/>
      <c r="AB84" s="17"/>
    </row>
    <row r="85" spans="2:28" ht="14.4">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row>
    <row r="86" spans="2:28" ht="14.4">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row>
    <row r="87" spans="2:28" ht="18" customHeight="1">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row>
  </sheetData>
  <sheetProtection algorithmName="SHA-512" hashValue="2FzGaCvl/0q2CAlo5yggUfi4NeXq1EWtLNGpYKZl8CDlpO1835YliezVoOh93fvb7ifdJXT71U7bN6JhpgeGjw==" saltValue="DX2DaP8buE7bU0mM60/2LA==" spinCount="100000" sheet="1" selectLockedCells="1"/>
  <mergeCells count="11">
    <mergeCell ref="D59:AA59"/>
    <mergeCell ref="D63:AA63"/>
    <mergeCell ref="B2:AB2"/>
    <mergeCell ref="D64:AA64"/>
    <mergeCell ref="D26:AA26"/>
    <mergeCell ref="B51:AB51"/>
    <mergeCell ref="D55:AA55"/>
    <mergeCell ref="D60:AA60"/>
    <mergeCell ref="D39:AA39"/>
    <mergeCell ref="D40:AA40"/>
    <mergeCell ref="D27:AA27"/>
  </mergeCells>
  <phoneticPr fontId="13"/>
  <pageMargins left="0.70866141732283472" right="0.70866141732283472" top="0.74803149606299213" bottom="0.74803149606299213" header="0.31496062992125984" footer="0.31496062992125984"/>
  <pageSetup paperSize="9" orientation="portrait" blackAndWhite="1" r:id="rId1"/>
  <rowBreaks count="1" manualBreakCount="1">
    <brk id="50" max="2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1:C101"/>
  <sheetViews>
    <sheetView showGridLines="0" view="pageBreakPreview" zoomScaleNormal="100" zoomScaleSheetLayoutView="100" workbookViewId="0">
      <selection activeCell="C60" sqref="C60"/>
    </sheetView>
  </sheetViews>
  <sheetFormatPr defaultColWidth="9" defaultRowHeight="14.4"/>
  <cols>
    <col min="1" max="1" width="1.6640625" style="2" customWidth="1"/>
    <col min="2" max="2" width="35.6640625" style="50" customWidth="1"/>
    <col min="3" max="3" width="45.6640625" style="50" customWidth="1"/>
    <col min="4" max="16384" width="9" style="2"/>
  </cols>
  <sheetData>
    <row r="1" spans="2:3" ht="24" customHeight="1">
      <c r="B1" s="50" t="s">
        <v>238</v>
      </c>
    </row>
    <row r="2" spans="2:3" ht="18" customHeight="1">
      <c r="B2" s="52" t="s">
        <v>119</v>
      </c>
      <c r="C2" s="51" t="s">
        <v>118</v>
      </c>
    </row>
    <row r="3" spans="2:3" ht="13.2">
      <c r="B3" s="621" t="s">
        <v>120</v>
      </c>
      <c r="C3" s="54" t="s">
        <v>140</v>
      </c>
    </row>
    <row r="4" spans="2:3" ht="13.2">
      <c r="B4" s="622"/>
      <c r="C4" s="54" t="s">
        <v>141</v>
      </c>
    </row>
    <row r="5" spans="2:3" ht="13.2">
      <c r="B5" s="621" t="s">
        <v>121</v>
      </c>
      <c r="C5" s="54" t="s">
        <v>142</v>
      </c>
    </row>
    <row r="6" spans="2:3" ht="13.2">
      <c r="B6" s="622"/>
      <c r="C6" s="54" t="s">
        <v>143</v>
      </c>
    </row>
    <row r="7" spans="2:3" ht="13.2">
      <c r="B7" s="53" t="s">
        <v>122</v>
      </c>
      <c r="C7" s="54" t="s">
        <v>144</v>
      </c>
    </row>
    <row r="8" spans="2:3" ht="13.2">
      <c r="B8" s="621" t="s">
        <v>123</v>
      </c>
      <c r="C8" s="54" t="s">
        <v>145</v>
      </c>
    </row>
    <row r="9" spans="2:3" ht="13.2">
      <c r="B9" s="623"/>
      <c r="C9" s="54" t="s">
        <v>146</v>
      </c>
    </row>
    <row r="10" spans="2:3" ht="13.2">
      <c r="B10" s="622"/>
      <c r="C10" s="54" t="s">
        <v>147</v>
      </c>
    </row>
    <row r="11" spans="2:3" ht="13.2">
      <c r="B11" s="621" t="s">
        <v>124</v>
      </c>
      <c r="C11" s="54" t="s">
        <v>148</v>
      </c>
    </row>
    <row r="12" spans="2:3" ht="13.2">
      <c r="B12" s="623"/>
      <c r="C12" s="54" t="s">
        <v>149</v>
      </c>
    </row>
    <row r="13" spans="2:3" ht="13.2">
      <c r="B13" s="623"/>
      <c r="C13" s="54" t="s">
        <v>150</v>
      </c>
    </row>
    <row r="14" spans="2:3" ht="13.2">
      <c r="B14" s="623"/>
      <c r="C14" s="54" t="s">
        <v>151</v>
      </c>
    </row>
    <row r="15" spans="2:3" ht="13.2">
      <c r="B15" s="623"/>
      <c r="C15" s="54" t="s">
        <v>152</v>
      </c>
    </row>
    <row r="16" spans="2:3" ht="13.2">
      <c r="B16" s="623"/>
      <c r="C16" s="54" t="s">
        <v>153</v>
      </c>
    </row>
    <row r="17" spans="2:3" ht="13.2">
      <c r="B17" s="623"/>
      <c r="C17" s="54" t="s">
        <v>154</v>
      </c>
    </row>
    <row r="18" spans="2:3" ht="13.2">
      <c r="B18" s="623"/>
      <c r="C18" s="54" t="s">
        <v>155</v>
      </c>
    </row>
    <row r="19" spans="2:3" ht="13.2">
      <c r="B19" s="623"/>
      <c r="C19" s="54" t="s">
        <v>156</v>
      </c>
    </row>
    <row r="20" spans="2:3" ht="13.2">
      <c r="B20" s="623"/>
      <c r="C20" s="54" t="s">
        <v>157</v>
      </c>
    </row>
    <row r="21" spans="2:3" ht="13.2">
      <c r="B21" s="623"/>
      <c r="C21" s="54" t="s">
        <v>158</v>
      </c>
    </row>
    <row r="22" spans="2:3" ht="13.2">
      <c r="B22" s="623"/>
      <c r="C22" s="54" t="s">
        <v>159</v>
      </c>
    </row>
    <row r="23" spans="2:3" ht="13.2">
      <c r="B23" s="623"/>
      <c r="C23" s="54" t="s">
        <v>160</v>
      </c>
    </row>
    <row r="24" spans="2:3" ht="13.2">
      <c r="B24" s="623"/>
      <c r="C24" s="54" t="s">
        <v>161</v>
      </c>
    </row>
    <row r="25" spans="2:3" ht="13.2">
      <c r="B25" s="623"/>
      <c r="C25" s="54" t="s">
        <v>162</v>
      </c>
    </row>
    <row r="26" spans="2:3" ht="13.2">
      <c r="B26" s="623"/>
      <c r="C26" s="54" t="s">
        <v>163</v>
      </c>
    </row>
    <row r="27" spans="2:3" ht="13.2">
      <c r="B27" s="623"/>
      <c r="C27" s="54" t="s">
        <v>164</v>
      </c>
    </row>
    <row r="28" spans="2:3" ht="13.2">
      <c r="B28" s="623"/>
      <c r="C28" s="54" t="s">
        <v>165</v>
      </c>
    </row>
    <row r="29" spans="2:3" ht="13.2">
      <c r="B29" s="623"/>
      <c r="C29" s="54" t="s">
        <v>166</v>
      </c>
    </row>
    <row r="30" spans="2:3" ht="13.2">
      <c r="B30" s="623"/>
      <c r="C30" s="54" t="s">
        <v>167</v>
      </c>
    </row>
    <row r="31" spans="2:3" ht="13.2">
      <c r="B31" s="623"/>
      <c r="C31" s="54" t="s">
        <v>168</v>
      </c>
    </row>
    <row r="32" spans="2:3" ht="13.2">
      <c r="B32" s="623"/>
      <c r="C32" s="54" t="s">
        <v>169</v>
      </c>
    </row>
    <row r="33" spans="2:3" ht="13.2">
      <c r="B33" s="623"/>
      <c r="C33" s="54" t="s">
        <v>170</v>
      </c>
    </row>
    <row r="34" spans="2:3" ht="13.2">
      <c r="B34" s="622"/>
      <c r="C34" s="54" t="s">
        <v>171</v>
      </c>
    </row>
    <row r="35" spans="2:3" ht="13.2">
      <c r="B35" s="621" t="s">
        <v>125</v>
      </c>
      <c r="C35" s="54" t="s">
        <v>172</v>
      </c>
    </row>
    <row r="36" spans="2:3" ht="13.2">
      <c r="B36" s="623"/>
      <c r="C36" s="54" t="s">
        <v>173</v>
      </c>
    </row>
    <row r="37" spans="2:3" ht="13.2">
      <c r="B37" s="623"/>
      <c r="C37" s="54" t="s">
        <v>174</v>
      </c>
    </row>
    <row r="38" spans="2:3" ht="13.2">
      <c r="B38" s="622"/>
      <c r="C38" s="54" t="s">
        <v>175</v>
      </c>
    </row>
    <row r="39" spans="2:3" ht="13.2">
      <c r="B39" s="621" t="s">
        <v>126</v>
      </c>
      <c r="C39" s="54" t="s">
        <v>176</v>
      </c>
    </row>
    <row r="40" spans="2:3" ht="13.2">
      <c r="B40" s="623"/>
      <c r="C40" s="54" t="s">
        <v>177</v>
      </c>
    </row>
    <row r="41" spans="2:3" ht="13.2">
      <c r="B41" s="623"/>
      <c r="C41" s="54" t="s">
        <v>178</v>
      </c>
    </row>
    <row r="42" spans="2:3" ht="13.2">
      <c r="B42" s="623"/>
      <c r="C42" s="54" t="s">
        <v>179</v>
      </c>
    </row>
    <row r="43" spans="2:3" ht="13.2">
      <c r="B43" s="622"/>
      <c r="C43" s="54" t="s">
        <v>180</v>
      </c>
    </row>
    <row r="44" spans="2:3" ht="13.2">
      <c r="B44" s="621" t="s">
        <v>127</v>
      </c>
      <c r="C44" s="54" t="s">
        <v>181</v>
      </c>
    </row>
    <row r="45" spans="2:3" ht="13.2">
      <c r="B45" s="623"/>
      <c r="C45" s="54" t="s">
        <v>182</v>
      </c>
    </row>
    <row r="46" spans="2:3" ht="13.2">
      <c r="B46" s="623"/>
      <c r="C46" s="54" t="s">
        <v>183</v>
      </c>
    </row>
    <row r="47" spans="2:3" ht="13.2">
      <c r="B47" s="623"/>
      <c r="C47" s="54" t="s">
        <v>184</v>
      </c>
    </row>
    <row r="48" spans="2:3" ht="13.2">
      <c r="B48" s="623"/>
      <c r="C48" s="54" t="s">
        <v>185</v>
      </c>
    </row>
    <row r="49" spans="2:3" ht="13.2">
      <c r="B49" s="623"/>
      <c r="C49" s="54" t="s">
        <v>186</v>
      </c>
    </row>
    <row r="50" spans="2:3" ht="13.2">
      <c r="B50" s="623"/>
      <c r="C50" s="54" t="s">
        <v>187</v>
      </c>
    </row>
    <row r="51" spans="2:3" ht="13.2">
      <c r="B51" s="622"/>
      <c r="C51" s="54" t="s">
        <v>188</v>
      </c>
    </row>
    <row r="52" spans="2:3" ht="13.2">
      <c r="B52" s="621" t="s">
        <v>128</v>
      </c>
      <c r="C52" s="54" t="s">
        <v>189</v>
      </c>
    </row>
    <row r="53" spans="2:3" ht="13.2">
      <c r="B53" s="623"/>
      <c r="C53" s="54" t="s">
        <v>190</v>
      </c>
    </row>
    <row r="54" spans="2:3" ht="13.2">
      <c r="B54" s="623"/>
      <c r="C54" s="54" t="s">
        <v>191</v>
      </c>
    </row>
    <row r="55" spans="2:3" ht="13.2">
      <c r="B55" s="623"/>
      <c r="C55" s="54" t="s">
        <v>192</v>
      </c>
    </row>
    <row r="56" spans="2:3" ht="13.2">
      <c r="B56" s="623"/>
      <c r="C56" s="54" t="s">
        <v>193</v>
      </c>
    </row>
    <row r="57" spans="2:3" ht="13.2">
      <c r="B57" s="623"/>
      <c r="C57" s="54" t="s">
        <v>194</v>
      </c>
    </row>
    <row r="58" spans="2:3" ht="13.2">
      <c r="B58" s="623"/>
      <c r="C58" s="54" t="s">
        <v>195</v>
      </c>
    </row>
    <row r="59" spans="2:3" ht="13.2">
      <c r="B59" s="623"/>
      <c r="C59" s="54" t="s">
        <v>196</v>
      </c>
    </row>
    <row r="60" spans="2:3" ht="13.2">
      <c r="B60" s="623"/>
      <c r="C60" s="54" t="s">
        <v>197</v>
      </c>
    </row>
    <row r="61" spans="2:3" ht="13.2">
      <c r="B61" s="623"/>
      <c r="C61" s="54" t="s">
        <v>198</v>
      </c>
    </row>
    <row r="62" spans="2:3" ht="13.2">
      <c r="B62" s="623"/>
      <c r="C62" s="54" t="s">
        <v>199</v>
      </c>
    </row>
    <row r="63" spans="2:3" ht="13.2">
      <c r="B63" s="622"/>
      <c r="C63" s="54" t="s">
        <v>200</v>
      </c>
    </row>
    <row r="64" spans="2:3" ht="13.2">
      <c r="B64" s="621" t="s">
        <v>129</v>
      </c>
      <c r="C64" s="54" t="s">
        <v>201</v>
      </c>
    </row>
    <row r="65" spans="2:3" ht="13.2">
      <c r="B65" s="623"/>
      <c r="C65" s="54" t="s">
        <v>202</v>
      </c>
    </row>
    <row r="66" spans="2:3" ht="13.2">
      <c r="B66" s="623"/>
      <c r="C66" s="54" t="s">
        <v>203</v>
      </c>
    </row>
    <row r="67" spans="2:3" ht="13.2">
      <c r="B67" s="623"/>
      <c r="C67" s="54" t="s">
        <v>204</v>
      </c>
    </row>
    <row r="68" spans="2:3" ht="13.2">
      <c r="B68" s="623"/>
      <c r="C68" s="54" t="s">
        <v>205</v>
      </c>
    </row>
    <row r="69" spans="2:3" ht="13.2">
      <c r="B69" s="622"/>
      <c r="C69" s="55" t="s">
        <v>206</v>
      </c>
    </row>
    <row r="70" spans="2:3" ht="13.2">
      <c r="B70" s="621" t="s">
        <v>130</v>
      </c>
      <c r="C70" s="54" t="s">
        <v>207</v>
      </c>
    </row>
    <row r="71" spans="2:3" ht="13.2">
      <c r="B71" s="623"/>
      <c r="C71" s="54" t="s">
        <v>208</v>
      </c>
    </row>
    <row r="72" spans="2:3" ht="13.2">
      <c r="B72" s="622"/>
      <c r="C72" s="54" t="s">
        <v>209</v>
      </c>
    </row>
    <row r="73" spans="2:3" ht="13.2">
      <c r="B73" s="621" t="s">
        <v>131</v>
      </c>
      <c r="C73" s="54" t="s">
        <v>210</v>
      </c>
    </row>
    <row r="74" spans="2:3" ht="13.2">
      <c r="B74" s="623"/>
      <c r="C74" s="54" t="s">
        <v>211</v>
      </c>
    </row>
    <row r="75" spans="2:3" ht="13.2">
      <c r="B75" s="623"/>
      <c r="C75" s="54" t="s">
        <v>212</v>
      </c>
    </row>
    <row r="76" spans="2:3" ht="13.2">
      <c r="B76" s="622"/>
      <c r="C76" s="54" t="s">
        <v>213</v>
      </c>
    </row>
    <row r="77" spans="2:3" ht="13.2">
      <c r="B77" s="621" t="s">
        <v>132</v>
      </c>
      <c r="C77" s="54" t="s">
        <v>214</v>
      </c>
    </row>
    <row r="78" spans="2:3" ht="13.2">
      <c r="B78" s="623"/>
      <c r="C78" s="54" t="s">
        <v>215</v>
      </c>
    </row>
    <row r="79" spans="2:3" ht="13.2">
      <c r="B79" s="622"/>
      <c r="C79" s="54" t="s">
        <v>216</v>
      </c>
    </row>
    <row r="80" spans="2:3" ht="13.2">
      <c r="B80" s="621" t="s">
        <v>133</v>
      </c>
      <c r="C80" s="54" t="s">
        <v>2439</v>
      </c>
    </row>
    <row r="81" spans="2:3" ht="13.2">
      <c r="B81" s="623"/>
      <c r="C81" s="54" t="s">
        <v>217</v>
      </c>
    </row>
    <row r="82" spans="2:3" ht="13.2">
      <c r="B82" s="622"/>
      <c r="C82" s="54" t="s">
        <v>218</v>
      </c>
    </row>
    <row r="83" spans="2:3" ht="13.2">
      <c r="B83" s="621" t="s">
        <v>134</v>
      </c>
      <c r="C83" s="54" t="s">
        <v>219</v>
      </c>
    </row>
    <row r="84" spans="2:3" ht="13.2">
      <c r="B84" s="622"/>
      <c r="C84" s="54" t="s">
        <v>220</v>
      </c>
    </row>
    <row r="85" spans="2:3" ht="13.2">
      <c r="B85" s="621" t="s">
        <v>135</v>
      </c>
      <c r="C85" s="54" t="s">
        <v>221</v>
      </c>
    </row>
    <row r="86" spans="2:3" ht="13.2">
      <c r="B86" s="623"/>
      <c r="C86" s="54" t="s">
        <v>222</v>
      </c>
    </row>
    <row r="87" spans="2:3" ht="13.2">
      <c r="B87" s="622"/>
      <c r="C87" s="54" t="s">
        <v>223</v>
      </c>
    </row>
    <row r="88" spans="2:3" ht="13.2">
      <c r="B88" s="621" t="s">
        <v>136</v>
      </c>
      <c r="C88" s="54" t="s">
        <v>224</v>
      </c>
    </row>
    <row r="89" spans="2:3" ht="13.2">
      <c r="B89" s="622"/>
      <c r="C89" s="54" t="s">
        <v>225</v>
      </c>
    </row>
    <row r="90" spans="2:3" ht="13.2">
      <c r="B90" s="621" t="s">
        <v>137</v>
      </c>
      <c r="C90" s="54" t="s">
        <v>226</v>
      </c>
    </row>
    <row r="91" spans="2:3" ht="13.2">
      <c r="B91" s="623"/>
      <c r="C91" s="54" t="s">
        <v>227</v>
      </c>
    </row>
    <row r="92" spans="2:3" ht="13.2">
      <c r="B92" s="623"/>
      <c r="C92" s="54" t="s">
        <v>228</v>
      </c>
    </row>
    <row r="93" spans="2:3" ht="13.2">
      <c r="B93" s="623"/>
      <c r="C93" s="54" t="s">
        <v>229</v>
      </c>
    </row>
    <row r="94" spans="2:3" ht="13.2">
      <c r="B94" s="623"/>
      <c r="C94" s="54" t="s">
        <v>230</v>
      </c>
    </row>
    <row r="95" spans="2:3" ht="13.2">
      <c r="B95" s="623"/>
      <c r="C95" s="54" t="s">
        <v>231</v>
      </c>
    </row>
    <row r="96" spans="2:3" ht="13.2">
      <c r="B96" s="623"/>
      <c r="C96" s="54" t="s">
        <v>232</v>
      </c>
    </row>
    <row r="97" spans="2:3" ht="13.2">
      <c r="B97" s="623"/>
      <c r="C97" s="54" t="s">
        <v>233</v>
      </c>
    </row>
    <row r="98" spans="2:3" ht="13.2">
      <c r="B98" s="622"/>
      <c r="C98" s="54" t="s">
        <v>234</v>
      </c>
    </row>
    <row r="99" spans="2:3" ht="13.2">
      <c r="B99" s="621" t="s">
        <v>138</v>
      </c>
      <c r="C99" s="54" t="s">
        <v>235</v>
      </c>
    </row>
    <row r="100" spans="2:3" ht="13.2">
      <c r="B100" s="622"/>
      <c r="C100" s="54" t="s">
        <v>236</v>
      </c>
    </row>
    <row r="101" spans="2:3" ht="13.2">
      <c r="B101" s="53" t="s">
        <v>139</v>
      </c>
      <c r="C101" s="54" t="s">
        <v>237</v>
      </c>
    </row>
  </sheetData>
  <sheetProtection algorithmName="SHA-512" hashValue="E4OUq8PZDYUwSTid5NYq45c5O6Cyf4ueuCmAobidv/Y1z5ROKrw5BPqlSrxpsOdElJsiDQZy47W8eLsDOuTlGQ==" saltValue="m2I2ILNLRtnRVQh6I/mbOA==" spinCount="100000" sheet="1" objects="1" scenarios="1"/>
  <mergeCells count="18">
    <mergeCell ref="B88:B89"/>
    <mergeCell ref="B90:B98"/>
    <mergeCell ref="B99:B100"/>
    <mergeCell ref="B73:B76"/>
    <mergeCell ref="B77:B79"/>
    <mergeCell ref="B80:B82"/>
    <mergeCell ref="B83:B84"/>
    <mergeCell ref="B85:B87"/>
    <mergeCell ref="B39:B43"/>
    <mergeCell ref="B44:B51"/>
    <mergeCell ref="B52:B63"/>
    <mergeCell ref="B64:B69"/>
    <mergeCell ref="B70:B72"/>
    <mergeCell ref="B3:B4"/>
    <mergeCell ref="B5:B6"/>
    <mergeCell ref="B8:B10"/>
    <mergeCell ref="B11:B34"/>
    <mergeCell ref="B35:B38"/>
  </mergeCells>
  <phoneticPr fontId="28"/>
  <pageMargins left="0.70866141732283472" right="0.70866141732283472" top="0.74803149606299213" bottom="0.74803149606299213" header="0.31496062992125984" footer="0.31496062992125984"/>
  <pageSetup paperSize="9"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B1:G2118"/>
  <sheetViews>
    <sheetView showGridLines="0" view="pageBreakPreview" zoomScaleNormal="100" zoomScaleSheetLayoutView="100" workbookViewId="0">
      <pane xSplit="1" ySplit="9" topLeftCell="B10" activePane="bottomRight" state="frozen"/>
      <selection activeCell="AF27" sqref="AF27"/>
      <selection pane="topRight" activeCell="AF27" sqref="AF27"/>
      <selection pane="bottomLeft" activeCell="AF27" sqref="AF27"/>
      <selection pane="bottomRight" activeCell="E38" sqref="E38"/>
    </sheetView>
  </sheetViews>
  <sheetFormatPr defaultColWidth="16.5546875" defaultRowHeight="13.2"/>
  <cols>
    <col min="1" max="1" width="1.33203125" style="85" customWidth="1"/>
    <col min="2" max="2" width="24.6640625" style="85" bestFit="1" customWidth="1"/>
    <col min="3" max="6" width="16.5546875" style="85"/>
    <col min="7" max="7" width="51.6640625" style="85" customWidth="1"/>
    <col min="8" max="8" width="1.77734375" style="85" customWidth="1"/>
    <col min="9" max="16384" width="16.5546875" style="85"/>
  </cols>
  <sheetData>
    <row r="1" spans="2:7" ht="13.8" thickBot="1"/>
    <row r="2" spans="2:7">
      <c r="B2" s="101" t="s">
        <v>1850</v>
      </c>
      <c r="C2" s="627" t="s">
        <v>2096</v>
      </c>
      <c r="D2" s="627"/>
      <c r="E2" s="627" t="s">
        <v>2097</v>
      </c>
      <c r="F2" s="628"/>
    </row>
    <row r="3" spans="2:7">
      <c r="B3" s="102" t="s">
        <v>2093</v>
      </c>
      <c r="C3" s="629" t="s">
        <v>2098</v>
      </c>
      <c r="D3" s="629"/>
      <c r="E3" s="629" t="s">
        <v>2102</v>
      </c>
      <c r="F3" s="631"/>
    </row>
    <row r="4" spans="2:7">
      <c r="B4" s="102" t="s">
        <v>2090</v>
      </c>
      <c r="C4" s="629" t="s">
        <v>2099</v>
      </c>
      <c r="D4" s="629"/>
      <c r="E4" s="629" t="s">
        <v>2103</v>
      </c>
      <c r="F4" s="631"/>
    </row>
    <row r="5" spans="2:7">
      <c r="B5" s="102" t="s">
        <v>2092</v>
      </c>
      <c r="C5" s="629" t="s">
        <v>2100</v>
      </c>
      <c r="D5" s="629"/>
      <c r="E5" s="629" t="s">
        <v>2103</v>
      </c>
      <c r="F5" s="631"/>
    </row>
    <row r="6" spans="2:7" ht="13.8" thickBot="1">
      <c r="B6" s="103" t="s">
        <v>2091</v>
      </c>
      <c r="C6" s="630" t="s">
        <v>2101</v>
      </c>
      <c r="D6" s="630"/>
      <c r="E6" s="630" t="s">
        <v>2104</v>
      </c>
      <c r="F6" s="632"/>
    </row>
    <row r="7" spans="2:7">
      <c r="C7" s="89"/>
      <c r="D7" s="89"/>
      <c r="E7" s="89"/>
      <c r="F7" s="89"/>
    </row>
    <row r="8" spans="2:7">
      <c r="B8" s="90" t="s">
        <v>2106</v>
      </c>
      <c r="C8" s="624" t="s">
        <v>2105</v>
      </c>
      <c r="D8" s="625"/>
      <c r="E8" s="625"/>
      <c r="F8" s="625"/>
      <c r="G8" s="626"/>
    </row>
    <row r="9" spans="2:7">
      <c r="B9" s="100" t="s">
        <v>2094</v>
      </c>
      <c r="C9" s="88" t="s">
        <v>2095</v>
      </c>
      <c r="D9" s="88" t="s">
        <v>295</v>
      </c>
      <c r="E9" s="88" t="s">
        <v>296</v>
      </c>
      <c r="F9" s="88" t="s">
        <v>297</v>
      </c>
      <c r="G9" s="88" t="s">
        <v>298</v>
      </c>
    </row>
    <row r="10" spans="2:7">
      <c r="B10" s="99" t="s">
        <v>2093</v>
      </c>
      <c r="C10" s="87" t="s">
        <v>299</v>
      </c>
      <c r="D10" s="87">
        <v>0</v>
      </c>
      <c r="E10" s="87">
        <v>0</v>
      </c>
      <c r="F10" s="87">
        <v>0</v>
      </c>
      <c r="G10" s="87" t="s">
        <v>300</v>
      </c>
    </row>
    <row r="11" spans="2:7">
      <c r="B11" s="99" t="s">
        <v>2093</v>
      </c>
      <c r="C11" s="87" t="s">
        <v>299</v>
      </c>
      <c r="D11" s="87">
        <v>1</v>
      </c>
      <c r="E11" s="87">
        <v>0</v>
      </c>
      <c r="F11" s="87">
        <v>0</v>
      </c>
      <c r="G11" s="87" t="s">
        <v>301</v>
      </c>
    </row>
    <row r="12" spans="2:7">
      <c r="B12" s="99" t="s">
        <v>2093</v>
      </c>
      <c r="C12" s="87" t="s">
        <v>299</v>
      </c>
      <c r="D12" s="87">
        <v>1</v>
      </c>
      <c r="E12" s="87">
        <v>10</v>
      </c>
      <c r="F12" s="87">
        <v>0</v>
      </c>
      <c r="G12" s="87" t="s">
        <v>302</v>
      </c>
    </row>
    <row r="13" spans="2:7">
      <c r="B13" s="99" t="s">
        <v>2093</v>
      </c>
      <c r="C13" s="87" t="s">
        <v>299</v>
      </c>
      <c r="D13" s="87">
        <v>1</v>
      </c>
      <c r="E13" s="87">
        <v>10</v>
      </c>
      <c r="F13" s="87">
        <v>100</v>
      </c>
      <c r="G13" s="87" t="s">
        <v>303</v>
      </c>
    </row>
    <row r="14" spans="2:7">
      <c r="B14" s="99" t="s">
        <v>2093</v>
      </c>
      <c r="C14" s="87" t="s">
        <v>299</v>
      </c>
      <c r="D14" s="87">
        <v>1</v>
      </c>
      <c r="E14" s="87">
        <v>10</v>
      </c>
      <c r="F14" s="87">
        <v>109</v>
      </c>
      <c r="G14" s="87" t="s">
        <v>304</v>
      </c>
    </row>
    <row r="15" spans="2:7">
      <c r="B15" s="99" t="s">
        <v>2093</v>
      </c>
      <c r="C15" s="87" t="s">
        <v>299</v>
      </c>
      <c r="D15" s="87">
        <v>1</v>
      </c>
      <c r="E15" s="87">
        <v>11</v>
      </c>
      <c r="F15" s="87">
        <v>0</v>
      </c>
      <c r="G15" s="87" t="s">
        <v>305</v>
      </c>
    </row>
    <row r="16" spans="2:7">
      <c r="B16" s="99" t="s">
        <v>2093</v>
      </c>
      <c r="C16" s="87" t="s">
        <v>299</v>
      </c>
      <c r="D16" s="87">
        <v>1</v>
      </c>
      <c r="E16" s="87">
        <v>11</v>
      </c>
      <c r="F16" s="87">
        <v>111</v>
      </c>
      <c r="G16" s="87" t="s">
        <v>306</v>
      </c>
    </row>
    <row r="17" spans="2:7">
      <c r="B17" s="99" t="s">
        <v>2093</v>
      </c>
      <c r="C17" s="87" t="s">
        <v>299</v>
      </c>
      <c r="D17" s="87">
        <v>1</v>
      </c>
      <c r="E17" s="87">
        <v>11</v>
      </c>
      <c r="F17" s="87">
        <v>112</v>
      </c>
      <c r="G17" s="87" t="s">
        <v>307</v>
      </c>
    </row>
    <row r="18" spans="2:7">
      <c r="B18" s="99" t="s">
        <v>2093</v>
      </c>
      <c r="C18" s="87" t="s">
        <v>299</v>
      </c>
      <c r="D18" s="87">
        <v>1</v>
      </c>
      <c r="E18" s="87">
        <v>11</v>
      </c>
      <c r="F18" s="87">
        <v>113</v>
      </c>
      <c r="G18" s="87" t="s">
        <v>308</v>
      </c>
    </row>
    <row r="19" spans="2:7">
      <c r="B19" s="99" t="s">
        <v>2093</v>
      </c>
      <c r="C19" s="87" t="s">
        <v>299</v>
      </c>
      <c r="D19" s="87">
        <v>1</v>
      </c>
      <c r="E19" s="87">
        <v>11</v>
      </c>
      <c r="F19" s="87">
        <v>114</v>
      </c>
      <c r="G19" s="87" t="s">
        <v>309</v>
      </c>
    </row>
    <row r="20" spans="2:7">
      <c r="B20" s="99" t="s">
        <v>2093</v>
      </c>
      <c r="C20" s="87" t="s">
        <v>299</v>
      </c>
      <c r="D20" s="87">
        <v>1</v>
      </c>
      <c r="E20" s="87">
        <v>11</v>
      </c>
      <c r="F20" s="87">
        <v>115</v>
      </c>
      <c r="G20" s="87" t="s">
        <v>310</v>
      </c>
    </row>
    <row r="21" spans="2:7">
      <c r="B21" s="99" t="s">
        <v>2093</v>
      </c>
      <c r="C21" s="87" t="s">
        <v>299</v>
      </c>
      <c r="D21" s="87">
        <v>1</v>
      </c>
      <c r="E21" s="87">
        <v>11</v>
      </c>
      <c r="F21" s="87">
        <v>116</v>
      </c>
      <c r="G21" s="87" t="s">
        <v>311</v>
      </c>
    </row>
    <row r="22" spans="2:7">
      <c r="B22" s="99" t="s">
        <v>2093</v>
      </c>
      <c r="C22" s="87" t="s">
        <v>299</v>
      </c>
      <c r="D22" s="87">
        <v>1</v>
      </c>
      <c r="E22" s="87">
        <v>11</v>
      </c>
      <c r="F22" s="87">
        <v>117</v>
      </c>
      <c r="G22" s="87" t="s">
        <v>312</v>
      </c>
    </row>
    <row r="23" spans="2:7">
      <c r="B23" s="99" t="s">
        <v>2093</v>
      </c>
      <c r="C23" s="87" t="s">
        <v>299</v>
      </c>
      <c r="D23" s="87">
        <v>1</v>
      </c>
      <c r="E23" s="87">
        <v>11</v>
      </c>
      <c r="F23" s="87">
        <v>119</v>
      </c>
      <c r="G23" s="87" t="s">
        <v>313</v>
      </c>
    </row>
    <row r="24" spans="2:7">
      <c r="B24" s="99" t="s">
        <v>2093</v>
      </c>
      <c r="C24" s="87" t="s">
        <v>299</v>
      </c>
      <c r="D24" s="87">
        <v>1</v>
      </c>
      <c r="E24" s="87">
        <v>12</v>
      </c>
      <c r="F24" s="87">
        <v>0</v>
      </c>
      <c r="G24" s="87" t="s">
        <v>314</v>
      </c>
    </row>
    <row r="25" spans="2:7">
      <c r="B25" s="99" t="s">
        <v>2093</v>
      </c>
      <c r="C25" s="87" t="s">
        <v>299</v>
      </c>
      <c r="D25" s="87">
        <v>1</v>
      </c>
      <c r="E25" s="87">
        <v>12</v>
      </c>
      <c r="F25" s="87">
        <v>121</v>
      </c>
      <c r="G25" s="87" t="s">
        <v>315</v>
      </c>
    </row>
    <row r="26" spans="2:7">
      <c r="B26" s="99" t="s">
        <v>2093</v>
      </c>
      <c r="C26" s="87" t="s">
        <v>299</v>
      </c>
      <c r="D26" s="87">
        <v>1</v>
      </c>
      <c r="E26" s="87">
        <v>12</v>
      </c>
      <c r="F26" s="87">
        <v>122</v>
      </c>
      <c r="G26" s="87" t="s">
        <v>316</v>
      </c>
    </row>
    <row r="27" spans="2:7">
      <c r="B27" s="99" t="s">
        <v>2093</v>
      </c>
      <c r="C27" s="87" t="s">
        <v>299</v>
      </c>
      <c r="D27" s="87">
        <v>1</v>
      </c>
      <c r="E27" s="87">
        <v>12</v>
      </c>
      <c r="F27" s="87">
        <v>123</v>
      </c>
      <c r="G27" s="87" t="s">
        <v>317</v>
      </c>
    </row>
    <row r="28" spans="2:7">
      <c r="B28" s="99" t="s">
        <v>2093</v>
      </c>
      <c r="C28" s="87" t="s">
        <v>299</v>
      </c>
      <c r="D28" s="87">
        <v>1</v>
      </c>
      <c r="E28" s="87">
        <v>12</v>
      </c>
      <c r="F28" s="87">
        <v>124</v>
      </c>
      <c r="G28" s="87" t="s">
        <v>318</v>
      </c>
    </row>
    <row r="29" spans="2:7">
      <c r="B29" s="99" t="s">
        <v>2093</v>
      </c>
      <c r="C29" s="87" t="s">
        <v>299</v>
      </c>
      <c r="D29" s="87">
        <v>1</v>
      </c>
      <c r="E29" s="87">
        <v>12</v>
      </c>
      <c r="F29" s="87">
        <v>125</v>
      </c>
      <c r="G29" s="87" t="s">
        <v>319</v>
      </c>
    </row>
    <row r="30" spans="2:7">
      <c r="B30" s="99" t="s">
        <v>2093</v>
      </c>
      <c r="C30" s="87" t="s">
        <v>299</v>
      </c>
      <c r="D30" s="87">
        <v>1</v>
      </c>
      <c r="E30" s="87">
        <v>12</v>
      </c>
      <c r="F30" s="87">
        <v>126</v>
      </c>
      <c r="G30" s="87" t="s">
        <v>320</v>
      </c>
    </row>
    <row r="31" spans="2:7">
      <c r="B31" s="99" t="s">
        <v>2093</v>
      </c>
      <c r="C31" s="87" t="s">
        <v>299</v>
      </c>
      <c r="D31" s="87">
        <v>1</v>
      </c>
      <c r="E31" s="87">
        <v>12</v>
      </c>
      <c r="F31" s="87">
        <v>129</v>
      </c>
      <c r="G31" s="87" t="s">
        <v>321</v>
      </c>
    </row>
    <row r="32" spans="2:7">
      <c r="B32" s="99" t="s">
        <v>2093</v>
      </c>
      <c r="C32" s="87" t="s">
        <v>299</v>
      </c>
      <c r="D32" s="87">
        <v>1</v>
      </c>
      <c r="E32" s="87">
        <v>13</v>
      </c>
      <c r="F32" s="87">
        <v>0</v>
      </c>
      <c r="G32" s="87" t="s">
        <v>322</v>
      </c>
    </row>
    <row r="33" spans="2:7">
      <c r="B33" s="99" t="s">
        <v>2093</v>
      </c>
      <c r="C33" s="87" t="s">
        <v>299</v>
      </c>
      <c r="D33" s="87">
        <v>1</v>
      </c>
      <c r="E33" s="87">
        <v>13</v>
      </c>
      <c r="F33" s="87">
        <v>131</v>
      </c>
      <c r="G33" s="87" t="s">
        <v>323</v>
      </c>
    </row>
    <row r="34" spans="2:7">
      <c r="B34" s="99" t="s">
        <v>2093</v>
      </c>
      <c r="C34" s="87" t="s">
        <v>299</v>
      </c>
      <c r="D34" s="87">
        <v>1</v>
      </c>
      <c r="E34" s="87">
        <v>13</v>
      </c>
      <c r="F34" s="87">
        <v>132</v>
      </c>
      <c r="G34" s="87" t="s">
        <v>324</v>
      </c>
    </row>
    <row r="35" spans="2:7">
      <c r="B35" s="99" t="s">
        <v>2093</v>
      </c>
      <c r="C35" s="87" t="s">
        <v>299</v>
      </c>
      <c r="D35" s="87">
        <v>1</v>
      </c>
      <c r="E35" s="87">
        <v>13</v>
      </c>
      <c r="F35" s="87">
        <v>133</v>
      </c>
      <c r="G35" s="87" t="s">
        <v>325</v>
      </c>
    </row>
    <row r="36" spans="2:7">
      <c r="B36" s="99" t="s">
        <v>2093</v>
      </c>
      <c r="C36" s="87" t="s">
        <v>299</v>
      </c>
      <c r="D36" s="87">
        <v>1</v>
      </c>
      <c r="E36" s="87">
        <v>13</v>
      </c>
      <c r="F36" s="87">
        <v>134</v>
      </c>
      <c r="G36" s="87" t="s">
        <v>326</v>
      </c>
    </row>
    <row r="37" spans="2:7">
      <c r="B37" s="99" t="s">
        <v>2093</v>
      </c>
      <c r="C37" s="87" t="s">
        <v>299</v>
      </c>
      <c r="D37" s="87">
        <v>1</v>
      </c>
      <c r="E37" s="87">
        <v>14</v>
      </c>
      <c r="F37" s="87">
        <v>0</v>
      </c>
      <c r="G37" s="87" t="s">
        <v>327</v>
      </c>
    </row>
    <row r="38" spans="2:7">
      <c r="B38" s="99" t="s">
        <v>2093</v>
      </c>
      <c r="C38" s="87" t="s">
        <v>299</v>
      </c>
      <c r="D38" s="87">
        <v>1</v>
      </c>
      <c r="E38" s="87">
        <v>14</v>
      </c>
      <c r="F38" s="87">
        <v>141</v>
      </c>
      <c r="G38" s="87" t="s">
        <v>327</v>
      </c>
    </row>
    <row r="39" spans="2:7">
      <c r="B39" s="99" t="s">
        <v>2093</v>
      </c>
      <c r="C39" s="87" t="s">
        <v>299</v>
      </c>
      <c r="D39" s="87">
        <v>2</v>
      </c>
      <c r="E39" s="87">
        <v>0</v>
      </c>
      <c r="F39" s="87">
        <v>0</v>
      </c>
      <c r="G39" s="87" t="s">
        <v>328</v>
      </c>
    </row>
    <row r="40" spans="2:7">
      <c r="B40" s="99" t="s">
        <v>2093</v>
      </c>
      <c r="C40" s="87" t="s">
        <v>299</v>
      </c>
      <c r="D40" s="87">
        <v>2</v>
      </c>
      <c r="E40" s="87">
        <v>20</v>
      </c>
      <c r="F40" s="87">
        <v>0</v>
      </c>
      <c r="G40" s="87" t="s">
        <v>329</v>
      </c>
    </row>
    <row r="41" spans="2:7">
      <c r="B41" s="99" t="s">
        <v>2093</v>
      </c>
      <c r="C41" s="87" t="s">
        <v>299</v>
      </c>
      <c r="D41" s="87">
        <v>2</v>
      </c>
      <c r="E41" s="87">
        <v>20</v>
      </c>
      <c r="F41" s="87">
        <v>200</v>
      </c>
      <c r="G41" s="87" t="s">
        <v>303</v>
      </c>
    </row>
    <row r="42" spans="2:7">
      <c r="B42" s="99" t="s">
        <v>2093</v>
      </c>
      <c r="C42" s="87" t="s">
        <v>299</v>
      </c>
      <c r="D42" s="87">
        <v>2</v>
      </c>
      <c r="E42" s="87">
        <v>20</v>
      </c>
      <c r="F42" s="87">
        <v>209</v>
      </c>
      <c r="G42" s="87" t="s">
        <v>304</v>
      </c>
    </row>
    <row r="43" spans="2:7">
      <c r="B43" s="99" t="s">
        <v>2093</v>
      </c>
      <c r="C43" s="87" t="s">
        <v>299</v>
      </c>
      <c r="D43" s="87">
        <v>2</v>
      </c>
      <c r="E43" s="87">
        <v>21</v>
      </c>
      <c r="F43" s="87">
        <v>0</v>
      </c>
      <c r="G43" s="87" t="s">
        <v>330</v>
      </c>
    </row>
    <row r="44" spans="2:7">
      <c r="B44" s="99" t="s">
        <v>2093</v>
      </c>
      <c r="C44" s="87" t="s">
        <v>299</v>
      </c>
      <c r="D44" s="87">
        <v>2</v>
      </c>
      <c r="E44" s="87">
        <v>21</v>
      </c>
      <c r="F44" s="87">
        <v>211</v>
      </c>
      <c r="G44" s="87" t="s">
        <v>330</v>
      </c>
    </row>
    <row r="45" spans="2:7">
      <c r="B45" s="99" t="s">
        <v>2093</v>
      </c>
      <c r="C45" s="87" t="s">
        <v>299</v>
      </c>
      <c r="D45" s="87">
        <v>2</v>
      </c>
      <c r="E45" s="87">
        <v>22</v>
      </c>
      <c r="F45" s="87">
        <v>0</v>
      </c>
      <c r="G45" s="87" t="s">
        <v>331</v>
      </c>
    </row>
    <row r="46" spans="2:7">
      <c r="B46" s="99" t="s">
        <v>2093</v>
      </c>
      <c r="C46" s="87" t="s">
        <v>299</v>
      </c>
      <c r="D46" s="87">
        <v>2</v>
      </c>
      <c r="E46" s="87">
        <v>22</v>
      </c>
      <c r="F46" s="87">
        <v>221</v>
      </c>
      <c r="G46" s="87" t="s">
        <v>331</v>
      </c>
    </row>
    <row r="47" spans="2:7">
      <c r="B47" s="99" t="s">
        <v>2093</v>
      </c>
      <c r="C47" s="87" t="s">
        <v>299</v>
      </c>
      <c r="D47" s="87">
        <v>2</v>
      </c>
      <c r="E47" s="87">
        <v>23</v>
      </c>
      <c r="F47" s="87">
        <v>0</v>
      </c>
      <c r="G47" s="87" t="s">
        <v>332</v>
      </c>
    </row>
    <row r="48" spans="2:7">
      <c r="B48" s="99" t="s">
        <v>2093</v>
      </c>
      <c r="C48" s="87" t="s">
        <v>299</v>
      </c>
      <c r="D48" s="87">
        <v>2</v>
      </c>
      <c r="E48" s="87">
        <v>23</v>
      </c>
      <c r="F48" s="87">
        <v>231</v>
      </c>
      <c r="G48" s="87" t="s">
        <v>333</v>
      </c>
    </row>
    <row r="49" spans="2:7">
      <c r="B49" s="99" t="s">
        <v>2093</v>
      </c>
      <c r="C49" s="87" t="s">
        <v>299</v>
      </c>
      <c r="D49" s="87">
        <v>2</v>
      </c>
      <c r="E49" s="87">
        <v>23</v>
      </c>
      <c r="F49" s="87">
        <v>239</v>
      </c>
      <c r="G49" s="87" t="s">
        <v>334</v>
      </c>
    </row>
    <row r="50" spans="2:7">
      <c r="B50" s="99" t="s">
        <v>2093</v>
      </c>
      <c r="C50" s="87" t="s">
        <v>299</v>
      </c>
      <c r="D50" s="87">
        <v>2</v>
      </c>
      <c r="E50" s="87">
        <v>24</v>
      </c>
      <c r="F50" s="87">
        <v>0</v>
      </c>
      <c r="G50" s="87" t="s">
        <v>335</v>
      </c>
    </row>
    <row r="51" spans="2:7">
      <c r="B51" s="99" t="s">
        <v>2093</v>
      </c>
      <c r="C51" s="87" t="s">
        <v>299</v>
      </c>
      <c r="D51" s="87">
        <v>2</v>
      </c>
      <c r="E51" s="87">
        <v>24</v>
      </c>
      <c r="F51" s="87">
        <v>241</v>
      </c>
      <c r="G51" s="87" t="s">
        <v>336</v>
      </c>
    </row>
    <row r="52" spans="2:7">
      <c r="B52" s="99" t="s">
        <v>2093</v>
      </c>
      <c r="C52" s="87" t="s">
        <v>299</v>
      </c>
      <c r="D52" s="87">
        <v>2</v>
      </c>
      <c r="E52" s="87">
        <v>24</v>
      </c>
      <c r="F52" s="87">
        <v>242</v>
      </c>
      <c r="G52" s="87" t="s">
        <v>337</v>
      </c>
    </row>
    <row r="53" spans="2:7">
      <c r="B53" s="99" t="s">
        <v>2093</v>
      </c>
      <c r="C53" s="87" t="s">
        <v>299</v>
      </c>
      <c r="D53" s="87">
        <v>2</v>
      </c>
      <c r="E53" s="87">
        <v>24</v>
      </c>
      <c r="F53" s="87">
        <v>243</v>
      </c>
      <c r="G53" s="87" t="s">
        <v>338</v>
      </c>
    </row>
    <row r="54" spans="2:7">
      <c r="B54" s="99" t="s">
        <v>2093</v>
      </c>
      <c r="C54" s="87" t="s">
        <v>299</v>
      </c>
      <c r="D54" s="87">
        <v>2</v>
      </c>
      <c r="E54" s="87">
        <v>24</v>
      </c>
      <c r="F54" s="87">
        <v>249</v>
      </c>
      <c r="G54" s="87" t="s">
        <v>339</v>
      </c>
    </row>
    <row r="55" spans="2:7">
      <c r="B55" s="99" t="s">
        <v>2093</v>
      </c>
      <c r="C55" s="87" t="s">
        <v>299</v>
      </c>
      <c r="D55" s="87">
        <v>2</v>
      </c>
      <c r="E55" s="87">
        <v>29</v>
      </c>
      <c r="F55" s="87">
        <v>0</v>
      </c>
      <c r="G55" s="87" t="s">
        <v>340</v>
      </c>
    </row>
    <row r="56" spans="2:7">
      <c r="B56" s="99" t="s">
        <v>2093</v>
      </c>
      <c r="C56" s="87" t="s">
        <v>299</v>
      </c>
      <c r="D56" s="87">
        <v>2</v>
      </c>
      <c r="E56" s="87">
        <v>29</v>
      </c>
      <c r="F56" s="87">
        <v>299</v>
      </c>
      <c r="G56" s="87" t="s">
        <v>340</v>
      </c>
    </row>
    <row r="57" spans="2:7">
      <c r="B57" s="99" t="s">
        <v>2093</v>
      </c>
      <c r="C57" s="87" t="s">
        <v>341</v>
      </c>
      <c r="D57" s="87">
        <v>0</v>
      </c>
      <c r="E57" s="87">
        <v>0</v>
      </c>
      <c r="F57" s="87">
        <v>0</v>
      </c>
      <c r="G57" s="87" t="s">
        <v>342</v>
      </c>
    </row>
    <row r="58" spans="2:7">
      <c r="B58" s="99" t="s">
        <v>2093</v>
      </c>
      <c r="C58" s="87" t="s">
        <v>341</v>
      </c>
      <c r="D58" s="87">
        <v>3</v>
      </c>
      <c r="E58" s="87">
        <v>0</v>
      </c>
      <c r="F58" s="87">
        <v>0</v>
      </c>
      <c r="G58" s="87" t="s">
        <v>343</v>
      </c>
    </row>
    <row r="59" spans="2:7">
      <c r="B59" s="99" t="s">
        <v>2093</v>
      </c>
      <c r="C59" s="87" t="s">
        <v>341</v>
      </c>
      <c r="D59" s="87">
        <v>3</v>
      </c>
      <c r="E59" s="87">
        <v>30</v>
      </c>
      <c r="F59" s="87">
        <v>0</v>
      </c>
      <c r="G59" s="87" t="s">
        <v>344</v>
      </c>
    </row>
    <row r="60" spans="2:7">
      <c r="B60" s="99" t="s">
        <v>2093</v>
      </c>
      <c r="C60" s="87" t="s">
        <v>341</v>
      </c>
      <c r="D60" s="87">
        <v>3</v>
      </c>
      <c r="E60" s="87">
        <v>30</v>
      </c>
      <c r="F60" s="87">
        <v>300</v>
      </c>
      <c r="G60" s="87" t="s">
        <v>303</v>
      </c>
    </row>
    <row r="61" spans="2:7">
      <c r="B61" s="99" t="s">
        <v>2093</v>
      </c>
      <c r="C61" s="87" t="s">
        <v>341</v>
      </c>
      <c r="D61" s="87">
        <v>3</v>
      </c>
      <c r="E61" s="87">
        <v>30</v>
      </c>
      <c r="F61" s="87">
        <v>309</v>
      </c>
      <c r="G61" s="87" t="s">
        <v>304</v>
      </c>
    </row>
    <row r="62" spans="2:7">
      <c r="B62" s="99" t="s">
        <v>2093</v>
      </c>
      <c r="C62" s="87" t="s">
        <v>341</v>
      </c>
      <c r="D62" s="87">
        <v>3</v>
      </c>
      <c r="E62" s="87">
        <v>31</v>
      </c>
      <c r="F62" s="87">
        <v>0</v>
      </c>
      <c r="G62" s="87" t="s">
        <v>345</v>
      </c>
    </row>
    <row r="63" spans="2:7">
      <c r="B63" s="99" t="s">
        <v>2093</v>
      </c>
      <c r="C63" s="87" t="s">
        <v>341</v>
      </c>
      <c r="D63" s="87">
        <v>3</v>
      </c>
      <c r="E63" s="87">
        <v>31</v>
      </c>
      <c r="F63" s="87">
        <v>311</v>
      </c>
      <c r="G63" s="87" t="s">
        <v>346</v>
      </c>
    </row>
    <row r="64" spans="2:7">
      <c r="B64" s="99" t="s">
        <v>2093</v>
      </c>
      <c r="C64" s="87" t="s">
        <v>341</v>
      </c>
      <c r="D64" s="87">
        <v>3</v>
      </c>
      <c r="E64" s="87">
        <v>31</v>
      </c>
      <c r="F64" s="87">
        <v>312</v>
      </c>
      <c r="G64" s="87" t="s">
        <v>347</v>
      </c>
    </row>
    <row r="65" spans="2:7">
      <c r="B65" s="99" t="s">
        <v>2093</v>
      </c>
      <c r="C65" s="87" t="s">
        <v>341</v>
      </c>
      <c r="D65" s="87">
        <v>3</v>
      </c>
      <c r="E65" s="87">
        <v>31</v>
      </c>
      <c r="F65" s="87">
        <v>313</v>
      </c>
      <c r="G65" s="87" t="s">
        <v>348</v>
      </c>
    </row>
    <row r="66" spans="2:7">
      <c r="B66" s="99" t="s">
        <v>2093</v>
      </c>
      <c r="C66" s="87" t="s">
        <v>341</v>
      </c>
      <c r="D66" s="87">
        <v>3</v>
      </c>
      <c r="E66" s="87">
        <v>31</v>
      </c>
      <c r="F66" s="87">
        <v>314</v>
      </c>
      <c r="G66" s="87" t="s">
        <v>349</v>
      </c>
    </row>
    <row r="67" spans="2:7">
      <c r="B67" s="99" t="s">
        <v>2093</v>
      </c>
      <c r="C67" s="87" t="s">
        <v>341</v>
      </c>
      <c r="D67" s="87">
        <v>3</v>
      </c>
      <c r="E67" s="87">
        <v>31</v>
      </c>
      <c r="F67" s="87">
        <v>315</v>
      </c>
      <c r="G67" s="87" t="s">
        <v>350</v>
      </c>
    </row>
    <row r="68" spans="2:7">
      <c r="B68" s="99" t="s">
        <v>2093</v>
      </c>
      <c r="C68" s="87" t="s">
        <v>341</v>
      </c>
      <c r="D68" s="87">
        <v>3</v>
      </c>
      <c r="E68" s="87">
        <v>31</v>
      </c>
      <c r="F68" s="87">
        <v>316</v>
      </c>
      <c r="G68" s="87" t="s">
        <v>351</v>
      </c>
    </row>
    <row r="69" spans="2:7">
      <c r="B69" s="99" t="s">
        <v>2093</v>
      </c>
      <c r="C69" s="87" t="s">
        <v>341</v>
      </c>
      <c r="D69" s="87">
        <v>3</v>
      </c>
      <c r="E69" s="87">
        <v>31</v>
      </c>
      <c r="F69" s="87">
        <v>317</v>
      </c>
      <c r="G69" s="87" t="s">
        <v>352</v>
      </c>
    </row>
    <row r="70" spans="2:7">
      <c r="B70" s="99" t="s">
        <v>2093</v>
      </c>
      <c r="C70" s="87" t="s">
        <v>341</v>
      </c>
      <c r="D70" s="87">
        <v>3</v>
      </c>
      <c r="E70" s="87">
        <v>31</v>
      </c>
      <c r="F70" s="87">
        <v>318</v>
      </c>
      <c r="G70" s="87" t="s">
        <v>353</v>
      </c>
    </row>
    <row r="71" spans="2:7">
      <c r="B71" s="99" t="s">
        <v>2093</v>
      </c>
      <c r="C71" s="87" t="s">
        <v>341</v>
      </c>
      <c r="D71" s="87">
        <v>3</v>
      </c>
      <c r="E71" s="87">
        <v>31</v>
      </c>
      <c r="F71" s="87">
        <v>319</v>
      </c>
      <c r="G71" s="87" t="s">
        <v>354</v>
      </c>
    </row>
    <row r="72" spans="2:7">
      <c r="B72" s="99" t="s">
        <v>2093</v>
      </c>
      <c r="C72" s="87" t="s">
        <v>341</v>
      </c>
      <c r="D72" s="87">
        <v>3</v>
      </c>
      <c r="E72" s="87">
        <v>32</v>
      </c>
      <c r="F72" s="87">
        <v>0</v>
      </c>
      <c r="G72" s="87" t="s">
        <v>355</v>
      </c>
    </row>
    <row r="73" spans="2:7">
      <c r="B73" s="99" t="s">
        <v>2093</v>
      </c>
      <c r="C73" s="87" t="s">
        <v>341</v>
      </c>
      <c r="D73" s="87">
        <v>3</v>
      </c>
      <c r="E73" s="87">
        <v>32</v>
      </c>
      <c r="F73" s="87">
        <v>321</v>
      </c>
      <c r="G73" s="87" t="s">
        <v>355</v>
      </c>
    </row>
    <row r="74" spans="2:7">
      <c r="B74" s="99" t="s">
        <v>2093</v>
      </c>
      <c r="C74" s="87" t="s">
        <v>341</v>
      </c>
      <c r="D74" s="87">
        <v>4</v>
      </c>
      <c r="E74" s="87">
        <v>0</v>
      </c>
      <c r="F74" s="87">
        <v>0</v>
      </c>
      <c r="G74" s="87" t="s">
        <v>356</v>
      </c>
    </row>
    <row r="75" spans="2:7">
      <c r="B75" s="99" t="s">
        <v>2093</v>
      </c>
      <c r="C75" s="87" t="s">
        <v>341</v>
      </c>
      <c r="D75" s="87">
        <v>4</v>
      </c>
      <c r="E75" s="87">
        <v>40</v>
      </c>
      <c r="F75" s="87">
        <v>0</v>
      </c>
      <c r="G75" s="87" t="s">
        <v>357</v>
      </c>
    </row>
    <row r="76" spans="2:7">
      <c r="B76" s="99" t="s">
        <v>2093</v>
      </c>
      <c r="C76" s="87" t="s">
        <v>341</v>
      </c>
      <c r="D76" s="87">
        <v>4</v>
      </c>
      <c r="E76" s="87">
        <v>40</v>
      </c>
      <c r="F76" s="87">
        <v>400</v>
      </c>
      <c r="G76" s="87" t="s">
        <v>303</v>
      </c>
    </row>
    <row r="77" spans="2:7">
      <c r="B77" s="99" t="s">
        <v>2093</v>
      </c>
      <c r="C77" s="87" t="s">
        <v>341</v>
      </c>
      <c r="D77" s="87">
        <v>4</v>
      </c>
      <c r="E77" s="87">
        <v>40</v>
      </c>
      <c r="F77" s="87">
        <v>409</v>
      </c>
      <c r="G77" s="87" t="s">
        <v>304</v>
      </c>
    </row>
    <row r="78" spans="2:7">
      <c r="B78" s="99" t="s">
        <v>2093</v>
      </c>
      <c r="C78" s="87" t="s">
        <v>341</v>
      </c>
      <c r="D78" s="87">
        <v>4</v>
      </c>
      <c r="E78" s="87">
        <v>41</v>
      </c>
      <c r="F78" s="87">
        <v>0</v>
      </c>
      <c r="G78" s="87" t="s">
        <v>358</v>
      </c>
    </row>
    <row r="79" spans="2:7">
      <c r="B79" s="99" t="s">
        <v>2093</v>
      </c>
      <c r="C79" s="87" t="s">
        <v>341</v>
      </c>
      <c r="D79" s="87">
        <v>4</v>
      </c>
      <c r="E79" s="87">
        <v>41</v>
      </c>
      <c r="F79" s="87">
        <v>411</v>
      </c>
      <c r="G79" s="87" t="s">
        <v>359</v>
      </c>
    </row>
    <row r="80" spans="2:7">
      <c r="B80" s="99" t="s">
        <v>2093</v>
      </c>
      <c r="C80" s="87" t="s">
        <v>341</v>
      </c>
      <c r="D80" s="87">
        <v>4</v>
      </c>
      <c r="E80" s="87">
        <v>41</v>
      </c>
      <c r="F80" s="87">
        <v>412</v>
      </c>
      <c r="G80" s="87" t="s">
        <v>360</v>
      </c>
    </row>
    <row r="81" spans="2:7">
      <c r="B81" s="99" t="s">
        <v>2093</v>
      </c>
      <c r="C81" s="87" t="s">
        <v>341</v>
      </c>
      <c r="D81" s="87">
        <v>4</v>
      </c>
      <c r="E81" s="87">
        <v>41</v>
      </c>
      <c r="F81" s="87">
        <v>413</v>
      </c>
      <c r="G81" s="87" t="s">
        <v>361</v>
      </c>
    </row>
    <row r="82" spans="2:7">
      <c r="B82" s="99" t="s">
        <v>2093</v>
      </c>
      <c r="C82" s="87" t="s">
        <v>341</v>
      </c>
      <c r="D82" s="87">
        <v>4</v>
      </c>
      <c r="E82" s="87">
        <v>41</v>
      </c>
      <c r="F82" s="87">
        <v>414</v>
      </c>
      <c r="G82" s="87" t="s">
        <v>362</v>
      </c>
    </row>
    <row r="83" spans="2:7">
      <c r="B83" s="99" t="s">
        <v>2093</v>
      </c>
      <c r="C83" s="87" t="s">
        <v>341</v>
      </c>
      <c r="D83" s="87">
        <v>4</v>
      </c>
      <c r="E83" s="87">
        <v>41</v>
      </c>
      <c r="F83" s="87">
        <v>415</v>
      </c>
      <c r="G83" s="87" t="s">
        <v>363</v>
      </c>
    </row>
    <row r="84" spans="2:7">
      <c r="B84" s="99" t="s">
        <v>2093</v>
      </c>
      <c r="C84" s="87" t="s">
        <v>341</v>
      </c>
      <c r="D84" s="87">
        <v>4</v>
      </c>
      <c r="E84" s="87">
        <v>41</v>
      </c>
      <c r="F84" s="87">
        <v>419</v>
      </c>
      <c r="G84" s="87" t="s">
        <v>364</v>
      </c>
    </row>
    <row r="85" spans="2:7">
      <c r="B85" s="99" t="s">
        <v>2093</v>
      </c>
      <c r="C85" s="87" t="s">
        <v>341</v>
      </c>
      <c r="D85" s="87">
        <v>4</v>
      </c>
      <c r="E85" s="87">
        <v>42</v>
      </c>
      <c r="F85" s="87">
        <v>0</v>
      </c>
      <c r="G85" s="87" t="s">
        <v>365</v>
      </c>
    </row>
    <row r="86" spans="2:7">
      <c r="B86" s="99" t="s">
        <v>2093</v>
      </c>
      <c r="C86" s="87" t="s">
        <v>341</v>
      </c>
      <c r="D86" s="87">
        <v>4</v>
      </c>
      <c r="E86" s="87">
        <v>42</v>
      </c>
      <c r="F86" s="87">
        <v>421</v>
      </c>
      <c r="G86" s="87" t="s">
        <v>365</v>
      </c>
    </row>
    <row r="87" spans="2:7">
      <c r="B87" s="99" t="s">
        <v>2093</v>
      </c>
      <c r="C87" s="87" t="s">
        <v>366</v>
      </c>
      <c r="D87" s="87">
        <v>0</v>
      </c>
      <c r="E87" s="87">
        <v>0</v>
      </c>
      <c r="F87" s="87">
        <v>0</v>
      </c>
      <c r="G87" s="87" t="s">
        <v>367</v>
      </c>
    </row>
    <row r="88" spans="2:7">
      <c r="B88" s="99" t="s">
        <v>2093</v>
      </c>
      <c r="C88" s="87" t="s">
        <v>366</v>
      </c>
      <c r="D88" s="87">
        <v>5</v>
      </c>
      <c r="E88" s="87">
        <v>0</v>
      </c>
      <c r="F88" s="87">
        <v>0</v>
      </c>
      <c r="G88" s="87" t="s">
        <v>367</v>
      </c>
    </row>
    <row r="89" spans="2:7">
      <c r="B89" s="99" t="s">
        <v>2093</v>
      </c>
      <c r="C89" s="87" t="s">
        <v>366</v>
      </c>
      <c r="D89" s="87">
        <v>5</v>
      </c>
      <c r="E89" s="87">
        <v>50</v>
      </c>
      <c r="F89" s="87">
        <v>0</v>
      </c>
      <c r="G89" s="87" t="s">
        <v>368</v>
      </c>
    </row>
    <row r="90" spans="2:7">
      <c r="B90" s="99" t="s">
        <v>2093</v>
      </c>
      <c r="C90" s="87" t="s">
        <v>366</v>
      </c>
      <c r="D90" s="87">
        <v>5</v>
      </c>
      <c r="E90" s="87">
        <v>50</v>
      </c>
      <c r="F90" s="87">
        <v>500</v>
      </c>
      <c r="G90" s="87" t="s">
        <v>303</v>
      </c>
    </row>
    <row r="91" spans="2:7">
      <c r="B91" s="99" t="s">
        <v>2093</v>
      </c>
      <c r="C91" s="87" t="s">
        <v>366</v>
      </c>
      <c r="D91" s="87">
        <v>5</v>
      </c>
      <c r="E91" s="87">
        <v>50</v>
      </c>
      <c r="F91" s="87">
        <v>509</v>
      </c>
      <c r="G91" s="87" t="s">
        <v>304</v>
      </c>
    </row>
    <row r="92" spans="2:7">
      <c r="B92" s="99" t="s">
        <v>2093</v>
      </c>
      <c r="C92" s="87" t="s">
        <v>366</v>
      </c>
      <c r="D92" s="87">
        <v>5</v>
      </c>
      <c r="E92" s="87">
        <v>51</v>
      </c>
      <c r="F92" s="87">
        <v>0</v>
      </c>
      <c r="G92" s="87" t="s">
        <v>369</v>
      </c>
    </row>
    <row r="93" spans="2:7">
      <c r="B93" s="99" t="s">
        <v>2093</v>
      </c>
      <c r="C93" s="87" t="s">
        <v>366</v>
      </c>
      <c r="D93" s="87">
        <v>5</v>
      </c>
      <c r="E93" s="87">
        <v>51</v>
      </c>
      <c r="F93" s="87">
        <v>511</v>
      </c>
      <c r="G93" s="87" t="s">
        <v>370</v>
      </c>
    </row>
    <row r="94" spans="2:7">
      <c r="B94" s="99" t="s">
        <v>2093</v>
      </c>
      <c r="C94" s="87" t="s">
        <v>366</v>
      </c>
      <c r="D94" s="87">
        <v>5</v>
      </c>
      <c r="E94" s="87">
        <v>51</v>
      </c>
      <c r="F94" s="87">
        <v>512</v>
      </c>
      <c r="G94" s="87" t="s">
        <v>371</v>
      </c>
    </row>
    <row r="95" spans="2:7">
      <c r="B95" s="99" t="s">
        <v>2093</v>
      </c>
      <c r="C95" s="87" t="s">
        <v>366</v>
      </c>
      <c r="D95" s="87">
        <v>5</v>
      </c>
      <c r="E95" s="87">
        <v>51</v>
      </c>
      <c r="F95" s="87">
        <v>513</v>
      </c>
      <c r="G95" s="87" t="s">
        <v>372</v>
      </c>
    </row>
    <row r="96" spans="2:7">
      <c r="B96" s="99" t="s">
        <v>2093</v>
      </c>
      <c r="C96" s="87" t="s">
        <v>366</v>
      </c>
      <c r="D96" s="87">
        <v>5</v>
      </c>
      <c r="E96" s="87">
        <v>51</v>
      </c>
      <c r="F96" s="87">
        <v>519</v>
      </c>
      <c r="G96" s="87" t="s">
        <v>373</v>
      </c>
    </row>
    <row r="97" spans="2:7">
      <c r="B97" s="99" t="s">
        <v>2093</v>
      </c>
      <c r="C97" s="87" t="s">
        <v>366</v>
      </c>
      <c r="D97" s="87">
        <v>5</v>
      </c>
      <c r="E97" s="87">
        <v>52</v>
      </c>
      <c r="F97" s="87">
        <v>0</v>
      </c>
      <c r="G97" s="87" t="s">
        <v>374</v>
      </c>
    </row>
    <row r="98" spans="2:7">
      <c r="B98" s="99" t="s">
        <v>2093</v>
      </c>
      <c r="C98" s="87" t="s">
        <v>366</v>
      </c>
      <c r="D98" s="87">
        <v>5</v>
      </c>
      <c r="E98" s="87">
        <v>52</v>
      </c>
      <c r="F98" s="87">
        <v>521</v>
      </c>
      <c r="G98" s="87" t="s">
        <v>375</v>
      </c>
    </row>
    <row r="99" spans="2:7">
      <c r="B99" s="99" t="s">
        <v>2093</v>
      </c>
      <c r="C99" s="87" t="s">
        <v>366</v>
      </c>
      <c r="D99" s="87">
        <v>5</v>
      </c>
      <c r="E99" s="87">
        <v>52</v>
      </c>
      <c r="F99" s="87">
        <v>522</v>
      </c>
      <c r="G99" s="87" t="s">
        <v>376</v>
      </c>
    </row>
    <row r="100" spans="2:7">
      <c r="B100" s="99" t="s">
        <v>2093</v>
      </c>
      <c r="C100" s="87" t="s">
        <v>366</v>
      </c>
      <c r="D100" s="87">
        <v>5</v>
      </c>
      <c r="E100" s="87">
        <v>53</v>
      </c>
      <c r="F100" s="87">
        <v>0</v>
      </c>
      <c r="G100" s="87" t="s">
        <v>377</v>
      </c>
    </row>
    <row r="101" spans="2:7">
      <c r="B101" s="99" t="s">
        <v>2093</v>
      </c>
      <c r="C101" s="87" t="s">
        <v>366</v>
      </c>
      <c r="D101" s="87">
        <v>5</v>
      </c>
      <c r="E101" s="87">
        <v>53</v>
      </c>
      <c r="F101" s="87">
        <v>531</v>
      </c>
      <c r="G101" s="87" t="s">
        <v>378</v>
      </c>
    </row>
    <row r="102" spans="2:7">
      <c r="B102" s="99" t="s">
        <v>2093</v>
      </c>
      <c r="C102" s="87" t="s">
        <v>366</v>
      </c>
      <c r="D102" s="87">
        <v>5</v>
      </c>
      <c r="E102" s="87">
        <v>53</v>
      </c>
      <c r="F102" s="87">
        <v>532</v>
      </c>
      <c r="G102" s="87" t="s">
        <v>379</v>
      </c>
    </row>
    <row r="103" spans="2:7">
      <c r="B103" s="99" t="s">
        <v>2093</v>
      </c>
      <c r="C103" s="87" t="s">
        <v>366</v>
      </c>
      <c r="D103" s="87">
        <v>5</v>
      </c>
      <c r="E103" s="87">
        <v>54</v>
      </c>
      <c r="F103" s="87">
        <v>0</v>
      </c>
      <c r="G103" s="87" t="s">
        <v>380</v>
      </c>
    </row>
    <row r="104" spans="2:7">
      <c r="B104" s="99" t="s">
        <v>2093</v>
      </c>
      <c r="C104" s="87" t="s">
        <v>366</v>
      </c>
      <c r="D104" s="87">
        <v>5</v>
      </c>
      <c r="E104" s="87">
        <v>54</v>
      </c>
      <c r="F104" s="87">
        <v>541</v>
      </c>
      <c r="G104" s="87" t="s">
        <v>381</v>
      </c>
    </row>
    <row r="105" spans="2:7">
      <c r="B105" s="99" t="s">
        <v>2093</v>
      </c>
      <c r="C105" s="87" t="s">
        <v>366</v>
      </c>
      <c r="D105" s="87">
        <v>5</v>
      </c>
      <c r="E105" s="87">
        <v>54</v>
      </c>
      <c r="F105" s="87">
        <v>542</v>
      </c>
      <c r="G105" s="87" t="s">
        <v>382</v>
      </c>
    </row>
    <row r="106" spans="2:7">
      <c r="B106" s="99" t="s">
        <v>2093</v>
      </c>
      <c r="C106" s="87" t="s">
        <v>366</v>
      </c>
      <c r="D106" s="87">
        <v>5</v>
      </c>
      <c r="E106" s="87">
        <v>54</v>
      </c>
      <c r="F106" s="87">
        <v>543</v>
      </c>
      <c r="G106" s="87" t="s">
        <v>383</v>
      </c>
    </row>
    <row r="107" spans="2:7">
      <c r="B107" s="99" t="s">
        <v>2093</v>
      </c>
      <c r="C107" s="87" t="s">
        <v>366</v>
      </c>
      <c r="D107" s="87">
        <v>5</v>
      </c>
      <c r="E107" s="87">
        <v>54</v>
      </c>
      <c r="F107" s="87">
        <v>544</v>
      </c>
      <c r="G107" s="87" t="s">
        <v>384</v>
      </c>
    </row>
    <row r="108" spans="2:7">
      <c r="B108" s="99" t="s">
        <v>2093</v>
      </c>
      <c r="C108" s="87" t="s">
        <v>366</v>
      </c>
      <c r="D108" s="87">
        <v>5</v>
      </c>
      <c r="E108" s="87">
        <v>54</v>
      </c>
      <c r="F108" s="87">
        <v>545</v>
      </c>
      <c r="G108" s="87" t="s">
        <v>385</v>
      </c>
    </row>
    <row r="109" spans="2:7">
      <c r="B109" s="99" t="s">
        <v>2093</v>
      </c>
      <c r="C109" s="87" t="s">
        <v>366</v>
      </c>
      <c r="D109" s="87">
        <v>5</v>
      </c>
      <c r="E109" s="87">
        <v>54</v>
      </c>
      <c r="F109" s="87">
        <v>546</v>
      </c>
      <c r="G109" s="87" t="s">
        <v>386</v>
      </c>
    </row>
    <row r="110" spans="2:7">
      <c r="B110" s="99" t="s">
        <v>2093</v>
      </c>
      <c r="C110" s="87" t="s">
        <v>366</v>
      </c>
      <c r="D110" s="87">
        <v>5</v>
      </c>
      <c r="E110" s="87">
        <v>54</v>
      </c>
      <c r="F110" s="87">
        <v>547</v>
      </c>
      <c r="G110" s="87" t="s">
        <v>387</v>
      </c>
    </row>
    <row r="111" spans="2:7">
      <c r="B111" s="99" t="s">
        <v>2093</v>
      </c>
      <c r="C111" s="87" t="s">
        <v>366</v>
      </c>
      <c r="D111" s="87">
        <v>5</v>
      </c>
      <c r="E111" s="87">
        <v>54</v>
      </c>
      <c r="F111" s="87">
        <v>548</v>
      </c>
      <c r="G111" s="87" t="s">
        <v>388</v>
      </c>
    </row>
    <row r="112" spans="2:7">
      <c r="B112" s="99" t="s">
        <v>2093</v>
      </c>
      <c r="C112" s="87" t="s">
        <v>366</v>
      </c>
      <c r="D112" s="87">
        <v>5</v>
      </c>
      <c r="E112" s="87">
        <v>54</v>
      </c>
      <c r="F112" s="87">
        <v>549</v>
      </c>
      <c r="G112" s="87" t="s">
        <v>389</v>
      </c>
    </row>
    <row r="113" spans="2:7">
      <c r="B113" s="99" t="s">
        <v>2093</v>
      </c>
      <c r="C113" s="87" t="s">
        <v>366</v>
      </c>
      <c r="D113" s="87">
        <v>5</v>
      </c>
      <c r="E113" s="87">
        <v>55</v>
      </c>
      <c r="F113" s="87">
        <v>0</v>
      </c>
      <c r="G113" s="87" t="s">
        <v>390</v>
      </c>
    </row>
    <row r="114" spans="2:7">
      <c r="B114" s="99" t="s">
        <v>2093</v>
      </c>
      <c r="C114" s="87" t="s">
        <v>366</v>
      </c>
      <c r="D114" s="87">
        <v>5</v>
      </c>
      <c r="E114" s="87">
        <v>55</v>
      </c>
      <c r="F114" s="87">
        <v>551</v>
      </c>
      <c r="G114" s="87" t="s">
        <v>391</v>
      </c>
    </row>
    <row r="115" spans="2:7">
      <c r="B115" s="99" t="s">
        <v>2093</v>
      </c>
      <c r="C115" s="87" t="s">
        <v>366</v>
      </c>
      <c r="D115" s="87">
        <v>5</v>
      </c>
      <c r="E115" s="87">
        <v>55</v>
      </c>
      <c r="F115" s="87">
        <v>552</v>
      </c>
      <c r="G115" s="87" t="s">
        <v>392</v>
      </c>
    </row>
    <row r="116" spans="2:7">
      <c r="B116" s="99" t="s">
        <v>2093</v>
      </c>
      <c r="C116" s="87" t="s">
        <v>366</v>
      </c>
      <c r="D116" s="87">
        <v>5</v>
      </c>
      <c r="E116" s="87">
        <v>55</v>
      </c>
      <c r="F116" s="87">
        <v>553</v>
      </c>
      <c r="G116" s="87" t="s">
        <v>393</v>
      </c>
    </row>
    <row r="117" spans="2:7">
      <c r="B117" s="99" t="s">
        <v>2093</v>
      </c>
      <c r="C117" s="87" t="s">
        <v>366</v>
      </c>
      <c r="D117" s="87">
        <v>5</v>
      </c>
      <c r="E117" s="87">
        <v>55</v>
      </c>
      <c r="F117" s="87">
        <v>554</v>
      </c>
      <c r="G117" s="87" t="s">
        <v>394</v>
      </c>
    </row>
    <row r="118" spans="2:7">
      <c r="B118" s="99" t="s">
        <v>2093</v>
      </c>
      <c r="C118" s="87" t="s">
        <v>366</v>
      </c>
      <c r="D118" s="87">
        <v>5</v>
      </c>
      <c r="E118" s="87">
        <v>55</v>
      </c>
      <c r="F118" s="87">
        <v>555</v>
      </c>
      <c r="G118" s="87" t="s">
        <v>395</v>
      </c>
    </row>
    <row r="119" spans="2:7">
      <c r="B119" s="99" t="s">
        <v>2093</v>
      </c>
      <c r="C119" s="87" t="s">
        <v>366</v>
      </c>
      <c r="D119" s="87">
        <v>5</v>
      </c>
      <c r="E119" s="87">
        <v>55</v>
      </c>
      <c r="F119" s="87">
        <v>556</v>
      </c>
      <c r="G119" s="87" t="s">
        <v>396</v>
      </c>
    </row>
    <row r="120" spans="2:7">
      <c r="B120" s="99" t="s">
        <v>2093</v>
      </c>
      <c r="C120" s="87" t="s">
        <v>366</v>
      </c>
      <c r="D120" s="87">
        <v>5</v>
      </c>
      <c r="E120" s="87">
        <v>55</v>
      </c>
      <c r="F120" s="87">
        <v>557</v>
      </c>
      <c r="G120" s="87" t="s">
        <v>397</v>
      </c>
    </row>
    <row r="121" spans="2:7">
      <c r="B121" s="99" t="s">
        <v>2093</v>
      </c>
      <c r="C121" s="87" t="s">
        <v>366</v>
      </c>
      <c r="D121" s="87">
        <v>5</v>
      </c>
      <c r="E121" s="87">
        <v>55</v>
      </c>
      <c r="F121" s="87">
        <v>559</v>
      </c>
      <c r="G121" s="87" t="s">
        <v>398</v>
      </c>
    </row>
    <row r="122" spans="2:7">
      <c r="B122" s="99" t="s">
        <v>2093</v>
      </c>
      <c r="C122" s="87" t="s">
        <v>366</v>
      </c>
      <c r="D122" s="87">
        <v>5</v>
      </c>
      <c r="E122" s="87">
        <v>59</v>
      </c>
      <c r="F122" s="87">
        <v>0</v>
      </c>
      <c r="G122" s="87" t="s">
        <v>399</v>
      </c>
    </row>
    <row r="123" spans="2:7">
      <c r="B123" s="99" t="s">
        <v>2093</v>
      </c>
      <c r="C123" s="87" t="s">
        <v>366</v>
      </c>
      <c r="D123" s="87">
        <v>5</v>
      </c>
      <c r="E123" s="87">
        <v>59</v>
      </c>
      <c r="F123" s="87">
        <v>591</v>
      </c>
      <c r="G123" s="87" t="s">
        <v>400</v>
      </c>
    </row>
    <row r="124" spans="2:7">
      <c r="B124" s="99" t="s">
        <v>2093</v>
      </c>
      <c r="C124" s="87" t="s">
        <v>366</v>
      </c>
      <c r="D124" s="87">
        <v>5</v>
      </c>
      <c r="E124" s="87">
        <v>59</v>
      </c>
      <c r="F124" s="87">
        <v>592</v>
      </c>
      <c r="G124" s="87" t="s">
        <v>401</v>
      </c>
    </row>
    <row r="125" spans="2:7">
      <c r="B125" s="99" t="s">
        <v>2093</v>
      </c>
      <c r="C125" s="87" t="s">
        <v>366</v>
      </c>
      <c r="D125" s="87">
        <v>5</v>
      </c>
      <c r="E125" s="87">
        <v>59</v>
      </c>
      <c r="F125" s="87">
        <v>593</v>
      </c>
      <c r="G125" s="87" t="s">
        <v>402</v>
      </c>
    </row>
    <row r="126" spans="2:7">
      <c r="B126" s="99" t="s">
        <v>2093</v>
      </c>
      <c r="C126" s="87" t="s">
        <v>366</v>
      </c>
      <c r="D126" s="87">
        <v>5</v>
      </c>
      <c r="E126" s="87">
        <v>59</v>
      </c>
      <c r="F126" s="87">
        <v>594</v>
      </c>
      <c r="G126" s="87" t="s">
        <v>403</v>
      </c>
    </row>
    <row r="127" spans="2:7">
      <c r="B127" s="99" t="s">
        <v>2093</v>
      </c>
      <c r="C127" s="87" t="s">
        <v>366</v>
      </c>
      <c r="D127" s="87">
        <v>5</v>
      </c>
      <c r="E127" s="87">
        <v>59</v>
      </c>
      <c r="F127" s="87">
        <v>599</v>
      </c>
      <c r="G127" s="87" t="s">
        <v>404</v>
      </c>
    </row>
    <row r="128" spans="2:7">
      <c r="B128" s="99" t="s">
        <v>2093</v>
      </c>
      <c r="C128" s="87" t="s">
        <v>405</v>
      </c>
      <c r="D128" s="87">
        <v>0</v>
      </c>
      <c r="E128" s="87">
        <v>0</v>
      </c>
      <c r="F128" s="87">
        <v>0</v>
      </c>
      <c r="G128" s="87" t="s">
        <v>406</v>
      </c>
    </row>
    <row r="129" spans="2:7">
      <c r="B129" s="99" t="s">
        <v>2093</v>
      </c>
      <c r="C129" s="87" t="s">
        <v>405</v>
      </c>
      <c r="D129" s="87">
        <v>6</v>
      </c>
      <c r="E129" s="87">
        <v>0</v>
      </c>
      <c r="F129" s="87">
        <v>0</v>
      </c>
      <c r="G129" s="87" t="s">
        <v>407</v>
      </c>
    </row>
    <row r="130" spans="2:7">
      <c r="B130" s="99" t="s">
        <v>2093</v>
      </c>
      <c r="C130" s="87" t="s">
        <v>405</v>
      </c>
      <c r="D130" s="87">
        <v>6</v>
      </c>
      <c r="E130" s="87">
        <v>60</v>
      </c>
      <c r="F130" s="87">
        <v>0</v>
      </c>
      <c r="G130" s="87" t="s">
        <v>408</v>
      </c>
    </row>
    <row r="131" spans="2:7">
      <c r="B131" s="99" t="s">
        <v>2093</v>
      </c>
      <c r="C131" s="87" t="s">
        <v>405</v>
      </c>
      <c r="D131" s="87">
        <v>6</v>
      </c>
      <c r="E131" s="87">
        <v>60</v>
      </c>
      <c r="F131" s="87">
        <v>600</v>
      </c>
      <c r="G131" s="87" t="s">
        <v>303</v>
      </c>
    </row>
    <row r="132" spans="2:7">
      <c r="B132" s="99" t="s">
        <v>2093</v>
      </c>
      <c r="C132" s="87" t="s">
        <v>405</v>
      </c>
      <c r="D132" s="87">
        <v>6</v>
      </c>
      <c r="E132" s="87">
        <v>60</v>
      </c>
      <c r="F132" s="87">
        <v>609</v>
      </c>
      <c r="G132" s="87" t="s">
        <v>304</v>
      </c>
    </row>
    <row r="133" spans="2:7">
      <c r="B133" s="99" t="s">
        <v>2093</v>
      </c>
      <c r="C133" s="87" t="s">
        <v>405</v>
      </c>
      <c r="D133" s="87">
        <v>6</v>
      </c>
      <c r="E133" s="87">
        <v>61</v>
      </c>
      <c r="F133" s="87">
        <v>0</v>
      </c>
      <c r="G133" s="87" t="s">
        <v>409</v>
      </c>
    </row>
    <row r="134" spans="2:7">
      <c r="B134" s="99" t="s">
        <v>2093</v>
      </c>
      <c r="C134" s="87" t="s">
        <v>405</v>
      </c>
      <c r="D134" s="87">
        <v>6</v>
      </c>
      <c r="E134" s="87">
        <v>61</v>
      </c>
      <c r="F134" s="87">
        <v>611</v>
      </c>
      <c r="G134" s="87" t="s">
        <v>409</v>
      </c>
    </row>
    <row r="135" spans="2:7">
      <c r="B135" s="99" t="s">
        <v>2093</v>
      </c>
      <c r="C135" s="87" t="s">
        <v>405</v>
      </c>
      <c r="D135" s="87">
        <v>6</v>
      </c>
      <c r="E135" s="87">
        <v>62</v>
      </c>
      <c r="F135" s="87">
        <v>0</v>
      </c>
      <c r="G135" s="87" t="s">
        <v>410</v>
      </c>
    </row>
    <row r="136" spans="2:7">
      <c r="B136" s="99" t="s">
        <v>2093</v>
      </c>
      <c r="C136" s="87" t="s">
        <v>405</v>
      </c>
      <c r="D136" s="87">
        <v>6</v>
      </c>
      <c r="E136" s="87">
        <v>62</v>
      </c>
      <c r="F136" s="87">
        <v>621</v>
      </c>
      <c r="G136" s="87" t="s">
        <v>411</v>
      </c>
    </row>
    <row r="137" spans="2:7">
      <c r="B137" s="99" t="s">
        <v>2093</v>
      </c>
      <c r="C137" s="87" t="s">
        <v>405</v>
      </c>
      <c r="D137" s="87">
        <v>6</v>
      </c>
      <c r="E137" s="87">
        <v>62</v>
      </c>
      <c r="F137" s="87">
        <v>622</v>
      </c>
      <c r="G137" s="87" t="s">
        <v>412</v>
      </c>
    </row>
    <row r="138" spans="2:7">
      <c r="B138" s="99" t="s">
        <v>2093</v>
      </c>
      <c r="C138" s="87" t="s">
        <v>405</v>
      </c>
      <c r="D138" s="87">
        <v>6</v>
      </c>
      <c r="E138" s="87">
        <v>62</v>
      </c>
      <c r="F138" s="87">
        <v>623</v>
      </c>
      <c r="G138" s="87" t="s">
        <v>413</v>
      </c>
    </row>
    <row r="139" spans="2:7">
      <c r="B139" s="99" t="s">
        <v>2093</v>
      </c>
      <c r="C139" s="87" t="s">
        <v>405</v>
      </c>
      <c r="D139" s="87">
        <v>6</v>
      </c>
      <c r="E139" s="87">
        <v>63</v>
      </c>
      <c r="F139" s="87">
        <v>0</v>
      </c>
      <c r="G139" s="87" t="s">
        <v>414</v>
      </c>
    </row>
    <row r="140" spans="2:7">
      <c r="B140" s="99" t="s">
        <v>2093</v>
      </c>
      <c r="C140" s="87" t="s">
        <v>405</v>
      </c>
      <c r="D140" s="87">
        <v>6</v>
      </c>
      <c r="E140" s="87">
        <v>63</v>
      </c>
      <c r="F140" s="87">
        <v>631</v>
      </c>
      <c r="G140" s="87" t="s">
        <v>414</v>
      </c>
    </row>
    <row r="141" spans="2:7">
      <c r="B141" s="99" t="s">
        <v>2093</v>
      </c>
      <c r="C141" s="87" t="s">
        <v>405</v>
      </c>
      <c r="D141" s="87">
        <v>6</v>
      </c>
      <c r="E141" s="87">
        <v>64</v>
      </c>
      <c r="F141" s="87">
        <v>0</v>
      </c>
      <c r="G141" s="87" t="s">
        <v>415</v>
      </c>
    </row>
    <row r="142" spans="2:7">
      <c r="B142" s="99" t="s">
        <v>2093</v>
      </c>
      <c r="C142" s="87" t="s">
        <v>405</v>
      </c>
      <c r="D142" s="87">
        <v>6</v>
      </c>
      <c r="E142" s="87">
        <v>64</v>
      </c>
      <c r="F142" s="87">
        <v>641</v>
      </c>
      <c r="G142" s="87" t="s">
        <v>415</v>
      </c>
    </row>
    <row r="143" spans="2:7">
      <c r="B143" s="99" t="s">
        <v>2093</v>
      </c>
      <c r="C143" s="87" t="s">
        <v>405</v>
      </c>
      <c r="D143" s="87">
        <v>6</v>
      </c>
      <c r="E143" s="87">
        <v>65</v>
      </c>
      <c r="F143" s="87">
        <v>0</v>
      </c>
      <c r="G143" s="87" t="s">
        <v>416</v>
      </c>
    </row>
    <row r="144" spans="2:7">
      <c r="B144" s="99" t="s">
        <v>2093</v>
      </c>
      <c r="C144" s="87" t="s">
        <v>405</v>
      </c>
      <c r="D144" s="87">
        <v>6</v>
      </c>
      <c r="E144" s="87">
        <v>65</v>
      </c>
      <c r="F144" s="87">
        <v>651</v>
      </c>
      <c r="G144" s="87" t="s">
        <v>416</v>
      </c>
    </row>
    <row r="145" spans="2:7">
      <c r="B145" s="99" t="s">
        <v>2093</v>
      </c>
      <c r="C145" s="87" t="s">
        <v>405</v>
      </c>
      <c r="D145" s="87">
        <v>6</v>
      </c>
      <c r="E145" s="87">
        <v>66</v>
      </c>
      <c r="F145" s="87">
        <v>0</v>
      </c>
      <c r="G145" s="87" t="s">
        <v>417</v>
      </c>
    </row>
    <row r="146" spans="2:7">
      <c r="B146" s="99" t="s">
        <v>2093</v>
      </c>
      <c r="C146" s="87" t="s">
        <v>405</v>
      </c>
      <c r="D146" s="87">
        <v>6</v>
      </c>
      <c r="E146" s="87">
        <v>66</v>
      </c>
      <c r="F146" s="87">
        <v>661</v>
      </c>
      <c r="G146" s="87" t="s">
        <v>417</v>
      </c>
    </row>
    <row r="147" spans="2:7">
      <c r="B147" s="99" t="s">
        <v>2093</v>
      </c>
      <c r="C147" s="87" t="s">
        <v>405</v>
      </c>
      <c r="D147" s="87">
        <v>7</v>
      </c>
      <c r="E147" s="87">
        <v>0</v>
      </c>
      <c r="F147" s="87">
        <v>0</v>
      </c>
      <c r="G147" s="87" t="s">
        <v>418</v>
      </c>
    </row>
    <row r="148" spans="2:7">
      <c r="B148" s="99" t="s">
        <v>2093</v>
      </c>
      <c r="C148" s="87" t="s">
        <v>405</v>
      </c>
      <c r="D148" s="87">
        <v>7</v>
      </c>
      <c r="E148" s="87">
        <v>70</v>
      </c>
      <c r="F148" s="87">
        <v>0</v>
      </c>
      <c r="G148" s="87" t="s">
        <v>419</v>
      </c>
    </row>
    <row r="149" spans="2:7">
      <c r="B149" s="99" t="s">
        <v>2093</v>
      </c>
      <c r="C149" s="87" t="s">
        <v>405</v>
      </c>
      <c r="D149" s="87">
        <v>7</v>
      </c>
      <c r="E149" s="87">
        <v>70</v>
      </c>
      <c r="F149" s="87">
        <v>700</v>
      </c>
      <c r="G149" s="87" t="s">
        <v>303</v>
      </c>
    </row>
    <row r="150" spans="2:7">
      <c r="B150" s="99" t="s">
        <v>2093</v>
      </c>
      <c r="C150" s="87" t="s">
        <v>405</v>
      </c>
      <c r="D150" s="87">
        <v>7</v>
      </c>
      <c r="E150" s="87">
        <v>70</v>
      </c>
      <c r="F150" s="87">
        <v>709</v>
      </c>
      <c r="G150" s="87" t="s">
        <v>304</v>
      </c>
    </row>
    <row r="151" spans="2:7">
      <c r="B151" s="99" t="s">
        <v>2093</v>
      </c>
      <c r="C151" s="87" t="s">
        <v>405</v>
      </c>
      <c r="D151" s="87">
        <v>7</v>
      </c>
      <c r="E151" s="87">
        <v>71</v>
      </c>
      <c r="F151" s="87">
        <v>0</v>
      </c>
      <c r="G151" s="87" t="s">
        <v>420</v>
      </c>
    </row>
    <row r="152" spans="2:7">
      <c r="B152" s="99" t="s">
        <v>2093</v>
      </c>
      <c r="C152" s="87" t="s">
        <v>405</v>
      </c>
      <c r="D152" s="87">
        <v>7</v>
      </c>
      <c r="E152" s="87">
        <v>71</v>
      </c>
      <c r="F152" s="87">
        <v>711</v>
      </c>
      <c r="G152" s="87" t="s">
        <v>421</v>
      </c>
    </row>
    <row r="153" spans="2:7">
      <c r="B153" s="99" t="s">
        <v>2093</v>
      </c>
      <c r="C153" s="87" t="s">
        <v>405</v>
      </c>
      <c r="D153" s="87">
        <v>7</v>
      </c>
      <c r="E153" s="87">
        <v>71</v>
      </c>
      <c r="F153" s="87">
        <v>712</v>
      </c>
      <c r="G153" s="87" t="s">
        <v>422</v>
      </c>
    </row>
    <row r="154" spans="2:7">
      <c r="B154" s="99" t="s">
        <v>2093</v>
      </c>
      <c r="C154" s="87" t="s">
        <v>405</v>
      </c>
      <c r="D154" s="87">
        <v>7</v>
      </c>
      <c r="E154" s="87">
        <v>72</v>
      </c>
      <c r="F154" s="87">
        <v>0</v>
      </c>
      <c r="G154" s="87" t="s">
        <v>423</v>
      </c>
    </row>
    <row r="155" spans="2:7">
      <c r="B155" s="99" t="s">
        <v>2093</v>
      </c>
      <c r="C155" s="87" t="s">
        <v>405</v>
      </c>
      <c r="D155" s="87">
        <v>7</v>
      </c>
      <c r="E155" s="87">
        <v>72</v>
      </c>
      <c r="F155" s="87">
        <v>721</v>
      </c>
      <c r="G155" s="87" t="s">
        <v>424</v>
      </c>
    </row>
    <row r="156" spans="2:7">
      <c r="B156" s="99" t="s">
        <v>2093</v>
      </c>
      <c r="C156" s="87" t="s">
        <v>405</v>
      </c>
      <c r="D156" s="87">
        <v>7</v>
      </c>
      <c r="E156" s="87">
        <v>72</v>
      </c>
      <c r="F156" s="87">
        <v>722</v>
      </c>
      <c r="G156" s="87" t="s">
        <v>425</v>
      </c>
    </row>
    <row r="157" spans="2:7">
      <c r="B157" s="99" t="s">
        <v>2093</v>
      </c>
      <c r="C157" s="87" t="s">
        <v>405</v>
      </c>
      <c r="D157" s="87">
        <v>7</v>
      </c>
      <c r="E157" s="87">
        <v>72</v>
      </c>
      <c r="F157" s="87">
        <v>723</v>
      </c>
      <c r="G157" s="87" t="s">
        <v>426</v>
      </c>
    </row>
    <row r="158" spans="2:7">
      <c r="B158" s="99" t="s">
        <v>2093</v>
      </c>
      <c r="C158" s="87" t="s">
        <v>405</v>
      </c>
      <c r="D158" s="87">
        <v>7</v>
      </c>
      <c r="E158" s="87">
        <v>73</v>
      </c>
      <c r="F158" s="87">
        <v>0</v>
      </c>
      <c r="G158" s="87" t="s">
        <v>427</v>
      </c>
    </row>
    <row r="159" spans="2:7">
      <c r="B159" s="99" t="s">
        <v>2093</v>
      </c>
      <c r="C159" s="87" t="s">
        <v>405</v>
      </c>
      <c r="D159" s="87">
        <v>7</v>
      </c>
      <c r="E159" s="87">
        <v>73</v>
      </c>
      <c r="F159" s="87">
        <v>731</v>
      </c>
      <c r="G159" s="87" t="s">
        <v>428</v>
      </c>
    </row>
    <row r="160" spans="2:7">
      <c r="B160" s="99" t="s">
        <v>2093</v>
      </c>
      <c r="C160" s="87" t="s">
        <v>405</v>
      </c>
      <c r="D160" s="87">
        <v>7</v>
      </c>
      <c r="E160" s="87">
        <v>73</v>
      </c>
      <c r="F160" s="87">
        <v>732</v>
      </c>
      <c r="G160" s="87" t="s">
        <v>429</v>
      </c>
    </row>
    <row r="161" spans="2:7">
      <c r="B161" s="99" t="s">
        <v>2093</v>
      </c>
      <c r="C161" s="87" t="s">
        <v>405</v>
      </c>
      <c r="D161" s="87">
        <v>7</v>
      </c>
      <c r="E161" s="87">
        <v>74</v>
      </c>
      <c r="F161" s="87">
        <v>0</v>
      </c>
      <c r="G161" s="87" t="s">
        <v>430</v>
      </c>
    </row>
    <row r="162" spans="2:7">
      <c r="B162" s="99" t="s">
        <v>2093</v>
      </c>
      <c r="C162" s="87" t="s">
        <v>405</v>
      </c>
      <c r="D162" s="87">
        <v>7</v>
      </c>
      <c r="E162" s="87">
        <v>74</v>
      </c>
      <c r="F162" s="87">
        <v>741</v>
      </c>
      <c r="G162" s="87" t="s">
        <v>431</v>
      </c>
    </row>
    <row r="163" spans="2:7">
      <c r="B163" s="99" t="s">
        <v>2093</v>
      </c>
      <c r="C163" s="87" t="s">
        <v>405</v>
      </c>
      <c r="D163" s="87">
        <v>7</v>
      </c>
      <c r="E163" s="87">
        <v>74</v>
      </c>
      <c r="F163" s="87">
        <v>742</v>
      </c>
      <c r="G163" s="87" t="s">
        <v>432</v>
      </c>
    </row>
    <row r="164" spans="2:7">
      <c r="B164" s="99" t="s">
        <v>2093</v>
      </c>
      <c r="C164" s="87" t="s">
        <v>405</v>
      </c>
      <c r="D164" s="87">
        <v>7</v>
      </c>
      <c r="E164" s="87">
        <v>74</v>
      </c>
      <c r="F164" s="87">
        <v>743</v>
      </c>
      <c r="G164" s="87" t="s">
        <v>433</v>
      </c>
    </row>
    <row r="165" spans="2:7">
      <c r="B165" s="99" t="s">
        <v>2093</v>
      </c>
      <c r="C165" s="87" t="s">
        <v>405</v>
      </c>
      <c r="D165" s="87">
        <v>7</v>
      </c>
      <c r="E165" s="87">
        <v>74</v>
      </c>
      <c r="F165" s="87">
        <v>744</v>
      </c>
      <c r="G165" s="87" t="s">
        <v>434</v>
      </c>
    </row>
    <row r="166" spans="2:7">
      <c r="B166" s="99" t="s">
        <v>2093</v>
      </c>
      <c r="C166" s="87" t="s">
        <v>405</v>
      </c>
      <c r="D166" s="87">
        <v>7</v>
      </c>
      <c r="E166" s="87">
        <v>75</v>
      </c>
      <c r="F166" s="87">
        <v>0</v>
      </c>
      <c r="G166" s="87" t="s">
        <v>435</v>
      </c>
    </row>
    <row r="167" spans="2:7">
      <c r="B167" s="99" t="s">
        <v>2093</v>
      </c>
      <c r="C167" s="87" t="s">
        <v>405</v>
      </c>
      <c r="D167" s="87">
        <v>7</v>
      </c>
      <c r="E167" s="87">
        <v>75</v>
      </c>
      <c r="F167" s="87">
        <v>751</v>
      </c>
      <c r="G167" s="87" t="s">
        <v>435</v>
      </c>
    </row>
    <row r="168" spans="2:7">
      <c r="B168" s="99" t="s">
        <v>2093</v>
      </c>
      <c r="C168" s="87" t="s">
        <v>405</v>
      </c>
      <c r="D168" s="87">
        <v>7</v>
      </c>
      <c r="E168" s="87">
        <v>76</v>
      </c>
      <c r="F168" s="87">
        <v>0</v>
      </c>
      <c r="G168" s="87" t="s">
        <v>436</v>
      </c>
    </row>
    <row r="169" spans="2:7">
      <c r="B169" s="99" t="s">
        <v>2093</v>
      </c>
      <c r="C169" s="87" t="s">
        <v>405</v>
      </c>
      <c r="D169" s="87">
        <v>7</v>
      </c>
      <c r="E169" s="87">
        <v>76</v>
      </c>
      <c r="F169" s="87">
        <v>761</v>
      </c>
      <c r="G169" s="87" t="s">
        <v>437</v>
      </c>
    </row>
    <row r="170" spans="2:7">
      <c r="B170" s="99" t="s">
        <v>2093</v>
      </c>
      <c r="C170" s="87" t="s">
        <v>405</v>
      </c>
      <c r="D170" s="87">
        <v>7</v>
      </c>
      <c r="E170" s="87">
        <v>76</v>
      </c>
      <c r="F170" s="87">
        <v>762</v>
      </c>
      <c r="G170" s="87" t="s">
        <v>438</v>
      </c>
    </row>
    <row r="171" spans="2:7">
      <c r="B171" s="99" t="s">
        <v>2093</v>
      </c>
      <c r="C171" s="87" t="s">
        <v>405</v>
      </c>
      <c r="D171" s="87">
        <v>7</v>
      </c>
      <c r="E171" s="87">
        <v>76</v>
      </c>
      <c r="F171" s="87">
        <v>763</v>
      </c>
      <c r="G171" s="87" t="s">
        <v>439</v>
      </c>
    </row>
    <row r="172" spans="2:7">
      <c r="B172" s="99" t="s">
        <v>2093</v>
      </c>
      <c r="C172" s="87" t="s">
        <v>405</v>
      </c>
      <c r="D172" s="87">
        <v>7</v>
      </c>
      <c r="E172" s="87">
        <v>77</v>
      </c>
      <c r="F172" s="87">
        <v>0</v>
      </c>
      <c r="G172" s="87" t="s">
        <v>440</v>
      </c>
    </row>
    <row r="173" spans="2:7">
      <c r="B173" s="99" t="s">
        <v>2093</v>
      </c>
      <c r="C173" s="87" t="s">
        <v>405</v>
      </c>
      <c r="D173" s="87">
        <v>7</v>
      </c>
      <c r="E173" s="87">
        <v>77</v>
      </c>
      <c r="F173" s="87">
        <v>771</v>
      </c>
      <c r="G173" s="87" t="s">
        <v>441</v>
      </c>
    </row>
    <row r="174" spans="2:7">
      <c r="B174" s="99" t="s">
        <v>2093</v>
      </c>
      <c r="C174" s="87" t="s">
        <v>405</v>
      </c>
      <c r="D174" s="87">
        <v>7</v>
      </c>
      <c r="E174" s="87">
        <v>77</v>
      </c>
      <c r="F174" s="87">
        <v>772</v>
      </c>
      <c r="G174" s="87" t="s">
        <v>442</v>
      </c>
    </row>
    <row r="175" spans="2:7">
      <c r="B175" s="99" t="s">
        <v>2093</v>
      </c>
      <c r="C175" s="87" t="s">
        <v>405</v>
      </c>
      <c r="D175" s="87">
        <v>7</v>
      </c>
      <c r="E175" s="87">
        <v>78</v>
      </c>
      <c r="F175" s="87">
        <v>0</v>
      </c>
      <c r="G175" s="87" t="s">
        <v>443</v>
      </c>
    </row>
    <row r="176" spans="2:7">
      <c r="B176" s="99" t="s">
        <v>2093</v>
      </c>
      <c r="C176" s="87" t="s">
        <v>405</v>
      </c>
      <c r="D176" s="87">
        <v>7</v>
      </c>
      <c r="E176" s="87">
        <v>78</v>
      </c>
      <c r="F176" s="87">
        <v>781</v>
      </c>
      <c r="G176" s="87" t="s">
        <v>444</v>
      </c>
    </row>
    <row r="177" spans="2:7">
      <c r="B177" s="99" t="s">
        <v>2093</v>
      </c>
      <c r="C177" s="87" t="s">
        <v>405</v>
      </c>
      <c r="D177" s="87">
        <v>7</v>
      </c>
      <c r="E177" s="87">
        <v>78</v>
      </c>
      <c r="F177" s="87">
        <v>782</v>
      </c>
      <c r="G177" s="87" t="s">
        <v>445</v>
      </c>
    </row>
    <row r="178" spans="2:7">
      <c r="B178" s="99" t="s">
        <v>2093</v>
      </c>
      <c r="C178" s="87" t="s">
        <v>405</v>
      </c>
      <c r="D178" s="87">
        <v>7</v>
      </c>
      <c r="E178" s="87">
        <v>79</v>
      </c>
      <c r="F178" s="87">
        <v>0</v>
      </c>
      <c r="G178" s="87" t="s">
        <v>446</v>
      </c>
    </row>
    <row r="179" spans="2:7">
      <c r="B179" s="99" t="s">
        <v>2093</v>
      </c>
      <c r="C179" s="87" t="s">
        <v>405</v>
      </c>
      <c r="D179" s="87">
        <v>7</v>
      </c>
      <c r="E179" s="87">
        <v>79</v>
      </c>
      <c r="F179" s="87">
        <v>791</v>
      </c>
      <c r="G179" s="87" t="s">
        <v>447</v>
      </c>
    </row>
    <row r="180" spans="2:7">
      <c r="B180" s="99" t="s">
        <v>2093</v>
      </c>
      <c r="C180" s="87" t="s">
        <v>405</v>
      </c>
      <c r="D180" s="87">
        <v>7</v>
      </c>
      <c r="E180" s="87">
        <v>79</v>
      </c>
      <c r="F180" s="87">
        <v>792</v>
      </c>
      <c r="G180" s="87" t="s">
        <v>448</v>
      </c>
    </row>
    <row r="181" spans="2:7">
      <c r="B181" s="99" t="s">
        <v>2093</v>
      </c>
      <c r="C181" s="87" t="s">
        <v>405</v>
      </c>
      <c r="D181" s="87">
        <v>7</v>
      </c>
      <c r="E181" s="87">
        <v>79</v>
      </c>
      <c r="F181" s="87">
        <v>793</v>
      </c>
      <c r="G181" s="87" t="s">
        <v>449</v>
      </c>
    </row>
    <row r="182" spans="2:7">
      <c r="B182" s="99" t="s">
        <v>2093</v>
      </c>
      <c r="C182" s="87" t="s">
        <v>405</v>
      </c>
      <c r="D182" s="87">
        <v>7</v>
      </c>
      <c r="E182" s="87">
        <v>79</v>
      </c>
      <c r="F182" s="87">
        <v>794</v>
      </c>
      <c r="G182" s="87" t="s">
        <v>450</v>
      </c>
    </row>
    <row r="183" spans="2:7">
      <c r="B183" s="99" t="s">
        <v>2093</v>
      </c>
      <c r="C183" s="87" t="s">
        <v>405</v>
      </c>
      <c r="D183" s="87">
        <v>7</v>
      </c>
      <c r="E183" s="87">
        <v>79</v>
      </c>
      <c r="F183" s="87">
        <v>795</v>
      </c>
      <c r="G183" s="87" t="s">
        <v>451</v>
      </c>
    </row>
    <row r="184" spans="2:7">
      <c r="B184" s="99" t="s">
        <v>2093</v>
      </c>
      <c r="C184" s="87" t="s">
        <v>405</v>
      </c>
      <c r="D184" s="87">
        <v>7</v>
      </c>
      <c r="E184" s="87">
        <v>79</v>
      </c>
      <c r="F184" s="87">
        <v>796</v>
      </c>
      <c r="G184" s="87" t="s">
        <v>452</v>
      </c>
    </row>
    <row r="185" spans="2:7">
      <c r="B185" s="99" t="s">
        <v>2093</v>
      </c>
      <c r="C185" s="87" t="s">
        <v>405</v>
      </c>
      <c r="D185" s="87">
        <v>7</v>
      </c>
      <c r="E185" s="87">
        <v>79</v>
      </c>
      <c r="F185" s="87">
        <v>799</v>
      </c>
      <c r="G185" s="87" t="s">
        <v>453</v>
      </c>
    </row>
    <row r="186" spans="2:7">
      <c r="B186" s="99" t="s">
        <v>2093</v>
      </c>
      <c r="C186" s="87" t="s">
        <v>405</v>
      </c>
      <c r="D186" s="87">
        <v>8</v>
      </c>
      <c r="E186" s="87">
        <v>0</v>
      </c>
      <c r="F186" s="87">
        <v>0</v>
      </c>
      <c r="G186" s="87" t="s">
        <v>454</v>
      </c>
    </row>
    <row r="187" spans="2:7">
      <c r="B187" s="99" t="s">
        <v>2093</v>
      </c>
      <c r="C187" s="87" t="s">
        <v>405</v>
      </c>
      <c r="D187" s="87">
        <v>8</v>
      </c>
      <c r="E187" s="87">
        <v>80</v>
      </c>
      <c r="F187" s="87">
        <v>0</v>
      </c>
      <c r="G187" s="87" t="s">
        <v>455</v>
      </c>
    </row>
    <row r="188" spans="2:7">
      <c r="B188" s="99" t="s">
        <v>2093</v>
      </c>
      <c r="C188" s="87" t="s">
        <v>405</v>
      </c>
      <c r="D188" s="87">
        <v>8</v>
      </c>
      <c r="E188" s="87">
        <v>80</v>
      </c>
      <c r="F188" s="87">
        <v>800</v>
      </c>
      <c r="G188" s="87" t="s">
        <v>303</v>
      </c>
    </row>
    <row r="189" spans="2:7">
      <c r="B189" s="99" t="s">
        <v>2093</v>
      </c>
      <c r="C189" s="87" t="s">
        <v>405</v>
      </c>
      <c r="D189" s="87">
        <v>8</v>
      </c>
      <c r="E189" s="87">
        <v>80</v>
      </c>
      <c r="F189" s="87">
        <v>809</v>
      </c>
      <c r="G189" s="87" t="s">
        <v>304</v>
      </c>
    </row>
    <row r="190" spans="2:7">
      <c r="B190" s="99" t="s">
        <v>2093</v>
      </c>
      <c r="C190" s="87" t="s">
        <v>405</v>
      </c>
      <c r="D190" s="87">
        <v>8</v>
      </c>
      <c r="E190" s="87">
        <v>81</v>
      </c>
      <c r="F190" s="87">
        <v>0</v>
      </c>
      <c r="G190" s="87" t="s">
        <v>456</v>
      </c>
    </row>
    <row r="191" spans="2:7">
      <c r="B191" s="99" t="s">
        <v>2093</v>
      </c>
      <c r="C191" s="87" t="s">
        <v>405</v>
      </c>
      <c r="D191" s="87">
        <v>8</v>
      </c>
      <c r="E191" s="87">
        <v>81</v>
      </c>
      <c r="F191" s="87">
        <v>811</v>
      </c>
      <c r="G191" s="87" t="s">
        <v>457</v>
      </c>
    </row>
    <row r="192" spans="2:7">
      <c r="B192" s="99" t="s">
        <v>2093</v>
      </c>
      <c r="C192" s="87" t="s">
        <v>405</v>
      </c>
      <c r="D192" s="87">
        <v>8</v>
      </c>
      <c r="E192" s="87">
        <v>81</v>
      </c>
      <c r="F192" s="87">
        <v>812</v>
      </c>
      <c r="G192" s="87" t="s">
        <v>458</v>
      </c>
    </row>
    <row r="193" spans="2:7">
      <c r="B193" s="99" t="s">
        <v>2093</v>
      </c>
      <c r="C193" s="87" t="s">
        <v>405</v>
      </c>
      <c r="D193" s="87">
        <v>8</v>
      </c>
      <c r="E193" s="87">
        <v>82</v>
      </c>
      <c r="F193" s="87">
        <v>0</v>
      </c>
      <c r="G193" s="87" t="s">
        <v>459</v>
      </c>
    </row>
    <row r="194" spans="2:7">
      <c r="B194" s="99" t="s">
        <v>2093</v>
      </c>
      <c r="C194" s="87" t="s">
        <v>405</v>
      </c>
      <c r="D194" s="87">
        <v>8</v>
      </c>
      <c r="E194" s="87">
        <v>82</v>
      </c>
      <c r="F194" s="87">
        <v>821</v>
      </c>
      <c r="G194" s="87" t="s">
        <v>460</v>
      </c>
    </row>
    <row r="195" spans="2:7">
      <c r="B195" s="99" t="s">
        <v>2093</v>
      </c>
      <c r="C195" s="87" t="s">
        <v>405</v>
      </c>
      <c r="D195" s="87">
        <v>8</v>
      </c>
      <c r="E195" s="87">
        <v>82</v>
      </c>
      <c r="F195" s="87">
        <v>822</v>
      </c>
      <c r="G195" s="87" t="s">
        <v>461</v>
      </c>
    </row>
    <row r="196" spans="2:7">
      <c r="B196" s="99" t="s">
        <v>2093</v>
      </c>
      <c r="C196" s="87" t="s">
        <v>405</v>
      </c>
      <c r="D196" s="87">
        <v>8</v>
      </c>
      <c r="E196" s="87">
        <v>82</v>
      </c>
      <c r="F196" s="87">
        <v>823</v>
      </c>
      <c r="G196" s="87" t="s">
        <v>462</v>
      </c>
    </row>
    <row r="197" spans="2:7">
      <c r="B197" s="99" t="s">
        <v>2093</v>
      </c>
      <c r="C197" s="87" t="s">
        <v>405</v>
      </c>
      <c r="D197" s="87">
        <v>8</v>
      </c>
      <c r="E197" s="87">
        <v>83</v>
      </c>
      <c r="F197" s="87">
        <v>0</v>
      </c>
      <c r="G197" s="87" t="s">
        <v>463</v>
      </c>
    </row>
    <row r="198" spans="2:7">
      <c r="B198" s="99" t="s">
        <v>2093</v>
      </c>
      <c r="C198" s="87" t="s">
        <v>405</v>
      </c>
      <c r="D198" s="87">
        <v>8</v>
      </c>
      <c r="E198" s="87">
        <v>83</v>
      </c>
      <c r="F198" s="87">
        <v>831</v>
      </c>
      <c r="G198" s="87" t="s">
        <v>464</v>
      </c>
    </row>
    <row r="199" spans="2:7">
      <c r="B199" s="99" t="s">
        <v>2093</v>
      </c>
      <c r="C199" s="87" t="s">
        <v>405</v>
      </c>
      <c r="D199" s="87">
        <v>8</v>
      </c>
      <c r="E199" s="87">
        <v>83</v>
      </c>
      <c r="F199" s="87">
        <v>832</v>
      </c>
      <c r="G199" s="87" t="s">
        <v>465</v>
      </c>
    </row>
    <row r="200" spans="2:7">
      <c r="B200" s="99" t="s">
        <v>2093</v>
      </c>
      <c r="C200" s="87" t="s">
        <v>405</v>
      </c>
      <c r="D200" s="87">
        <v>8</v>
      </c>
      <c r="E200" s="87">
        <v>83</v>
      </c>
      <c r="F200" s="87">
        <v>833</v>
      </c>
      <c r="G200" s="87" t="s">
        <v>466</v>
      </c>
    </row>
    <row r="201" spans="2:7">
      <c r="B201" s="99" t="s">
        <v>2093</v>
      </c>
      <c r="C201" s="87" t="s">
        <v>405</v>
      </c>
      <c r="D201" s="87">
        <v>8</v>
      </c>
      <c r="E201" s="87">
        <v>83</v>
      </c>
      <c r="F201" s="87">
        <v>839</v>
      </c>
      <c r="G201" s="87" t="s">
        <v>467</v>
      </c>
    </row>
    <row r="202" spans="2:7">
      <c r="B202" s="99" t="s">
        <v>2093</v>
      </c>
      <c r="C202" s="87" t="s">
        <v>405</v>
      </c>
      <c r="D202" s="87">
        <v>8</v>
      </c>
      <c r="E202" s="87">
        <v>84</v>
      </c>
      <c r="F202" s="87">
        <v>0</v>
      </c>
      <c r="G202" s="87" t="s">
        <v>468</v>
      </c>
    </row>
    <row r="203" spans="2:7">
      <c r="B203" s="99" t="s">
        <v>2093</v>
      </c>
      <c r="C203" s="87" t="s">
        <v>405</v>
      </c>
      <c r="D203" s="87">
        <v>8</v>
      </c>
      <c r="E203" s="87">
        <v>84</v>
      </c>
      <c r="F203" s="87">
        <v>841</v>
      </c>
      <c r="G203" s="87" t="s">
        <v>469</v>
      </c>
    </row>
    <row r="204" spans="2:7">
      <c r="B204" s="99" t="s">
        <v>2093</v>
      </c>
      <c r="C204" s="87" t="s">
        <v>405</v>
      </c>
      <c r="D204" s="87">
        <v>8</v>
      </c>
      <c r="E204" s="87">
        <v>84</v>
      </c>
      <c r="F204" s="87">
        <v>842</v>
      </c>
      <c r="G204" s="87" t="s">
        <v>470</v>
      </c>
    </row>
    <row r="205" spans="2:7">
      <c r="B205" s="99" t="s">
        <v>2093</v>
      </c>
      <c r="C205" s="87" t="s">
        <v>405</v>
      </c>
      <c r="D205" s="87">
        <v>8</v>
      </c>
      <c r="E205" s="87">
        <v>89</v>
      </c>
      <c r="F205" s="87">
        <v>0</v>
      </c>
      <c r="G205" s="87" t="s">
        <v>471</v>
      </c>
    </row>
    <row r="206" spans="2:7">
      <c r="B206" s="99" t="s">
        <v>2093</v>
      </c>
      <c r="C206" s="87" t="s">
        <v>405</v>
      </c>
      <c r="D206" s="87">
        <v>8</v>
      </c>
      <c r="E206" s="87">
        <v>89</v>
      </c>
      <c r="F206" s="87">
        <v>891</v>
      </c>
      <c r="G206" s="87" t="s">
        <v>472</v>
      </c>
    </row>
    <row r="207" spans="2:7">
      <c r="B207" s="99" t="s">
        <v>2093</v>
      </c>
      <c r="C207" s="87" t="s">
        <v>405</v>
      </c>
      <c r="D207" s="87">
        <v>8</v>
      </c>
      <c r="E207" s="87">
        <v>89</v>
      </c>
      <c r="F207" s="87">
        <v>892</v>
      </c>
      <c r="G207" s="87" t="s">
        <v>473</v>
      </c>
    </row>
    <row r="208" spans="2:7">
      <c r="B208" s="99" t="s">
        <v>2093</v>
      </c>
      <c r="C208" s="87" t="s">
        <v>405</v>
      </c>
      <c r="D208" s="87">
        <v>8</v>
      </c>
      <c r="E208" s="87">
        <v>89</v>
      </c>
      <c r="F208" s="87">
        <v>893</v>
      </c>
      <c r="G208" s="87" t="s">
        <v>474</v>
      </c>
    </row>
    <row r="209" spans="2:7">
      <c r="B209" s="99" t="s">
        <v>2093</v>
      </c>
      <c r="C209" s="87" t="s">
        <v>405</v>
      </c>
      <c r="D209" s="87">
        <v>8</v>
      </c>
      <c r="E209" s="87">
        <v>89</v>
      </c>
      <c r="F209" s="87">
        <v>894</v>
      </c>
      <c r="G209" s="87" t="s">
        <v>475</v>
      </c>
    </row>
    <row r="210" spans="2:7">
      <c r="B210" s="99" t="s">
        <v>2093</v>
      </c>
      <c r="C210" s="87" t="s">
        <v>476</v>
      </c>
      <c r="D210" s="87">
        <v>0</v>
      </c>
      <c r="E210" s="87">
        <v>0</v>
      </c>
      <c r="F210" s="87">
        <v>0</v>
      </c>
      <c r="G210" s="87" t="s">
        <v>477</v>
      </c>
    </row>
    <row r="211" spans="2:7">
      <c r="B211" s="99" t="s">
        <v>2093</v>
      </c>
      <c r="C211" s="87" t="s">
        <v>476</v>
      </c>
      <c r="D211" s="87">
        <v>9</v>
      </c>
      <c r="E211" s="87">
        <v>0</v>
      </c>
      <c r="F211" s="87">
        <v>0</v>
      </c>
      <c r="G211" s="87" t="s">
        <v>478</v>
      </c>
    </row>
    <row r="212" spans="2:7">
      <c r="B212" s="99" t="s">
        <v>2093</v>
      </c>
      <c r="C212" s="87" t="s">
        <v>476</v>
      </c>
      <c r="D212" s="87">
        <v>9</v>
      </c>
      <c r="E212" s="87">
        <v>90</v>
      </c>
      <c r="F212" s="87">
        <v>0</v>
      </c>
      <c r="G212" s="87" t="s">
        <v>479</v>
      </c>
    </row>
    <row r="213" spans="2:7">
      <c r="B213" s="99" t="s">
        <v>2093</v>
      </c>
      <c r="C213" s="87" t="s">
        <v>476</v>
      </c>
      <c r="D213" s="87">
        <v>9</v>
      </c>
      <c r="E213" s="87">
        <v>90</v>
      </c>
      <c r="F213" s="87">
        <v>900</v>
      </c>
      <c r="G213" s="87" t="s">
        <v>303</v>
      </c>
    </row>
    <row r="214" spans="2:7">
      <c r="B214" s="99" t="s">
        <v>2093</v>
      </c>
      <c r="C214" s="87" t="s">
        <v>476</v>
      </c>
      <c r="D214" s="87">
        <v>9</v>
      </c>
      <c r="E214" s="87">
        <v>90</v>
      </c>
      <c r="F214" s="87">
        <v>909</v>
      </c>
      <c r="G214" s="87" t="s">
        <v>304</v>
      </c>
    </row>
    <row r="215" spans="2:7">
      <c r="B215" s="99" t="s">
        <v>2093</v>
      </c>
      <c r="C215" s="87" t="s">
        <v>476</v>
      </c>
      <c r="D215" s="87">
        <v>9</v>
      </c>
      <c r="E215" s="87">
        <v>91</v>
      </c>
      <c r="F215" s="87">
        <v>0</v>
      </c>
      <c r="G215" s="87" t="s">
        <v>480</v>
      </c>
    </row>
    <row r="216" spans="2:7">
      <c r="B216" s="99" t="s">
        <v>2093</v>
      </c>
      <c r="C216" s="87" t="s">
        <v>476</v>
      </c>
      <c r="D216" s="87">
        <v>9</v>
      </c>
      <c r="E216" s="87">
        <v>91</v>
      </c>
      <c r="F216" s="87">
        <v>911</v>
      </c>
      <c r="G216" s="87" t="s">
        <v>481</v>
      </c>
    </row>
    <row r="217" spans="2:7">
      <c r="B217" s="99" t="s">
        <v>2093</v>
      </c>
      <c r="C217" s="87" t="s">
        <v>476</v>
      </c>
      <c r="D217" s="87">
        <v>9</v>
      </c>
      <c r="E217" s="87">
        <v>91</v>
      </c>
      <c r="F217" s="87">
        <v>912</v>
      </c>
      <c r="G217" s="87" t="s">
        <v>482</v>
      </c>
    </row>
    <row r="218" spans="2:7">
      <c r="B218" s="99" t="s">
        <v>2093</v>
      </c>
      <c r="C218" s="87" t="s">
        <v>476</v>
      </c>
      <c r="D218" s="87">
        <v>9</v>
      </c>
      <c r="E218" s="87">
        <v>91</v>
      </c>
      <c r="F218" s="87">
        <v>913</v>
      </c>
      <c r="G218" s="87" t="s">
        <v>483</v>
      </c>
    </row>
    <row r="219" spans="2:7">
      <c r="B219" s="99" t="s">
        <v>2093</v>
      </c>
      <c r="C219" s="87" t="s">
        <v>476</v>
      </c>
      <c r="D219" s="87">
        <v>9</v>
      </c>
      <c r="E219" s="87">
        <v>91</v>
      </c>
      <c r="F219" s="87">
        <v>914</v>
      </c>
      <c r="G219" s="87" t="s">
        <v>484</v>
      </c>
    </row>
    <row r="220" spans="2:7">
      <c r="B220" s="99" t="s">
        <v>2093</v>
      </c>
      <c r="C220" s="87" t="s">
        <v>476</v>
      </c>
      <c r="D220" s="87">
        <v>9</v>
      </c>
      <c r="E220" s="87">
        <v>91</v>
      </c>
      <c r="F220" s="87">
        <v>919</v>
      </c>
      <c r="G220" s="87" t="s">
        <v>485</v>
      </c>
    </row>
    <row r="221" spans="2:7">
      <c r="B221" s="99" t="s">
        <v>2093</v>
      </c>
      <c r="C221" s="87" t="s">
        <v>476</v>
      </c>
      <c r="D221" s="87">
        <v>9</v>
      </c>
      <c r="E221" s="87">
        <v>92</v>
      </c>
      <c r="F221" s="87">
        <v>0</v>
      </c>
      <c r="G221" s="87" t="s">
        <v>486</v>
      </c>
    </row>
    <row r="222" spans="2:7">
      <c r="B222" s="99" t="s">
        <v>2093</v>
      </c>
      <c r="C222" s="87" t="s">
        <v>476</v>
      </c>
      <c r="D222" s="87">
        <v>9</v>
      </c>
      <c r="E222" s="87">
        <v>92</v>
      </c>
      <c r="F222" s="87">
        <v>921</v>
      </c>
      <c r="G222" s="87" t="s">
        <v>487</v>
      </c>
    </row>
    <row r="223" spans="2:7">
      <c r="B223" s="99" t="s">
        <v>2093</v>
      </c>
      <c r="C223" s="87" t="s">
        <v>476</v>
      </c>
      <c r="D223" s="87">
        <v>9</v>
      </c>
      <c r="E223" s="87">
        <v>92</v>
      </c>
      <c r="F223" s="87">
        <v>922</v>
      </c>
      <c r="G223" s="87" t="s">
        <v>488</v>
      </c>
    </row>
    <row r="224" spans="2:7">
      <c r="B224" s="99" t="s">
        <v>2093</v>
      </c>
      <c r="C224" s="87" t="s">
        <v>476</v>
      </c>
      <c r="D224" s="87">
        <v>9</v>
      </c>
      <c r="E224" s="87">
        <v>92</v>
      </c>
      <c r="F224" s="87">
        <v>923</v>
      </c>
      <c r="G224" s="87" t="s">
        <v>489</v>
      </c>
    </row>
    <row r="225" spans="2:7">
      <c r="B225" s="99" t="s">
        <v>2093</v>
      </c>
      <c r="C225" s="87" t="s">
        <v>476</v>
      </c>
      <c r="D225" s="87">
        <v>9</v>
      </c>
      <c r="E225" s="87">
        <v>92</v>
      </c>
      <c r="F225" s="87">
        <v>924</v>
      </c>
      <c r="G225" s="87" t="s">
        <v>490</v>
      </c>
    </row>
    <row r="226" spans="2:7">
      <c r="B226" s="99" t="s">
        <v>2093</v>
      </c>
      <c r="C226" s="87" t="s">
        <v>476</v>
      </c>
      <c r="D226" s="87">
        <v>9</v>
      </c>
      <c r="E226" s="87">
        <v>92</v>
      </c>
      <c r="F226" s="87">
        <v>925</v>
      </c>
      <c r="G226" s="87" t="s">
        <v>491</v>
      </c>
    </row>
    <row r="227" spans="2:7">
      <c r="B227" s="99" t="s">
        <v>2093</v>
      </c>
      <c r="C227" s="87" t="s">
        <v>476</v>
      </c>
      <c r="D227" s="87">
        <v>9</v>
      </c>
      <c r="E227" s="87">
        <v>92</v>
      </c>
      <c r="F227" s="87">
        <v>926</v>
      </c>
      <c r="G227" s="87" t="s">
        <v>492</v>
      </c>
    </row>
    <row r="228" spans="2:7">
      <c r="B228" s="99" t="s">
        <v>2093</v>
      </c>
      <c r="C228" s="87" t="s">
        <v>476</v>
      </c>
      <c r="D228" s="87">
        <v>9</v>
      </c>
      <c r="E228" s="87">
        <v>92</v>
      </c>
      <c r="F228" s="87">
        <v>929</v>
      </c>
      <c r="G228" s="87" t="s">
        <v>493</v>
      </c>
    </row>
    <row r="229" spans="2:7">
      <c r="B229" s="99" t="s">
        <v>2093</v>
      </c>
      <c r="C229" s="87" t="s">
        <v>476</v>
      </c>
      <c r="D229" s="87">
        <v>9</v>
      </c>
      <c r="E229" s="87">
        <v>93</v>
      </c>
      <c r="F229" s="87">
        <v>0</v>
      </c>
      <c r="G229" s="87" t="s">
        <v>494</v>
      </c>
    </row>
    <row r="230" spans="2:7">
      <c r="B230" s="99" t="s">
        <v>2093</v>
      </c>
      <c r="C230" s="87" t="s">
        <v>476</v>
      </c>
      <c r="D230" s="87">
        <v>9</v>
      </c>
      <c r="E230" s="87">
        <v>93</v>
      </c>
      <c r="F230" s="87">
        <v>931</v>
      </c>
      <c r="G230" s="87" t="s">
        <v>495</v>
      </c>
    </row>
    <row r="231" spans="2:7">
      <c r="B231" s="99" t="s">
        <v>2093</v>
      </c>
      <c r="C231" s="87" t="s">
        <v>476</v>
      </c>
      <c r="D231" s="87">
        <v>9</v>
      </c>
      <c r="E231" s="87">
        <v>93</v>
      </c>
      <c r="F231" s="87">
        <v>932</v>
      </c>
      <c r="G231" s="87" t="s">
        <v>496</v>
      </c>
    </row>
    <row r="232" spans="2:7">
      <c r="B232" s="99" t="s">
        <v>2093</v>
      </c>
      <c r="C232" s="87" t="s">
        <v>476</v>
      </c>
      <c r="D232" s="87">
        <v>9</v>
      </c>
      <c r="E232" s="87">
        <v>94</v>
      </c>
      <c r="F232" s="87">
        <v>0</v>
      </c>
      <c r="G232" s="87" t="s">
        <v>497</v>
      </c>
    </row>
    <row r="233" spans="2:7">
      <c r="B233" s="99" t="s">
        <v>2093</v>
      </c>
      <c r="C233" s="87" t="s">
        <v>476</v>
      </c>
      <c r="D233" s="87">
        <v>9</v>
      </c>
      <c r="E233" s="87">
        <v>94</v>
      </c>
      <c r="F233" s="87">
        <v>941</v>
      </c>
      <c r="G233" s="87" t="s">
        <v>498</v>
      </c>
    </row>
    <row r="234" spans="2:7">
      <c r="B234" s="99" t="s">
        <v>2093</v>
      </c>
      <c r="C234" s="87" t="s">
        <v>476</v>
      </c>
      <c r="D234" s="87">
        <v>9</v>
      </c>
      <c r="E234" s="87">
        <v>94</v>
      </c>
      <c r="F234" s="87">
        <v>942</v>
      </c>
      <c r="G234" s="87" t="s">
        <v>499</v>
      </c>
    </row>
    <row r="235" spans="2:7">
      <c r="B235" s="99" t="s">
        <v>2093</v>
      </c>
      <c r="C235" s="87" t="s">
        <v>476</v>
      </c>
      <c r="D235" s="87">
        <v>9</v>
      </c>
      <c r="E235" s="87">
        <v>94</v>
      </c>
      <c r="F235" s="87">
        <v>943</v>
      </c>
      <c r="G235" s="87" t="s">
        <v>500</v>
      </c>
    </row>
    <row r="236" spans="2:7">
      <c r="B236" s="99" t="s">
        <v>2093</v>
      </c>
      <c r="C236" s="87" t="s">
        <v>476</v>
      </c>
      <c r="D236" s="87">
        <v>9</v>
      </c>
      <c r="E236" s="87">
        <v>94</v>
      </c>
      <c r="F236" s="87">
        <v>944</v>
      </c>
      <c r="G236" s="87" t="s">
        <v>501</v>
      </c>
    </row>
    <row r="237" spans="2:7">
      <c r="B237" s="99" t="s">
        <v>2093</v>
      </c>
      <c r="C237" s="87" t="s">
        <v>476</v>
      </c>
      <c r="D237" s="87">
        <v>9</v>
      </c>
      <c r="E237" s="87">
        <v>94</v>
      </c>
      <c r="F237" s="87">
        <v>949</v>
      </c>
      <c r="G237" s="87" t="s">
        <v>502</v>
      </c>
    </row>
    <row r="238" spans="2:7">
      <c r="B238" s="99" t="s">
        <v>2093</v>
      </c>
      <c r="C238" s="87" t="s">
        <v>476</v>
      </c>
      <c r="D238" s="87">
        <v>9</v>
      </c>
      <c r="E238" s="87">
        <v>95</v>
      </c>
      <c r="F238" s="87">
        <v>0</v>
      </c>
      <c r="G238" s="87" t="s">
        <v>503</v>
      </c>
    </row>
    <row r="239" spans="2:7">
      <c r="B239" s="99" t="s">
        <v>2093</v>
      </c>
      <c r="C239" s="87" t="s">
        <v>476</v>
      </c>
      <c r="D239" s="87">
        <v>9</v>
      </c>
      <c r="E239" s="87">
        <v>95</v>
      </c>
      <c r="F239" s="87">
        <v>951</v>
      </c>
      <c r="G239" s="87" t="s">
        <v>504</v>
      </c>
    </row>
    <row r="240" spans="2:7">
      <c r="B240" s="99" t="s">
        <v>2093</v>
      </c>
      <c r="C240" s="87" t="s">
        <v>476</v>
      </c>
      <c r="D240" s="87">
        <v>9</v>
      </c>
      <c r="E240" s="87">
        <v>95</v>
      </c>
      <c r="F240" s="87">
        <v>952</v>
      </c>
      <c r="G240" s="87" t="s">
        <v>505</v>
      </c>
    </row>
    <row r="241" spans="2:7">
      <c r="B241" s="99" t="s">
        <v>2093</v>
      </c>
      <c r="C241" s="87" t="s">
        <v>476</v>
      </c>
      <c r="D241" s="87">
        <v>9</v>
      </c>
      <c r="E241" s="87">
        <v>95</v>
      </c>
      <c r="F241" s="87">
        <v>953</v>
      </c>
      <c r="G241" s="87" t="s">
        <v>506</v>
      </c>
    </row>
    <row r="242" spans="2:7">
      <c r="B242" s="99" t="s">
        <v>2093</v>
      </c>
      <c r="C242" s="87" t="s">
        <v>476</v>
      </c>
      <c r="D242" s="87">
        <v>9</v>
      </c>
      <c r="E242" s="87">
        <v>96</v>
      </c>
      <c r="F242" s="87">
        <v>0</v>
      </c>
      <c r="G242" s="87" t="s">
        <v>507</v>
      </c>
    </row>
    <row r="243" spans="2:7">
      <c r="B243" s="99" t="s">
        <v>2093</v>
      </c>
      <c r="C243" s="87" t="s">
        <v>476</v>
      </c>
      <c r="D243" s="87">
        <v>9</v>
      </c>
      <c r="E243" s="87">
        <v>96</v>
      </c>
      <c r="F243" s="87">
        <v>961</v>
      </c>
      <c r="G243" s="87" t="s">
        <v>508</v>
      </c>
    </row>
    <row r="244" spans="2:7">
      <c r="B244" s="99" t="s">
        <v>2093</v>
      </c>
      <c r="C244" s="87" t="s">
        <v>476</v>
      </c>
      <c r="D244" s="87">
        <v>9</v>
      </c>
      <c r="E244" s="87">
        <v>96</v>
      </c>
      <c r="F244" s="87">
        <v>962</v>
      </c>
      <c r="G244" s="87" t="s">
        <v>509</v>
      </c>
    </row>
    <row r="245" spans="2:7">
      <c r="B245" s="99" t="s">
        <v>2093</v>
      </c>
      <c r="C245" s="87" t="s">
        <v>476</v>
      </c>
      <c r="D245" s="87">
        <v>9</v>
      </c>
      <c r="E245" s="87">
        <v>96</v>
      </c>
      <c r="F245" s="87">
        <v>969</v>
      </c>
      <c r="G245" s="87" t="s">
        <v>510</v>
      </c>
    </row>
    <row r="246" spans="2:7">
      <c r="B246" s="99" t="s">
        <v>2093</v>
      </c>
      <c r="C246" s="87" t="s">
        <v>476</v>
      </c>
      <c r="D246" s="87">
        <v>9</v>
      </c>
      <c r="E246" s="87">
        <v>97</v>
      </c>
      <c r="F246" s="87">
        <v>0</v>
      </c>
      <c r="G246" s="87" t="s">
        <v>511</v>
      </c>
    </row>
    <row r="247" spans="2:7">
      <c r="B247" s="99" t="s">
        <v>2093</v>
      </c>
      <c r="C247" s="87" t="s">
        <v>476</v>
      </c>
      <c r="D247" s="87">
        <v>9</v>
      </c>
      <c r="E247" s="87">
        <v>97</v>
      </c>
      <c r="F247" s="87">
        <v>971</v>
      </c>
      <c r="G247" s="87" t="s">
        <v>512</v>
      </c>
    </row>
    <row r="248" spans="2:7">
      <c r="B248" s="99" t="s">
        <v>2093</v>
      </c>
      <c r="C248" s="87" t="s">
        <v>476</v>
      </c>
      <c r="D248" s="87">
        <v>9</v>
      </c>
      <c r="E248" s="87">
        <v>97</v>
      </c>
      <c r="F248" s="87">
        <v>972</v>
      </c>
      <c r="G248" s="87" t="s">
        <v>513</v>
      </c>
    </row>
    <row r="249" spans="2:7">
      <c r="B249" s="99" t="s">
        <v>2093</v>
      </c>
      <c r="C249" s="87" t="s">
        <v>476</v>
      </c>
      <c r="D249" s="87">
        <v>9</v>
      </c>
      <c r="E249" s="87">
        <v>97</v>
      </c>
      <c r="F249" s="87">
        <v>973</v>
      </c>
      <c r="G249" s="87" t="s">
        <v>514</v>
      </c>
    </row>
    <row r="250" spans="2:7">
      <c r="B250" s="99" t="s">
        <v>2093</v>
      </c>
      <c r="C250" s="87" t="s">
        <v>476</v>
      </c>
      <c r="D250" s="87">
        <v>9</v>
      </c>
      <c r="E250" s="87">
        <v>97</v>
      </c>
      <c r="F250" s="87">
        <v>974</v>
      </c>
      <c r="G250" s="87" t="s">
        <v>515</v>
      </c>
    </row>
    <row r="251" spans="2:7">
      <c r="B251" s="99" t="s">
        <v>2093</v>
      </c>
      <c r="C251" s="87" t="s">
        <v>476</v>
      </c>
      <c r="D251" s="87">
        <v>9</v>
      </c>
      <c r="E251" s="87">
        <v>97</v>
      </c>
      <c r="F251" s="87">
        <v>979</v>
      </c>
      <c r="G251" s="87" t="s">
        <v>516</v>
      </c>
    </row>
    <row r="252" spans="2:7">
      <c r="B252" s="99" t="s">
        <v>2093</v>
      </c>
      <c r="C252" s="87" t="s">
        <v>476</v>
      </c>
      <c r="D252" s="87">
        <v>9</v>
      </c>
      <c r="E252" s="87">
        <v>98</v>
      </c>
      <c r="F252" s="87">
        <v>0</v>
      </c>
      <c r="G252" s="87" t="s">
        <v>517</v>
      </c>
    </row>
    <row r="253" spans="2:7">
      <c r="B253" s="99" t="s">
        <v>2093</v>
      </c>
      <c r="C253" s="87" t="s">
        <v>476</v>
      </c>
      <c r="D253" s="87">
        <v>9</v>
      </c>
      <c r="E253" s="87">
        <v>98</v>
      </c>
      <c r="F253" s="87">
        <v>981</v>
      </c>
      <c r="G253" s="87" t="s">
        <v>518</v>
      </c>
    </row>
    <row r="254" spans="2:7">
      <c r="B254" s="99" t="s">
        <v>2093</v>
      </c>
      <c r="C254" s="87" t="s">
        <v>476</v>
      </c>
      <c r="D254" s="87">
        <v>9</v>
      </c>
      <c r="E254" s="87">
        <v>98</v>
      </c>
      <c r="F254" s="87">
        <v>982</v>
      </c>
      <c r="G254" s="87" t="s">
        <v>519</v>
      </c>
    </row>
    <row r="255" spans="2:7">
      <c r="B255" s="99" t="s">
        <v>2093</v>
      </c>
      <c r="C255" s="87" t="s">
        <v>476</v>
      </c>
      <c r="D255" s="87">
        <v>9</v>
      </c>
      <c r="E255" s="87">
        <v>99</v>
      </c>
      <c r="F255" s="87">
        <v>0</v>
      </c>
      <c r="G255" s="87" t="s">
        <v>520</v>
      </c>
    </row>
    <row r="256" spans="2:7">
      <c r="B256" s="99" t="s">
        <v>2093</v>
      </c>
      <c r="C256" s="87" t="s">
        <v>476</v>
      </c>
      <c r="D256" s="87">
        <v>9</v>
      </c>
      <c r="E256" s="87">
        <v>99</v>
      </c>
      <c r="F256" s="87">
        <v>991</v>
      </c>
      <c r="G256" s="87" t="s">
        <v>521</v>
      </c>
    </row>
    <row r="257" spans="2:7">
      <c r="B257" s="99" t="s">
        <v>2093</v>
      </c>
      <c r="C257" s="87" t="s">
        <v>476</v>
      </c>
      <c r="D257" s="87">
        <v>9</v>
      </c>
      <c r="E257" s="87">
        <v>99</v>
      </c>
      <c r="F257" s="87">
        <v>992</v>
      </c>
      <c r="G257" s="87" t="s">
        <v>522</v>
      </c>
    </row>
    <row r="258" spans="2:7">
      <c r="B258" s="99" t="s">
        <v>2093</v>
      </c>
      <c r="C258" s="87" t="s">
        <v>476</v>
      </c>
      <c r="D258" s="87">
        <v>9</v>
      </c>
      <c r="E258" s="87">
        <v>99</v>
      </c>
      <c r="F258" s="87">
        <v>993</v>
      </c>
      <c r="G258" s="87" t="s">
        <v>523</v>
      </c>
    </row>
    <row r="259" spans="2:7">
      <c r="B259" s="99" t="s">
        <v>2093</v>
      </c>
      <c r="C259" s="87" t="s">
        <v>476</v>
      </c>
      <c r="D259" s="87">
        <v>9</v>
      </c>
      <c r="E259" s="87">
        <v>99</v>
      </c>
      <c r="F259" s="87">
        <v>994</v>
      </c>
      <c r="G259" s="87" t="s">
        <v>524</v>
      </c>
    </row>
    <row r="260" spans="2:7">
      <c r="B260" s="99" t="s">
        <v>2093</v>
      </c>
      <c r="C260" s="87" t="s">
        <v>476</v>
      </c>
      <c r="D260" s="87">
        <v>9</v>
      </c>
      <c r="E260" s="87">
        <v>99</v>
      </c>
      <c r="F260" s="87">
        <v>995</v>
      </c>
      <c r="G260" s="87" t="s">
        <v>525</v>
      </c>
    </row>
    <row r="261" spans="2:7">
      <c r="B261" s="99" t="s">
        <v>2093</v>
      </c>
      <c r="C261" s="87" t="s">
        <v>476</v>
      </c>
      <c r="D261" s="87">
        <v>9</v>
      </c>
      <c r="E261" s="87">
        <v>99</v>
      </c>
      <c r="F261" s="87">
        <v>996</v>
      </c>
      <c r="G261" s="87" t="s">
        <v>526</v>
      </c>
    </row>
    <row r="262" spans="2:7">
      <c r="B262" s="99" t="s">
        <v>2093</v>
      </c>
      <c r="C262" s="87" t="s">
        <v>476</v>
      </c>
      <c r="D262" s="87">
        <v>9</v>
      </c>
      <c r="E262" s="87">
        <v>99</v>
      </c>
      <c r="F262" s="87">
        <v>997</v>
      </c>
      <c r="G262" s="87" t="s">
        <v>527</v>
      </c>
    </row>
    <row r="263" spans="2:7">
      <c r="B263" s="99" t="s">
        <v>2093</v>
      </c>
      <c r="C263" s="87" t="s">
        <v>476</v>
      </c>
      <c r="D263" s="87">
        <v>9</v>
      </c>
      <c r="E263" s="87">
        <v>99</v>
      </c>
      <c r="F263" s="87">
        <v>998</v>
      </c>
      <c r="G263" s="87" t="s">
        <v>528</v>
      </c>
    </row>
    <row r="264" spans="2:7">
      <c r="B264" s="99" t="s">
        <v>2093</v>
      </c>
      <c r="C264" s="87" t="s">
        <v>476</v>
      </c>
      <c r="D264" s="87">
        <v>9</v>
      </c>
      <c r="E264" s="87">
        <v>99</v>
      </c>
      <c r="F264" s="87">
        <v>999</v>
      </c>
      <c r="G264" s="87" t="s">
        <v>529</v>
      </c>
    </row>
    <row r="265" spans="2:7">
      <c r="B265" s="99" t="s">
        <v>2093</v>
      </c>
      <c r="C265" s="87" t="s">
        <v>476</v>
      </c>
      <c r="D265" s="87">
        <v>10</v>
      </c>
      <c r="E265" s="87">
        <v>0</v>
      </c>
      <c r="F265" s="87">
        <v>0</v>
      </c>
      <c r="G265" s="87" t="s">
        <v>530</v>
      </c>
    </row>
    <row r="266" spans="2:7">
      <c r="B266" s="99" t="s">
        <v>2093</v>
      </c>
      <c r="C266" s="87" t="s">
        <v>476</v>
      </c>
      <c r="D266" s="87">
        <v>10</v>
      </c>
      <c r="E266" s="87">
        <v>100</v>
      </c>
      <c r="F266" s="87">
        <v>0</v>
      </c>
      <c r="G266" s="87" t="s">
        <v>531</v>
      </c>
    </row>
    <row r="267" spans="2:7">
      <c r="B267" s="99" t="s">
        <v>2093</v>
      </c>
      <c r="C267" s="87" t="s">
        <v>476</v>
      </c>
      <c r="D267" s="87">
        <v>10</v>
      </c>
      <c r="E267" s="87">
        <v>100</v>
      </c>
      <c r="F267" s="87">
        <v>1000</v>
      </c>
      <c r="G267" s="87" t="s">
        <v>303</v>
      </c>
    </row>
    <row r="268" spans="2:7">
      <c r="B268" s="99" t="s">
        <v>2093</v>
      </c>
      <c r="C268" s="87" t="s">
        <v>476</v>
      </c>
      <c r="D268" s="87">
        <v>10</v>
      </c>
      <c r="E268" s="87">
        <v>100</v>
      </c>
      <c r="F268" s="87">
        <v>1009</v>
      </c>
      <c r="G268" s="87" t="s">
        <v>304</v>
      </c>
    </row>
    <row r="269" spans="2:7">
      <c r="B269" s="99" t="s">
        <v>2093</v>
      </c>
      <c r="C269" s="87" t="s">
        <v>476</v>
      </c>
      <c r="D269" s="87">
        <v>10</v>
      </c>
      <c r="E269" s="87">
        <v>101</v>
      </c>
      <c r="F269" s="87">
        <v>0</v>
      </c>
      <c r="G269" s="87" t="s">
        <v>532</v>
      </c>
    </row>
    <row r="270" spans="2:7">
      <c r="B270" s="99" t="s">
        <v>2093</v>
      </c>
      <c r="C270" s="87" t="s">
        <v>476</v>
      </c>
      <c r="D270" s="87">
        <v>10</v>
      </c>
      <c r="E270" s="87">
        <v>101</v>
      </c>
      <c r="F270" s="87">
        <v>1011</v>
      </c>
      <c r="G270" s="87" t="s">
        <v>532</v>
      </c>
    </row>
    <row r="271" spans="2:7">
      <c r="B271" s="99" t="s">
        <v>2093</v>
      </c>
      <c r="C271" s="87" t="s">
        <v>476</v>
      </c>
      <c r="D271" s="87">
        <v>10</v>
      </c>
      <c r="E271" s="87">
        <v>102</v>
      </c>
      <c r="F271" s="87">
        <v>0</v>
      </c>
      <c r="G271" s="87" t="s">
        <v>533</v>
      </c>
    </row>
    <row r="272" spans="2:7">
      <c r="B272" s="99" t="s">
        <v>2093</v>
      </c>
      <c r="C272" s="87" t="s">
        <v>476</v>
      </c>
      <c r="D272" s="87">
        <v>10</v>
      </c>
      <c r="E272" s="87">
        <v>102</v>
      </c>
      <c r="F272" s="87">
        <v>1021</v>
      </c>
      <c r="G272" s="87" t="s">
        <v>534</v>
      </c>
    </row>
    <row r="273" spans="2:7">
      <c r="B273" s="99" t="s">
        <v>2093</v>
      </c>
      <c r="C273" s="87" t="s">
        <v>476</v>
      </c>
      <c r="D273" s="87">
        <v>10</v>
      </c>
      <c r="E273" s="87">
        <v>102</v>
      </c>
      <c r="F273" s="87">
        <v>1022</v>
      </c>
      <c r="G273" s="87" t="s">
        <v>535</v>
      </c>
    </row>
    <row r="274" spans="2:7">
      <c r="B274" s="99" t="s">
        <v>2093</v>
      </c>
      <c r="C274" s="87" t="s">
        <v>476</v>
      </c>
      <c r="D274" s="87">
        <v>10</v>
      </c>
      <c r="E274" s="87">
        <v>102</v>
      </c>
      <c r="F274" s="87">
        <v>1023</v>
      </c>
      <c r="G274" s="87" t="s">
        <v>536</v>
      </c>
    </row>
    <row r="275" spans="2:7">
      <c r="B275" s="99" t="s">
        <v>2093</v>
      </c>
      <c r="C275" s="87" t="s">
        <v>476</v>
      </c>
      <c r="D275" s="87">
        <v>10</v>
      </c>
      <c r="E275" s="87">
        <v>102</v>
      </c>
      <c r="F275" s="87">
        <v>1024</v>
      </c>
      <c r="G275" s="87" t="s">
        <v>537</v>
      </c>
    </row>
    <row r="276" spans="2:7">
      <c r="B276" s="99" t="s">
        <v>2093</v>
      </c>
      <c r="C276" s="87" t="s">
        <v>476</v>
      </c>
      <c r="D276" s="87">
        <v>10</v>
      </c>
      <c r="E276" s="87">
        <v>103</v>
      </c>
      <c r="F276" s="87">
        <v>0</v>
      </c>
      <c r="G276" s="87" t="s">
        <v>538</v>
      </c>
    </row>
    <row r="277" spans="2:7">
      <c r="B277" s="99" t="s">
        <v>2093</v>
      </c>
      <c r="C277" s="87" t="s">
        <v>476</v>
      </c>
      <c r="D277" s="87">
        <v>10</v>
      </c>
      <c r="E277" s="87">
        <v>103</v>
      </c>
      <c r="F277" s="87">
        <v>1031</v>
      </c>
      <c r="G277" s="87" t="s">
        <v>539</v>
      </c>
    </row>
    <row r="278" spans="2:7">
      <c r="B278" s="99" t="s">
        <v>2093</v>
      </c>
      <c r="C278" s="87" t="s">
        <v>476</v>
      </c>
      <c r="D278" s="87">
        <v>10</v>
      </c>
      <c r="E278" s="87">
        <v>103</v>
      </c>
      <c r="F278" s="87">
        <v>1032</v>
      </c>
      <c r="G278" s="87" t="s">
        <v>540</v>
      </c>
    </row>
    <row r="279" spans="2:7">
      <c r="B279" s="99" t="s">
        <v>2093</v>
      </c>
      <c r="C279" s="87" t="s">
        <v>476</v>
      </c>
      <c r="D279" s="87">
        <v>10</v>
      </c>
      <c r="E279" s="87">
        <v>104</v>
      </c>
      <c r="F279" s="87">
        <v>0</v>
      </c>
      <c r="G279" s="87" t="s">
        <v>541</v>
      </c>
    </row>
    <row r="280" spans="2:7">
      <c r="B280" s="99" t="s">
        <v>2093</v>
      </c>
      <c r="C280" s="87" t="s">
        <v>476</v>
      </c>
      <c r="D280" s="87">
        <v>10</v>
      </c>
      <c r="E280" s="87">
        <v>104</v>
      </c>
      <c r="F280" s="87">
        <v>1041</v>
      </c>
      <c r="G280" s="87" t="s">
        <v>541</v>
      </c>
    </row>
    <row r="281" spans="2:7">
      <c r="B281" s="99" t="s">
        <v>2093</v>
      </c>
      <c r="C281" s="87" t="s">
        <v>476</v>
      </c>
      <c r="D281" s="87">
        <v>10</v>
      </c>
      <c r="E281" s="87">
        <v>105</v>
      </c>
      <c r="F281" s="87">
        <v>0</v>
      </c>
      <c r="G281" s="87" t="s">
        <v>542</v>
      </c>
    </row>
    <row r="282" spans="2:7">
      <c r="B282" s="99" t="s">
        <v>2093</v>
      </c>
      <c r="C282" s="87" t="s">
        <v>476</v>
      </c>
      <c r="D282" s="87">
        <v>10</v>
      </c>
      <c r="E282" s="87">
        <v>105</v>
      </c>
      <c r="F282" s="87">
        <v>1051</v>
      </c>
      <c r="G282" s="87" t="s">
        <v>543</v>
      </c>
    </row>
    <row r="283" spans="2:7">
      <c r="B283" s="99" t="s">
        <v>2093</v>
      </c>
      <c r="C283" s="87" t="s">
        <v>476</v>
      </c>
      <c r="D283" s="87">
        <v>10</v>
      </c>
      <c r="E283" s="87">
        <v>105</v>
      </c>
      <c r="F283" s="87">
        <v>1052</v>
      </c>
      <c r="G283" s="87" t="s">
        <v>544</v>
      </c>
    </row>
    <row r="284" spans="2:7">
      <c r="B284" s="99" t="s">
        <v>2093</v>
      </c>
      <c r="C284" s="87" t="s">
        <v>476</v>
      </c>
      <c r="D284" s="87">
        <v>10</v>
      </c>
      <c r="E284" s="87">
        <v>106</v>
      </c>
      <c r="F284" s="87">
        <v>0</v>
      </c>
      <c r="G284" s="87" t="s">
        <v>545</v>
      </c>
    </row>
    <row r="285" spans="2:7">
      <c r="B285" s="99" t="s">
        <v>2093</v>
      </c>
      <c r="C285" s="87" t="s">
        <v>476</v>
      </c>
      <c r="D285" s="87">
        <v>10</v>
      </c>
      <c r="E285" s="87">
        <v>106</v>
      </c>
      <c r="F285" s="87">
        <v>1061</v>
      </c>
      <c r="G285" s="87" t="s">
        <v>546</v>
      </c>
    </row>
    <row r="286" spans="2:7">
      <c r="B286" s="99" t="s">
        <v>2093</v>
      </c>
      <c r="C286" s="87" t="s">
        <v>476</v>
      </c>
      <c r="D286" s="87">
        <v>10</v>
      </c>
      <c r="E286" s="87">
        <v>106</v>
      </c>
      <c r="F286" s="87">
        <v>1062</v>
      </c>
      <c r="G286" s="87" t="s">
        <v>547</v>
      </c>
    </row>
    <row r="287" spans="2:7">
      <c r="B287" s="99" t="s">
        <v>2093</v>
      </c>
      <c r="C287" s="87" t="s">
        <v>476</v>
      </c>
      <c r="D287" s="87">
        <v>10</v>
      </c>
      <c r="E287" s="87">
        <v>106</v>
      </c>
      <c r="F287" s="87">
        <v>1063</v>
      </c>
      <c r="G287" s="87" t="s">
        <v>548</v>
      </c>
    </row>
    <row r="288" spans="2:7">
      <c r="B288" s="99" t="s">
        <v>2093</v>
      </c>
      <c r="C288" s="87" t="s">
        <v>476</v>
      </c>
      <c r="D288" s="87">
        <v>11</v>
      </c>
      <c r="E288" s="87">
        <v>0</v>
      </c>
      <c r="F288" s="87">
        <v>0</v>
      </c>
      <c r="G288" s="87" t="s">
        <v>549</v>
      </c>
    </row>
    <row r="289" spans="2:7">
      <c r="B289" s="99" t="s">
        <v>2093</v>
      </c>
      <c r="C289" s="87" t="s">
        <v>476</v>
      </c>
      <c r="D289" s="87">
        <v>11</v>
      </c>
      <c r="E289" s="87">
        <v>110</v>
      </c>
      <c r="F289" s="87">
        <v>0</v>
      </c>
      <c r="G289" s="87" t="s">
        <v>550</v>
      </c>
    </row>
    <row r="290" spans="2:7">
      <c r="B290" s="99" t="s">
        <v>2093</v>
      </c>
      <c r="C290" s="87" t="s">
        <v>476</v>
      </c>
      <c r="D290" s="87">
        <v>11</v>
      </c>
      <c r="E290" s="87">
        <v>110</v>
      </c>
      <c r="F290" s="87">
        <v>1100</v>
      </c>
      <c r="G290" s="87" t="s">
        <v>303</v>
      </c>
    </row>
    <row r="291" spans="2:7">
      <c r="B291" s="99" t="s">
        <v>2093</v>
      </c>
      <c r="C291" s="87" t="s">
        <v>476</v>
      </c>
      <c r="D291" s="87">
        <v>11</v>
      </c>
      <c r="E291" s="87">
        <v>110</v>
      </c>
      <c r="F291" s="87">
        <v>1109</v>
      </c>
      <c r="G291" s="87" t="s">
        <v>304</v>
      </c>
    </row>
    <row r="292" spans="2:7">
      <c r="B292" s="99" t="s">
        <v>2093</v>
      </c>
      <c r="C292" s="87" t="s">
        <v>476</v>
      </c>
      <c r="D292" s="87">
        <v>11</v>
      </c>
      <c r="E292" s="87">
        <v>111</v>
      </c>
      <c r="F292" s="87">
        <v>0</v>
      </c>
      <c r="G292" s="87" t="s">
        <v>551</v>
      </c>
    </row>
    <row r="293" spans="2:7">
      <c r="B293" s="99" t="s">
        <v>2093</v>
      </c>
      <c r="C293" s="87" t="s">
        <v>476</v>
      </c>
      <c r="D293" s="87">
        <v>11</v>
      </c>
      <c r="E293" s="87">
        <v>111</v>
      </c>
      <c r="F293" s="87">
        <v>1111</v>
      </c>
      <c r="G293" s="87" t="s">
        <v>552</v>
      </c>
    </row>
    <row r="294" spans="2:7">
      <c r="B294" s="99" t="s">
        <v>2093</v>
      </c>
      <c r="C294" s="87" t="s">
        <v>476</v>
      </c>
      <c r="D294" s="87">
        <v>11</v>
      </c>
      <c r="E294" s="87">
        <v>111</v>
      </c>
      <c r="F294" s="87">
        <v>1112</v>
      </c>
      <c r="G294" s="87" t="s">
        <v>553</v>
      </c>
    </row>
    <row r="295" spans="2:7">
      <c r="B295" s="99" t="s">
        <v>2093</v>
      </c>
      <c r="C295" s="87" t="s">
        <v>476</v>
      </c>
      <c r="D295" s="87">
        <v>11</v>
      </c>
      <c r="E295" s="87">
        <v>111</v>
      </c>
      <c r="F295" s="87">
        <v>1113</v>
      </c>
      <c r="G295" s="87" t="s">
        <v>554</v>
      </c>
    </row>
    <row r="296" spans="2:7">
      <c r="B296" s="99" t="s">
        <v>2093</v>
      </c>
      <c r="C296" s="87" t="s">
        <v>476</v>
      </c>
      <c r="D296" s="87">
        <v>11</v>
      </c>
      <c r="E296" s="87">
        <v>111</v>
      </c>
      <c r="F296" s="87">
        <v>1114</v>
      </c>
      <c r="G296" s="87" t="s">
        <v>555</v>
      </c>
    </row>
    <row r="297" spans="2:7">
      <c r="B297" s="99" t="s">
        <v>2093</v>
      </c>
      <c r="C297" s="87" t="s">
        <v>476</v>
      </c>
      <c r="D297" s="87">
        <v>11</v>
      </c>
      <c r="E297" s="87">
        <v>111</v>
      </c>
      <c r="F297" s="87">
        <v>1115</v>
      </c>
      <c r="G297" s="87" t="s">
        <v>556</v>
      </c>
    </row>
    <row r="298" spans="2:7">
      <c r="B298" s="99" t="s">
        <v>2093</v>
      </c>
      <c r="C298" s="87" t="s">
        <v>476</v>
      </c>
      <c r="D298" s="87">
        <v>11</v>
      </c>
      <c r="E298" s="87">
        <v>111</v>
      </c>
      <c r="F298" s="87">
        <v>1116</v>
      </c>
      <c r="G298" s="87" t="s">
        <v>557</v>
      </c>
    </row>
    <row r="299" spans="2:7">
      <c r="B299" s="99" t="s">
        <v>2093</v>
      </c>
      <c r="C299" s="87" t="s">
        <v>476</v>
      </c>
      <c r="D299" s="87">
        <v>11</v>
      </c>
      <c r="E299" s="87">
        <v>111</v>
      </c>
      <c r="F299" s="87">
        <v>1117</v>
      </c>
      <c r="G299" s="87" t="s">
        <v>558</v>
      </c>
    </row>
    <row r="300" spans="2:7">
      <c r="B300" s="99" t="s">
        <v>2093</v>
      </c>
      <c r="C300" s="87" t="s">
        <v>476</v>
      </c>
      <c r="D300" s="87">
        <v>11</v>
      </c>
      <c r="E300" s="87">
        <v>111</v>
      </c>
      <c r="F300" s="87">
        <v>1118</v>
      </c>
      <c r="G300" s="87" t="s">
        <v>559</v>
      </c>
    </row>
    <row r="301" spans="2:7">
      <c r="B301" s="99" t="s">
        <v>2093</v>
      </c>
      <c r="C301" s="87" t="s">
        <v>476</v>
      </c>
      <c r="D301" s="87">
        <v>11</v>
      </c>
      <c r="E301" s="87">
        <v>111</v>
      </c>
      <c r="F301" s="87">
        <v>1119</v>
      </c>
      <c r="G301" s="87" t="s">
        <v>560</v>
      </c>
    </row>
    <row r="302" spans="2:7">
      <c r="B302" s="99" t="s">
        <v>2093</v>
      </c>
      <c r="C302" s="87" t="s">
        <v>476</v>
      </c>
      <c r="D302" s="87">
        <v>11</v>
      </c>
      <c r="E302" s="87">
        <v>112</v>
      </c>
      <c r="F302" s="87">
        <v>0</v>
      </c>
      <c r="G302" s="87" t="s">
        <v>561</v>
      </c>
    </row>
    <row r="303" spans="2:7">
      <c r="B303" s="99" t="s">
        <v>2093</v>
      </c>
      <c r="C303" s="87" t="s">
        <v>476</v>
      </c>
      <c r="D303" s="87">
        <v>11</v>
      </c>
      <c r="E303" s="87">
        <v>112</v>
      </c>
      <c r="F303" s="87">
        <v>1121</v>
      </c>
      <c r="G303" s="87" t="s">
        <v>562</v>
      </c>
    </row>
    <row r="304" spans="2:7">
      <c r="B304" s="99" t="s">
        <v>2093</v>
      </c>
      <c r="C304" s="87" t="s">
        <v>476</v>
      </c>
      <c r="D304" s="87">
        <v>11</v>
      </c>
      <c r="E304" s="87">
        <v>112</v>
      </c>
      <c r="F304" s="87">
        <v>1122</v>
      </c>
      <c r="G304" s="87" t="s">
        <v>563</v>
      </c>
    </row>
    <row r="305" spans="2:7">
      <c r="B305" s="99" t="s">
        <v>2093</v>
      </c>
      <c r="C305" s="87" t="s">
        <v>476</v>
      </c>
      <c r="D305" s="87">
        <v>11</v>
      </c>
      <c r="E305" s="87">
        <v>112</v>
      </c>
      <c r="F305" s="87">
        <v>1123</v>
      </c>
      <c r="G305" s="87" t="s">
        <v>564</v>
      </c>
    </row>
    <row r="306" spans="2:7">
      <c r="B306" s="99" t="s">
        <v>2093</v>
      </c>
      <c r="C306" s="87" t="s">
        <v>476</v>
      </c>
      <c r="D306" s="87">
        <v>11</v>
      </c>
      <c r="E306" s="87">
        <v>112</v>
      </c>
      <c r="F306" s="87">
        <v>1124</v>
      </c>
      <c r="G306" s="87" t="s">
        <v>565</v>
      </c>
    </row>
    <row r="307" spans="2:7">
      <c r="B307" s="99" t="s">
        <v>2093</v>
      </c>
      <c r="C307" s="87" t="s">
        <v>476</v>
      </c>
      <c r="D307" s="87">
        <v>11</v>
      </c>
      <c r="E307" s="87">
        <v>112</v>
      </c>
      <c r="F307" s="87">
        <v>1125</v>
      </c>
      <c r="G307" s="87" t="s">
        <v>566</v>
      </c>
    </row>
    <row r="308" spans="2:7">
      <c r="B308" s="99" t="s">
        <v>2093</v>
      </c>
      <c r="C308" s="87" t="s">
        <v>476</v>
      </c>
      <c r="D308" s="87">
        <v>11</v>
      </c>
      <c r="E308" s="87">
        <v>112</v>
      </c>
      <c r="F308" s="87">
        <v>1129</v>
      </c>
      <c r="G308" s="87" t="s">
        <v>567</v>
      </c>
    </row>
    <row r="309" spans="2:7">
      <c r="B309" s="99" t="s">
        <v>2093</v>
      </c>
      <c r="C309" s="87" t="s">
        <v>476</v>
      </c>
      <c r="D309" s="87">
        <v>11</v>
      </c>
      <c r="E309" s="87">
        <v>113</v>
      </c>
      <c r="F309" s="87">
        <v>0</v>
      </c>
      <c r="G309" s="87" t="s">
        <v>568</v>
      </c>
    </row>
    <row r="310" spans="2:7">
      <c r="B310" s="99" t="s">
        <v>2093</v>
      </c>
      <c r="C310" s="87" t="s">
        <v>476</v>
      </c>
      <c r="D310" s="87">
        <v>11</v>
      </c>
      <c r="E310" s="87">
        <v>113</v>
      </c>
      <c r="F310" s="87">
        <v>1131</v>
      </c>
      <c r="G310" s="87" t="s">
        <v>569</v>
      </c>
    </row>
    <row r="311" spans="2:7">
      <c r="B311" s="99" t="s">
        <v>2093</v>
      </c>
      <c r="C311" s="87" t="s">
        <v>476</v>
      </c>
      <c r="D311" s="87">
        <v>11</v>
      </c>
      <c r="E311" s="87">
        <v>113</v>
      </c>
      <c r="F311" s="87">
        <v>1132</v>
      </c>
      <c r="G311" s="87" t="s">
        <v>570</v>
      </c>
    </row>
    <row r="312" spans="2:7">
      <c r="B312" s="99" t="s">
        <v>2093</v>
      </c>
      <c r="C312" s="87" t="s">
        <v>476</v>
      </c>
      <c r="D312" s="87">
        <v>11</v>
      </c>
      <c r="E312" s="87">
        <v>113</v>
      </c>
      <c r="F312" s="87">
        <v>1133</v>
      </c>
      <c r="G312" s="87" t="s">
        <v>571</v>
      </c>
    </row>
    <row r="313" spans="2:7">
      <c r="B313" s="99" t="s">
        <v>2093</v>
      </c>
      <c r="C313" s="87" t="s">
        <v>476</v>
      </c>
      <c r="D313" s="87">
        <v>11</v>
      </c>
      <c r="E313" s="87">
        <v>114</v>
      </c>
      <c r="F313" s="87">
        <v>0</v>
      </c>
      <c r="G313" s="87" t="s">
        <v>572</v>
      </c>
    </row>
    <row r="314" spans="2:7">
      <c r="B314" s="99" t="s">
        <v>2093</v>
      </c>
      <c r="C314" s="87" t="s">
        <v>476</v>
      </c>
      <c r="D314" s="87">
        <v>11</v>
      </c>
      <c r="E314" s="87">
        <v>114</v>
      </c>
      <c r="F314" s="87">
        <v>1141</v>
      </c>
      <c r="G314" s="87" t="s">
        <v>573</v>
      </c>
    </row>
    <row r="315" spans="2:7">
      <c r="B315" s="99" t="s">
        <v>2093</v>
      </c>
      <c r="C315" s="87" t="s">
        <v>476</v>
      </c>
      <c r="D315" s="87">
        <v>11</v>
      </c>
      <c r="E315" s="87">
        <v>114</v>
      </c>
      <c r="F315" s="87">
        <v>1142</v>
      </c>
      <c r="G315" s="87" t="s">
        <v>574</v>
      </c>
    </row>
    <row r="316" spans="2:7">
      <c r="B316" s="99" t="s">
        <v>2093</v>
      </c>
      <c r="C316" s="87" t="s">
        <v>476</v>
      </c>
      <c r="D316" s="87">
        <v>11</v>
      </c>
      <c r="E316" s="87">
        <v>114</v>
      </c>
      <c r="F316" s="87">
        <v>1143</v>
      </c>
      <c r="G316" s="87" t="s">
        <v>575</v>
      </c>
    </row>
    <row r="317" spans="2:7">
      <c r="B317" s="99" t="s">
        <v>2093</v>
      </c>
      <c r="C317" s="87" t="s">
        <v>476</v>
      </c>
      <c r="D317" s="87">
        <v>11</v>
      </c>
      <c r="E317" s="87">
        <v>114</v>
      </c>
      <c r="F317" s="87">
        <v>1144</v>
      </c>
      <c r="G317" s="87" t="s">
        <v>576</v>
      </c>
    </row>
    <row r="318" spans="2:7">
      <c r="B318" s="99" t="s">
        <v>2093</v>
      </c>
      <c r="C318" s="87" t="s">
        <v>476</v>
      </c>
      <c r="D318" s="87">
        <v>11</v>
      </c>
      <c r="E318" s="87">
        <v>114</v>
      </c>
      <c r="F318" s="87">
        <v>1145</v>
      </c>
      <c r="G318" s="87" t="s">
        <v>577</v>
      </c>
    </row>
    <row r="319" spans="2:7">
      <c r="B319" s="99" t="s">
        <v>2093</v>
      </c>
      <c r="C319" s="87" t="s">
        <v>476</v>
      </c>
      <c r="D319" s="87">
        <v>11</v>
      </c>
      <c r="E319" s="87">
        <v>114</v>
      </c>
      <c r="F319" s="87">
        <v>1146</v>
      </c>
      <c r="G319" s="87" t="s">
        <v>578</v>
      </c>
    </row>
    <row r="320" spans="2:7">
      <c r="B320" s="99" t="s">
        <v>2093</v>
      </c>
      <c r="C320" s="87" t="s">
        <v>476</v>
      </c>
      <c r="D320" s="87">
        <v>11</v>
      </c>
      <c r="E320" s="87">
        <v>114</v>
      </c>
      <c r="F320" s="87">
        <v>1147</v>
      </c>
      <c r="G320" s="87" t="s">
        <v>579</v>
      </c>
    </row>
    <row r="321" spans="2:7">
      <c r="B321" s="99" t="s">
        <v>2093</v>
      </c>
      <c r="C321" s="87" t="s">
        <v>476</v>
      </c>
      <c r="D321" s="87">
        <v>11</v>
      </c>
      <c r="E321" s="87">
        <v>114</v>
      </c>
      <c r="F321" s="87">
        <v>1148</v>
      </c>
      <c r="G321" s="87" t="s">
        <v>580</v>
      </c>
    </row>
    <row r="322" spans="2:7">
      <c r="B322" s="99" t="s">
        <v>2093</v>
      </c>
      <c r="C322" s="87" t="s">
        <v>476</v>
      </c>
      <c r="D322" s="87">
        <v>11</v>
      </c>
      <c r="E322" s="87">
        <v>115</v>
      </c>
      <c r="F322" s="87">
        <v>0</v>
      </c>
      <c r="G322" s="87" t="s">
        <v>581</v>
      </c>
    </row>
    <row r="323" spans="2:7">
      <c r="B323" s="99" t="s">
        <v>2093</v>
      </c>
      <c r="C323" s="87" t="s">
        <v>476</v>
      </c>
      <c r="D323" s="87">
        <v>11</v>
      </c>
      <c r="E323" s="87">
        <v>115</v>
      </c>
      <c r="F323" s="87">
        <v>1151</v>
      </c>
      <c r="G323" s="87" t="s">
        <v>582</v>
      </c>
    </row>
    <row r="324" spans="2:7">
      <c r="B324" s="99" t="s">
        <v>2093</v>
      </c>
      <c r="C324" s="87" t="s">
        <v>476</v>
      </c>
      <c r="D324" s="87">
        <v>11</v>
      </c>
      <c r="E324" s="87">
        <v>115</v>
      </c>
      <c r="F324" s="87">
        <v>1152</v>
      </c>
      <c r="G324" s="87" t="s">
        <v>583</v>
      </c>
    </row>
    <row r="325" spans="2:7">
      <c r="B325" s="99" t="s">
        <v>2093</v>
      </c>
      <c r="C325" s="87" t="s">
        <v>476</v>
      </c>
      <c r="D325" s="87">
        <v>11</v>
      </c>
      <c r="E325" s="87">
        <v>115</v>
      </c>
      <c r="F325" s="87">
        <v>1153</v>
      </c>
      <c r="G325" s="87" t="s">
        <v>584</v>
      </c>
    </row>
    <row r="326" spans="2:7">
      <c r="B326" s="99" t="s">
        <v>2093</v>
      </c>
      <c r="C326" s="87" t="s">
        <v>476</v>
      </c>
      <c r="D326" s="87">
        <v>11</v>
      </c>
      <c r="E326" s="87">
        <v>115</v>
      </c>
      <c r="F326" s="87">
        <v>1154</v>
      </c>
      <c r="G326" s="87" t="s">
        <v>585</v>
      </c>
    </row>
    <row r="327" spans="2:7">
      <c r="B327" s="99" t="s">
        <v>2093</v>
      </c>
      <c r="C327" s="87" t="s">
        <v>476</v>
      </c>
      <c r="D327" s="87">
        <v>11</v>
      </c>
      <c r="E327" s="87">
        <v>115</v>
      </c>
      <c r="F327" s="87">
        <v>1155</v>
      </c>
      <c r="G327" s="87" t="s">
        <v>586</v>
      </c>
    </row>
    <row r="328" spans="2:7">
      <c r="B328" s="99" t="s">
        <v>2093</v>
      </c>
      <c r="C328" s="87" t="s">
        <v>476</v>
      </c>
      <c r="D328" s="87">
        <v>11</v>
      </c>
      <c r="E328" s="87">
        <v>115</v>
      </c>
      <c r="F328" s="87">
        <v>1156</v>
      </c>
      <c r="G328" s="87" t="s">
        <v>587</v>
      </c>
    </row>
    <row r="329" spans="2:7">
      <c r="B329" s="99" t="s">
        <v>2093</v>
      </c>
      <c r="C329" s="87" t="s">
        <v>476</v>
      </c>
      <c r="D329" s="87">
        <v>11</v>
      </c>
      <c r="E329" s="87">
        <v>115</v>
      </c>
      <c r="F329" s="87">
        <v>1157</v>
      </c>
      <c r="G329" s="87" t="s">
        <v>588</v>
      </c>
    </row>
    <row r="330" spans="2:7">
      <c r="B330" s="99" t="s">
        <v>2093</v>
      </c>
      <c r="C330" s="87" t="s">
        <v>476</v>
      </c>
      <c r="D330" s="87">
        <v>11</v>
      </c>
      <c r="E330" s="87">
        <v>115</v>
      </c>
      <c r="F330" s="87">
        <v>1158</v>
      </c>
      <c r="G330" s="87" t="s">
        <v>589</v>
      </c>
    </row>
    <row r="331" spans="2:7">
      <c r="B331" s="99" t="s">
        <v>2093</v>
      </c>
      <c r="C331" s="87" t="s">
        <v>476</v>
      </c>
      <c r="D331" s="87">
        <v>11</v>
      </c>
      <c r="E331" s="87">
        <v>115</v>
      </c>
      <c r="F331" s="87">
        <v>1159</v>
      </c>
      <c r="G331" s="87" t="s">
        <v>590</v>
      </c>
    </row>
    <row r="332" spans="2:7">
      <c r="B332" s="99" t="s">
        <v>2093</v>
      </c>
      <c r="C332" s="87" t="s">
        <v>476</v>
      </c>
      <c r="D332" s="87">
        <v>11</v>
      </c>
      <c r="E332" s="87">
        <v>116</v>
      </c>
      <c r="F332" s="87">
        <v>0</v>
      </c>
      <c r="G332" s="87" t="s">
        <v>591</v>
      </c>
    </row>
    <row r="333" spans="2:7">
      <c r="B333" s="99" t="s">
        <v>2093</v>
      </c>
      <c r="C333" s="87" t="s">
        <v>476</v>
      </c>
      <c r="D333" s="87">
        <v>11</v>
      </c>
      <c r="E333" s="87">
        <v>116</v>
      </c>
      <c r="F333" s="87">
        <v>1161</v>
      </c>
      <c r="G333" s="87" t="s">
        <v>592</v>
      </c>
    </row>
    <row r="334" spans="2:7">
      <c r="B334" s="99" t="s">
        <v>2093</v>
      </c>
      <c r="C334" s="87" t="s">
        <v>476</v>
      </c>
      <c r="D334" s="87">
        <v>11</v>
      </c>
      <c r="E334" s="87">
        <v>116</v>
      </c>
      <c r="F334" s="87">
        <v>1162</v>
      </c>
      <c r="G334" s="87" t="s">
        <v>593</v>
      </c>
    </row>
    <row r="335" spans="2:7">
      <c r="B335" s="99" t="s">
        <v>2093</v>
      </c>
      <c r="C335" s="87" t="s">
        <v>476</v>
      </c>
      <c r="D335" s="87">
        <v>11</v>
      </c>
      <c r="E335" s="87">
        <v>116</v>
      </c>
      <c r="F335" s="87">
        <v>1163</v>
      </c>
      <c r="G335" s="87" t="s">
        <v>594</v>
      </c>
    </row>
    <row r="336" spans="2:7">
      <c r="B336" s="99" t="s">
        <v>2093</v>
      </c>
      <c r="C336" s="87" t="s">
        <v>476</v>
      </c>
      <c r="D336" s="87">
        <v>11</v>
      </c>
      <c r="E336" s="87">
        <v>116</v>
      </c>
      <c r="F336" s="87">
        <v>1164</v>
      </c>
      <c r="G336" s="87" t="s">
        <v>595</v>
      </c>
    </row>
    <row r="337" spans="2:7">
      <c r="B337" s="99" t="s">
        <v>2093</v>
      </c>
      <c r="C337" s="87" t="s">
        <v>476</v>
      </c>
      <c r="D337" s="87">
        <v>11</v>
      </c>
      <c r="E337" s="87">
        <v>116</v>
      </c>
      <c r="F337" s="87">
        <v>1165</v>
      </c>
      <c r="G337" s="87" t="s">
        <v>596</v>
      </c>
    </row>
    <row r="338" spans="2:7">
      <c r="B338" s="99" t="s">
        <v>2093</v>
      </c>
      <c r="C338" s="87" t="s">
        <v>476</v>
      </c>
      <c r="D338" s="87">
        <v>11</v>
      </c>
      <c r="E338" s="87">
        <v>116</v>
      </c>
      <c r="F338" s="87">
        <v>1166</v>
      </c>
      <c r="G338" s="87" t="s">
        <v>597</v>
      </c>
    </row>
    <row r="339" spans="2:7">
      <c r="B339" s="99" t="s">
        <v>2093</v>
      </c>
      <c r="C339" s="87" t="s">
        <v>476</v>
      </c>
      <c r="D339" s="87">
        <v>11</v>
      </c>
      <c r="E339" s="87">
        <v>116</v>
      </c>
      <c r="F339" s="87">
        <v>1167</v>
      </c>
      <c r="G339" s="87" t="s">
        <v>598</v>
      </c>
    </row>
    <row r="340" spans="2:7">
      <c r="B340" s="99" t="s">
        <v>2093</v>
      </c>
      <c r="C340" s="87" t="s">
        <v>476</v>
      </c>
      <c r="D340" s="87">
        <v>11</v>
      </c>
      <c r="E340" s="87">
        <v>116</v>
      </c>
      <c r="F340" s="87">
        <v>1168</v>
      </c>
      <c r="G340" s="87" t="s">
        <v>599</v>
      </c>
    </row>
    <row r="341" spans="2:7">
      <c r="B341" s="99" t="s">
        <v>2093</v>
      </c>
      <c r="C341" s="87" t="s">
        <v>476</v>
      </c>
      <c r="D341" s="87">
        <v>11</v>
      </c>
      <c r="E341" s="87">
        <v>116</v>
      </c>
      <c r="F341" s="87">
        <v>1169</v>
      </c>
      <c r="G341" s="87" t="s">
        <v>600</v>
      </c>
    </row>
    <row r="342" spans="2:7">
      <c r="B342" s="99" t="s">
        <v>2093</v>
      </c>
      <c r="C342" s="87" t="s">
        <v>476</v>
      </c>
      <c r="D342" s="87">
        <v>11</v>
      </c>
      <c r="E342" s="87">
        <v>117</v>
      </c>
      <c r="F342" s="87">
        <v>0</v>
      </c>
      <c r="G342" s="87" t="s">
        <v>601</v>
      </c>
    </row>
    <row r="343" spans="2:7">
      <c r="B343" s="99" t="s">
        <v>2093</v>
      </c>
      <c r="C343" s="87" t="s">
        <v>476</v>
      </c>
      <c r="D343" s="87">
        <v>11</v>
      </c>
      <c r="E343" s="87">
        <v>117</v>
      </c>
      <c r="F343" s="87">
        <v>1171</v>
      </c>
      <c r="G343" s="87" t="s">
        <v>602</v>
      </c>
    </row>
    <row r="344" spans="2:7">
      <c r="B344" s="99" t="s">
        <v>2093</v>
      </c>
      <c r="C344" s="87" t="s">
        <v>476</v>
      </c>
      <c r="D344" s="87">
        <v>11</v>
      </c>
      <c r="E344" s="87">
        <v>117</v>
      </c>
      <c r="F344" s="87">
        <v>1172</v>
      </c>
      <c r="G344" s="87" t="s">
        <v>603</v>
      </c>
    </row>
    <row r="345" spans="2:7">
      <c r="B345" s="99" t="s">
        <v>2093</v>
      </c>
      <c r="C345" s="87" t="s">
        <v>476</v>
      </c>
      <c r="D345" s="87">
        <v>11</v>
      </c>
      <c r="E345" s="87">
        <v>117</v>
      </c>
      <c r="F345" s="87">
        <v>1173</v>
      </c>
      <c r="G345" s="87" t="s">
        <v>604</v>
      </c>
    </row>
    <row r="346" spans="2:7">
      <c r="B346" s="99" t="s">
        <v>2093</v>
      </c>
      <c r="C346" s="87" t="s">
        <v>476</v>
      </c>
      <c r="D346" s="87">
        <v>11</v>
      </c>
      <c r="E346" s="87">
        <v>117</v>
      </c>
      <c r="F346" s="87">
        <v>1174</v>
      </c>
      <c r="G346" s="87" t="s">
        <v>605</v>
      </c>
    </row>
    <row r="347" spans="2:7">
      <c r="B347" s="99" t="s">
        <v>2093</v>
      </c>
      <c r="C347" s="87" t="s">
        <v>476</v>
      </c>
      <c r="D347" s="87">
        <v>11</v>
      </c>
      <c r="E347" s="87">
        <v>118</v>
      </c>
      <c r="F347" s="87">
        <v>0</v>
      </c>
      <c r="G347" s="87" t="s">
        <v>606</v>
      </c>
    </row>
    <row r="348" spans="2:7">
      <c r="B348" s="99" t="s">
        <v>2093</v>
      </c>
      <c r="C348" s="87" t="s">
        <v>476</v>
      </c>
      <c r="D348" s="87">
        <v>11</v>
      </c>
      <c r="E348" s="87">
        <v>118</v>
      </c>
      <c r="F348" s="87">
        <v>1181</v>
      </c>
      <c r="G348" s="87" t="s">
        <v>607</v>
      </c>
    </row>
    <row r="349" spans="2:7">
      <c r="B349" s="99" t="s">
        <v>2093</v>
      </c>
      <c r="C349" s="87" t="s">
        <v>476</v>
      </c>
      <c r="D349" s="87">
        <v>11</v>
      </c>
      <c r="E349" s="87">
        <v>118</v>
      </c>
      <c r="F349" s="87">
        <v>1182</v>
      </c>
      <c r="G349" s="87" t="s">
        <v>608</v>
      </c>
    </row>
    <row r="350" spans="2:7">
      <c r="B350" s="99" t="s">
        <v>2093</v>
      </c>
      <c r="C350" s="87" t="s">
        <v>476</v>
      </c>
      <c r="D350" s="87">
        <v>11</v>
      </c>
      <c r="E350" s="87">
        <v>118</v>
      </c>
      <c r="F350" s="87">
        <v>1183</v>
      </c>
      <c r="G350" s="87" t="s">
        <v>609</v>
      </c>
    </row>
    <row r="351" spans="2:7">
      <c r="B351" s="99" t="s">
        <v>2093</v>
      </c>
      <c r="C351" s="87" t="s">
        <v>476</v>
      </c>
      <c r="D351" s="87">
        <v>11</v>
      </c>
      <c r="E351" s="87">
        <v>118</v>
      </c>
      <c r="F351" s="87">
        <v>1184</v>
      </c>
      <c r="G351" s="87" t="s">
        <v>610</v>
      </c>
    </row>
    <row r="352" spans="2:7">
      <c r="B352" s="99" t="s">
        <v>2093</v>
      </c>
      <c r="C352" s="87" t="s">
        <v>476</v>
      </c>
      <c r="D352" s="87">
        <v>11</v>
      </c>
      <c r="E352" s="87">
        <v>118</v>
      </c>
      <c r="F352" s="87">
        <v>1185</v>
      </c>
      <c r="G352" s="87" t="s">
        <v>611</v>
      </c>
    </row>
    <row r="353" spans="2:7">
      <c r="B353" s="99" t="s">
        <v>2093</v>
      </c>
      <c r="C353" s="87" t="s">
        <v>476</v>
      </c>
      <c r="D353" s="87">
        <v>11</v>
      </c>
      <c r="E353" s="87">
        <v>118</v>
      </c>
      <c r="F353" s="87">
        <v>1186</v>
      </c>
      <c r="G353" s="87" t="s">
        <v>612</v>
      </c>
    </row>
    <row r="354" spans="2:7">
      <c r="B354" s="99" t="s">
        <v>2093</v>
      </c>
      <c r="C354" s="87" t="s">
        <v>476</v>
      </c>
      <c r="D354" s="87">
        <v>11</v>
      </c>
      <c r="E354" s="87">
        <v>118</v>
      </c>
      <c r="F354" s="87">
        <v>1189</v>
      </c>
      <c r="G354" s="87" t="s">
        <v>613</v>
      </c>
    </row>
    <row r="355" spans="2:7">
      <c r="B355" s="99" t="s">
        <v>2093</v>
      </c>
      <c r="C355" s="87" t="s">
        <v>476</v>
      </c>
      <c r="D355" s="87">
        <v>11</v>
      </c>
      <c r="E355" s="87">
        <v>119</v>
      </c>
      <c r="F355" s="87">
        <v>0</v>
      </c>
      <c r="G355" s="87" t="s">
        <v>614</v>
      </c>
    </row>
    <row r="356" spans="2:7">
      <c r="B356" s="99" t="s">
        <v>2093</v>
      </c>
      <c r="C356" s="87" t="s">
        <v>476</v>
      </c>
      <c r="D356" s="87">
        <v>11</v>
      </c>
      <c r="E356" s="87">
        <v>119</v>
      </c>
      <c r="F356" s="87">
        <v>1191</v>
      </c>
      <c r="G356" s="87" t="s">
        <v>615</v>
      </c>
    </row>
    <row r="357" spans="2:7">
      <c r="B357" s="99" t="s">
        <v>2093</v>
      </c>
      <c r="C357" s="87" t="s">
        <v>476</v>
      </c>
      <c r="D357" s="87">
        <v>11</v>
      </c>
      <c r="E357" s="87">
        <v>119</v>
      </c>
      <c r="F357" s="87">
        <v>1192</v>
      </c>
      <c r="G357" s="87" t="s">
        <v>616</v>
      </c>
    </row>
    <row r="358" spans="2:7">
      <c r="B358" s="99" t="s">
        <v>2093</v>
      </c>
      <c r="C358" s="87" t="s">
        <v>476</v>
      </c>
      <c r="D358" s="87">
        <v>11</v>
      </c>
      <c r="E358" s="87">
        <v>119</v>
      </c>
      <c r="F358" s="87">
        <v>1193</v>
      </c>
      <c r="G358" s="87" t="s">
        <v>617</v>
      </c>
    </row>
    <row r="359" spans="2:7">
      <c r="B359" s="99" t="s">
        <v>2093</v>
      </c>
      <c r="C359" s="87" t="s">
        <v>476</v>
      </c>
      <c r="D359" s="87">
        <v>11</v>
      </c>
      <c r="E359" s="87">
        <v>119</v>
      </c>
      <c r="F359" s="87">
        <v>1194</v>
      </c>
      <c r="G359" s="87" t="s">
        <v>618</v>
      </c>
    </row>
    <row r="360" spans="2:7">
      <c r="B360" s="99" t="s">
        <v>2093</v>
      </c>
      <c r="C360" s="87" t="s">
        <v>476</v>
      </c>
      <c r="D360" s="87">
        <v>11</v>
      </c>
      <c r="E360" s="87">
        <v>119</v>
      </c>
      <c r="F360" s="87">
        <v>1195</v>
      </c>
      <c r="G360" s="87" t="s">
        <v>619</v>
      </c>
    </row>
    <row r="361" spans="2:7">
      <c r="B361" s="99" t="s">
        <v>2093</v>
      </c>
      <c r="C361" s="87" t="s">
        <v>476</v>
      </c>
      <c r="D361" s="87">
        <v>11</v>
      </c>
      <c r="E361" s="87">
        <v>119</v>
      </c>
      <c r="F361" s="87">
        <v>1196</v>
      </c>
      <c r="G361" s="87" t="s">
        <v>620</v>
      </c>
    </row>
    <row r="362" spans="2:7">
      <c r="B362" s="99" t="s">
        <v>2093</v>
      </c>
      <c r="C362" s="87" t="s">
        <v>476</v>
      </c>
      <c r="D362" s="87">
        <v>11</v>
      </c>
      <c r="E362" s="87">
        <v>119</v>
      </c>
      <c r="F362" s="87">
        <v>1197</v>
      </c>
      <c r="G362" s="87" t="s">
        <v>621</v>
      </c>
    </row>
    <row r="363" spans="2:7">
      <c r="B363" s="99" t="s">
        <v>2093</v>
      </c>
      <c r="C363" s="87" t="s">
        <v>476</v>
      </c>
      <c r="D363" s="87">
        <v>11</v>
      </c>
      <c r="E363" s="87">
        <v>119</v>
      </c>
      <c r="F363" s="87">
        <v>1198</v>
      </c>
      <c r="G363" s="87" t="s">
        <v>622</v>
      </c>
    </row>
    <row r="364" spans="2:7">
      <c r="B364" s="99" t="s">
        <v>2093</v>
      </c>
      <c r="C364" s="87" t="s">
        <v>476</v>
      </c>
      <c r="D364" s="87">
        <v>11</v>
      </c>
      <c r="E364" s="87">
        <v>119</v>
      </c>
      <c r="F364" s="87">
        <v>1199</v>
      </c>
      <c r="G364" s="87" t="s">
        <v>623</v>
      </c>
    </row>
    <row r="365" spans="2:7">
      <c r="B365" s="99" t="s">
        <v>2093</v>
      </c>
      <c r="C365" s="87" t="s">
        <v>476</v>
      </c>
      <c r="D365" s="87">
        <v>12</v>
      </c>
      <c r="E365" s="87">
        <v>0</v>
      </c>
      <c r="F365" s="87">
        <v>0</v>
      </c>
      <c r="G365" s="87" t="s">
        <v>624</v>
      </c>
    </row>
    <row r="366" spans="2:7">
      <c r="B366" s="99" t="s">
        <v>2093</v>
      </c>
      <c r="C366" s="87" t="s">
        <v>476</v>
      </c>
      <c r="D366" s="87">
        <v>12</v>
      </c>
      <c r="E366" s="87">
        <v>120</v>
      </c>
      <c r="F366" s="87">
        <v>0</v>
      </c>
      <c r="G366" s="87" t="s">
        <v>625</v>
      </c>
    </row>
    <row r="367" spans="2:7">
      <c r="B367" s="99" t="s">
        <v>2093</v>
      </c>
      <c r="C367" s="87" t="s">
        <v>476</v>
      </c>
      <c r="D367" s="87">
        <v>12</v>
      </c>
      <c r="E367" s="87">
        <v>120</v>
      </c>
      <c r="F367" s="87">
        <v>1200</v>
      </c>
      <c r="G367" s="87" t="s">
        <v>303</v>
      </c>
    </row>
    <row r="368" spans="2:7">
      <c r="B368" s="99" t="s">
        <v>2093</v>
      </c>
      <c r="C368" s="87" t="s">
        <v>476</v>
      </c>
      <c r="D368" s="87">
        <v>12</v>
      </c>
      <c r="E368" s="87">
        <v>120</v>
      </c>
      <c r="F368" s="87">
        <v>1209</v>
      </c>
      <c r="G368" s="87" t="s">
        <v>304</v>
      </c>
    </row>
    <row r="369" spans="2:7">
      <c r="B369" s="99" t="s">
        <v>2093</v>
      </c>
      <c r="C369" s="87" t="s">
        <v>476</v>
      </c>
      <c r="D369" s="87">
        <v>12</v>
      </c>
      <c r="E369" s="87">
        <v>121</v>
      </c>
      <c r="F369" s="87">
        <v>0</v>
      </c>
      <c r="G369" s="87" t="s">
        <v>626</v>
      </c>
    </row>
    <row r="370" spans="2:7">
      <c r="B370" s="99" t="s">
        <v>2093</v>
      </c>
      <c r="C370" s="87" t="s">
        <v>476</v>
      </c>
      <c r="D370" s="87">
        <v>12</v>
      </c>
      <c r="E370" s="87">
        <v>121</v>
      </c>
      <c r="F370" s="87">
        <v>1211</v>
      </c>
      <c r="G370" s="87" t="s">
        <v>627</v>
      </c>
    </row>
    <row r="371" spans="2:7">
      <c r="B371" s="99" t="s">
        <v>2093</v>
      </c>
      <c r="C371" s="87" t="s">
        <v>476</v>
      </c>
      <c r="D371" s="87">
        <v>12</v>
      </c>
      <c r="E371" s="87">
        <v>121</v>
      </c>
      <c r="F371" s="87">
        <v>1212</v>
      </c>
      <c r="G371" s="87" t="s">
        <v>628</v>
      </c>
    </row>
    <row r="372" spans="2:7">
      <c r="B372" s="99" t="s">
        <v>2093</v>
      </c>
      <c r="C372" s="87" t="s">
        <v>476</v>
      </c>
      <c r="D372" s="87">
        <v>12</v>
      </c>
      <c r="E372" s="87">
        <v>121</v>
      </c>
      <c r="F372" s="87">
        <v>1213</v>
      </c>
      <c r="G372" s="87" t="s">
        <v>629</v>
      </c>
    </row>
    <row r="373" spans="2:7">
      <c r="B373" s="99" t="s">
        <v>2093</v>
      </c>
      <c r="C373" s="87" t="s">
        <v>476</v>
      </c>
      <c r="D373" s="87">
        <v>12</v>
      </c>
      <c r="E373" s="87">
        <v>121</v>
      </c>
      <c r="F373" s="87">
        <v>1219</v>
      </c>
      <c r="G373" s="87" t="s">
        <v>630</v>
      </c>
    </row>
    <row r="374" spans="2:7">
      <c r="B374" s="99" t="s">
        <v>2093</v>
      </c>
      <c r="C374" s="87" t="s">
        <v>476</v>
      </c>
      <c r="D374" s="87">
        <v>12</v>
      </c>
      <c r="E374" s="87">
        <v>122</v>
      </c>
      <c r="F374" s="87">
        <v>0</v>
      </c>
      <c r="G374" s="87" t="s">
        <v>631</v>
      </c>
    </row>
    <row r="375" spans="2:7">
      <c r="B375" s="99" t="s">
        <v>2093</v>
      </c>
      <c r="C375" s="87" t="s">
        <v>476</v>
      </c>
      <c r="D375" s="87">
        <v>12</v>
      </c>
      <c r="E375" s="87">
        <v>122</v>
      </c>
      <c r="F375" s="87">
        <v>1221</v>
      </c>
      <c r="G375" s="87" t="s">
        <v>632</v>
      </c>
    </row>
    <row r="376" spans="2:7">
      <c r="B376" s="99" t="s">
        <v>2093</v>
      </c>
      <c r="C376" s="87" t="s">
        <v>476</v>
      </c>
      <c r="D376" s="87">
        <v>12</v>
      </c>
      <c r="E376" s="87">
        <v>122</v>
      </c>
      <c r="F376" s="87">
        <v>1222</v>
      </c>
      <c r="G376" s="87" t="s">
        <v>633</v>
      </c>
    </row>
    <row r="377" spans="2:7">
      <c r="B377" s="99" t="s">
        <v>2093</v>
      </c>
      <c r="C377" s="87" t="s">
        <v>476</v>
      </c>
      <c r="D377" s="87">
        <v>12</v>
      </c>
      <c r="E377" s="87">
        <v>122</v>
      </c>
      <c r="F377" s="87">
        <v>1223</v>
      </c>
      <c r="G377" s="87" t="s">
        <v>634</v>
      </c>
    </row>
    <row r="378" spans="2:7">
      <c r="B378" s="99" t="s">
        <v>2093</v>
      </c>
      <c r="C378" s="87" t="s">
        <v>476</v>
      </c>
      <c r="D378" s="87">
        <v>12</v>
      </c>
      <c r="E378" s="87">
        <v>122</v>
      </c>
      <c r="F378" s="87">
        <v>1224</v>
      </c>
      <c r="G378" s="87" t="s">
        <v>635</v>
      </c>
    </row>
    <row r="379" spans="2:7">
      <c r="B379" s="99" t="s">
        <v>2093</v>
      </c>
      <c r="C379" s="87" t="s">
        <v>476</v>
      </c>
      <c r="D379" s="87">
        <v>12</v>
      </c>
      <c r="E379" s="87">
        <v>122</v>
      </c>
      <c r="F379" s="87">
        <v>1225</v>
      </c>
      <c r="G379" s="87" t="s">
        <v>636</v>
      </c>
    </row>
    <row r="380" spans="2:7">
      <c r="B380" s="99" t="s">
        <v>2093</v>
      </c>
      <c r="C380" s="87" t="s">
        <v>476</v>
      </c>
      <c r="D380" s="87">
        <v>12</v>
      </c>
      <c r="E380" s="87">
        <v>122</v>
      </c>
      <c r="F380" s="87">
        <v>1226</v>
      </c>
      <c r="G380" s="87" t="s">
        <v>637</v>
      </c>
    </row>
    <row r="381" spans="2:7">
      <c r="B381" s="99" t="s">
        <v>2093</v>
      </c>
      <c r="C381" s="87" t="s">
        <v>476</v>
      </c>
      <c r="D381" s="87">
        <v>12</v>
      </c>
      <c r="E381" s="87">
        <v>122</v>
      </c>
      <c r="F381" s="87">
        <v>1227</v>
      </c>
      <c r="G381" s="87" t="s">
        <v>638</v>
      </c>
    </row>
    <row r="382" spans="2:7">
      <c r="B382" s="99" t="s">
        <v>2093</v>
      </c>
      <c r="C382" s="87" t="s">
        <v>476</v>
      </c>
      <c r="D382" s="87">
        <v>12</v>
      </c>
      <c r="E382" s="87">
        <v>122</v>
      </c>
      <c r="F382" s="87">
        <v>1228</v>
      </c>
      <c r="G382" s="87" t="s">
        <v>639</v>
      </c>
    </row>
    <row r="383" spans="2:7">
      <c r="B383" s="99" t="s">
        <v>2093</v>
      </c>
      <c r="C383" s="87" t="s">
        <v>476</v>
      </c>
      <c r="D383" s="87">
        <v>12</v>
      </c>
      <c r="E383" s="87">
        <v>123</v>
      </c>
      <c r="F383" s="87">
        <v>0</v>
      </c>
      <c r="G383" s="87" t="s">
        <v>640</v>
      </c>
    </row>
    <row r="384" spans="2:7">
      <c r="B384" s="99" t="s">
        <v>2093</v>
      </c>
      <c r="C384" s="87" t="s">
        <v>476</v>
      </c>
      <c r="D384" s="87">
        <v>12</v>
      </c>
      <c r="E384" s="87">
        <v>123</v>
      </c>
      <c r="F384" s="87">
        <v>1231</v>
      </c>
      <c r="G384" s="87" t="s">
        <v>641</v>
      </c>
    </row>
    <row r="385" spans="2:7">
      <c r="B385" s="99" t="s">
        <v>2093</v>
      </c>
      <c r="C385" s="87" t="s">
        <v>476</v>
      </c>
      <c r="D385" s="87">
        <v>12</v>
      </c>
      <c r="E385" s="87">
        <v>123</v>
      </c>
      <c r="F385" s="87">
        <v>1232</v>
      </c>
      <c r="G385" s="87" t="s">
        <v>642</v>
      </c>
    </row>
    <row r="386" spans="2:7">
      <c r="B386" s="99" t="s">
        <v>2093</v>
      </c>
      <c r="C386" s="87" t="s">
        <v>476</v>
      </c>
      <c r="D386" s="87">
        <v>12</v>
      </c>
      <c r="E386" s="87">
        <v>123</v>
      </c>
      <c r="F386" s="87">
        <v>1233</v>
      </c>
      <c r="G386" s="87" t="s">
        <v>643</v>
      </c>
    </row>
    <row r="387" spans="2:7">
      <c r="B387" s="99" t="s">
        <v>2093</v>
      </c>
      <c r="C387" s="87" t="s">
        <v>476</v>
      </c>
      <c r="D387" s="87">
        <v>12</v>
      </c>
      <c r="E387" s="87">
        <v>129</v>
      </c>
      <c r="F387" s="87">
        <v>0</v>
      </c>
      <c r="G387" s="87" t="s">
        <v>644</v>
      </c>
    </row>
    <row r="388" spans="2:7">
      <c r="B388" s="99" t="s">
        <v>2093</v>
      </c>
      <c r="C388" s="87" t="s">
        <v>476</v>
      </c>
      <c r="D388" s="87">
        <v>12</v>
      </c>
      <c r="E388" s="87">
        <v>129</v>
      </c>
      <c r="F388" s="87">
        <v>1291</v>
      </c>
      <c r="G388" s="87" t="s">
        <v>645</v>
      </c>
    </row>
    <row r="389" spans="2:7">
      <c r="B389" s="99" t="s">
        <v>2093</v>
      </c>
      <c r="C389" s="87" t="s">
        <v>476</v>
      </c>
      <c r="D389" s="87">
        <v>12</v>
      </c>
      <c r="E389" s="87">
        <v>129</v>
      </c>
      <c r="F389" s="87">
        <v>1292</v>
      </c>
      <c r="G389" s="87" t="s">
        <v>646</v>
      </c>
    </row>
    <row r="390" spans="2:7">
      <c r="B390" s="99" t="s">
        <v>2093</v>
      </c>
      <c r="C390" s="87" t="s">
        <v>476</v>
      </c>
      <c r="D390" s="87">
        <v>12</v>
      </c>
      <c r="E390" s="87">
        <v>129</v>
      </c>
      <c r="F390" s="87">
        <v>1299</v>
      </c>
      <c r="G390" s="87" t="s">
        <v>647</v>
      </c>
    </row>
    <row r="391" spans="2:7">
      <c r="B391" s="99" t="s">
        <v>2093</v>
      </c>
      <c r="C391" s="87" t="s">
        <v>476</v>
      </c>
      <c r="D391" s="87">
        <v>13</v>
      </c>
      <c r="E391" s="87">
        <v>0</v>
      </c>
      <c r="F391" s="87">
        <v>0</v>
      </c>
      <c r="G391" s="87" t="s">
        <v>648</v>
      </c>
    </row>
    <row r="392" spans="2:7">
      <c r="B392" s="99" t="s">
        <v>2093</v>
      </c>
      <c r="C392" s="87" t="s">
        <v>476</v>
      </c>
      <c r="D392" s="87">
        <v>13</v>
      </c>
      <c r="E392" s="87">
        <v>130</v>
      </c>
      <c r="F392" s="87">
        <v>0</v>
      </c>
      <c r="G392" s="87" t="s">
        <v>649</v>
      </c>
    </row>
    <row r="393" spans="2:7">
      <c r="B393" s="99" t="s">
        <v>2093</v>
      </c>
      <c r="C393" s="87" t="s">
        <v>476</v>
      </c>
      <c r="D393" s="87">
        <v>13</v>
      </c>
      <c r="E393" s="87">
        <v>130</v>
      </c>
      <c r="F393" s="87">
        <v>1300</v>
      </c>
      <c r="G393" s="87" t="s">
        <v>303</v>
      </c>
    </row>
    <row r="394" spans="2:7">
      <c r="B394" s="99" t="s">
        <v>2093</v>
      </c>
      <c r="C394" s="87" t="s">
        <v>476</v>
      </c>
      <c r="D394" s="87">
        <v>13</v>
      </c>
      <c r="E394" s="87">
        <v>130</v>
      </c>
      <c r="F394" s="87">
        <v>1309</v>
      </c>
      <c r="G394" s="87" t="s">
        <v>304</v>
      </c>
    </row>
    <row r="395" spans="2:7">
      <c r="B395" s="99" t="s">
        <v>2093</v>
      </c>
      <c r="C395" s="87" t="s">
        <v>476</v>
      </c>
      <c r="D395" s="87">
        <v>13</v>
      </c>
      <c r="E395" s="87">
        <v>131</v>
      </c>
      <c r="F395" s="87">
        <v>0</v>
      </c>
      <c r="G395" s="87" t="s">
        <v>650</v>
      </c>
    </row>
    <row r="396" spans="2:7">
      <c r="B396" s="99" t="s">
        <v>2093</v>
      </c>
      <c r="C396" s="87" t="s">
        <v>476</v>
      </c>
      <c r="D396" s="87">
        <v>13</v>
      </c>
      <c r="E396" s="87">
        <v>131</v>
      </c>
      <c r="F396" s="87">
        <v>1311</v>
      </c>
      <c r="G396" s="87" t="s">
        <v>651</v>
      </c>
    </row>
    <row r="397" spans="2:7">
      <c r="B397" s="99" t="s">
        <v>2093</v>
      </c>
      <c r="C397" s="87" t="s">
        <v>476</v>
      </c>
      <c r="D397" s="87">
        <v>13</v>
      </c>
      <c r="E397" s="87">
        <v>131</v>
      </c>
      <c r="F397" s="87">
        <v>1312</v>
      </c>
      <c r="G397" s="87" t="s">
        <v>652</v>
      </c>
    </row>
    <row r="398" spans="2:7">
      <c r="B398" s="99" t="s">
        <v>2093</v>
      </c>
      <c r="C398" s="87" t="s">
        <v>476</v>
      </c>
      <c r="D398" s="87">
        <v>13</v>
      </c>
      <c r="E398" s="87">
        <v>131</v>
      </c>
      <c r="F398" s="87">
        <v>1313</v>
      </c>
      <c r="G398" s="87" t="s">
        <v>653</v>
      </c>
    </row>
    <row r="399" spans="2:7">
      <c r="B399" s="99" t="s">
        <v>2093</v>
      </c>
      <c r="C399" s="87" t="s">
        <v>476</v>
      </c>
      <c r="D399" s="87">
        <v>13</v>
      </c>
      <c r="E399" s="87">
        <v>132</v>
      </c>
      <c r="F399" s="87">
        <v>0</v>
      </c>
      <c r="G399" s="87" t="s">
        <v>654</v>
      </c>
    </row>
    <row r="400" spans="2:7">
      <c r="B400" s="99" t="s">
        <v>2093</v>
      </c>
      <c r="C400" s="87" t="s">
        <v>476</v>
      </c>
      <c r="D400" s="87">
        <v>13</v>
      </c>
      <c r="E400" s="87">
        <v>132</v>
      </c>
      <c r="F400" s="87">
        <v>1321</v>
      </c>
      <c r="G400" s="87" t="s">
        <v>654</v>
      </c>
    </row>
    <row r="401" spans="2:7">
      <c r="B401" s="99" t="s">
        <v>2093</v>
      </c>
      <c r="C401" s="87" t="s">
        <v>476</v>
      </c>
      <c r="D401" s="87">
        <v>13</v>
      </c>
      <c r="E401" s="87">
        <v>133</v>
      </c>
      <c r="F401" s="87">
        <v>0</v>
      </c>
      <c r="G401" s="87" t="s">
        <v>655</v>
      </c>
    </row>
    <row r="402" spans="2:7">
      <c r="B402" s="99" t="s">
        <v>2093</v>
      </c>
      <c r="C402" s="87" t="s">
        <v>476</v>
      </c>
      <c r="D402" s="87">
        <v>13</v>
      </c>
      <c r="E402" s="87">
        <v>133</v>
      </c>
      <c r="F402" s="87">
        <v>1331</v>
      </c>
      <c r="G402" s="87" t="s">
        <v>655</v>
      </c>
    </row>
    <row r="403" spans="2:7">
      <c r="B403" s="99" t="s">
        <v>2093</v>
      </c>
      <c r="C403" s="87" t="s">
        <v>476</v>
      </c>
      <c r="D403" s="87">
        <v>13</v>
      </c>
      <c r="E403" s="87">
        <v>139</v>
      </c>
      <c r="F403" s="87">
        <v>0</v>
      </c>
      <c r="G403" s="87" t="s">
        <v>656</v>
      </c>
    </row>
    <row r="404" spans="2:7">
      <c r="B404" s="99" t="s">
        <v>2093</v>
      </c>
      <c r="C404" s="87" t="s">
        <v>476</v>
      </c>
      <c r="D404" s="87">
        <v>13</v>
      </c>
      <c r="E404" s="87">
        <v>139</v>
      </c>
      <c r="F404" s="87">
        <v>1391</v>
      </c>
      <c r="G404" s="87" t="s">
        <v>657</v>
      </c>
    </row>
    <row r="405" spans="2:7">
      <c r="B405" s="99" t="s">
        <v>2093</v>
      </c>
      <c r="C405" s="87" t="s">
        <v>476</v>
      </c>
      <c r="D405" s="87">
        <v>13</v>
      </c>
      <c r="E405" s="87">
        <v>139</v>
      </c>
      <c r="F405" s="87">
        <v>1392</v>
      </c>
      <c r="G405" s="87" t="s">
        <v>658</v>
      </c>
    </row>
    <row r="406" spans="2:7">
      <c r="B406" s="99" t="s">
        <v>2093</v>
      </c>
      <c r="C406" s="87" t="s">
        <v>476</v>
      </c>
      <c r="D406" s="87">
        <v>13</v>
      </c>
      <c r="E406" s="87">
        <v>139</v>
      </c>
      <c r="F406" s="87">
        <v>1393</v>
      </c>
      <c r="G406" s="87" t="s">
        <v>659</v>
      </c>
    </row>
    <row r="407" spans="2:7">
      <c r="B407" s="99" t="s">
        <v>2093</v>
      </c>
      <c r="C407" s="87" t="s">
        <v>476</v>
      </c>
      <c r="D407" s="87">
        <v>13</v>
      </c>
      <c r="E407" s="87">
        <v>139</v>
      </c>
      <c r="F407" s="87">
        <v>1399</v>
      </c>
      <c r="G407" s="87" t="s">
        <v>660</v>
      </c>
    </row>
    <row r="408" spans="2:7">
      <c r="B408" s="99" t="s">
        <v>2093</v>
      </c>
      <c r="C408" s="87" t="s">
        <v>476</v>
      </c>
      <c r="D408" s="87">
        <v>14</v>
      </c>
      <c r="E408" s="87">
        <v>0</v>
      </c>
      <c r="F408" s="87">
        <v>0</v>
      </c>
      <c r="G408" s="87" t="s">
        <v>661</v>
      </c>
    </row>
    <row r="409" spans="2:7">
      <c r="B409" s="99" t="s">
        <v>2093</v>
      </c>
      <c r="C409" s="87" t="s">
        <v>476</v>
      </c>
      <c r="D409" s="87">
        <v>14</v>
      </c>
      <c r="E409" s="87">
        <v>140</v>
      </c>
      <c r="F409" s="87">
        <v>0</v>
      </c>
      <c r="G409" s="87" t="s">
        <v>662</v>
      </c>
    </row>
    <row r="410" spans="2:7">
      <c r="B410" s="99" t="s">
        <v>2093</v>
      </c>
      <c r="C410" s="87" t="s">
        <v>476</v>
      </c>
      <c r="D410" s="87">
        <v>14</v>
      </c>
      <c r="E410" s="87">
        <v>140</v>
      </c>
      <c r="F410" s="87">
        <v>1400</v>
      </c>
      <c r="G410" s="87" t="s">
        <v>303</v>
      </c>
    </row>
    <row r="411" spans="2:7">
      <c r="B411" s="99" t="s">
        <v>2093</v>
      </c>
      <c r="C411" s="87" t="s">
        <v>476</v>
      </c>
      <c r="D411" s="87">
        <v>14</v>
      </c>
      <c r="E411" s="87">
        <v>140</v>
      </c>
      <c r="F411" s="87">
        <v>1409</v>
      </c>
      <c r="G411" s="87" t="s">
        <v>304</v>
      </c>
    </row>
    <row r="412" spans="2:7">
      <c r="B412" s="99" t="s">
        <v>2093</v>
      </c>
      <c r="C412" s="87" t="s">
        <v>476</v>
      </c>
      <c r="D412" s="87">
        <v>14</v>
      </c>
      <c r="E412" s="87">
        <v>141</v>
      </c>
      <c r="F412" s="87">
        <v>0</v>
      </c>
      <c r="G412" s="87" t="s">
        <v>663</v>
      </c>
    </row>
    <row r="413" spans="2:7">
      <c r="B413" s="99" t="s">
        <v>2093</v>
      </c>
      <c r="C413" s="87" t="s">
        <v>476</v>
      </c>
      <c r="D413" s="87">
        <v>14</v>
      </c>
      <c r="E413" s="87">
        <v>141</v>
      </c>
      <c r="F413" s="87">
        <v>1411</v>
      </c>
      <c r="G413" s="87" t="s">
        <v>663</v>
      </c>
    </row>
    <row r="414" spans="2:7">
      <c r="B414" s="99" t="s">
        <v>2093</v>
      </c>
      <c r="C414" s="87" t="s">
        <v>476</v>
      </c>
      <c r="D414" s="87">
        <v>14</v>
      </c>
      <c r="E414" s="87">
        <v>142</v>
      </c>
      <c r="F414" s="87">
        <v>0</v>
      </c>
      <c r="G414" s="87" t="s">
        <v>664</v>
      </c>
    </row>
    <row r="415" spans="2:7">
      <c r="B415" s="99" t="s">
        <v>2093</v>
      </c>
      <c r="C415" s="87" t="s">
        <v>476</v>
      </c>
      <c r="D415" s="87">
        <v>14</v>
      </c>
      <c r="E415" s="87">
        <v>142</v>
      </c>
      <c r="F415" s="87">
        <v>1421</v>
      </c>
      <c r="G415" s="87" t="s">
        <v>665</v>
      </c>
    </row>
    <row r="416" spans="2:7">
      <c r="B416" s="99" t="s">
        <v>2093</v>
      </c>
      <c r="C416" s="87" t="s">
        <v>476</v>
      </c>
      <c r="D416" s="87">
        <v>14</v>
      </c>
      <c r="E416" s="87">
        <v>142</v>
      </c>
      <c r="F416" s="87">
        <v>1422</v>
      </c>
      <c r="G416" s="87" t="s">
        <v>666</v>
      </c>
    </row>
    <row r="417" spans="2:7">
      <c r="B417" s="99" t="s">
        <v>2093</v>
      </c>
      <c r="C417" s="87" t="s">
        <v>476</v>
      </c>
      <c r="D417" s="87">
        <v>14</v>
      </c>
      <c r="E417" s="87">
        <v>142</v>
      </c>
      <c r="F417" s="87">
        <v>1423</v>
      </c>
      <c r="G417" s="87" t="s">
        <v>667</v>
      </c>
    </row>
    <row r="418" spans="2:7">
      <c r="B418" s="99" t="s">
        <v>2093</v>
      </c>
      <c r="C418" s="87" t="s">
        <v>476</v>
      </c>
      <c r="D418" s="87">
        <v>14</v>
      </c>
      <c r="E418" s="87">
        <v>142</v>
      </c>
      <c r="F418" s="87">
        <v>1424</v>
      </c>
      <c r="G418" s="87" t="s">
        <v>668</v>
      </c>
    </row>
    <row r="419" spans="2:7">
      <c r="B419" s="99" t="s">
        <v>2093</v>
      </c>
      <c r="C419" s="87" t="s">
        <v>476</v>
      </c>
      <c r="D419" s="87">
        <v>14</v>
      </c>
      <c r="E419" s="87">
        <v>143</v>
      </c>
      <c r="F419" s="87">
        <v>0</v>
      </c>
      <c r="G419" s="87" t="s">
        <v>669</v>
      </c>
    </row>
    <row r="420" spans="2:7">
      <c r="B420" s="99" t="s">
        <v>2093</v>
      </c>
      <c r="C420" s="87" t="s">
        <v>476</v>
      </c>
      <c r="D420" s="87">
        <v>14</v>
      </c>
      <c r="E420" s="87">
        <v>143</v>
      </c>
      <c r="F420" s="87">
        <v>1431</v>
      </c>
      <c r="G420" s="87" t="s">
        <v>670</v>
      </c>
    </row>
    <row r="421" spans="2:7">
      <c r="B421" s="99" t="s">
        <v>2093</v>
      </c>
      <c r="C421" s="87" t="s">
        <v>476</v>
      </c>
      <c r="D421" s="87">
        <v>14</v>
      </c>
      <c r="E421" s="87">
        <v>143</v>
      </c>
      <c r="F421" s="87">
        <v>1432</v>
      </c>
      <c r="G421" s="87" t="s">
        <v>671</v>
      </c>
    </row>
    <row r="422" spans="2:7">
      <c r="B422" s="99" t="s">
        <v>2093</v>
      </c>
      <c r="C422" s="87" t="s">
        <v>476</v>
      </c>
      <c r="D422" s="87">
        <v>14</v>
      </c>
      <c r="E422" s="87">
        <v>143</v>
      </c>
      <c r="F422" s="87">
        <v>1433</v>
      </c>
      <c r="G422" s="87" t="s">
        <v>672</v>
      </c>
    </row>
    <row r="423" spans="2:7">
      <c r="B423" s="99" t="s">
        <v>2093</v>
      </c>
      <c r="C423" s="87" t="s">
        <v>476</v>
      </c>
      <c r="D423" s="87">
        <v>14</v>
      </c>
      <c r="E423" s="87">
        <v>144</v>
      </c>
      <c r="F423" s="87">
        <v>0</v>
      </c>
      <c r="G423" s="87" t="s">
        <v>673</v>
      </c>
    </row>
    <row r="424" spans="2:7">
      <c r="B424" s="99" t="s">
        <v>2093</v>
      </c>
      <c r="C424" s="87" t="s">
        <v>476</v>
      </c>
      <c r="D424" s="87">
        <v>14</v>
      </c>
      <c r="E424" s="87">
        <v>144</v>
      </c>
      <c r="F424" s="87">
        <v>1441</v>
      </c>
      <c r="G424" s="87" t="s">
        <v>674</v>
      </c>
    </row>
    <row r="425" spans="2:7">
      <c r="B425" s="99" t="s">
        <v>2093</v>
      </c>
      <c r="C425" s="87" t="s">
        <v>476</v>
      </c>
      <c r="D425" s="87">
        <v>14</v>
      </c>
      <c r="E425" s="87">
        <v>144</v>
      </c>
      <c r="F425" s="87">
        <v>1442</v>
      </c>
      <c r="G425" s="87" t="s">
        <v>675</v>
      </c>
    </row>
    <row r="426" spans="2:7">
      <c r="B426" s="99" t="s">
        <v>2093</v>
      </c>
      <c r="C426" s="87" t="s">
        <v>476</v>
      </c>
      <c r="D426" s="87">
        <v>14</v>
      </c>
      <c r="E426" s="87">
        <v>144</v>
      </c>
      <c r="F426" s="87">
        <v>1449</v>
      </c>
      <c r="G426" s="87" t="s">
        <v>676</v>
      </c>
    </row>
    <row r="427" spans="2:7">
      <c r="B427" s="99" t="s">
        <v>2093</v>
      </c>
      <c r="C427" s="87" t="s">
        <v>476</v>
      </c>
      <c r="D427" s="87">
        <v>14</v>
      </c>
      <c r="E427" s="87">
        <v>145</v>
      </c>
      <c r="F427" s="87">
        <v>0</v>
      </c>
      <c r="G427" s="87" t="s">
        <v>677</v>
      </c>
    </row>
    <row r="428" spans="2:7">
      <c r="B428" s="99" t="s">
        <v>2093</v>
      </c>
      <c r="C428" s="87" t="s">
        <v>476</v>
      </c>
      <c r="D428" s="87">
        <v>14</v>
      </c>
      <c r="E428" s="87">
        <v>145</v>
      </c>
      <c r="F428" s="87">
        <v>1451</v>
      </c>
      <c r="G428" s="87" t="s">
        <v>678</v>
      </c>
    </row>
    <row r="429" spans="2:7">
      <c r="B429" s="99" t="s">
        <v>2093</v>
      </c>
      <c r="C429" s="87" t="s">
        <v>476</v>
      </c>
      <c r="D429" s="87">
        <v>14</v>
      </c>
      <c r="E429" s="87">
        <v>145</v>
      </c>
      <c r="F429" s="87">
        <v>1452</v>
      </c>
      <c r="G429" s="87" t="s">
        <v>679</v>
      </c>
    </row>
    <row r="430" spans="2:7">
      <c r="B430" s="99" t="s">
        <v>2093</v>
      </c>
      <c r="C430" s="87" t="s">
        <v>476</v>
      </c>
      <c r="D430" s="87">
        <v>14</v>
      </c>
      <c r="E430" s="87">
        <v>145</v>
      </c>
      <c r="F430" s="87">
        <v>1453</v>
      </c>
      <c r="G430" s="87" t="s">
        <v>680</v>
      </c>
    </row>
    <row r="431" spans="2:7">
      <c r="B431" s="99" t="s">
        <v>2093</v>
      </c>
      <c r="C431" s="87" t="s">
        <v>476</v>
      </c>
      <c r="D431" s="87">
        <v>14</v>
      </c>
      <c r="E431" s="87">
        <v>145</v>
      </c>
      <c r="F431" s="87">
        <v>1454</v>
      </c>
      <c r="G431" s="87" t="s">
        <v>681</v>
      </c>
    </row>
    <row r="432" spans="2:7">
      <c r="B432" s="99" t="s">
        <v>2093</v>
      </c>
      <c r="C432" s="87" t="s">
        <v>476</v>
      </c>
      <c r="D432" s="87">
        <v>14</v>
      </c>
      <c r="E432" s="87">
        <v>149</v>
      </c>
      <c r="F432" s="87">
        <v>0</v>
      </c>
      <c r="G432" s="87" t="s">
        <v>682</v>
      </c>
    </row>
    <row r="433" spans="2:7">
      <c r="B433" s="99" t="s">
        <v>2093</v>
      </c>
      <c r="C433" s="87" t="s">
        <v>476</v>
      </c>
      <c r="D433" s="87">
        <v>14</v>
      </c>
      <c r="E433" s="87">
        <v>149</v>
      </c>
      <c r="F433" s="87">
        <v>1499</v>
      </c>
      <c r="G433" s="87" t="s">
        <v>682</v>
      </c>
    </row>
    <row r="434" spans="2:7">
      <c r="B434" s="99" t="s">
        <v>2093</v>
      </c>
      <c r="C434" s="87" t="s">
        <v>476</v>
      </c>
      <c r="D434" s="87">
        <v>15</v>
      </c>
      <c r="E434" s="87">
        <v>0</v>
      </c>
      <c r="F434" s="87">
        <v>0</v>
      </c>
      <c r="G434" s="87" t="s">
        <v>683</v>
      </c>
    </row>
    <row r="435" spans="2:7">
      <c r="B435" s="99" t="s">
        <v>2093</v>
      </c>
      <c r="C435" s="87" t="s">
        <v>476</v>
      </c>
      <c r="D435" s="87">
        <v>15</v>
      </c>
      <c r="E435" s="87">
        <v>150</v>
      </c>
      <c r="F435" s="87">
        <v>0</v>
      </c>
      <c r="G435" s="87" t="s">
        <v>684</v>
      </c>
    </row>
    <row r="436" spans="2:7">
      <c r="B436" s="99" t="s">
        <v>2093</v>
      </c>
      <c r="C436" s="87" t="s">
        <v>476</v>
      </c>
      <c r="D436" s="87">
        <v>15</v>
      </c>
      <c r="E436" s="87">
        <v>150</v>
      </c>
      <c r="F436" s="87">
        <v>1500</v>
      </c>
      <c r="G436" s="87" t="s">
        <v>303</v>
      </c>
    </row>
    <row r="437" spans="2:7">
      <c r="B437" s="99" t="s">
        <v>2093</v>
      </c>
      <c r="C437" s="87" t="s">
        <v>476</v>
      </c>
      <c r="D437" s="87">
        <v>15</v>
      </c>
      <c r="E437" s="87">
        <v>150</v>
      </c>
      <c r="F437" s="87">
        <v>1509</v>
      </c>
      <c r="G437" s="87" t="s">
        <v>304</v>
      </c>
    </row>
    <row r="438" spans="2:7">
      <c r="B438" s="99" t="s">
        <v>2093</v>
      </c>
      <c r="C438" s="87" t="s">
        <v>476</v>
      </c>
      <c r="D438" s="87">
        <v>15</v>
      </c>
      <c r="E438" s="87">
        <v>151</v>
      </c>
      <c r="F438" s="87">
        <v>0</v>
      </c>
      <c r="G438" s="87" t="s">
        <v>685</v>
      </c>
    </row>
    <row r="439" spans="2:7">
      <c r="B439" s="99" t="s">
        <v>2093</v>
      </c>
      <c r="C439" s="87" t="s">
        <v>476</v>
      </c>
      <c r="D439" s="87">
        <v>15</v>
      </c>
      <c r="E439" s="87">
        <v>151</v>
      </c>
      <c r="F439" s="87">
        <v>1511</v>
      </c>
      <c r="G439" s="87" t="s">
        <v>686</v>
      </c>
    </row>
    <row r="440" spans="2:7">
      <c r="B440" s="99" t="s">
        <v>2093</v>
      </c>
      <c r="C440" s="87" t="s">
        <v>476</v>
      </c>
      <c r="D440" s="87">
        <v>15</v>
      </c>
      <c r="E440" s="87">
        <v>151</v>
      </c>
      <c r="F440" s="87">
        <v>1512</v>
      </c>
      <c r="G440" s="87" t="s">
        <v>687</v>
      </c>
    </row>
    <row r="441" spans="2:7">
      <c r="B441" s="99" t="s">
        <v>2093</v>
      </c>
      <c r="C441" s="87" t="s">
        <v>476</v>
      </c>
      <c r="D441" s="87">
        <v>15</v>
      </c>
      <c r="E441" s="87">
        <v>151</v>
      </c>
      <c r="F441" s="87">
        <v>1513</v>
      </c>
      <c r="G441" s="87" t="s">
        <v>688</v>
      </c>
    </row>
    <row r="442" spans="2:7">
      <c r="B442" s="99" t="s">
        <v>2093</v>
      </c>
      <c r="C442" s="87" t="s">
        <v>476</v>
      </c>
      <c r="D442" s="87">
        <v>15</v>
      </c>
      <c r="E442" s="87">
        <v>152</v>
      </c>
      <c r="F442" s="87">
        <v>0</v>
      </c>
      <c r="G442" s="87" t="s">
        <v>689</v>
      </c>
    </row>
    <row r="443" spans="2:7">
      <c r="B443" s="99" t="s">
        <v>2093</v>
      </c>
      <c r="C443" s="87" t="s">
        <v>476</v>
      </c>
      <c r="D443" s="87">
        <v>15</v>
      </c>
      <c r="E443" s="87">
        <v>152</v>
      </c>
      <c r="F443" s="87">
        <v>1521</v>
      </c>
      <c r="G443" s="87" t="s">
        <v>689</v>
      </c>
    </row>
    <row r="444" spans="2:7">
      <c r="B444" s="99" t="s">
        <v>2093</v>
      </c>
      <c r="C444" s="87" t="s">
        <v>476</v>
      </c>
      <c r="D444" s="87">
        <v>15</v>
      </c>
      <c r="E444" s="87">
        <v>153</v>
      </c>
      <c r="F444" s="87">
        <v>0</v>
      </c>
      <c r="G444" s="87" t="s">
        <v>690</v>
      </c>
    </row>
    <row r="445" spans="2:7">
      <c r="B445" s="99" t="s">
        <v>2093</v>
      </c>
      <c r="C445" s="87" t="s">
        <v>476</v>
      </c>
      <c r="D445" s="87">
        <v>15</v>
      </c>
      <c r="E445" s="87">
        <v>153</v>
      </c>
      <c r="F445" s="87">
        <v>1531</v>
      </c>
      <c r="G445" s="87" t="s">
        <v>691</v>
      </c>
    </row>
    <row r="446" spans="2:7">
      <c r="B446" s="99" t="s">
        <v>2093</v>
      </c>
      <c r="C446" s="87" t="s">
        <v>476</v>
      </c>
      <c r="D446" s="87">
        <v>15</v>
      </c>
      <c r="E446" s="87">
        <v>153</v>
      </c>
      <c r="F446" s="87">
        <v>1532</v>
      </c>
      <c r="G446" s="87" t="s">
        <v>692</v>
      </c>
    </row>
    <row r="447" spans="2:7">
      <c r="B447" s="99" t="s">
        <v>2093</v>
      </c>
      <c r="C447" s="87" t="s">
        <v>476</v>
      </c>
      <c r="D447" s="87">
        <v>15</v>
      </c>
      <c r="E447" s="87">
        <v>159</v>
      </c>
      <c r="F447" s="87">
        <v>0</v>
      </c>
      <c r="G447" s="87" t="s">
        <v>693</v>
      </c>
    </row>
    <row r="448" spans="2:7">
      <c r="B448" s="99" t="s">
        <v>2093</v>
      </c>
      <c r="C448" s="87" t="s">
        <v>476</v>
      </c>
      <c r="D448" s="87">
        <v>15</v>
      </c>
      <c r="E448" s="87">
        <v>159</v>
      </c>
      <c r="F448" s="87">
        <v>1591</v>
      </c>
      <c r="G448" s="87" t="s">
        <v>693</v>
      </c>
    </row>
    <row r="449" spans="2:7">
      <c r="B449" s="99" t="s">
        <v>2093</v>
      </c>
      <c r="C449" s="87" t="s">
        <v>476</v>
      </c>
      <c r="D449" s="87">
        <v>16</v>
      </c>
      <c r="E449" s="87">
        <v>0</v>
      </c>
      <c r="F449" s="87">
        <v>0</v>
      </c>
      <c r="G449" s="87" t="s">
        <v>694</v>
      </c>
    </row>
    <row r="450" spans="2:7">
      <c r="B450" s="99" t="s">
        <v>2093</v>
      </c>
      <c r="C450" s="87" t="s">
        <v>476</v>
      </c>
      <c r="D450" s="87">
        <v>16</v>
      </c>
      <c r="E450" s="87">
        <v>160</v>
      </c>
      <c r="F450" s="87">
        <v>0</v>
      </c>
      <c r="G450" s="87" t="s">
        <v>695</v>
      </c>
    </row>
    <row r="451" spans="2:7">
      <c r="B451" s="99" t="s">
        <v>2093</v>
      </c>
      <c r="C451" s="87" t="s">
        <v>476</v>
      </c>
      <c r="D451" s="87">
        <v>16</v>
      </c>
      <c r="E451" s="87">
        <v>160</v>
      </c>
      <c r="F451" s="87">
        <v>1600</v>
      </c>
      <c r="G451" s="87" t="s">
        <v>303</v>
      </c>
    </row>
    <row r="452" spans="2:7">
      <c r="B452" s="99" t="s">
        <v>2093</v>
      </c>
      <c r="C452" s="87" t="s">
        <v>476</v>
      </c>
      <c r="D452" s="87">
        <v>16</v>
      </c>
      <c r="E452" s="87">
        <v>160</v>
      </c>
      <c r="F452" s="87">
        <v>1609</v>
      </c>
      <c r="G452" s="87" t="s">
        <v>304</v>
      </c>
    </row>
    <row r="453" spans="2:7">
      <c r="B453" s="99" t="s">
        <v>2093</v>
      </c>
      <c r="C453" s="87" t="s">
        <v>476</v>
      </c>
      <c r="D453" s="87">
        <v>16</v>
      </c>
      <c r="E453" s="87">
        <v>161</v>
      </c>
      <c r="F453" s="87">
        <v>0</v>
      </c>
      <c r="G453" s="87" t="s">
        <v>696</v>
      </c>
    </row>
    <row r="454" spans="2:7">
      <c r="B454" s="99" t="s">
        <v>2093</v>
      </c>
      <c r="C454" s="87" t="s">
        <v>476</v>
      </c>
      <c r="D454" s="87">
        <v>16</v>
      </c>
      <c r="E454" s="87">
        <v>161</v>
      </c>
      <c r="F454" s="87">
        <v>1611</v>
      </c>
      <c r="G454" s="87" t="s">
        <v>697</v>
      </c>
    </row>
    <row r="455" spans="2:7">
      <c r="B455" s="99" t="s">
        <v>2093</v>
      </c>
      <c r="C455" s="87" t="s">
        <v>476</v>
      </c>
      <c r="D455" s="87">
        <v>16</v>
      </c>
      <c r="E455" s="87">
        <v>161</v>
      </c>
      <c r="F455" s="87">
        <v>1612</v>
      </c>
      <c r="G455" s="87" t="s">
        <v>698</v>
      </c>
    </row>
    <row r="456" spans="2:7">
      <c r="B456" s="99" t="s">
        <v>2093</v>
      </c>
      <c r="C456" s="87" t="s">
        <v>476</v>
      </c>
      <c r="D456" s="87">
        <v>16</v>
      </c>
      <c r="E456" s="87">
        <v>161</v>
      </c>
      <c r="F456" s="87">
        <v>1619</v>
      </c>
      <c r="G456" s="87" t="s">
        <v>699</v>
      </c>
    </row>
    <row r="457" spans="2:7">
      <c r="B457" s="99" t="s">
        <v>2093</v>
      </c>
      <c r="C457" s="87" t="s">
        <v>476</v>
      </c>
      <c r="D457" s="87">
        <v>16</v>
      </c>
      <c r="E457" s="87">
        <v>162</v>
      </c>
      <c r="F457" s="87">
        <v>0</v>
      </c>
      <c r="G457" s="87" t="s">
        <v>700</v>
      </c>
    </row>
    <row r="458" spans="2:7">
      <c r="B458" s="99" t="s">
        <v>2093</v>
      </c>
      <c r="C458" s="87" t="s">
        <v>476</v>
      </c>
      <c r="D458" s="87">
        <v>16</v>
      </c>
      <c r="E458" s="87">
        <v>162</v>
      </c>
      <c r="F458" s="87">
        <v>1621</v>
      </c>
      <c r="G458" s="87" t="s">
        <v>701</v>
      </c>
    </row>
    <row r="459" spans="2:7">
      <c r="B459" s="99" t="s">
        <v>2093</v>
      </c>
      <c r="C459" s="87" t="s">
        <v>476</v>
      </c>
      <c r="D459" s="87">
        <v>16</v>
      </c>
      <c r="E459" s="87">
        <v>162</v>
      </c>
      <c r="F459" s="87">
        <v>1622</v>
      </c>
      <c r="G459" s="87" t="s">
        <v>702</v>
      </c>
    </row>
    <row r="460" spans="2:7">
      <c r="B460" s="99" t="s">
        <v>2093</v>
      </c>
      <c r="C460" s="87" t="s">
        <v>476</v>
      </c>
      <c r="D460" s="87">
        <v>16</v>
      </c>
      <c r="E460" s="87">
        <v>162</v>
      </c>
      <c r="F460" s="87">
        <v>1623</v>
      </c>
      <c r="G460" s="87" t="s">
        <v>703</v>
      </c>
    </row>
    <row r="461" spans="2:7">
      <c r="B461" s="99" t="s">
        <v>2093</v>
      </c>
      <c r="C461" s="87" t="s">
        <v>476</v>
      </c>
      <c r="D461" s="87">
        <v>16</v>
      </c>
      <c r="E461" s="87">
        <v>162</v>
      </c>
      <c r="F461" s="87">
        <v>1624</v>
      </c>
      <c r="G461" s="87" t="s">
        <v>704</v>
      </c>
    </row>
    <row r="462" spans="2:7">
      <c r="B462" s="99" t="s">
        <v>2093</v>
      </c>
      <c r="C462" s="87" t="s">
        <v>476</v>
      </c>
      <c r="D462" s="87">
        <v>16</v>
      </c>
      <c r="E462" s="87">
        <v>162</v>
      </c>
      <c r="F462" s="87">
        <v>1629</v>
      </c>
      <c r="G462" s="87" t="s">
        <v>705</v>
      </c>
    </row>
    <row r="463" spans="2:7">
      <c r="B463" s="99" t="s">
        <v>2093</v>
      </c>
      <c r="C463" s="87" t="s">
        <v>476</v>
      </c>
      <c r="D463" s="87">
        <v>16</v>
      </c>
      <c r="E463" s="87">
        <v>163</v>
      </c>
      <c r="F463" s="87">
        <v>0</v>
      </c>
      <c r="G463" s="87" t="s">
        <v>706</v>
      </c>
    </row>
    <row r="464" spans="2:7">
      <c r="B464" s="99" t="s">
        <v>2093</v>
      </c>
      <c r="C464" s="87" t="s">
        <v>476</v>
      </c>
      <c r="D464" s="87">
        <v>16</v>
      </c>
      <c r="E464" s="87">
        <v>163</v>
      </c>
      <c r="F464" s="87">
        <v>1631</v>
      </c>
      <c r="G464" s="87" t="s">
        <v>707</v>
      </c>
    </row>
    <row r="465" spans="2:7">
      <c r="B465" s="99" t="s">
        <v>2093</v>
      </c>
      <c r="C465" s="87" t="s">
        <v>476</v>
      </c>
      <c r="D465" s="87">
        <v>16</v>
      </c>
      <c r="E465" s="87">
        <v>163</v>
      </c>
      <c r="F465" s="87">
        <v>1632</v>
      </c>
      <c r="G465" s="87" t="s">
        <v>708</v>
      </c>
    </row>
    <row r="466" spans="2:7">
      <c r="B466" s="99" t="s">
        <v>2093</v>
      </c>
      <c r="C466" s="87" t="s">
        <v>476</v>
      </c>
      <c r="D466" s="87">
        <v>16</v>
      </c>
      <c r="E466" s="87">
        <v>163</v>
      </c>
      <c r="F466" s="87">
        <v>1633</v>
      </c>
      <c r="G466" s="87" t="s">
        <v>709</v>
      </c>
    </row>
    <row r="467" spans="2:7">
      <c r="B467" s="99" t="s">
        <v>2093</v>
      </c>
      <c r="C467" s="87" t="s">
        <v>476</v>
      </c>
      <c r="D467" s="87">
        <v>16</v>
      </c>
      <c r="E467" s="87">
        <v>163</v>
      </c>
      <c r="F467" s="87">
        <v>1634</v>
      </c>
      <c r="G467" s="87" t="s">
        <v>710</v>
      </c>
    </row>
    <row r="468" spans="2:7">
      <c r="B468" s="99" t="s">
        <v>2093</v>
      </c>
      <c r="C468" s="87" t="s">
        <v>476</v>
      </c>
      <c r="D468" s="87">
        <v>16</v>
      </c>
      <c r="E468" s="87">
        <v>163</v>
      </c>
      <c r="F468" s="87">
        <v>1635</v>
      </c>
      <c r="G468" s="87" t="s">
        <v>711</v>
      </c>
    </row>
    <row r="469" spans="2:7">
      <c r="B469" s="99" t="s">
        <v>2093</v>
      </c>
      <c r="C469" s="87" t="s">
        <v>476</v>
      </c>
      <c r="D469" s="87">
        <v>16</v>
      </c>
      <c r="E469" s="87">
        <v>163</v>
      </c>
      <c r="F469" s="87">
        <v>1636</v>
      </c>
      <c r="G469" s="87" t="s">
        <v>712</v>
      </c>
    </row>
    <row r="470" spans="2:7">
      <c r="B470" s="99" t="s">
        <v>2093</v>
      </c>
      <c r="C470" s="87" t="s">
        <v>476</v>
      </c>
      <c r="D470" s="87">
        <v>16</v>
      </c>
      <c r="E470" s="87">
        <v>163</v>
      </c>
      <c r="F470" s="87">
        <v>1639</v>
      </c>
      <c r="G470" s="87" t="s">
        <v>713</v>
      </c>
    </row>
    <row r="471" spans="2:7">
      <c r="B471" s="99" t="s">
        <v>2093</v>
      </c>
      <c r="C471" s="87" t="s">
        <v>476</v>
      </c>
      <c r="D471" s="87">
        <v>16</v>
      </c>
      <c r="E471" s="87">
        <v>164</v>
      </c>
      <c r="F471" s="87">
        <v>0</v>
      </c>
      <c r="G471" s="87" t="s">
        <v>714</v>
      </c>
    </row>
    <row r="472" spans="2:7">
      <c r="B472" s="99" t="s">
        <v>2093</v>
      </c>
      <c r="C472" s="87" t="s">
        <v>476</v>
      </c>
      <c r="D472" s="87">
        <v>16</v>
      </c>
      <c r="E472" s="87">
        <v>164</v>
      </c>
      <c r="F472" s="87">
        <v>1641</v>
      </c>
      <c r="G472" s="87" t="s">
        <v>715</v>
      </c>
    </row>
    <row r="473" spans="2:7">
      <c r="B473" s="99" t="s">
        <v>2093</v>
      </c>
      <c r="C473" s="87" t="s">
        <v>476</v>
      </c>
      <c r="D473" s="87">
        <v>16</v>
      </c>
      <c r="E473" s="87">
        <v>164</v>
      </c>
      <c r="F473" s="87">
        <v>1642</v>
      </c>
      <c r="G473" s="87" t="s">
        <v>716</v>
      </c>
    </row>
    <row r="474" spans="2:7">
      <c r="B474" s="99" t="s">
        <v>2093</v>
      </c>
      <c r="C474" s="87" t="s">
        <v>476</v>
      </c>
      <c r="D474" s="87">
        <v>16</v>
      </c>
      <c r="E474" s="87">
        <v>164</v>
      </c>
      <c r="F474" s="87">
        <v>1643</v>
      </c>
      <c r="G474" s="87" t="s">
        <v>717</v>
      </c>
    </row>
    <row r="475" spans="2:7">
      <c r="B475" s="99" t="s">
        <v>2093</v>
      </c>
      <c r="C475" s="87" t="s">
        <v>476</v>
      </c>
      <c r="D475" s="87">
        <v>16</v>
      </c>
      <c r="E475" s="87">
        <v>164</v>
      </c>
      <c r="F475" s="87">
        <v>1644</v>
      </c>
      <c r="G475" s="87" t="s">
        <v>718</v>
      </c>
    </row>
    <row r="476" spans="2:7">
      <c r="B476" s="99" t="s">
        <v>2093</v>
      </c>
      <c r="C476" s="87" t="s">
        <v>476</v>
      </c>
      <c r="D476" s="87">
        <v>16</v>
      </c>
      <c r="E476" s="87">
        <v>164</v>
      </c>
      <c r="F476" s="87">
        <v>1645</v>
      </c>
      <c r="G476" s="87" t="s">
        <v>719</v>
      </c>
    </row>
    <row r="477" spans="2:7">
      <c r="B477" s="99" t="s">
        <v>2093</v>
      </c>
      <c r="C477" s="87" t="s">
        <v>476</v>
      </c>
      <c r="D477" s="87">
        <v>16</v>
      </c>
      <c r="E477" s="87">
        <v>164</v>
      </c>
      <c r="F477" s="87">
        <v>1646</v>
      </c>
      <c r="G477" s="87" t="s">
        <v>720</v>
      </c>
    </row>
    <row r="478" spans="2:7">
      <c r="B478" s="99" t="s">
        <v>2093</v>
      </c>
      <c r="C478" s="87" t="s">
        <v>476</v>
      </c>
      <c r="D478" s="87">
        <v>16</v>
      </c>
      <c r="E478" s="87">
        <v>164</v>
      </c>
      <c r="F478" s="87">
        <v>1647</v>
      </c>
      <c r="G478" s="87" t="s">
        <v>721</v>
      </c>
    </row>
    <row r="479" spans="2:7">
      <c r="B479" s="99" t="s">
        <v>2093</v>
      </c>
      <c r="C479" s="87" t="s">
        <v>476</v>
      </c>
      <c r="D479" s="87">
        <v>16</v>
      </c>
      <c r="E479" s="87">
        <v>165</v>
      </c>
      <c r="F479" s="87">
        <v>0</v>
      </c>
      <c r="G479" s="87" t="s">
        <v>722</v>
      </c>
    </row>
    <row r="480" spans="2:7">
      <c r="B480" s="99" t="s">
        <v>2093</v>
      </c>
      <c r="C480" s="87" t="s">
        <v>476</v>
      </c>
      <c r="D480" s="87">
        <v>16</v>
      </c>
      <c r="E480" s="87">
        <v>165</v>
      </c>
      <c r="F480" s="87">
        <v>1651</v>
      </c>
      <c r="G480" s="87" t="s">
        <v>723</v>
      </c>
    </row>
    <row r="481" spans="2:7">
      <c r="B481" s="99" t="s">
        <v>2093</v>
      </c>
      <c r="C481" s="87" t="s">
        <v>476</v>
      </c>
      <c r="D481" s="87">
        <v>16</v>
      </c>
      <c r="E481" s="87">
        <v>165</v>
      </c>
      <c r="F481" s="87">
        <v>1652</v>
      </c>
      <c r="G481" s="87" t="s">
        <v>724</v>
      </c>
    </row>
    <row r="482" spans="2:7">
      <c r="B482" s="99" t="s">
        <v>2093</v>
      </c>
      <c r="C482" s="87" t="s">
        <v>476</v>
      </c>
      <c r="D482" s="87">
        <v>16</v>
      </c>
      <c r="E482" s="87">
        <v>165</v>
      </c>
      <c r="F482" s="87">
        <v>1653</v>
      </c>
      <c r="G482" s="87" t="s">
        <v>725</v>
      </c>
    </row>
    <row r="483" spans="2:7">
      <c r="B483" s="99" t="s">
        <v>2093</v>
      </c>
      <c r="C483" s="87" t="s">
        <v>476</v>
      </c>
      <c r="D483" s="87">
        <v>16</v>
      </c>
      <c r="E483" s="87">
        <v>165</v>
      </c>
      <c r="F483" s="87">
        <v>1654</v>
      </c>
      <c r="G483" s="87" t="s">
        <v>726</v>
      </c>
    </row>
    <row r="484" spans="2:7">
      <c r="B484" s="99" t="s">
        <v>2093</v>
      </c>
      <c r="C484" s="87" t="s">
        <v>476</v>
      </c>
      <c r="D484" s="87">
        <v>16</v>
      </c>
      <c r="E484" s="87">
        <v>165</v>
      </c>
      <c r="F484" s="87">
        <v>1655</v>
      </c>
      <c r="G484" s="87" t="s">
        <v>727</v>
      </c>
    </row>
    <row r="485" spans="2:7">
      <c r="B485" s="99" t="s">
        <v>2093</v>
      </c>
      <c r="C485" s="87" t="s">
        <v>476</v>
      </c>
      <c r="D485" s="87">
        <v>16</v>
      </c>
      <c r="E485" s="87">
        <v>166</v>
      </c>
      <c r="F485" s="87">
        <v>0</v>
      </c>
      <c r="G485" s="87" t="s">
        <v>728</v>
      </c>
    </row>
    <row r="486" spans="2:7">
      <c r="B486" s="99" t="s">
        <v>2093</v>
      </c>
      <c r="C486" s="87" t="s">
        <v>476</v>
      </c>
      <c r="D486" s="87">
        <v>16</v>
      </c>
      <c r="E486" s="87">
        <v>166</v>
      </c>
      <c r="F486" s="87">
        <v>1661</v>
      </c>
      <c r="G486" s="87" t="s">
        <v>729</v>
      </c>
    </row>
    <row r="487" spans="2:7">
      <c r="B487" s="99" t="s">
        <v>2093</v>
      </c>
      <c r="C487" s="87" t="s">
        <v>476</v>
      </c>
      <c r="D487" s="87">
        <v>16</v>
      </c>
      <c r="E487" s="87">
        <v>166</v>
      </c>
      <c r="F487" s="87">
        <v>1662</v>
      </c>
      <c r="G487" s="87" t="s">
        <v>730</v>
      </c>
    </row>
    <row r="488" spans="2:7">
      <c r="B488" s="99" t="s">
        <v>2093</v>
      </c>
      <c r="C488" s="87" t="s">
        <v>476</v>
      </c>
      <c r="D488" s="87">
        <v>16</v>
      </c>
      <c r="E488" s="87">
        <v>166</v>
      </c>
      <c r="F488" s="87">
        <v>1669</v>
      </c>
      <c r="G488" s="87" t="s">
        <v>731</v>
      </c>
    </row>
    <row r="489" spans="2:7">
      <c r="B489" s="99" t="s">
        <v>2093</v>
      </c>
      <c r="C489" s="87" t="s">
        <v>476</v>
      </c>
      <c r="D489" s="87">
        <v>16</v>
      </c>
      <c r="E489" s="87">
        <v>169</v>
      </c>
      <c r="F489" s="87">
        <v>0</v>
      </c>
      <c r="G489" s="87" t="s">
        <v>732</v>
      </c>
    </row>
    <row r="490" spans="2:7">
      <c r="B490" s="99" t="s">
        <v>2093</v>
      </c>
      <c r="C490" s="87" t="s">
        <v>476</v>
      </c>
      <c r="D490" s="87">
        <v>16</v>
      </c>
      <c r="E490" s="87">
        <v>169</v>
      </c>
      <c r="F490" s="87">
        <v>1691</v>
      </c>
      <c r="G490" s="87" t="s">
        <v>733</v>
      </c>
    </row>
    <row r="491" spans="2:7">
      <c r="B491" s="99" t="s">
        <v>2093</v>
      </c>
      <c r="C491" s="87" t="s">
        <v>476</v>
      </c>
      <c r="D491" s="87">
        <v>16</v>
      </c>
      <c r="E491" s="87">
        <v>169</v>
      </c>
      <c r="F491" s="87">
        <v>1692</v>
      </c>
      <c r="G491" s="87" t="s">
        <v>734</v>
      </c>
    </row>
    <row r="492" spans="2:7">
      <c r="B492" s="99" t="s">
        <v>2093</v>
      </c>
      <c r="C492" s="87" t="s">
        <v>476</v>
      </c>
      <c r="D492" s="87">
        <v>16</v>
      </c>
      <c r="E492" s="87">
        <v>169</v>
      </c>
      <c r="F492" s="87">
        <v>1693</v>
      </c>
      <c r="G492" s="87" t="s">
        <v>735</v>
      </c>
    </row>
    <row r="493" spans="2:7">
      <c r="B493" s="99" t="s">
        <v>2093</v>
      </c>
      <c r="C493" s="87" t="s">
        <v>476</v>
      </c>
      <c r="D493" s="87">
        <v>16</v>
      </c>
      <c r="E493" s="87">
        <v>169</v>
      </c>
      <c r="F493" s="87">
        <v>1694</v>
      </c>
      <c r="G493" s="87" t="s">
        <v>736</v>
      </c>
    </row>
    <row r="494" spans="2:7">
      <c r="B494" s="99" t="s">
        <v>2093</v>
      </c>
      <c r="C494" s="87" t="s">
        <v>476</v>
      </c>
      <c r="D494" s="87">
        <v>16</v>
      </c>
      <c r="E494" s="87">
        <v>169</v>
      </c>
      <c r="F494" s="87">
        <v>1695</v>
      </c>
      <c r="G494" s="87" t="s">
        <v>737</v>
      </c>
    </row>
    <row r="495" spans="2:7">
      <c r="B495" s="99" t="s">
        <v>2093</v>
      </c>
      <c r="C495" s="87" t="s">
        <v>476</v>
      </c>
      <c r="D495" s="87">
        <v>16</v>
      </c>
      <c r="E495" s="87">
        <v>169</v>
      </c>
      <c r="F495" s="87">
        <v>1696</v>
      </c>
      <c r="G495" s="87" t="s">
        <v>738</v>
      </c>
    </row>
    <row r="496" spans="2:7">
      <c r="B496" s="99" t="s">
        <v>2093</v>
      </c>
      <c r="C496" s="87" t="s">
        <v>476</v>
      </c>
      <c r="D496" s="87">
        <v>16</v>
      </c>
      <c r="E496" s="87">
        <v>169</v>
      </c>
      <c r="F496" s="87">
        <v>1697</v>
      </c>
      <c r="G496" s="87" t="s">
        <v>739</v>
      </c>
    </row>
    <row r="497" spans="2:7">
      <c r="B497" s="99" t="s">
        <v>2093</v>
      </c>
      <c r="C497" s="87" t="s">
        <v>476</v>
      </c>
      <c r="D497" s="87">
        <v>16</v>
      </c>
      <c r="E497" s="87">
        <v>169</v>
      </c>
      <c r="F497" s="87">
        <v>1699</v>
      </c>
      <c r="G497" s="87" t="s">
        <v>740</v>
      </c>
    </row>
    <row r="498" spans="2:7">
      <c r="B498" s="99" t="s">
        <v>2093</v>
      </c>
      <c r="C498" s="87" t="s">
        <v>476</v>
      </c>
      <c r="D498" s="87">
        <v>17</v>
      </c>
      <c r="E498" s="87">
        <v>0</v>
      </c>
      <c r="F498" s="87">
        <v>0</v>
      </c>
      <c r="G498" s="87" t="s">
        <v>741</v>
      </c>
    </row>
    <row r="499" spans="2:7">
      <c r="B499" s="99" t="s">
        <v>2093</v>
      </c>
      <c r="C499" s="87" t="s">
        <v>476</v>
      </c>
      <c r="D499" s="87">
        <v>17</v>
      </c>
      <c r="E499" s="87">
        <v>170</v>
      </c>
      <c r="F499" s="87">
        <v>0</v>
      </c>
      <c r="G499" s="87" t="s">
        <v>742</v>
      </c>
    </row>
    <row r="500" spans="2:7">
      <c r="B500" s="99" t="s">
        <v>2093</v>
      </c>
      <c r="C500" s="87" t="s">
        <v>476</v>
      </c>
      <c r="D500" s="87">
        <v>17</v>
      </c>
      <c r="E500" s="87">
        <v>170</v>
      </c>
      <c r="F500" s="87">
        <v>1700</v>
      </c>
      <c r="G500" s="87" t="s">
        <v>303</v>
      </c>
    </row>
    <row r="501" spans="2:7">
      <c r="B501" s="99" t="s">
        <v>2093</v>
      </c>
      <c r="C501" s="87" t="s">
        <v>476</v>
      </c>
      <c r="D501" s="87">
        <v>17</v>
      </c>
      <c r="E501" s="87">
        <v>170</v>
      </c>
      <c r="F501" s="87">
        <v>1709</v>
      </c>
      <c r="G501" s="87" t="s">
        <v>304</v>
      </c>
    </row>
    <row r="502" spans="2:7">
      <c r="B502" s="99" t="s">
        <v>2093</v>
      </c>
      <c r="C502" s="87" t="s">
        <v>476</v>
      </c>
      <c r="D502" s="87">
        <v>17</v>
      </c>
      <c r="E502" s="87">
        <v>171</v>
      </c>
      <c r="F502" s="87">
        <v>0</v>
      </c>
      <c r="G502" s="87" t="s">
        <v>743</v>
      </c>
    </row>
    <row r="503" spans="2:7">
      <c r="B503" s="99" t="s">
        <v>2093</v>
      </c>
      <c r="C503" s="87" t="s">
        <v>476</v>
      </c>
      <c r="D503" s="87">
        <v>17</v>
      </c>
      <c r="E503" s="87">
        <v>171</v>
      </c>
      <c r="F503" s="87">
        <v>1711</v>
      </c>
      <c r="G503" s="87" t="s">
        <v>743</v>
      </c>
    </row>
    <row r="504" spans="2:7">
      <c r="B504" s="99" t="s">
        <v>2093</v>
      </c>
      <c r="C504" s="87" t="s">
        <v>476</v>
      </c>
      <c r="D504" s="87">
        <v>17</v>
      </c>
      <c r="E504" s="87">
        <v>172</v>
      </c>
      <c r="F504" s="87">
        <v>0</v>
      </c>
      <c r="G504" s="87" t="s">
        <v>744</v>
      </c>
    </row>
    <row r="505" spans="2:7">
      <c r="B505" s="99" t="s">
        <v>2093</v>
      </c>
      <c r="C505" s="87" t="s">
        <v>476</v>
      </c>
      <c r="D505" s="87">
        <v>17</v>
      </c>
      <c r="E505" s="87">
        <v>172</v>
      </c>
      <c r="F505" s="87">
        <v>1721</v>
      </c>
      <c r="G505" s="87" t="s">
        <v>744</v>
      </c>
    </row>
    <row r="506" spans="2:7">
      <c r="B506" s="99" t="s">
        <v>2093</v>
      </c>
      <c r="C506" s="87" t="s">
        <v>476</v>
      </c>
      <c r="D506" s="87">
        <v>17</v>
      </c>
      <c r="E506" s="87">
        <v>173</v>
      </c>
      <c r="F506" s="87">
        <v>0</v>
      </c>
      <c r="G506" s="87" t="s">
        <v>745</v>
      </c>
    </row>
    <row r="507" spans="2:7">
      <c r="B507" s="99" t="s">
        <v>2093</v>
      </c>
      <c r="C507" s="87" t="s">
        <v>476</v>
      </c>
      <c r="D507" s="87">
        <v>17</v>
      </c>
      <c r="E507" s="87">
        <v>173</v>
      </c>
      <c r="F507" s="87">
        <v>1731</v>
      </c>
      <c r="G507" s="87" t="s">
        <v>745</v>
      </c>
    </row>
    <row r="508" spans="2:7">
      <c r="B508" s="99" t="s">
        <v>2093</v>
      </c>
      <c r="C508" s="87" t="s">
        <v>476</v>
      </c>
      <c r="D508" s="87">
        <v>17</v>
      </c>
      <c r="E508" s="87">
        <v>174</v>
      </c>
      <c r="F508" s="87">
        <v>0</v>
      </c>
      <c r="G508" s="87" t="s">
        <v>746</v>
      </c>
    </row>
    <row r="509" spans="2:7">
      <c r="B509" s="99" t="s">
        <v>2093</v>
      </c>
      <c r="C509" s="87" t="s">
        <v>476</v>
      </c>
      <c r="D509" s="87">
        <v>17</v>
      </c>
      <c r="E509" s="87">
        <v>174</v>
      </c>
      <c r="F509" s="87">
        <v>1741</v>
      </c>
      <c r="G509" s="87" t="s">
        <v>746</v>
      </c>
    </row>
    <row r="510" spans="2:7">
      <c r="B510" s="99" t="s">
        <v>2093</v>
      </c>
      <c r="C510" s="87" t="s">
        <v>476</v>
      </c>
      <c r="D510" s="87">
        <v>17</v>
      </c>
      <c r="E510" s="87">
        <v>179</v>
      </c>
      <c r="F510" s="87">
        <v>0</v>
      </c>
      <c r="G510" s="87" t="s">
        <v>747</v>
      </c>
    </row>
    <row r="511" spans="2:7">
      <c r="B511" s="99" t="s">
        <v>2093</v>
      </c>
      <c r="C511" s="87" t="s">
        <v>476</v>
      </c>
      <c r="D511" s="87">
        <v>17</v>
      </c>
      <c r="E511" s="87">
        <v>179</v>
      </c>
      <c r="F511" s="87">
        <v>1799</v>
      </c>
      <c r="G511" s="87" t="s">
        <v>747</v>
      </c>
    </row>
    <row r="512" spans="2:7">
      <c r="B512" s="99" t="s">
        <v>2093</v>
      </c>
      <c r="C512" s="87" t="s">
        <v>476</v>
      </c>
      <c r="D512" s="87">
        <v>18</v>
      </c>
      <c r="E512" s="87">
        <v>0</v>
      </c>
      <c r="F512" s="87">
        <v>0</v>
      </c>
      <c r="G512" s="87" t="s">
        <v>748</v>
      </c>
    </row>
    <row r="513" spans="2:7">
      <c r="B513" s="99" t="s">
        <v>2093</v>
      </c>
      <c r="C513" s="87" t="s">
        <v>476</v>
      </c>
      <c r="D513" s="87">
        <v>18</v>
      </c>
      <c r="E513" s="87">
        <v>180</v>
      </c>
      <c r="F513" s="87">
        <v>0</v>
      </c>
      <c r="G513" s="87" t="s">
        <v>749</v>
      </c>
    </row>
    <row r="514" spans="2:7">
      <c r="B514" s="99" t="s">
        <v>2093</v>
      </c>
      <c r="C514" s="87" t="s">
        <v>476</v>
      </c>
      <c r="D514" s="87">
        <v>18</v>
      </c>
      <c r="E514" s="87">
        <v>180</v>
      </c>
      <c r="F514" s="87">
        <v>1800</v>
      </c>
      <c r="G514" s="87" t="s">
        <v>303</v>
      </c>
    </row>
    <row r="515" spans="2:7">
      <c r="B515" s="99" t="s">
        <v>2093</v>
      </c>
      <c r="C515" s="87" t="s">
        <v>476</v>
      </c>
      <c r="D515" s="87">
        <v>18</v>
      </c>
      <c r="E515" s="87">
        <v>180</v>
      </c>
      <c r="F515" s="87">
        <v>1809</v>
      </c>
      <c r="G515" s="87" t="s">
        <v>304</v>
      </c>
    </row>
    <row r="516" spans="2:7">
      <c r="B516" s="99" t="s">
        <v>2093</v>
      </c>
      <c r="C516" s="87" t="s">
        <v>476</v>
      </c>
      <c r="D516" s="87">
        <v>18</v>
      </c>
      <c r="E516" s="87">
        <v>181</v>
      </c>
      <c r="F516" s="87">
        <v>0</v>
      </c>
      <c r="G516" s="87" t="s">
        <v>750</v>
      </c>
    </row>
    <row r="517" spans="2:7">
      <c r="B517" s="99" t="s">
        <v>2093</v>
      </c>
      <c r="C517" s="87" t="s">
        <v>476</v>
      </c>
      <c r="D517" s="87">
        <v>18</v>
      </c>
      <c r="E517" s="87">
        <v>181</v>
      </c>
      <c r="F517" s="87">
        <v>1811</v>
      </c>
      <c r="G517" s="87" t="s">
        <v>751</v>
      </c>
    </row>
    <row r="518" spans="2:7">
      <c r="B518" s="99" t="s">
        <v>2093</v>
      </c>
      <c r="C518" s="87" t="s">
        <v>476</v>
      </c>
      <c r="D518" s="87">
        <v>18</v>
      </c>
      <c r="E518" s="87">
        <v>181</v>
      </c>
      <c r="F518" s="87">
        <v>1812</v>
      </c>
      <c r="G518" s="87" t="s">
        <v>752</v>
      </c>
    </row>
    <row r="519" spans="2:7">
      <c r="B519" s="99" t="s">
        <v>2093</v>
      </c>
      <c r="C519" s="87" t="s">
        <v>476</v>
      </c>
      <c r="D519" s="87">
        <v>18</v>
      </c>
      <c r="E519" s="87">
        <v>181</v>
      </c>
      <c r="F519" s="87">
        <v>1813</v>
      </c>
      <c r="G519" s="87" t="s">
        <v>753</v>
      </c>
    </row>
    <row r="520" spans="2:7">
      <c r="B520" s="99" t="s">
        <v>2093</v>
      </c>
      <c r="C520" s="87" t="s">
        <v>476</v>
      </c>
      <c r="D520" s="87">
        <v>18</v>
      </c>
      <c r="E520" s="87">
        <v>181</v>
      </c>
      <c r="F520" s="87">
        <v>1814</v>
      </c>
      <c r="G520" s="87" t="s">
        <v>754</v>
      </c>
    </row>
    <row r="521" spans="2:7">
      <c r="B521" s="99" t="s">
        <v>2093</v>
      </c>
      <c r="C521" s="87" t="s">
        <v>476</v>
      </c>
      <c r="D521" s="87">
        <v>18</v>
      </c>
      <c r="E521" s="87">
        <v>181</v>
      </c>
      <c r="F521" s="87">
        <v>1815</v>
      </c>
      <c r="G521" s="87" t="s">
        <v>755</v>
      </c>
    </row>
    <row r="522" spans="2:7">
      <c r="B522" s="99" t="s">
        <v>2093</v>
      </c>
      <c r="C522" s="87" t="s">
        <v>476</v>
      </c>
      <c r="D522" s="87">
        <v>18</v>
      </c>
      <c r="E522" s="87">
        <v>182</v>
      </c>
      <c r="F522" s="87">
        <v>0</v>
      </c>
      <c r="G522" s="87" t="s">
        <v>756</v>
      </c>
    </row>
    <row r="523" spans="2:7">
      <c r="B523" s="99" t="s">
        <v>2093</v>
      </c>
      <c r="C523" s="87" t="s">
        <v>476</v>
      </c>
      <c r="D523" s="87">
        <v>18</v>
      </c>
      <c r="E523" s="87">
        <v>182</v>
      </c>
      <c r="F523" s="87">
        <v>1821</v>
      </c>
      <c r="G523" s="87" t="s">
        <v>757</v>
      </c>
    </row>
    <row r="524" spans="2:7">
      <c r="B524" s="99" t="s">
        <v>2093</v>
      </c>
      <c r="C524" s="87" t="s">
        <v>476</v>
      </c>
      <c r="D524" s="87">
        <v>18</v>
      </c>
      <c r="E524" s="87">
        <v>182</v>
      </c>
      <c r="F524" s="87">
        <v>1822</v>
      </c>
      <c r="G524" s="87" t="s">
        <v>758</v>
      </c>
    </row>
    <row r="525" spans="2:7">
      <c r="B525" s="99" t="s">
        <v>2093</v>
      </c>
      <c r="C525" s="87" t="s">
        <v>476</v>
      </c>
      <c r="D525" s="87">
        <v>18</v>
      </c>
      <c r="E525" s="87">
        <v>182</v>
      </c>
      <c r="F525" s="87">
        <v>1823</v>
      </c>
      <c r="G525" s="87" t="s">
        <v>759</v>
      </c>
    </row>
    <row r="526" spans="2:7">
      <c r="B526" s="99" t="s">
        <v>2093</v>
      </c>
      <c r="C526" s="87" t="s">
        <v>476</v>
      </c>
      <c r="D526" s="87">
        <v>18</v>
      </c>
      <c r="E526" s="87">
        <v>182</v>
      </c>
      <c r="F526" s="87">
        <v>1824</v>
      </c>
      <c r="G526" s="87" t="s">
        <v>760</v>
      </c>
    </row>
    <row r="527" spans="2:7">
      <c r="B527" s="99" t="s">
        <v>2093</v>
      </c>
      <c r="C527" s="87" t="s">
        <v>476</v>
      </c>
      <c r="D527" s="87">
        <v>18</v>
      </c>
      <c r="E527" s="87">
        <v>182</v>
      </c>
      <c r="F527" s="87">
        <v>1825</v>
      </c>
      <c r="G527" s="87" t="s">
        <v>761</v>
      </c>
    </row>
    <row r="528" spans="2:7">
      <c r="B528" s="99" t="s">
        <v>2093</v>
      </c>
      <c r="C528" s="87" t="s">
        <v>476</v>
      </c>
      <c r="D528" s="87">
        <v>18</v>
      </c>
      <c r="E528" s="87">
        <v>183</v>
      </c>
      <c r="F528" s="87">
        <v>0</v>
      </c>
      <c r="G528" s="87" t="s">
        <v>762</v>
      </c>
    </row>
    <row r="529" spans="2:7">
      <c r="B529" s="99" t="s">
        <v>2093</v>
      </c>
      <c r="C529" s="87" t="s">
        <v>476</v>
      </c>
      <c r="D529" s="87">
        <v>18</v>
      </c>
      <c r="E529" s="87">
        <v>183</v>
      </c>
      <c r="F529" s="87">
        <v>1831</v>
      </c>
      <c r="G529" s="87" t="s">
        <v>763</v>
      </c>
    </row>
    <row r="530" spans="2:7">
      <c r="B530" s="99" t="s">
        <v>2093</v>
      </c>
      <c r="C530" s="87" t="s">
        <v>476</v>
      </c>
      <c r="D530" s="87">
        <v>18</v>
      </c>
      <c r="E530" s="87">
        <v>183</v>
      </c>
      <c r="F530" s="87">
        <v>1832</v>
      </c>
      <c r="G530" s="87" t="s">
        <v>764</v>
      </c>
    </row>
    <row r="531" spans="2:7">
      <c r="B531" s="99" t="s">
        <v>2093</v>
      </c>
      <c r="C531" s="87" t="s">
        <v>476</v>
      </c>
      <c r="D531" s="87">
        <v>18</v>
      </c>
      <c r="E531" s="87">
        <v>183</v>
      </c>
      <c r="F531" s="87">
        <v>1833</v>
      </c>
      <c r="G531" s="87" t="s">
        <v>765</v>
      </c>
    </row>
    <row r="532" spans="2:7">
      <c r="B532" s="99" t="s">
        <v>2093</v>
      </c>
      <c r="C532" s="87" t="s">
        <v>476</v>
      </c>
      <c r="D532" s="87">
        <v>18</v>
      </c>
      <c r="E532" s="87">
        <v>183</v>
      </c>
      <c r="F532" s="87">
        <v>1834</v>
      </c>
      <c r="G532" s="87" t="s">
        <v>766</v>
      </c>
    </row>
    <row r="533" spans="2:7">
      <c r="B533" s="99" t="s">
        <v>2093</v>
      </c>
      <c r="C533" s="87" t="s">
        <v>476</v>
      </c>
      <c r="D533" s="87">
        <v>18</v>
      </c>
      <c r="E533" s="87">
        <v>184</v>
      </c>
      <c r="F533" s="87">
        <v>0</v>
      </c>
      <c r="G533" s="87" t="s">
        <v>767</v>
      </c>
    </row>
    <row r="534" spans="2:7">
      <c r="B534" s="99" t="s">
        <v>2093</v>
      </c>
      <c r="C534" s="87" t="s">
        <v>476</v>
      </c>
      <c r="D534" s="87">
        <v>18</v>
      </c>
      <c r="E534" s="87">
        <v>184</v>
      </c>
      <c r="F534" s="87">
        <v>1841</v>
      </c>
      <c r="G534" s="87" t="s">
        <v>768</v>
      </c>
    </row>
    <row r="535" spans="2:7">
      <c r="B535" s="99" t="s">
        <v>2093</v>
      </c>
      <c r="C535" s="87" t="s">
        <v>476</v>
      </c>
      <c r="D535" s="87">
        <v>18</v>
      </c>
      <c r="E535" s="87">
        <v>184</v>
      </c>
      <c r="F535" s="87">
        <v>1842</v>
      </c>
      <c r="G535" s="87" t="s">
        <v>769</v>
      </c>
    </row>
    <row r="536" spans="2:7">
      <c r="B536" s="99" t="s">
        <v>2093</v>
      </c>
      <c r="C536" s="87" t="s">
        <v>476</v>
      </c>
      <c r="D536" s="87">
        <v>18</v>
      </c>
      <c r="E536" s="87">
        <v>184</v>
      </c>
      <c r="F536" s="87">
        <v>1843</v>
      </c>
      <c r="G536" s="87" t="s">
        <v>770</v>
      </c>
    </row>
    <row r="537" spans="2:7">
      <c r="B537" s="99" t="s">
        <v>2093</v>
      </c>
      <c r="C537" s="87" t="s">
        <v>476</v>
      </c>
      <c r="D537" s="87">
        <v>18</v>
      </c>
      <c r="E537" s="87">
        <v>184</v>
      </c>
      <c r="F537" s="87">
        <v>1844</v>
      </c>
      <c r="G537" s="87" t="s">
        <v>771</v>
      </c>
    </row>
    <row r="538" spans="2:7">
      <c r="B538" s="99" t="s">
        <v>2093</v>
      </c>
      <c r="C538" s="87" t="s">
        <v>476</v>
      </c>
      <c r="D538" s="87">
        <v>18</v>
      </c>
      <c r="E538" s="87">
        <v>184</v>
      </c>
      <c r="F538" s="87">
        <v>1845</v>
      </c>
      <c r="G538" s="87" t="s">
        <v>772</v>
      </c>
    </row>
    <row r="539" spans="2:7">
      <c r="B539" s="99" t="s">
        <v>2093</v>
      </c>
      <c r="C539" s="87" t="s">
        <v>476</v>
      </c>
      <c r="D539" s="87">
        <v>18</v>
      </c>
      <c r="E539" s="87">
        <v>185</v>
      </c>
      <c r="F539" s="87">
        <v>0</v>
      </c>
      <c r="G539" s="87" t="s">
        <v>773</v>
      </c>
    </row>
    <row r="540" spans="2:7">
      <c r="B540" s="99" t="s">
        <v>2093</v>
      </c>
      <c r="C540" s="87" t="s">
        <v>476</v>
      </c>
      <c r="D540" s="87">
        <v>18</v>
      </c>
      <c r="E540" s="87">
        <v>185</v>
      </c>
      <c r="F540" s="87">
        <v>1851</v>
      </c>
      <c r="G540" s="87" t="s">
        <v>774</v>
      </c>
    </row>
    <row r="541" spans="2:7">
      <c r="B541" s="99" t="s">
        <v>2093</v>
      </c>
      <c r="C541" s="87" t="s">
        <v>476</v>
      </c>
      <c r="D541" s="87">
        <v>18</v>
      </c>
      <c r="E541" s="87">
        <v>185</v>
      </c>
      <c r="F541" s="87">
        <v>1852</v>
      </c>
      <c r="G541" s="87" t="s">
        <v>775</v>
      </c>
    </row>
    <row r="542" spans="2:7">
      <c r="B542" s="99" t="s">
        <v>2093</v>
      </c>
      <c r="C542" s="87" t="s">
        <v>476</v>
      </c>
      <c r="D542" s="87">
        <v>18</v>
      </c>
      <c r="E542" s="87">
        <v>189</v>
      </c>
      <c r="F542" s="87">
        <v>0</v>
      </c>
      <c r="G542" s="87" t="s">
        <v>776</v>
      </c>
    </row>
    <row r="543" spans="2:7">
      <c r="B543" s="99" t="s">
        <v>2093</v>
      </c>
      <c r="C543" s="87" t="s">
        <v>476</v>
      </c>
      <c r="D543" s="87">
        <v>18</v>
      </c>
      <c r="E543" s="87">
        <v>189</v>
      </c>
      <c r="F543" s="87">
        <v>1891</v>
      </c>
      <c r="G543" s="87" t="s">
        <v>777</v>
      </c>
    </row>
    <row r="544" spans="2:7">
      <c r="B544" s="99" t="s">
        <v>2093</v>
      </c>
      <c r="C544" s="87" t="s">
        <v>476</v>
      </c>
      <c r="D544" s="87">
        <v>18</v>
      </c>
      <c r="E544" s="87">
        <v>189</v>
      </c>
      <c r="F544" s="87">
        <v>1892</v>
      </c>
      <c r="G544" s="87" t="s">
        <v>778</v>
      </c>
    </row>
    <row r="545" spans="2:7">
      <c r="B545" s="99" t="s">
        <v>2093</v>
      </c>
      <c r="C545" s="87" t="s">
        <v>476</v>
      </c>
      <c r="D545" s="87">
        <v>18</v>
      </c>
      <c r="E545" s="87">
        <v>189</v>
      </c>
      <c r="F545" s="87">
        <v>1897</v>
      </c>
      <c r="G545" s="87" t="s">
        <v>779</v>
      </c>
    </row>
    <row r="546" spans="2:7">
      <c r="B546" s="99" t="s">
        <v>2093</v>
      </c>
      <c r="C546" s="87" t="s">
        <v>476</v>
      </c>
      <c r="D546" s="87">
        <v>18</v>
      </c>
      <c r="E546" s="87">
        <v>189</v>
      </c>
      <c r="F546" s="87">
        <v>1898</v>
      </c>
      <c r="G546" s="87" t="s">
        <v>780</v>
      </c>
    </row>
    <row r="547" spans="2:7">
      <c r="B547" s="99" t="s">
        <v>2093</v>
      </c>
      <c r="C547" s="87" t="s">
        <v>476</v>
      </c>
      <c r="D547" s="87">
        <v>19</v>
      </c>
      <c r="E547" s="87">
        <v>0</v>
      </c>
      <c r="F547" s="87">
        <v>0</v>
      </c>
      <c r="G547" s="87" t="s">
        <v>781</v>
      </c>
    </row>
    <row r="548" spans="2:7">
      <c r="B548" s="99" t="s">
        <v>2093</v>
      </c>
      <c r="C548" s="87" t="s">
        <v>476</v>
      </c>
      <c r="D548" s="87">
        <v>19</v>
      </c>
      <c r="E548" s="87">
        <v>190</v>
      </c>
      <c r="F548" s="87">
        <v>0</v>
      </c>
      <c r="G548" s="87" t="s">
        <v>782</v>
      </c>
    </row>
    <row r="549" spans="2:7">
      <c r="B549" s="99" t="s">
        <v>2093</v>
      </c>
      <c r="C549" s="87" t="s">
        <v>476</v>
      </c>
      <c r="D549" s="87">
        <v>19</v>
      </c>
      <c r="E549" s="87">
        <v>190</v>
      </c>
      <c r="F549" s="87">
        <v>1900</v>
      </c>
      <c r="G549" s="87" t="s">
        <v>303</v>
      </c>
    </row>
    <row r="550" spans="2:7">
      <c r="B550" s="99" t="s">
        <v>2093</v>
      </c>
      <c r="C550" s="87" t="s">
        <v>476</v>
      </c>
      <c r="D550" s="87">
        <v>19</v>
      </c>
      <c r="E550" s="87">
        <v>190</v>
      </c>
      <c r="F550" s="87">
        <v>1909</v>
      </c>
      <c r="G550" s="87" t="s">
        <v>304</v>
      </c>
    </row>
    <row r="551" spans="2:7">
      <c r="B551" s="99" t="s">
        <v>2093</v>
      </c>
      <c r="C551" s="87" t="s">
        <v>476</v>
      </c>
      <c r="D551" s="87">
        <v>19</v>
      </c>
      <c r="E551" s="87">
        <v>191</v>
      </c>
      <c r="F551" s="87">
        <v>0</v>
      </c>
      <c r="G551" s="87" t="s">
        <v>783</v>
      </c>
    </row>
    <row r="552" spans="2:7">
      <c r="B552" s="99" t="s">
        <v>2093</v>
      </c>
      <c r="C552" s="87" t="s">
        <v>476</v>
      </c>
      <c r="D552" s="87">
        <v>19</v>
      </c>
      <c r="E552" s="87">
        <v>191</v>
      </c>
      <c r="F552" s="87">
        <v>1911</v>
      </c>
      <c r="G552" s="87" t="s">
        <v>784</v>
      </c>
    </row>
    <row r="553" spans="2:7">
      <c r="B553" s="99" t="s">
        <v>2093</v>
      </c>
      <c r="C553" s="87" t="s">
        <v>476</v>
      </c>
      <c r="D553" s="87">
        <v>19</v>
      </c>
      <c r="E553" s="87">
        <v>191</v>
      </c>
      <c r="F553" s="87">
        <v>1919</v>
      </c>
      <c r="G553" s="87" t="s">
        <v>785</v>
      </c>
    </row>
    <row r="554" spans="2:7">
      <c r="B554" s="99" t="s">
        <v>2093</v>
      </c>
      <c r="C554" s="87" t="s">
        <v>476</v>
      </c>
      <c r="D554" s="87">
        <v>19</v>
      </c>
      <c r="E554" s="87">
        <v>192</v>
      </c>
      <c r="F554" s="87">
        <v>0</v>
      </c>
      <c r="G554" s="87" t="s">
        <v>786</v>
      </c>
    </row>
    <row r="555" spans="2:7">
      <c r="B555" s="99" t="s">
        <v>2093</v>
      </c>
      <c r="C555" s="87" t="s">
        <v>476</v>
      </c>
      <c r="D555" s="87">
        <v>19</v>
      </c>
      <c r="E555" s="87">
        <v>192</v>
      </c>
      <c r="F555" s="87">
        <v>1921</v>
      </c>
      <c r="G555" s="87" t="s">
        <v>787</v>
      </c>
    </row>
    <row r="556" spans="2:7">
      <c r="B556" s="99" t="s">
        <v>2093</v>
      </c>
      <c r="C556" s="87" t="s">
        <v>476</v>
      </c>
      <c r="D556" s="87">
        <v>19</v>
      </c>
      <c r="E556" s="87">
        <v>192</v>
      </c>
      <c r="F556" s="87">
        <v>1922</v>
      </c>
      <c r="G556" s="87" t="s">
        <v>788</v>
      </c>
    </row>
    <row r="557" spans="2:7">
      <c r="B557" s="99" t="s">
        <v>2093</v>
      </c>
      <c r="C557" s="87" t="s">
        <v>476</v>
      </c>
      <c r="D557" s="87">
        <v>19</v>
      </c>
      <c r="E557" s="87">
        <v>193</v>
      </c>
      <c r="F557" s="87">
        <v>0</v>
      </c>
      <c r="G557" s="87" t="s">
        <v>789</v>
      </c>
    </row>
    <row r="558" spans="2:7">
      <c r="B558" s="99" t="s">
        <v>2093</v>
      </c>
      <c r="C558" s="87" t="s">
        <v>476</v>
      </c>
      <c r="D558" s="87">
        <v>19</v>
      </c>
      <c r="E558" s="87">
        <v>193</v>
      </c>
      <c r="F558" s="87">
        <v>1931</v>
      </c>
      <c r="G558" s="87" t="s">
        <v>790</v>
      </c>
    </row>
    <row r="559" spans="2:7">
      <c r="B559" s="99" t="s">
        <v>2093</v>
      </c>
      <c r="C559" s="87" t="s">
        <v>476</v>
      </c>
      <c r="D559" s="87">
        <v>19</v>
      </c>
      <c r="E559" s="87">
        <v>193</v>
      </c>
      <c r="F559" s="87">
        <v>1932</v>
      </c>
      <c r="G559" s="87" t="s">
        <v>791</v>
      </c>
    </row>
    <row r="560" spans="2:7">
      <c r="B560" s="99" t="s">
        <v>2093</v>
      </c>
      <c r="C560" s="87" t="s">
        <v>476</v>
      </c>
      <c r="D560" s="87">
        <v>19</v>
      </c>
      <c r="E560" s="87">
        <v>193</v>
      </c>
      <c r="F560" s="87">
        <v>1933</v>
      </c>
      <c r="G560" s="87" t="s">
        <v>792</v>
      </c>
    </row>
    <row r="561" spans="2:7">
      <c r="B561" s="99" t="s">
        <v>2093</v>
      </c>
      <c r="C561" s="87" t="s">
        <v>476</v>
      </c>
      <c r="D561" s="87">
        <v>19</v>
      </c>
      <c r="E561" s="87">
        <v>199</v>
      </c>
      <c r="F561" s="87">
        <v>0</v>
      </c>
      <c r="G561" s="87" t="s">
        <v>793</v>
      </c>
    </row>
    <row r="562" spans="2:7">
      <c r="B562" s="99" t="s">
        <v>2093</v>
      </c>
      <c r="C562" s="87" t="s">
        <v>476</v>
      </c>
      <c r="D562" s="87">
        <v>19</v>
      </c>
      <c r="E562" s="87">
        <v>199</v>
      </c>
      <c r="F562" s="87">
        <v>1991</v>
      </c>
      <c r="G562" s="87" t="s">
        <v>794</v>
      </c>
    </row>
    <row r="563" spans="2:7">
      <c r="B563" s="99" t="s">
        <v>2093</v>
      </c>
      <c r="C563" s="87" t="s">
        <v>476</v>
      </c>
      <c r="D563" s="87">
        <v>19</v>
      </c>
      <c r="E563" s="87">
        <v>199</v>
      </c>
      <c r="F563" s="87">
        <v>1992</v>
      </c>
      <c r="G563" s="87" t="s">
        <v>795</v>
      </c>
    </row>
    <row r="564" spans="2:7">
      <c r="B564" s="99" t="s">
        <v>2093</v>
      </c>
      <c r="C564" s="87" t="s">
        <v>476</v>
      </c>
      <c r="D564" s="87">
        <v>19</v>
      </c>
      <c r="E564" s="87">
        <v>199</v>
      </c>
      <c r="F564" s="87">
        <v>1993</v>
      </c>
      <c r="G564" s="87" t="s">
        <v>796</v>
      </c>
    </row>
    <row r="565" spans="2:7">
      <c r="B565" s="99" t="s">
        <v>2093</v>
      </c>
      <c r="C565" s="87" t="s">
        <v>476</v>
      </c>
      <c r="D565" s="87">
        <v>19</v>
      </c>
      <c r="E565" s="87">
        <v>199</v>
      </c>
      <c r="F565" s="87">
        <v>1994</v>
      </c>
      <c r="G565" s="87" t="s">
        <v>797</v>
      </c>
    </row>
    <row r="566" spans="2:7">
      <c r="B566" s="99" t="s">
        <v>2093</v>
      </c>
      <c r="C566" s="87" t="s">
        <v>476</v>
      </c>
      <c r="D566" s="87">
        <v>19</v>
      </c>
      <c r="E566" s="87">
        <v>199</v>
      </c>
      <c r="F566" s="87">
        <v>1995</v>
      </c>
      <c r="G566" s="87" t="s">
        <v>798</v>
      </c>
    </row>
    <row r="567" spans="2:7">
      <c r="B567" s="99" t="s">
        <v>2093</v>
      </c>
      <c r="C567" s="87" t="s">
        <v>476</v>
      </c>
      <c r="D567" s="87">
        <v>19</v>
      </c>
      <c r="E567" s="87">
        <v>199</v>
      </c>
      <c r="F567" s="87">
        <v>1999</v>
      </c>
      <c r="G567" s="87" t="s">
        <v>799</v>
      </c>
    </row>
    <row r="568" spans="2:7">
      <c r="B568" s="99" t="s">
        <v>2093</v>
      </c>
      <c r="C568" s="87" t="s">
        <v>476</v>
      </c>
      <c r="D568" s="87">
        <v>20</v>
      </c>
      <c r="E568" s="87">
        <v>0</v>
      </c>
      <c r="F568" s="87">
        <v>0</v>
      </c>
      <c r="G568" s="87" t="s">
        <v>800</v>
      </c>
    </row>
    <row r="569" spans="2:7">
      <c r="B569" s="99" t="s">
        <v>2093</v>
      </c>
      <c r="C569" s="87" t="s">
        <v>476</v>
      </c>
      <c r="D569" s="87">
        <v>20</v>
      </c>
      <c r="E569" s="87">
        <v>200</v>
      </c>
      <c r="F569" s="87">
        <v>0</v>
      </c>
      <c r="G569" s="87" t="s">
        <v>801</v>
      </c>
    </row>
    <row r="570" spans="2:7">
      <c r="B570" s="99" t="s">
        <v>2093</v>
      </c>
      <c r="C570" s="87" t="s">
        <v>476</v>
      </c>
      <c r="D570" s="87">
        <v>20</v>
      </c>
      <c r="E570" s="87">
        <v>200</v>
      </c>
      <c r="F570" s="87">
        <v>2000</v>
      </c>
      <c r="G570" s="87" t="s">
        <v>303</v>
      </c>
    </row>
    <row r="571" spans="2:7">
      <c r="B571" s="99" t="s">
        <v>2093</v>
      </c>
      <c r="C571" s="87" t="s">
        <v>476</v>
      </c>
      <c r="D571" s="87">
        <v>20</v>
      </c>
      <c r="E571" s="87">
        <v>200</v>
      </c>
      <c r="F571" s="87">
        <v>2009</v>
      </c>
      <c r="G571" s="87" t="s">
        <v>304</v>
      </c>
    </row>
    <row r="572" spans="2:7">
      <c r="B572" s="99" t="s">
        <v>2093</v>
      </c>
      <c r="C572" s="87" t="s">
        <v>476</v>
      </c>
      <c r="D572" s="87">
        <v>20</v>
      </c>
      <c r="E572" s="87">
        <v>201</v>
      </c>
      <c r="F572" s="87">
        <v>0</v>
      </c>
      <c r="G572" s="87" t="s">
        <v>802</v>
      </c>
    </row>
    <row r="573" spans="2:7">
      <c r="B573" s="99" t="s">
        <v>2093</v>
      </c>
      <c r="C573" s="87" t="s">
        <v>476</v>
      </c>
      <c r="D573" s="87">
        <v>20</v>
      </c>
      <c r="E573" s="87">
        <v>201</v>
      </c>
      <c r="F573" s="87">
        <v>2011</v>
      </c>
      <c r="G573" s="87" t="s">
        <v>802</v>
      </c>
    </row>
    <row r="574" spans="2:7">
      <c r="B574" s="99" t="s">
        <v>2093</v>
      </c>
      <c r="C574" s="87" t="s">
        <v>476</v>
      </c>
      <c r="D574" s="87">
        <v>20</v>
      </c>
      <c r="E574" s="87">
        <v>202</v>
      </c>
      <c r="F574" s="87">
        <v>0</v>
      </c>
      <c r="G574" s="87" t="s">
        <v>803</v>
      </c>
    </row>
    <row r="575" spans="2:7">
      <c r="B575" s="99" t="s">
        <v>2093</v>
      </c>
      <c r="C575" s="87" t="s">
        <v>476</v>
      </c>
      <c r="D575" s="87">
        <v>20</v>
      </c>
      <c r="E575" s="87">
        <v>202</v>
      </c>
      <c r="F575" s="87">
        <v>2021</v>
      </c>
      <c r="G575" s="87" t="s">
        <v>803</v>
      </c>
    </row>
    <row r="576" spans="2:7">
      <c r="B576" s="99" t="s">
        <v>2093</v>
      </c>
      <c r="C576" s="87" t="s">
        <v>476</v>
      </c>
      <c r="D576" s="87">
        <v>20</v>
      </c>
      <c r="E576" s="87">
        <v>203</v>
      </c>
      <c r="F576" s="87">
        <v>0</v>
      </c>
      <c r="G576" s="87" t="s">
        <v>804</v>
      </c>
    </row>
    <row r="577" spans="2:7">
      <c r="B577" s="99" t="s">
        <v>2093</v>
      </c>
      <c r="C577" s="87" t="s">
        <v>476</v>
      </c>
      <c r="D577" s="87">
        <v>20</v>
      </c>
      <c r="E577" s="87">
        <v>203</v>
      </c>
      <c r="F577" s="87">
        <v>2031</v>
      </c>
      <c r="G577" s="87" t="s">
        <v>804</v>
      </c>
    </row>
    <row r="578" spans="2:7">
      <c r="B578" s="99" t="s">
        <v>2093</v>
      </c>
      <c r="C578" s="87" t="s">
        <v>476</v>
      </c>
      <c r="D578" s="87">
        <v>20</v>
      </c>
      <c r="E578" s="87">
        <v>204</v>
      </c>
      <c r="F578" s="87">
        <v>0</v>
      </c>
      <c r="G578" s="87" t="s">
        <v>805</v>
      </c>
    </row>
    <row r="579" spans="2:7">
      <c r="B579" s="99" t="s">
        <v>2093</v>
      </c>
      <c r="C579" s="87" t="s">
        <v>476</v>
      </c>
      <c r="D579" s="87">
        <v>20</v>
      </c>
      <c r="E579" s="87">
        <v>204</v>
      </c>
      <c r="F579" s="87">
        <v>2041</v>
      </c>
      <c r="G579" s="87" t="s">
        <v>805</v>
      </c>
    </row>
    <row r="580" spans="2:7">
      <c r="B580" s="99" t="s">
        <v>2093</v>
      </c>
      <c r="C580" s="87" t="s">
        <v>476</v>
      </c>
      <c r="D580" s="87">
        <v>20</v>
      </c>
      <c r="E580" s="87">
        <v>205</v>
      </c>
      <c r="F580" s="87">
        <v>0</v>
      </c>
      <c r="G580" s="87" t="s">
        <v>806</v>
      </c>
    </row>
    <row r="581" spans="2:7">
      <c r="B581" s="99" t="s">
        <v>2093</v>
      </c>
      <c r="C581" s="87" t="s">
        <v>476</v>
      </c>
      <c r="D581" s="87">
        <v>20</v>
      </c>
      <c r="E581" s="87">
        <v>205</v>
      </c>
      <c r="F581" s="87">
        <v>2051</v>
      </c>
      <c r="G581" s="87" t="s">
        <v>806</v>
      </c>
    </row>
    <row r="582" spans="2:7">
      <c r="B582" s="99" t="s">
        <v>2093</v>
      </c>
      <c r="C582" s="87" t="s">
        <v>476</v>
      </c>
      <c r="D582" s="87">
        <v>20</v>
      </c>
      <c r="E582" s="87">
        <v>206</v>
      </c>
      <c r="F582" s="87">
        <v>0</v>
      </c>
      <c r="G582" s="87" t="s">
        <v>807</v>
      </c>
    </row>
    <row r="583" spans="2:7">
      <c r="B583" s="99" t="s">
        <v>2093</v>
      </c>
      <c r="C583" s="87" t="s">
        <v>476</v>
      </c>
      <c r="D583" s="87">
        <v>20</v>
      </c>
      <c r="E583" s="87">
        <v>206</v>
      </c>
      <c r="F583" s="87">
        <v>2061</v>
      </c>
      <c r="G583" s="87" t="s">
        <v>807</v>
      </c>
    </row>
    <row r="584" spans="2:7">
      <c r="B584" s="99" t="s">
        <v>2093</v>
      </c>
      <c r="C584" s="87" t="s">
        <v>476</v>
      </c>
      <c r="D584" s="87">
        <v>20</v>
      </c>
      <c r="E584" s="87">
        <v>207</v>
      </c>
      <c r="F584" s="87">
        <v>0</v>
      </c>
      <c r="G584" s="87" t="s">
        <v>808</v>
      </c>
    </row>
    <row r="585" spans="2:7">
      <c r="B585" s="99" t="s">
        <v>2093</v>
      </c>
      <c r="C585" s="87" t="s">
        <v>476</v>
      </c>
      <c r="D585" s="87">
        <v>20</v>
      </c>
      <c r="E585" s="87">
        <v>207</v>
      </c>
      <c r="F585" s="87">
        <v>2071</v>
      </c>
      <c r="G585" s="87" t="s">
        <v>809</v>
      </c>
    </row>
    <row r="586" spans="2:7">
      <c r="B586" s="99" t="s">
        <v>2093</v>
      </c>
      <c r="C586" s="87" t="s">
        <v>476</v>
      </c>
      <c r="D586" s="87">
        <v>20</v>
      </c>
      <c r="E586" s="87">
        <v>207</v>
      </c>
      <c r="F586" s="87">
        <v>2072</v>
      </c>
      <c r="G586" s="87" t="s">
        <v>810</v>
      </c>
    </row>
    <row r="587" spans="2:7">
      <c r="B587" s="99" t="s">
        <v>2093</v>
      </c>
      <c r="C587" s="87" t="s">
        <v>476</v>
      </c>
      <c r="D587" s="87">
        <v>20</v>
      </c>
      <c r="E587" s="87">
        <v>208</v>
      </c>
      <c r="F587" s="87">
        <v>0</v>
      </c>
      <c r="G587" s="87" t="s">
        <v>811</v>
      </c>
    </row>
    <row r="588" spans="2:7">
      <c r="B588" s="99" t="s">
        <v>2093</v>
      </c>
      <c r="C588" s="87" t="s">
        <v>476</v>
      </c>
      <c r="D588" s="87">
        <v>20</v>
      </c>
      <c r="E588" s="87">
        <v>208</v>
      </c>
      <c r="F588" s="87">
        <v>2081</v>
      </c>
      <c r="G588" s="87" t="s">
        <v>811</v>
      </c>
    </row>
    <row r="589" spans="2:7">
      <c r="B589" s="99" t="s">
        <v>2093</v>
      </c>
      <c r="C589" s="87" t="s">
        <v>476</v>
      </c>
      <c r="D589" s="87">
        <v>20</v>
      </c>
      <c r="E589" s="87">
        <v>209</v>
      </c>
      <c r="F589" s="87">
        <v>0</v>
      </c>
      <c r="G589" s="87" t="s">
        <v>812</v>
      </c>
    </row>
    <row r="590" spans="2:7">
      <c r="B590" s="99" t="s">
        <v>2093</v>
      </c>
      <c r="C590" s="87" t="s">
        <v>476</v>
      </c>
      <c r="D590" s="87">
        <v>20</v>
      </c>
      <c r="E590" s="87">
        <v>209</v>
      </c>
      <c r="F590" s="87">
        <v>2099</v>
      </c>
      <c r="G590" s="87" t="s">
        <v>812</v>
      </c>
    </row>
    <row r="591" spans="2:7">
      <c r="B591" s="99" t="s">
        <v>2093</v>
      </c>
      <c r="C591" s="87" t="s">
        <v>476</v>
      </c>
      <c r="D591" s="87">
        <v>21</v>
      </c>
      <c r="E591" s="87">
        <v>0</v>
      </c>
      <c r="F591" s="87">
        <v>0</v>
      </c>
      <c r="G591" s="87" t="s">
        <v>813</v>
      </c>
    </row>
    <row r="592" spans="2:7">
      <c r="B592" s="99" t="s">
        <v>2093</v>
      </c>
      <c r="C592" s="87" t="s">
        <v>476</v>
      </c>
      <c r="D592" s="87">
        <v>21</v>
      </c>
      <c r="E592" s="87">
        <v>210</v>
      </c>
      <c r="F592" s="87">
        <v>0</v>
      </c>
      <c r="G592" s="87" t="s">
        <v>814</v>
      </c>
    </row>
    <row r="593" spans="2:7">
      <c r="B593" s="99" t="s">
        <v>2093</v>
      </c>
      <c r="C593" s="87" t="s">
        <v>476</v>
      </c>
      <c r="D593" s="87">
        <v>21</v>
      </c>
      <c r="E593" s="87">
        <v>210</v>
      </c>
      <c r="F593" s="87">
        <v>2100</v>
      </c>
      <c r="G593" s="87" t="s">
        <v>303</v>
      </c>
    </row>
    <row r="594" spans="2:7">
      <c r="B594" s="99" t="s">
        <v>2093</v>
      </c>
      <c r="C594" s="87" t="s">
        <v>476</v>
      </c>
      <c r="D594" s="87">
        <v>21</v>
      </c>
      <c r="E594" s="87">
        <v>210</v>
      </c>
      <c r="F594" s="87">
        <v>2109</v>
      </c>
      <c r="G594" s="87" t="s">
        <v>304</v>
      </c>
    </row>
    <row r="595" spans="2:7">
      <c r="B595" s="99" t="s">
        <v>2093</v>
      </c>
      <c r="C595" s="87" t="s">
        <v>476</v>
      </c>
      <c r="D595" s="87">
        <v>21</v>
      </c>
      <c r="E595" s="87">
        <v>211</v>
      </c>
      <c r="F595" s="87">
        <v>0</v>
      </c>
      <c r="G595" s="87" t="s">
        <v>815</v>
      </c>
    </row>
    <row r="596" spans="2:7">
      <c r="B596" s="99" t="s">
        <v>2093</v>
      </c>
      <c r="C596" s="87" t="s">
        <v>476</v>
      </c>
      <c r="D596" s="87">
        <v>21</v>
      </c>
      <c r="E596" s="87">
        <v>211</v>
      </c>
      <c r="F596" s="87">
        <v>2111</v>
      </c>
      <c r="G596" s="87" t="s">
        <v>816</v>
      </c>
    </row>
    <row r="597" spans="2:7">
      <c r="B597" s="99" t="s">
        <v>2093</v>
      </c>
      <c r="C597" s="87" t="s">
        <v>476</v>
      </c>
      <c r="D597" s="87">
        <v>21</v>
      </c>
      <c r="E597" s="87">
        <v>211</v>
      </c>
      <c r="F597" s="87">
        <v>2112</v>
      </c>
      <c r="G597" s="87" t="s">
        <v>817</v>
      </c>
    </row>
    <row r="598" spans="2:7">
      <c r="B598" s="99" t="s">
        <v>2093</v>
      </c>
      <c r="C598" s="87" t="s">
        <v>476</v>
      </c>
      <c r="D598" s="87">
        <v>21</v>
      </c>
      <c r="E598" s="87">
        <v>211</v>
      </c>
      <c r="F598" s="87">
        <v>2113</v>
      </c>
      <c r="G598" s="87" t="s">
        <v>818</v>
      </c>
    </row>
    <row r="599" spans="2:7">
      <c r="B599" s="99" t="s">
        <v>2093</v>
      </c>
      <c r="C599" s="87" t="s">
        <v>476</v>
      </c>
      <c r="D599" s="87">
        <v>21</v>
      </c>
      <c r="E599" s="87">
        <v>211</v>
      </c>
      <c r="F599" s="87">
        <v>2114</v>
      </c>
      <c r="G599" s="87" t="s">
        <v>819</v>
      </c>
    </row>
    <row r="600" spans="2:7">
      <c r="B600" s="99" t="s">
        <v>2093</v>
      </c>
      <c r="C600" s="87" t="s">
        <v>476</v>
      </c>
      <c r="D600" s="87">
        <v>21</v>
      </c>
      <c r="E600" s="87">
        <v>211</v>
      </c>
      <c r="F600" s="87">
        <v>2115</v>
      </c>
      <c r="G600" s="87" t="s">
        <v>820</v>
      </c>
    </row>
    <row r="601" spans="2:7">
      <c r="B601" s="99" t="s">
        <v>2093</v>
      </c>
      <c r="C601" s="87" t="s">
        <v>476</v>
      </c>
      <c r="D601" s="87">
        <v>21</v>
      </c>
      <c r="E601" s="87">
        <v>211</v>
      </c>
      <c r="F601" s="87">
        <v>2116</v>
      </c>
      <c r="G601" s="87" t="s">
        <v>821</v>
      </c>
    </row>
    <row r="602" spans="2:7">
      <c r="B602" s="99" t="s">
        <v>2093</v>
      </c>
      <c r="C602" s="87" t="s">
        <v>476</v>
      </c>
      <c r="D602" s="87">
        <v>21</v>
      </c>
      <c r="E602" s="87">
        <v>211</v>
      </c>
      <c r="F602" s="87">
        <v>2117</v>
      </c>
      <c r="G602" s="87" t="s">
        <v>822</v>
      </c>
    </row>
    <row r="603" spans="2:7">
      <c r="B603" s="99" t="s">
        <v>2093</v>
      </c>
      <c r="C603" s="87" t="s">
        <v>476</v>
      </c>
      <c r="D603" s="87">
        <v>21</v>
      </c>
      <c r="E603" s="87">
        <v>211</v>
      </c>
      <c r="F603" s="87">
        <v>2119</v>
      </c>
      <c r="G603" s="87" t="s">
        <v>823</v>
      </c>
    </row>
    <row r="604" spans="2:7">
      <c r="B604" s="99" t="s">
        <v>2093</v>
      </c>
      <c r="C604" s="87" t="s">
        <v>476</v>
      </c>
      <c r="D604" s="87">
        <v>21</v>
      </c>
      <c r="E604" s="87">
        <v>212</v>
      </c>
      <c r="F604" s="87">
        <v>0</v>
      </c>
      <c r="G604" s="87" t="s">
        <v>824</v>
      </c>
    </row>
    <row r="605" spans="2:7">
      <c r="B605" s="99" t="s">
        <v>2093</v>
      </c>
      <c r="C605" s="87" t="s">
        <v>476</v>
      </c>
      <c r="D605" s="87">
        <v>21</v>
      </c>
      <c r="E605" s="87">
        <v>212</v>
      </c>
      <c r="F605" s="87">
        <v>2121</v>
      </c>
      <c r="G605" s="87" t="s">
        <v>825</v>
      </c>
    </row>
    <row r="606" spans="2:7">
      <c r="B606" s="99" t="s">
        <v>2093</v>
      </c>
      <c r="C606" s="87" t="s">
        <v>476</v>
      </c>
      <c r="D606" s="87">
        <v>21</v>
      </c>
      <c r="E606" s="87">
        <v>212</v>
      </c>
      <c r="F606" s="87">
        <v>2122</v>
      </c>
      <c r="G606" s="87" t="s">
        <v>826</v>
      </c>
    </row>
    <row r="607" spans="2:7">
      <c r="B607" s="99" t="s">
        <v>2093</v>
      </c>
      <c r="C607" s="87" t="s">
        <v>476</v>
      </c>
      <c r="D607" s="87">
        <v>21</v>
      </c>
      <c r="E607" s="87">
        <v>212</v>
      </c>
      <c r="F607" s="87">
        <v>2123</v>
      </c>
      <c r="G607" s="87" t="s">
        <v>827</v>
      </c>
    </row>
    <row r="608" spans="2:7">
      <c r="B608" s="99" t="s">
        <v>2093</v>
      </c>
      <c r="C608" s="87" t="s">
        <v>476</v>
      </c>
      <c r="D608" s="87">
        <v>21</v>
      </c>
      <c r="E608" s="87">
        <v>212</v>
      </c>
      <c r="F608" s="87">
        <v>2129</v>
      </c>
      <c r="G608" s="87" t="s">
        <v>828</v>
      </c>
    </row>
    <row r="609" spans="2:7">
      <c r="B609" s="99" t="s">
        <v>2093</v>
      </c>
      <c r="C609" s="87" t="s">
        <v>476</v>
      </c>
      <c r="D609" s="87">
        <v>21</v>
      </c>
      <c r="E609" s="87">
        <v>213</v>
      </c>
      <c r="F609" s="87">
        <v>0</v>
      </c>
      <c r="G609" s="87" t="s">
        <v>829</v>
      </c>
    </row>
    <row r="610" spans="2:7">
      <c r="B610" s="99" t="s">
        <v>2093</v>
      </c>
      <c r="C610" s="87" t="s">
        <v>476</v>
      </c>
      <c r="D610" s="87">
        <v>21</v>
      </c>
      <c r="E610" s="87">
        <v>213</v>
      </c>
      <c r="F610" s="87">
        <v>2131</v>
      </c>
      <c r="G610" s="87" t="s">
        <v>830</v>
      </c>
    </row>
    <row r="611" spans="2:7">
      <c r="B611" s="99" t="s">
        <v>2093</v>
      </c>
      <c r="C611" s="87" t="s">
        <v>476</v>
      </c>
      <c r="D611" s="87">
        <v>21</v>
      </c>
      <c r="E611" s="87">
        <v>213</v>
      </c>
      <c r="F611" s="87">
        <v>2132</v>
      </c>
      <c r="G611" s="87" t="s">
        <v>831</v>
      </c>
    </row>
    <row r="612" spans="2:7">
      <c r="B612" s="99" t="s">
        <v>2093</v>
      </c>
      <c r="C612" s="87" t="s">
        <v>476</v>
      </c>
      <c r="D612" s="87">
        <v>21</v>
      </c>
      <c r="E612" s="87">
        <v>213</v>
      </c>
      <c r="F612" s="87">
        <v>2139</v>
      </c>
      <c r="G612" s="87" t="s">
        <v>832</v>
      </c>
    </row>
    <row r="613" spans="2:7">
      <c r="B613" s="99" t="s">
        <v>2093</v>
      </c>
      <c r="C613" s="87" t="s">
        <v>476</v>
      </c>
      <c r="D613" s="87">
        <v>21</v>
      </c>
      <c r="E613" s="87">
        <v>214</v>
      </c>
      <c r="F613" s="87">
        <v>0</v>
      </c>
      <c r="G613" s="87" t="s">
        <v>833</v>
      </c>
    </row>
    <row r="614" spans="2:7">
      <c r="B614" s="99" t="s">
        <v>2093</v>
      </c>
      <c r="C614" s="87" t="s">
        <v>476</v>
      </c>
      <c r="D614" s="87">
        <v>21</v>
      </c>
      <c r="E614" s="87">
        <v>214</v>
      </c>
      <c r="F614" s="87">
        <v>2141</v>
      </c>
      <c r="G614" s="87" t="s">
        <v>834</v>
      </c>
    </row>
    <row r="615" spans="2:7">
      <c r="B615" s="99" t="s">
        <v>2093</v>
      </c>
      <c r="C615" s="87" t="s">
        <v>476</v>
      </c>
      <c r="D615" s="87">
        <v>21</v>
      </c>
      <c r="E615" s="87">
        <v>214</v>
      </c>
      <c r="F615" s="87">
        <v>2142</v>
      </c>
      <c r="G615" s="87" t="s">
        <v>835</v>
      </c>
    </row>
    <row r="616" spans="2:7">
      <c r="B616" s="99" t="s">
        <v>2093</v>
      </c>
      <c r="C616" s="87" t="s">
        <v>476</v>
      </c>
      <c r="D616" s="87">
        <v>21</v>
      </c>
      <c r="E616" s="87">
        <v>214</v>
      </c>
      <c r="F616" s="87">
        <v>2143</v>
      </c>
      <c r="G616" s="87" t="s">
        <v>836</v>
      </c>
    </row>
    <row r="617" spans="2:7">
      <c r="B617" s="99" t="s">
        <v>2093</v>
      </c>
      <c r="C617" s="87" t="s">
        <v>476</v>
      </c>
      <c r="D617" s="87">
        <v>21</v>
      </c>
      <c r="E617" s="87">
        <v>214</v>
      </c>
      <c r="F617" s="87">
        <v>2144</v>
      </c>
      <c r="G617" s="87" t="s">
        <v>837</v>
      </c>
    </row>
    <row r="618" spans="2:7">
      <c r="B618" s="99" t="s">
        <v>2093</v>
      </c>
      <c r="C618" s="87" t="s">
        <v>476</v>
      </c>
      <c r="D618" s="87">
        <v>21</v>
      </c>
      <c r="E618" s="87">
        <v>214</v>
      </c>
      <c r="F618" s="87">
        <v>2145</v>
      </c>
      <c r="G618" s="87" t="s">
        <v>838</v>
      </c>
    </row>
    <row r="619" spans="2:7">
      <c r="B619" s="99" t="s">
        <v>2093</v>
      </c>
      <c r="C619" s="87" t="s">
        <v>476</v>
      </c>
      <c r="D619" s="87">
        <v>21</v>
      </c>
      <c r="E619" s="87">
        <v>214</v>
      </c>
      <c r="F619" s="87">
        <v>2146</v>
      </c>
      <c r="G619" s="87" t="s">
        <v>839</v>
      </c>
    </row>
    <row r="620" spans="2:7">
      <c r="B620" s="99" t="s">
        <v>2093</v>
      </c>
      <c r="C620" s="87" t="s">
        <v>476</v>
      </c>
      <c r="D620" s="87">
        <v>21</v>
      </c>
      <c r="E620" s="87">
        <v>214</v>
      </c>
      <c r="F620" s="87">
        <v>2147</v>
      </c>
      <c r="G620" s="87" t="s">
        <v>840</v>
      </c>
    </row>
    <row r="621" spans="2:7">
      <c r="B621" s="99" t="s">
        <v>2093</v>
      </c>
      <c r="C621" s="87" t="s">
        <v>476</v>
      </c>
      <c r="D621" s="87">
        <v>21</v>
      </c>
      <c r="E621" s="87">
        <v>214</v>
      </c>
      <c r="F621" s="87">
        <v>2148</v>
      </c>
      <c r="G621" s="87" t="s">
        <v>841</v>
      </c>
    </row>
    <row r="622" spans="2:7">
      <c r="B622" s="99" t="s">
        <v>2093</v>
      </c>
      <c r="C622" s="87" t="s">
        <v>476</v>
      </c>
      <c r="D622" s="87">
        <v>21</v>
      </c>
      <c r="E622" s="87">
        <v>214</v>
      </c>
      <c r="F622" s="87">
        <v>2149</v>
      </c>
      <c r="G622" s="87" t="s">
        <v>842</v>
      </c>
    </row>
    <row r="623" spans="2:7">
      <c r="B623" s="99" t="s">
        <v>2093</v>
      </c>
      <c r="C623" s="87" t="s">
        <v>476</v>
      </c>
      <c r="D623" s="87">
        <v>21</v>
      </c>
      <c r="E623" s="87">
        <v>215</v>
      </c>
      <c r="F623" s="87">
        <v>0</v>
      </c>
      <c r="G623" s="87" t="s">
        <v>843</v>
      </c>
    </row>
    <row r="624" spans="2:7">
      <c r="B624" s="99" t="s">
        <v>2093</v>
      </c>
      <c r="C624" s="87" t="s">
        <v>476</v>
      </c>
      <c r="D624" s="87">
        <v>21</v>
      </c>
      <c r="E624" s="87">
        <v>215</v>
      </c>
      <c r="F624" s="87">
        <v>2151</v>
      </c>
      <c r="G624" s="87" t="s">
        <v>844</v>
      </c>
    </row>
    <row r="625" spans="2:7">
      <c r="B625" s="99" t="s">
        <v>2093</v>
      </c>
      <c r="C625" s="87" t="s">
        <v>476</v>
      </c>
      <c r="D625" s="87">
        <v>21</v>
      </c>
      <c r="E625" s="87">
        <v>215</v>
      </c>
      <c r="F625" s="87">
        <v>2152</v>
      </c>
      <c r="G625" s="87" t="s">
        <v>845</v>
      </c>
    </row>
    <row r="626" spans="2:7">
      <c r="B626" s="99" t="s">
        <v>2093</v>
      </c>
      <c r="C626" s="87" t="s">
        <v>476</v>
      </c>
      <c r="D626" s="87">
        <v>21</v>
      </c>
      <c r="E626" s="87">
        <v>215</v>
      </c>
      <c r="F626" s="87">
        <v>2159</v>
      </c>
      <c r="G626" s="87" t="s">
        <v>846</v>
      </c>
    </row>
    <row r="627" spans="2:7">
      <c r="B627" s="99" t="s">
        <v>2093</v>
      </c>
      <c r="C627" s="87" t="s">
        <v>476</v>
      </c>
      <c r="D627" s="87">
        <v>21</v>
      </c>
      <c r="E627" s="87">
        <v>216</v>
      </c>
      <c r="F627" s="87">
        <v>0</v>
      </c>
      <c r="G627" s="87" t="s">
        <v>847</v>
      </c>
    </row>
    <row r="628" spans="2:7">
      <c r="B628" s="99" t="s">
        <v>2093</v>
      </c>
      <c r="C628" s="87" t="s">
        <v>476</v>
      </c>
      <c r="D628" s="87">
        <v>21</v>
      </c>
      <c r="E628" s="87">
        <v>216</v>
      </c>
      <c r="F628" s="87">
        <v>2161</v>
      </c>
      <c r="G628" s="87" t="s">
        <v>848</v>
      </c>
    </row>
    <row r="629" spans="2:7">
      <c r="B629" s="99" t="s">
        <v>2093</v>
      </c>
      <c r="C629" s="87" t="s">
        <v>476</v>
      </c>
      <c r="D629" s="87">
        <v>21</v>
      </c>
      <c r="E629" s="87">
        <v>216</v>
      </c>
      <c r="F629" s="87">
        <v>2169</v>
      </c>
      <c r="G629" s="87" t="s">
        <v>849</v>
      </c>
    </row>
    <row r="630" spans="2:7">
      <c r="B630" s="99" t="s">
        <v>2093</v>
      </c>
      <c r="C630" s="87" t="s">
        <v>476</v>
      </c>
      <c r="D630" s="87">
        <v>21</v>
      </c>
      <c r="E630" s="87">
        <v>217</v>
      </c>
      <c r="F630" s="87">
        <v>0</v>
      </c>
      <c r="G630" s="87" t="s">
        <v>850</v>
      </c>
    </row>
    <row r="631" spans="2:7">
      <c r="B631" s="99" t="s">
        <v>2093</v>
      </c>
      <c r="C631" s="87" t="s">
        <v>476</v>
      </c>
      <c r="D631" s="87">
        <v>21</v>
      </c>
      <c r="E631" s="87">
        <v>217</v>
      </c>
      <c r="F631" s="87">
        <v>2171</v>
      </c>
      <c r="G631" s="87" t="s">
        <v>851</v>
      </c>
    </row>
    <row r="632" spans="2:7">
      <c r="B632" s="99" t="s">
        <v>2093</v>
      </c>
      <c r="C632" s="87" t="s">
        <v>476</v>
      </c>
      <c r="D632" s="87">
        <v>21</v>
      </c>
      <c r="E632" s="87">
        <v>217</v>
      </c>
      <c r="F632" s="87">
        <v>2172</v>
      </c>
      <c r="G632" s="87" t="s">
        <v>852</v>
      </c>
    </row>
    <row r="633" spans="2:7">
      <c r="B633" s="99" t="s">
        <v>2093</v>
      </c>
      <c r="C633" s="87" t="s">
        <v>476</v>
      </c>
      <c r="D633" s="87">
        <v>21</v>
      </c>
      <c r="E633" s="87">
        <v>217</v>
      </c>
      <c r="F633" s="87">
        <v>2173</v>
      </c>
      <c r="G633" s="87" t="s">
        <v>853</v>
      </c>
    </row>
    <row r="634" spans="2:7">
      <c r="B634" s="99" t="s">
        <v>2093</v>
      </c>
      <c r="C634" s="87" t="s">
        <v>476</v>
      </c>
      <c r="D634" s="87">
        <v>21</v>
      </c>
      <c r="E634" s="87">
        <v>217</v>
      </c>
      <c r="F634" s="87">
        <v>2179</v>
      </c>
      <c r="G634" s="87" t="s">
        <v>854</v>
      </c>
    </row>
    <row r="635" spans="2:7">
      <c r="B635" s="99" t="s">
        <v>2093</v>
      </c>
      <c r="C635" s="87" t="s">
        <v>476</v>
      </c>
      <c r="D635" s="87">
        <v>21</v>
      </c>
      <c r="E635" s="87">
        <v>218</v>
      </c>
      <c r="F635" s="87">
        <v>0</v>
      </c>
      <c r="G635" s="87" t="s">
        <v>855</v>
      </c>
    </row>
    <row r="636" spans="2:7">
      <c r="B636" s="99" t="s">
        <v>2093</v>
      </c>
      <c r="C636" s="87" t="s">
        <v>476</v>
      </c>
      <c r="D636" s="87">
        <v>21</v>
      </c>
      <c r="E636" s="87">
        <v>218</v>
      </c>
      <c r="F636" s="87">
        <v>2181</v>
      </c>
      <c r="G636" s="87" t="s">
        <v>856</v>
      </c>
    </row>
    <row r="637" spans="2:7">
      <c r="B637" s="99" t="s">
        <v>2093</v>
      </c>
      <c r="C637" s="87" t="s">
        <v>476</v>
      </c>
      <c r="D637" s="87">
        <v>21</v>
      </c>
      <c r="E637" s="87">
        <v>218</v>
      </c>
      <c r="F637" s="87">
        <v>2182</v>
      </c>
      <c r="G637" s="87" t="s">
        <v>857</v>
      </c>
    </row>
    <row r="638" spans="2:7">
      <c r="B638" s="99" t="s">
        <v>2093</v>
      </c>
      <c r="C638" s="87" t="s">
        <v>476</v>
      </c>
      <c r="D638" s="87">
        <v>21</v>
      </c>
      <c r="E638" s="87">
        <v>218</v>
      </c>
      <c r="F638" s="87">
        <v>2183</v>
      </c>
      <c r="G638" s="87" t="s">
        <v>858</v>
      </c>
    </row>
    <row r="639" spans="2:7">
      <c r="B639" s="99" t="s">
        <v>2093</v>
      </c>
      <c r="C639" s="87" t="s">
        <v>476</v>
      </c>
      <c r="D639" s="87">
        <v>21</v>
      </c>
      <c r="E639" s="87">
        <v>218</v>
      </c>
      <c r="F639" s="87">
        <v>2184</v>
      </c>
      <c r="G639" s="87" t="s">
        <v>859</v>
      </c>
    </row>
    <row r="640" spans="2:7">
      <c r="B640" s="99" t="s">
        <v>2093</v>
      </c>
      <c r="C640" s="87" t="s">
        <v>476</v>
      </c>
      <c r="D640" s="87">
        <v>21</v>
      </c>
      <c r="E640" s="87">
        <v>218</v>
      </c>
      <c r="F640" s="87">
        <v>2185</v>
      </c>
      <c r="G640" s="87" t="s">
        <v>860</v>
      </c>
    </row>
    <row r="641" spans="2:7">
      <c r="B641" s="99" t="s">
        <v>2093</v>
      </c>
      <c r="C641" s="87" t="s">
        <v>476</v>
      </c>
      <c r="D641" s="87">
        <v>21</v>
      </c>
      <c r="E641" s="87">
        <v>218</v>
      </c>
      <c r="F641" s="87">
        <v>2186</v>
      </c>
      <c r="G641" s="87" t="s">
        <v>861</v>
      </c>
    </row>
    <row r="642" spans="2:7">
      <c r="B642" s="99" t="s">
        <v>2093</v>
      </c>
      <c r="C642" s="87" t="s">
        <v>476</v>
      </c>
      <c r="D642" s="87">
        <v>21</v>
      </c>
      <c r="E642" s="87">
        <v>219</v>
      </c>
      <c r="F642" s="87">
        <v>0</v>
      </c>
      <c r="G642" s="87" t="s">
        <v>862</v>
      </c>
    </row>
    <row r="643" spans="2:7">
      <c r="B643" s="99" t="s">
        <v>2093</v>
      </c>
      <c r="C643" s="87" t="s">
        <v>476</v>
      </c>
      <c r="D643" s="87">
        <v>21</v>
      </c>
      <c r="E643" s="87">
        <v>219</v>
      </c>
      <c r="F643" s="87">
        <v>2191</v>
      </c>
      <c r="G643" s="87" t="s">
        <v>863</v>
      </c>
    </row>
    <row r="644" spans="2:7">
      <c r="B644" s="99" t="s">
        <v>2093</v>
      </c>
      <c r="C644" s="87" t="s">
        <v>476</v>
      </c>
      <c r="D644" s="87">
        <v>21</v>
      </c>
      <c r="E644" s="87">
        <v>219</v>
      </c>
      <c r="F644" s="87">
        <v>2192</v>
      </c>
      <c r="G644" s="87" t="s">
        <v>864</v>
      </c>
    </row>
    <row r="645" spans="2:7">
      <c r="B645" s="99" t="s">
        <v>2093</v>
      </c>
      <c r="C645" s="87" t="s">
        <v>476</v>
      </c>
      <c r="D645" s="87">
        <v>21</v>
      </c>
      <c r="E645" s="87">
        <v>219</v>
      </c>
      <c r="F645" s="87">
        <v>2193</v>
      </c>
      <c r="G645" s="87" t="s">
        <v>865</v>
      </c>
    </row>
    <row r="646" spans="2:7">
      <c r="B646" s="99" t="s">
        <v>2093</v>
      </c>
      <c r="C646" s="87" t="s">
        <v>476</v>
      </c>
      <c r="D646" s="87">
        <v>21</v>
      </c>
      <c r="E646" s="87">
        <v>219</v>
      </c>
      <c r="F646" s="87">
        <v>2194</v>
      </c>
      <c r="G646" s="87" t="s">
        <v>866</v>
      </c>
    </row>
    <row r="647" spans="2:7">
      <c r="B647" s="99" t="s">
        <v>2093</v>
      </c>
      <c r="C647" s="87" t="s">
        <v>476</v>
      </c>
      <c r="D647" s="87">
        <v>21</v>
      </c>
      <c r="E647" s="87">
        <v>219</v>
      </c>
      <c r="F647" s="87">
        <v>2199</v>
      </c>
      <c r="G647" s="87" t="s">
        <v>867</v>
      </c>
    </row>
    <row r="648" spans="2:7">
      <c r="B648" s="99" t="s">
        <v>2093</v>
      </c>
      <c r="C648" s="87" t="s">
        <v>476</v>
      </c>
      <c r="D648" s="87">
        <v>22</v>
      </c>
      <c r="E648" s="87">
        <v>0</v>
      </c>
      <c r="F648" s="87">
        <v>0</v>
      </c>
      <c r="G648" s="87" t="s">
        <v>868</v>
      </c>
    </row>
    <row r="649" spans="2:7">
      <c r="B649" s="99" t="s">
        <v>2093</v>
      </c>
      <c r="C649" s="87" t="s">
        <v>476</v>
      </c>
      <c r="D649" s="87">
        <v>22</v>
      </c>
      <c r="E649" s="87">
        <v>220</v>
      </c>
      <c r="F649" s="87">
        <v>0</v>
      </c>
      <c r="G649" s="87" t="s">
        <v>869</v>
      </c>
    </row>
    <row r="650" spans="2:7">
      <c r="B650" s="99" t="s">
        <v>2093</v>
      </c>
      <c r="C650" s="87" t="s">
        <v>476</v>
      </c>
      <c r="D650" s="87">
        <v>22</v>
      </c>
      <c r="E650" s="87">
        <v>220</v>
      </c>
      <c r="F650" s="87">
        <v>2200</v>
      </c>
      <c r="G650" s="87" t="s">
        <v>303</v>
      </c>
    </row>
    <row r="651" spans="2:7">
      <c r="B651" s="99" t="s">
        <v>2093</v>
      </c>
      <c r="C651" s="87" t="s">
        <v>476</v>
      </c>
      <c r="D651" s="87">
        <v>22</v>
      </c>
      <c r="E651" s="87">
        <v>220</v>
      </c>
      <c r="F651" s="87">
        <v>2209</v>
      </c>
      <c r="G651" s="87" t="s">
        <v>304</v>
      </c>
    </row>
    <row r="652" spans="2:7">
      <c r="B652" s="99" t="s">
        <v>2093</v>
      </c>
      <c r="C652" s="87" t="s">
        <v>476</v>
      </c>
      <c r="D652" s="87">
        <v>22</v>
      </c>
      <c r="E652" s="87">
        <v>221</v>
      </c>
      <c r="F652" s="87">
        <v>0</v>
      </c>
      <c r="G652" s="87" t="s">
        <v>870</v>
      </c>
    </row>
    <row r="653" spans="2:7">
      <c r="B653" s="99" t="s">
        <v>2093</v>
      </c>
      <c r="C653" s="87" t="s">
        <v>476</v>
      </c>
      <c r="D653" s="87">
        <v>22</v>
      </c>
      <c r="E653" s="87">
        <v>221</v>
      </c>
      <c r="F653" s="87">
        <v>2211</v>
      </c>
      <c r="G653" s="87" t="s">
        <v>871</v>
      </c>
    </row>
    <row r="654" spans="2:7">
      <c r="B654" s="99" t="s">
        <v>2093</v>
      </c>
      <c r="C654" s="87" t="s">
        <v>476</v>
      </c>
      <c r="D654" s="87">
        <v>22</v>
      </c>
      <c r="E654" s="87">
        <v>221</v>
      </c>
      <c r="F654" s="87">
        <v>2212</v>
      </c>
      <c r="G654" s="87" t="s">
        <v>872</v>
      </c>
    </row>
    <row r="655" spans="2:7">
      <c r="B655" s="99" t="s">
        <v>2093</v>
      </c>
      <c r="C655" s="87" t="s">
        <v>476</v>
      </c>
      <c r="D655" s="87">
        <v>22</v>
      </c>
      <c r="E655" s="87">
        <v>221</v>
      </c>
      <c r="F655" s="87">
        <v>2213</v>
      </c>
      <c r="G655" s="87" t="s">
        <v>873</v>
      </c>
    </row>
    <row r="656" spans="2:7">
      <c r="B656" s="99" t="s">
        <v>2093</v>
      </c>
      <c r="C656" s="87" t="s">
        <v>476</v>
      </c>
      <c r="D656" s="87">
        <v>22</v>
      </c>
      <c r="E656" s="87">
        <v>222</v>
      </c>
      <c r="F656" s="87">
        <v>0</v>
      </c>
      <c r="G656" s="87" t="s">
        <v>874</v>
      </c>
    </row>
    <row r="657" spans="2:7">
      <c r="B657" s="99" t="s">
        <v>2093</v>
      </c>
      <c r="C657" s="87" t="s">
        <v>476</v>
      </c>
      <c r="D657" s="87">
        <v>22</v>
      </c>
      <c r="E657" s="87">
        <v>222</v>
      </c>
      <c r="F657" s="87">
        <v>2221</v>
      </c>
      <c r="G657" s="87" t="s">
        <v>874</v>
      </c>
    </row>
    <row r="658" spans="2:7">
      <c r="B658" s="99" t="s">
        <v>2093</v>
      </c>
      <c r="C658" s="87" t="s">
        <v>476</v>
      </c>
      <c r="D658" s="87">
        <v>22</v>
      </c>
      <c r="E658" s="87">
        <v>223</v>
      </c>
      <c r="F658" s="87">
        <v>0</v>
      </c>
      <c r="G658" s="87" t="s">
        <v>875</v>
      </c>
    </row>
    <row r="659" spans="2:7">
      <c r="B659" s="99" t="s">
        <v>2093</v>
      </c>
      <c r="C659" s="87" t="s">
        <v>476</v>
      </c>
      <c r="D659" s="87">
        <v>22</v>
      </c>
      <c r="E659" s="87">
        <v>223</v>
      </c>
      <c r="F659" s="87">
        <v>2231</v>
      </c>
      <c r="G659" s="87" t="s">
        <v>876</v>
      </c>
    </row>
    <row r="660" spans="2:7">
      <c r="B660" s="99" t="s">
        <v>2093</v>
      </c>
      <c r="C660" s="87" t="s">
        <v>476</v>
      </c>
      <c r="D660" s="87">
        <v>22</v>
      </c>
      <c r="E660" s="87">
        <v>223</v>
      </c>
      <c r="F660" s="87">
        <v>2232</v>
      </c>
      <c r="G660" s="87" t="s">
        <v>877</v>
      </c>
    </row>
    <row r="661" spans="2:7">
      <c r="B661" s="99" t="s">
        <v>2093</v>
      </c>
      <c r="C661" s="87" t="s">
        <v>476</v>
      </c>
      <c r="D661" s="87">
        <v>22</v>
      </c>
      <c r="E661" s="87">
        <v>223</v>
      </c>
      <c r="F661" s="87">
        <v>2233</v>
      </c>
      <c r="G661" s="87" t="s">
        <v>878</v>
      </c>
    </row>
    <row r="662" spans="2:7">
      <c r="B662" s="99" t="s">
        <v>2093</v>
      </c>
      <c r="C662" s="87" t="s">
        <v>476</v>
      </c>
      <c r="D662" s="87">
        <v>22</v>
      </c>
      <c r="E662" s="87">
        <v>223</v>
      </c>
      <c r="F662" s="87">
        <v>2234</v>
      </c>
      <c r="G662" s="87" t="s">
        <v>879</v>
      </c>
    </row>
    <row r="663" spans="2:7">
      <c r="B663" s="99" t="s">
        <v>2093</v>
      </c>
      <c r="C663" s="87" t="s">
        <v>476</v>
      </c>
      <c r="D663" s="87">
        <v>22</v>
      </c>
      <c r="E663" s="87">
        <v>223</v>
      </c>
      <c r="F663" s="87">
        <v>2235</v>
      </c>
      <c r="G663" s="87" t="s">
        <v>880</v>
      </c>
    </row>
    <row r="664" spans="2:7">
      <c r="B664" s="99" t="s">
        <v>2093</v>
      </c>
      <c r="C664" s="87" t="s">
        <v>476</v>
      </c>
      <c r="D664" s="87">
        <v>22</v>
      </c>
      <c r="E664" s="87">
        <v>223</v>
      </c>
      <c r="F664" s="87">
        <v>2236</v>
      </c>
      <c r="G664" s="87" t="s">
        <v>881</v>
      </c>
    </row>
    <row r="665" spans="2:7">
      <c r="B665" s="99" t="s">
        <v>2093</v>
      </c>
      <c r="C665" s="87" t="s">
        <v>476</v>
      </c>
      <c r="D665" s="87">
        <v>22</v>
      </c>
      <c r="E665" s="87">
        <v>223</v>
      </c>
      <c r="F665" s="87">
        <v>2237</v>
      </c>
      <c r="G665" s="87" t="s">
        <v>882</v>
      </c>
    </row>
    <row r="666" spans="2:7">
      <c r="B666" s="99" t="s">
        <v>2093</v>
      </c>
      <c r="C666" s="87" t="s">
        <v>476</v>
      </c>
      <c r="D666" s="87">
        <v>22</v>
      </c>
      <c r="E666" s="87">
        <v>223</v>
      </c>
      <c r="F666" s="87">
        <v>2238</v>
      </c>
      <c r="G666" s="87" t="s">
        <v>883</v>
      </c>
    </row>
    <row r="667" spans="2:7">
      <c r="B667" s="99" t="s">
        <v>2093</v>
      </c>
      <c r="C667" s="87" t="s">
        <v>476</v>
      </c>
      <c r="D667" s="87">
        <v>22</v>
      </c>
      <c r="E667" s="87">
        <v>223</v>
      </c>
      <c r="F667" s="87">
        <v>2239</v>
      </c>
      <c r="G667" s="87" t="s">
        <v>884</v>
      </c>
    </row>
    <row r="668" spans="2:7">
      <c r="B668" s="99" t="s">
        <v>2093</v>
      </c>
      <c r="C668" s="87" t="s">
        <v>476</v>
      </c>
      <c r="D668" s="87">
        <v>22</v>
      </c>
      <c r="E668" s="87">
        <v>224</v>
      </c>
      <c r="F668" s="87">
        <v>0</v>
      </c>
      <c r="G668" s="87" t="s">
        <v>885</v>
      </c>
    </row>
    <row r="669" spans="2:7">
      <c r="B669" s="99" t="s">
        <v>2093</v>
      </c>
      <c r="C669" s="87" t="s">
        <v>476</v>
      </c>
      <c r="D669" s="87">
        <v>22</v>
      </c>
      <c r="E669" s="87">
        <v>224</v>
      </c>
      <c r="F669" s="87">
        <v>2241</v>
      </c>
      <c r="G669" s="87" t="s">
        <v>886</v>
      </c>
    </row>
    <row r="670" spans="2:7">
      <c r="B670" s="99" t="s">
        <v>2093</v>
      </c>
      <c r="C670" s="87" t="s">
        <v>476</v>
      </c>
      <c r="D670" s="87">
        <v>22</v>
      </c>
      <c r="E670" s="87">
        <v>224</v>
      </c>
      <c r="F670" s="87">
        <v>2249</v>
      </c>
      <c r="G670" s="87" t="s">
        <v>887</v>
      </c>
    </row>
    <row r="671" spans="2:7">
      <c r="B671" s="99" t="s">
        <v>2093</v>
      </c>
      <c r="C671" s="87" t="s">
        <v>476</v>
      </c>
      <c r="D671" s="87">
        <v>22</v>
      </c>
      <c r="E671" s="87">
        <v>225</v>
      </c>
      <c r="F671" s="87">
        <v>0</v>
      </c>
      <c r="G671" s="87" t="s">
        <v>888</v>
      </c>
    </row>
    <row r="672" spans="2:7">
      <c r="B672" s="99" t="s">
        <v>2093</v>
      </c>
      <c r="C672" s="87" t="s">
        <v>476</v>
      </c>
      <c r="D672" s="87">
        <v>22</v>
      </c>
      <c r="E672" s="87">
        <v>225</v>
      </c>
      <c r="F672" s="87">
        <v>2251</v>
      </c>
      <c r="G672" s="87" t="s">
        <v>889</v>
      </c>
    </row>
    <row r="673" spans="2:7">
      <c r="B673" s="99" t="s">
        <v>2093</v>
      </c>
      <c r="C673" s="87" t="s">
        <v>476</v>
      </c>
      <c r="D673" s="87">
        <v>22</v>
      </c>
      <c r="E673" s="87">
        <v>225</v>
      </c>
      <c r="F673" s="87">
        <v>2252</v>
      </c>
      <c r="G673" s="87" t="s">
        <v>890</v>
      </c>
    </row>
    <row r="674" spans="2:7">
      <c r="B674" s="99" t="s">
        <v>2093</v>
      </c>
      <c r="C674" s="87" t="s">
        <v>476</v>
      </c>
      <c r="D674" s="87">
        <v>22</v>
      </c>
      <c r="E674" s="87">
        <v>225</v>
      </c>
      <c r="F674" s="87">
        <v>2253</v>
      </c>
      <c r="G674" s="87" t="s">
        <v>891</v>
      </c>
    </row>
    <row r="675" spans="2:7">
      <c r="B675" s="99" t="s">
        <v>2093</v>
      </c>
      <c r="C675" s="87" t="s">
        <v>476</v>
      </c>
      <c r="D675" s="87">
        <v>22</v>
      </c>
      <c r="E675" s="87">
        <v>225</v>
      </c>
      <c r="F675" s="87">
        <v>2254</v>
      </c>
      <c r="G675" s="87" t="s">
        <v>892</v>
      </c>
    </row>
    <row r="676" spans="2:7">
      <c r="B676" s="99" t="s">
        <v>2093</v>
      </c>
      <c r="C676" s="87" t="s">
        <v>476</v>
      </c>
      <c r="D676" s="87">
        <v>22</v>
      </c>
      <c r="E676" s="87">
        <v>225</v>
      </c>
      <c r="F676" s="87">
        <v>2255</v>
      </c>
      <c r="G676" s="87" t="s">
        <v>893</v>
      </c>
    </row>
    <row r="677" spans="2:7">
      <c r="B677" s="99" t="s">
        <v>2093</v>
      </c>
      <c r="C677" s="87" t="s">
        <v>476</v>
      </c>
      <c r="D677" s="87">
        <v>22</v>
      </c>
      <c r="E677" s="87">
        <v>229</v>
      </c>
      <c r="F677" s="87">
        <v>0</v>
      </c>
      <c r="G677" s="87" t="s">
        <v>894</v>
      </c>
    </row>
    <row r="678" spans="2:7">
      <c r="B678" s="99" t="s">
        <v>2093</v>
      </c>
      <c r="C678" s="87" t="s">
        <v>476</v>
      </c>
      <c r="D678" s="87">
        <v>22</v>
      </c>
      <c r="E678" s="87">
        <v>229</v>
      </c>
      <c r="F678" s="87">
        <v>2291</v>
      </c>
      <c r="G678" s="87" t="s">
        <v>895</v>
      </c>
    </row>
    <row r="679" spans="2:7">
      <c r="B679" s="99" t="s">
        <v>2093</v>
      </c>
      <c r="C679" s="87" t="s">
        <v>476</v>
      </c>
      <c r="D679" s="87">
        <v>22</v>
      </c>
      <c r="E679" s="87">
        <v>229</v>
      </c>
      <c r="F679" s="87">
        <v>2292</v>
      </c>
      <c r="G679" s="87" t="s">
        <v>896</v>
      </c>
    </row>
    <row r="680" spans="2:7">
      <c r="B680" s="99" t="s">
        <v>2093</v>
      </c>
      <c r="C680" s="87" t="s">
        <v>476</v>
      </c>
      <c r="D680" s="87">
        <v>22</v>
      </c>
      <c r="E680" s="87">
        <v>229</v>
      </c>
      <c r="F680" s="87">
        <v>2293</v>
      </c>
      <c r="G680" s="87" t="s">
        <v>897</v>
      </c>
    </row>
    <row r="681" spans="2:7">
      <c r="B681" s="99" t="s">
        <v>2093</v>
      </c>
      <c r="C681" s="87" t="s">
        <v>476</v>
      </c>
      <c r="D681" s="87">
        <v>22</v>
      </c>
      <c r="E681" s="87">
        <v>229</v>
      </c>
      <c r="F681" s="87">
        <v>2299</v>
      </c>
      <c r="G681" s="87" t="s">
        <v>898</v>
      </c>
    </row>
    <row r="682" spans="2:7">
      <c r="B682" s="99" t="s">
        <v>2093</v>
      </c>
      <c r="C682" s="87" t="s">
        <v>476</v>
      </c>
      <c r="D682" s="87">
        <v>23</v>
      </c>
      <c r="E682" s="87">
        <v>0</v>
      </c>
      <c r="F682" s="87">
        <v>0</v>
      </c>
      <c r="G682" s="87" t="s">
        <v>899</v>
      </c>
    </row>
    <row r="683" spans="2:7">
      <c r="B683" s="99" t="s">
        <v>2093</v>
      </c>
      <c r="C683" s="87" t="s">
        <v>476</v>
      </c>
      <c r="D683" s="87">
        <v>23</v>
      </c>
      <c r="E683" s="87">
        <v>230</v>
      </c>
      <c r="F683" s="87">
        <v>0</v>
      </c>
      <c r="G683" s="87" t="s">
        <v>900</v>
      </c>
    </row>
    <row r="684" spans="2:7">
      <c r="B684" s="99" t="s">
        <v>2093</v>
      </c>
      <c r="C684" s="87" t="s">
        <v>476</v>
      </c>
      <c r="D684" s="87">
        <v>23</v>
      </c>
      <c r="E684" s="87">
        <v>230</v>
      </c>
      <c r="F684" s="87">
        <v>2300</v>
      </c>
      <c r="G684" s="87" t="s">
        <v>303</v>
      </c>
    </row>
    <row r="685" spans="2:7">
      <c r="B685" s="99" t="s">
        <v>2093</v>
      </c>
      <c r="C685" s="87" t="s">
        <v>476</v>
      </c>
      <c r="D685" s="87">
        <v>23</v>
      </c>
      <c r="E685" s="87">
        <v>230</v>
      </c>
      <c r="F685" s="87">
        <v>2309</v>
      </c>
      <c r="G685" s="87" t="s">
        <v>304</v>
      </c>
    </row>
    <row r="686" spans="2:7">
      <c r="B686" s="99" t="s">
        <v>2093</v>
      </c>
      <c r="C686" s="87" t="s">
        <v>476</v>
      </c>
      <c r="D686" s="87">
        <v>23</v>
      </c>
      <c r="E686" s="87">
        <v>231</v>
      </c>
      <c r="F686" s="87">
        <v>0</v>
      </c>
      <c r="G686" s="87" t="s">
        <v>901</v>
      </c>
    </row>
    <row r="687" spans="2:7">
      <c r="B687" s="99" t="s">
        <v>2093</v>
      </c>
      <c r="C687" s="87" t="s">
        <v>476</v>
      </c>
      <c r="D687" s="87">
        <v>23</v>
      </c>
      <c r="E687" s="87">
        <v>231</v>
      </c>
      <c r="F687" s="87">
        <v>2311</v>
      </c>
      <c r="G687" s="87" t="s">
        <v>902</v>
      </c>
    </row>
    <row r="688" spans="2:7">
      <c r="B688" s="99" t="s">
        <v>2093</v>
      </c>
      <c r="C688" s="87" t="s">
        <v>476</v>
      </c>
      <c r="D688" s="87">
        <v>23</v>
      </c>
      <c r="E688" s="87">
        <v>231</v>
      </c>
      <c r="F688" s="87">
        <v>2312</v>
      </c>
      <c r="G688" s="87" t="s">
        <v>903</v>
      </c>
    </row>
    <row r="689" spans="2:7">
      <c r="B689" s="99" t="s">
        <v>2093</v>
      </c>
      <c r="C689" s="87" t="s">
        <v>476</v>
      </c>
      <c r="D689" s="87">
        <v>23</v>
      </c>
      <c r="E689" s="87">
        <v>231</v>
      </c>
      <c r="F689" s="87">
        <v>2319</v>
      </c>
      <c r="G689" s="87" t="s">
        <v>904</v>
      </c>
    </row>
    <row r="690" spans="2:7">
      <c r="B690" s="99" t="s">
        <v>2093</v>
      </c>
      <c r="C690" s="87" t="s">
        <v>476</v>
      </c>
      <c r="D690" s="87">
        <v>23</v>
      </c>
      <c r="E690" s="87">
        <v>232</v>
      </c>
      <c r="F690" s="87">
        <v>0</v>
      </c>
      <c r="G690" s="87" t="s">
        <v>905</v>
      </c>
    </row>
    <row r="691" spans="2:7">
      <c r="B691" s="99" t="s">
        <v>2093</v>
      </c>
      <c r="C691" s="87" t="s">
        <v>476</v>
      </c>
      <c r="D691" s="87">
        <v>23</v>
      </c>
      <c r="E691" s="87">
        <v>232</v>
      </c>
      <c r="F691" s="87">
        <v>2321</v>
      </c>
      <c r="G691" s="87" t="s">
        <v>906</v>
      </c>
    </row>
    <row r="692" spans="2:7">
      <c r="B692" s="99" t="s">
        <v>2093</v>
      </c>
      <c r="C692" s="87" t="s">
        <v>476</v>
      </c>
      <c r="D692" s="87">
        <v>23</v>
      </c>
      <c r="E692" s="87">
        <v>232</v>
      </c>
      <c r="F692" s="87">
        <v>2322</v>
      </c>
      <c r="G692" s="87" t="s">
        <v>907</v>
      </c>
    </row>
    <row r="693" spans="2:7">
      <c r="B693" s="99" t="s">
        <v>2093</v>
      </c>
      <c r="C693" s="87" t="s">
        <v>476</v>
      </c>
      <c r="D693" s="87">
        <v>23</v>
      </c>
      <c r="E693" s="87">
        <v>232</v>
      </c>
      <c r="F693" s="87">
        <v>2329</v>
      </c>
      <c r="G693" s="87" t="s">
        <v>908</v>
      </c>
    </row>
    <row r="694" spans="2:7">
      <c r="B694" s="99" t="s">
        <v>2093</v>
      </c>
      <c r="C694" s="87" t="s">
        <v>476</v>
      </c>
      <c r="D694" s="87">
        <v>23</v>
      </c>
      <c r="E694" s="87">
        <v>233</v>
      </c>
      <c r="F694" s="87">
        <v>0</v>
      </c>
      <c r="G694" s="87" t="s">
        <v>909</v>
      </c>
    </row>
    <row r="695" spans="2:7">
      <c r="B695" s="99" t="s">
        <v>2093</v>
      </c>
      <c r="C695" s="87" t="s">
        <v>476</v>
      </c>
      <c r="D695" s="87">
        <v>23</v>
      </c>
      <c r="E695" s="87">
        <v>233</v>
      </c>
      <c r="F695" s="87">
        <v>2331</v>
      </c>
      <c r="G695" s="87" t="s">
        <v>910</v>
      </c>
    </row>
    <row r="696" spans="2:7">
      <c r="B696" s="99" t="s">
        <v>2093</v>
      </c>
      <c r="C696" s="87" t="s">
        <v>476</v>
      </c>
      <c r="D696" s="87">
        <v>23</v>
      </c>
      <c r="E696" s="87">
        <v>233</v>
      </c>
      <c r="F696" s="87">
        <v>2332</v>
      </c>
      <c r="G696" s="87" t="s">
        <v>911</v>
      </c>
    </row>
    <row r="697" spans="2:7">
      <c r="B697" s="99" t="s">
        <v>2093</v>
      </c>
      <c r="C697" s="87" t="s">
        <v>476</v>
      </c>
      <c r="D697" s="87">
        <v>23</v>
      </c>
      <c r="E697" s="87">
        <v>233</v>
      </c>
      <c r="F697" s="87">
        <v>2339</v>
      </c>
      <c r="G697" s="87" t="s">
        <v>912</v>
      </c>
    </row>
    <row r="698" spans="2:7">
      <c r="B698" s="99" t="s">
        <v>2093</v>
      </c>
      <c r="C698" s="87" t="s">
        <v>476</v>
      </c>
      <c r="D698" s="87">
        <v>23</v>
      </c>
      <c r="E698" s="87">
        <v>234</v>
      </c>
      <c r="F698" s="87">
        <v>0</v>
      </c>
      <c r="G698" s="87" t="s">
        <v>913</v>
      </c>
    </row>
    <row r="699" spans="2:7">
      <c r="B699" s="99" t="s">
        <v>2093</v>
      </c>
      <c r="C699" s="87" t="s">
        <v>476</v>
      </c>
      <c r="D699" s="87">
        <v>23</v>
      </c>
      <c r="E699" s="87">
        <v>234</v>
      </c>
      <c r="F699" s="87">
        <v>2341</v>
      </c>
      <c r="G699" s="87" t="s">
        <v>914</v>
      </c>
    </row>
    <row r="700" spans="2:7">
      <c r="B700" s="99" t="s">
        <v>2093</v>
      </c>
      <c r="C700" s="87" t="s">
        <v>476</v>
      </c>
      <c r="D700" s="87">
        <v>23</v>
      </c>
      <c r="E700" s="87">
        <v>234</v>
      </c>
      <c r="F700" s="87">
        <v>2342</v>
      </c>
      <c r="G700" s="87" t="s">
        <v>915</v>
      </c>
    </row>
    <row r="701" spans="2:7">
      <c r="B701" s="99" t="s">
        <v>2093</v>
      </c>
      <c r="C701" s="87" t="s">
        <v>476</v>
      </c>
      <c r="D701" s="87">
        <v>23</v>
      </c>
      <c r="E701" s="87">
        <v>235</v>
      </c>
      <c r="F701" s="87">
        <v>0</v>
      </c>
      <c r="G701" s="87" t="s">
        <v>916</v>
      </c>
    </row>
    <row r="702" spans="2:7">
      <c r="B702" s="99" t="s">
        <v>2093</v>
      </c>
      <c r="C702" s="87" t="s">
        <v>476</v>
      </c>
      <c r="D702" s="87">
        <v>23</v>
      </c>
      <c r="E702" s="87">
        <v>235</v>
      </c>
      <c r="F702" s="87">
        <v>2351</v>
      </c>
      <c r="G702" s="87" t="s">
        <v>917</v>
      </c>
    </row>
    <row r="703" spans="2:7">
      <c r="B703" s="99" t="s">
        <v>2093</v>
      </c>
      <c r="C703" s="87" t="s">
        <v>476</v>
      </c>
      <c r="D703" s="87">
        <v>23</v>
      </c>
      <c r="E703" s="87">
        <v>235</v>
      </c>
      <c r="F703" s="87">
        <v>2352</v>
      </c>
      <c r="G703" s="87" t="s">
        <v>918</v>
      </c>
    </row>
    <row r="704" spans="2:7">
      <c r="B704" s="99" t="s">
        <v>2093</v>
      </c>
      <c r="C704" s="87" t="s">
        <v>476</v>
      </c>
      <c r="D704" s="87">
        <v>23</v>
      </c>
      <c r="E704" s="87">
        <v>235</v>
      </c>
      <c r="F704" s="87">
        <v>2353</v>
      </c>
      <c r="G704" s="87" t="s">
        <v>919</v>
      </c>
    </row>
    <row r="705" spans="2:7">
      <c r="B705" s="99" t="s">
        <v>2093</v>
      </c>
      <c r="C705" s="87" t="s">
        <v>476</v>
      </c>
      <c r="D705" s="87">
        <v>23</v>
      </c>
      <c r="E705" s="87">
        <v>235</v>
      </c>
      <c r="F705" s="87">
        <v>2354</v>
      </c>
      <c r="G705" s="87" t="s">
        <v>920</v>
      </c>
    </row>
    <row r="706" spans="2:7">
      <c r="B706" s="99" t="s">
        <v>2093</v>
      </c>
      <c r="C706" s="87" t="s">
        <v>476</v>
      </c>
      <c r="D706" s="87">
        <v>23</v>
      </c>
      <c r="E706" s="87">
        <v>235</v>
      </c>
      <c r="F706" s="87">
        <v>2355</v>
      </c>
      <c r="G706" s="87" t="s">
        <v>921</v>
      </c>
    </row>
    <row r="707" spans="2:7">
      <c r="B707" s="99" t="s">
        <v>2093</v>
      </c>
      <c r="C707" s="87" t="s">
        <v>476</v>
      </c>
      <c r="D707" s="87">
        <v>23</v>
      </c>
      <c r="E707" s="87">
        <v>239</v>
      </c>
      <c r="F707" s="87">
        <v>0</v>
      </c>
      <c r="G707" s="87" t="s">
        <v>922</v>
      </c>
    </row>
    <row r="708" spans="2:7">
      <c r="B708" s="99" t="s">
        <v>2093</v>
      </c>
      <c r="C708" s="87" t="s">
        <v>476</v>
      </c>
      <c r="D708" s="87">
        <v>23</v>
      </c>
      <c r="E708" s="87">
        <v>239</v>
      </c>
      <c r="F708" s="87">
        <v>2391</v>
      </c>
      <c r="G708" s="87" t="s">
        <v>923</v>
      </c>
    </row>
    <row r="709" spans="2:7">
      <c r="B709" s="99" t="s">
        <v>2093</v>
      </c>
      <c r="C709" s="87" t="s">
        <v>476</v>
      </c>
      <c r="D709" s="87">
        <v>23</v>
      </c>
      <c r="E709" s="87">
        <v>239</v>
      </c>
      <c r="F709" s="87">
        <v>2399</v>
      </c>
      <c r="G709" s="87" t="s">
        <v>924</v>
      </c>
    </row>
    <row r="710" spans="2:7">
      <c r="B710" s="99" t="s">
        <v>2093</v>
      </c>
      <c r="C710" s="87" t="s">
        <v>476</v>
      </c>
      <c r="D710" s="87">
        <v>24</v>
      </c>
      <c r="E710" s="87">
        <v>0</v>
      </c>
      <c r="F710" s="87">
        <v>0</v>
      </c>
      <c r="G710" s="87" t="s">
        <v>925</v>
      </c>
    </row>
    <row r="711" spans="2:7">
      <c r="B711" s="99" t="s">
        <v>2093</v>
      </c>
      <c r="C711" s="87" t="s">
        <v>476</v>
      </c>
      <c r="D711" s="87">
        <v>24</v>
      </c>
      <c r="E711" s="87">
        <v>240</v>
      </c>
      <c r="F711" s="87">
        <v>0</v>
      </c>
      <c r="G711" s="87" t="s">
        <v>926</v>
      </c>
    </row>
    <row r="712" spans="2:7">
      <c r="B712" s="99" t="s">
        <v>2093</v>
      </c>
      <c r="C712" s="87" t="s">
        <v>476</v>
      </c>
      <c r="D712" s="87">
        <v>24</v>
      </c>
      <c r="E712" s="87">
        <v>240</v>
      </c>
      <c r="F712" s="87">
        <v>2400</v>
      </c>
      <c r="G712" s="87" t="s">
        <v>303</v>
      </c>
    </row>
    <row r="713" spans="2:7">
      <c r="B713" s="99" t="s">
        <v>2093</v>
      </c>
      <c r="C713" s="87" t="s">
        <v>476</v>
      </c>
      <c r="D713" s="87">
        <v>24</v>
      </c>
      <c r="E713" s="87">
        <v>240</v>
      </c>
      <c r="F713" s="87">
        <v>2409</v>
      </c>
      <c r="G713" s="87" t="s">
        <v>304</v>
      </c>
    </row>
    <row r="714" spans="2:7">
      <c r="B714" s="99" t="s">
        <v>2093</v>
      </c>
      <c r="C714" s="87" t="s">
        <v>476</v>
      </c>
      <c r="D714" s="87">
        <v>24</v>
      </c>
      <c r="E714" s="87">
        <v>241</v>
      </c>
      <c r="F714" s="87">
        <v>0</v>
      </c>
      <c r="G714" s="87" t="s">
        <v>927</v>
      </c>
    </row>
    <row r="715" spans="2:7">
      <c r="B715" s="99" t="s">
        <v>2093</v>
      </c>
      <c r="C715" s="87" t="s">
        <v>476</v>
      </c>
      <c r="D715" s="87">
        <v>24</v>
      </c>
      <c r="E715" s="87">
        <v>241</v>
      </c>
      <c r="F715" s="87">
        <v>2411</v>
      </c>
      <c r="G715" s="87" t="s">
        <v>927</v>
      </c>
    </row>
    <row r="716" spans="2:7">
      <c r="B716" s="99" t="s">
        <v>2093</v>
      </c>
      <c r="C716" s="87" t="s">
        <v>476</v>
      </c>
      <c r="D716" s="87">
        <v>24</v>
      </c>
      <c r="E716" s="87">
        <v>242</v>
      </c>
      <c r="F716" s="87">
        <v>0</v>
      </c>
      <c r="G716" s="87" t="s">
        <v>928</v>
      </c>
    </row>
    <row r="717" spans="2:7">
      <c r="B717" s="99" t="s">
        <v>2093</v>
      </c>
      <c r="C717" s="87" t="s">
        <v>476</v>
      </c>
      <c r="D717" s="87">
        <v>24</v>
      </c>
      <c r="E717" s="87">
        <v>242</v>
      </c>
      <c r="F717" s="87">
        <v>2421</v>
      </c>
      <c r="G717" s="87" t="s">
        <v>929</v>
      </c>
    </row>
    <row r="718" spans="2:7">
      <c r="B718" s="99" t="s">
        <v>2093</v>
      </c>
      <c r="C718" s="87" t="s">
        <v>476</v>
      </c>
      <c r="D718" s="87">
        <v>24</v>
      </c>
      <c r="E718" s="87">
        <v>242</v>
      </c>
      <c r="F718" s="87">
        <v>2422</v>
      </c>
      <c r="G718" s="87" t="s">
        <v>930</v>
      </c>
    </row>
    <row r="719" spans="2:7">
      <c r="B719" s="99" t="s">
        <v>2093</v>
      </c>
      <c r="C719" s="87" t="s">
        <v>476</v>
      </c>
      <c r="D719" s="87">
        <v>24</v>
      </c>
      <c r="E719" s="87">
        <v>242</v>
      </c>
      <c r="F719" s="87">
        <v>2423</v>
      </c>
      <c r="G719" s="87" t="s">
        <v>931</v>
      </c>
    </row>
    <row r="720" spans="2:7">
      <c r="B720" s="99" t="s">
        <v>2093</v>
      </c>
      <c r="C720" s="87" t="s">
        <v>476</v>
      </c>
      <c r="D720" s="87">
        <v>24</v>
      </c>
      <c r="E720" s="87">
        <v>242</v>
      </c>
      <c r="F720" s="87">
        <v>2424</v>
      </c>
      <c r="G720" s="87" t="s">
        <v>932</v>
      </c>
    </row>
    <row r="721" spans="2:7">
      <c r="B721" s="99" t="s">
        <v>2093</v>
      </c>
      <c r="C721" s="87" t="s">
        <v>476</v>
      </c>
      <c r="D721" s="87">
        <v>24</v>
      </c>
      <c r="E721" s="87">
        <v>242</v>
      </c>
      <c r="F721" s="87">
        <v>2425</v>
      </c>
      <c r="G721" s="87" t="s">
        <v>933</v>
      </c>
    </row>
    <row r="722" spans="2:7">
      <c r="B722" s="99" t="s">
        <v>2093</v>
      </c>
      <c r="C722" s="87" t="s">
        <v>476</v>
      </c>
      <c r="D722" s="87">
        <v>24</v>
      </c>
      <c r="E722" s="87">
        <v>242</v>
      </c>
      <c r="F722" s="87">
        <v>2426</v>
      </c>
      <c r="G722" s="87" t="s">
        <v>934</v>
      </c>
    </row>
    <row r="723" spans="2:7">
      <c r="B723" s="99" t="s">
        <v>2093</v>
      </c>
      <c r="C723" s="87" t="s">
        <v>476</v>
      </c>
      <c r="D723" s="87">
        <v>24</v>
      </c>
      <c r="E723" s="87">
        <v>242</v>
      </c>
      <c r="F723" s="87">
        <v>2429</v>
      </c>
      <c r="G723" s="87" t="s">
        <v>935</v>
      </c>
    </row>
    <row r="724" spans="2:7">
      <c r="B724" s="99" t="s">
        <v>2093</v>
      </c>
      <c r="C724" s="87" t="s">
        <v>476</v>
      </c>
      <c r="D724" s="87">
        <v>24</v>
      </c>
      <c r="E724" s="87">
        <v>243</v>
      </c>
      <c r="F724" s="87">
        <v>0</v>
      </c>
      <c r="G724" s="87" t="s">
        <v>936</v>
      </c>
    </row>
    <row r="725" spans="2:7">
      <c r="B725" s="99" t="s">
        <v>2093</v>
      </c>
      <c r="C725" s="87" t="s">
        <v>476</v>
      </c>
      <c r="D725" s="87">
        <v>24</v>
      </c>
      <c r="E725" s="87">
        <v>243</v>
      </c>
      <c r="F725" s="87">
        <v>2431</v>
      </c>
      <c r="G725" s="87" t="s">
        <v>937</v>
      </c>
    </row>
    <row r="726" spans="2:7">
      <c r="B726" s="99" t="s">
        <v>2093</v>
      </c>
      <c r="C726" s="87" t="s">
        <v>476</v>
      </c>
      <c r="D726" s="87">
        <v>24</v>
      </c>
      <c r="E726" s="87">
        <v>243</v>
      </c>
      <c r="F726" s="87">
        <v>2432</v>
      </c>
      <c r="G726" s="87" t="s">
        <v>938</v>
      </c>
    </row>
    <row r="727" spans="2:7">
      <c r="B727" s="99" t="s">
        <v>2093</v>
      </c>
      <c r="C727" s="87" t="s">
        <v>476</v>
      </c>
      <c r="D727" s="87">
        <v>24</v>
      </c>
      <c r="E727" s="87">
        <v>243</v>
      </c>
      <c r="F727" s="87">
        <v>2433</v>
      </c>
      <c r="G727" s="87" t="s">
        <v>939</v>
      </c>
    </row>
    <row r="728" spans="2:7">
      <c r="B728" s="99" t="s">
        <v>2093</v>
      </c>
      <c r="C728" s="87" t="s">
        <v>476</v>
      </c>
      <c r="D728" s="87">
        <v>24</v>
      </c>
      <c r="E728" s="87">
        <v>243</v>
      </c>
      <c r="F728" s="87">
        <v>2439</v>
      </c>
      <c r="G728" s="87" t="s">
        <v>940</v>
      </c>
    </row>
    <row r="729" spans="2:7">
      <c r="B729" s="99" t="s">
        <v>2093</v>
      </c>
      <c r="C729" s="87" t="s">
        <v>476</v>
      </c>
      <c r="D729" s="87">
        <v>24</v>
      </c>
      <c r="E729" s="87">
        <v>244</v>
      </c>
      <c r="F729" s="87">
        <v>0</v>
      </c>
      <c r="G729" s="87" t="s">
        <v>941</v>
      </c>
    </row>
    <row r="730" spans="2:7">
      <c r="B730" s="99" t="s">
        <v>2093</v>
      </c>
      <c r="C730" s="87" t="s">
        <v>476</v>
      </c>
      <c r="D730" s="87">
        <v>24</v>
      </c>
      <c r="E730" s="87">
        <v>244</v>
      </c>
      <c r="F730" s="87">
        <v>2441</v>
      </c>
      <c r="G730" s="87" t="s">
        <v>942</v>
      </c>
    </row>
    <row r="731" spans="2:7">
      <c r="B731" s="99" t="s">
        <v>2093</v>
      </c>
      <c r="C731" s="87" t="s">
        <v>476</v>
      </c>
      <c r="D731" s="87">
        <v>24</v>
      </c>
      <c r="E731" s="87">
        <v>244</v>
      </c>
      <c r="F731" s="87">
        <v>2442</v>
      </c>
      <c r="G731" s="87" t="s">
        <v>943</v>
      </c>
    </row>
    <row r="732" spans="2:7">
      <c r="B732" s="99" t="s">
        <v>2093</v>
      </c>
      <c r="C732" s="87" t="s">
        <v>476</v>
      </c>
      <c r="D732" s="87">
        <v>24</v>
      </c>
      <c r="E732" s="87">
        <v>244</v>
      </c>
      <c r="F732" s="87">
        <v>2443</v>
      </c>
      <c r="G732" s="87" t="s">
        <v>944</v>
      </c>
    </row>
    <row r="733" spans="2:7">
      <c r="B733" s="99" t="s">
        <v>2093</v>
      </c>
      <c r="C733" s="87" t="s">
        <v>476</v>
      </c>
      <c r="D733" s="87">
        <v>24</v>
      </c>
      <c r="E733" s="87">
        <v>244</v>
      </c>
      <c r="F733" s="87">
        <v>2444</v>
      </c>
      <c r="G733" s="87" t="s">
        <v>945</v>
      </c>
    </row>
    <row r="734" spans="2:7">
      <c r="B734" s="99" t="s">
        <v>2093</v>
      </c>
      <c r="C734" s="87" t="s">
        <v>476</v>
      </c>
      <c r="D734" s="87">
        <v>24</v>
      </c>
      <c r="E734" s="87">
        <v>244</v>
      </c>
      <c r="F734" s="87">
        <v>2445</v>
      </c>
      <c r="G734" s="87" t="s">
        <v>946</v>
      </c>
    </row>
    <row r="735" spans="2:7">
      <c r="B735" s="99" t="s">
        <v>2093</v>
      </c>
      <c r="C735" s="87" t="s">
        <v>476</v>
      </c>
      <c r="D735" s="87">
        <v>24</v>
      </c>
      <c r="E735" s="87">
        <v>244</v>
      </c>
      <c r="F735" s="87">
        <v>2446</v>
      </c>
      <c r="G735" s="87" t="s">
        <v>947</v>
      </c>
    </row>
    <row r="736" spans="2:7">
      <c r="B736" s="99" t="s">
        <v>2093</v>
      </c>
      <c r="C736" s="87" t="s">
        <v>476</v>
      </c>
      <c r="D736" s="87">
        <v>24</v>
      </c>
      <c r="E736" s="87">
        <v>245</v>
      </c>
      <c r="F736" s="87">
        <v>0</v>
      </c>
      <c r="G736" s="87" t="s">
        <v>948</v>
      </c>
    </row>
    <row r="737" spans="2:7">
      <c r="B737" s="99" t="s">
        <v>2093</v>
      </c>
      <c r="C737" s="87" t="s">
        <v>476</v>
      </c>
      <c r="D737" s="87">
        <v>24</v>
      </c>
      <c r="E737" s="87">
        <v>245</v>
      </c>
      <c r="F737" s="87">
        <v>2451</v>
      </c>
      <c r="G737" s="87" t="s">
        <v>949</v>
      </c>
    </row>
    <row r="738" spans="2:7">
      <c r="B738" s="99" t="s">
        <v>2093</v>
      </c>
      <c r="C738" s="87" t="s">
        <v>476</v>
      </c>
      <c r="D738" s="87">
        <v>24</v>
      </c>
      <c r="E738" s="87">
        <v>245</v>
      </c>
      <c r="F738" s="87">
        <v>2452</v>
      </c>
      <c r="G738" s="87" t="s">
        <v>950</v>
      </c>
    </row>
    <row r="739" spans="2:7">
      <c r="B739" s="99" t="s">
        <v>2093</v>
      </c>
      <c r="C739" s="87" t="s">
        <v>476</v>
      </c>
      <c r="D739" s="87">
        <v>24</v>
      </c>
      <c r="E739" s="87">
        <v>245</v>
      </c>
      <c r="F739" s="87">
        <v>2453</v>
      </c>
      <c r="G739" s="87" t="s">
        <v>951</v>
      </c>
    </row>
    <row r="740" spans="2:7">
      <c r="B740" s="99" t="s">
        <v>2093</v>
      </c>
      <c r="C740" s="87" t="s">
        <v>476</v>
      </c>
      <c r="D740" s="87">
        <v>24</v>
      </c>
      <c r="E740" s="87">
        <v>246</v>
      </c>
      <c r="F740" s="87">
        <v>0</v>
      </c>
      <c r="G740" s="87" t="s">
        <v>952</v>
      </c>
    </row>
    <row r="741" spans="2:7">
      <c r="B741" s="99" t="s">
        <v>2093</v>
      </c>
      <c r="C741" s="87" t="s">
        <v>476</v>
      </c>
      <c r="D741" s="87">
        <v>24</v>
      </c>
      <c r="E741" s="87">
        <v>246</v>
      </c>
      <c r="F741" s="87">
        <v>2461</v>
      </c>
      <c r="G741" s="87" t="s">
        <v>953</v>
      </c>
    </row>
    <row r="742" spans="2:7">
      <c r="B742" s="99" t="s">
        <v>2093</v>
      </c>
      <c r="C742" s="87" t="s">
        <v>476</v>
      </c>
      <c r="D742" s="87">
        <v>24</v>
      </c>
      <c r="E742" s="87">
        <v>246</v>
      </c>
      <c r="F742" s="87">
        <v>2462</v>
      </c>
      <c r="G742" s="87" t="s">
        <v>954</v>
      </c>
    </row>
    <row r="743" spans="2:7">
      <c r="B743" s="99" t="s">
        <v>2093</v>
      </c>
      <c r="C743" s="87" t="s">
        <v>476</v>
      </c>
      <c r="D743" s="87">
        <v>24</v>
      </c>
      <c r="E743" s="87">
        <v>246</v>
      </c>
      <c r="F743" s="87">
        <v>2463</v>
      </c>
      <c r="G743" s="87" t="s">
        <v>955</v>
      </c>
    </row>
    <row r="744" spans="2:7">
      <c r="B744" s="99" t="s">
        <v>2093</v>
      </c>
      <c r="C744" s="87" t="s">
        <v>476</v>
      </c>
      <c r="D744" s="87">
        <v>24</v>
      </c>
      <c r="E744" s="87">
        <v>246</v>
      </c>
      <c r="F744" s="87">
        <v>2464</v>
      </c>
      <c r="G744" s="87" t="s">
        <v>956</v>
      </c>
    </row>
    <row r="745" spans="2:7">
      <c r="B745" s="99" t="s">
        <v>2093</v>
      </c>
      <c r="C745" s="87" t="s">
        <v>476</v>
      </c>
      <c r="D745" s="87">
        <v>24</v>
      </c>
      <c r="E745" s="87">
        <v>246</v>
      </c>
      <c r="F745" s="87">
        <v>2465</v>
      </c>
      <c r="G745" s="87" t="s">
        <v>957</v>
      </c>
    </row>
    <row r="746" spans="2:7">
      <c r="B746" s="99" t="s">
        <v>2093</v>
      </c>
      <c r="C746" s="87" t="s">
        <v>476</v>
      </c>
      <c r="D746" s="87">
        <v>24</v>
      </c>
      <c r="E746" s="87">
        <v>246</v>
      </c>
      <c r="F746" s="87">
        <v>2469</v>
      </c>
      <c r="G746" s="87" t="s">
        <v>958</v>
      </c>
    </row>
    <row r="747" spans="2:7">
      <c r="B747" s="99" t="s">
        <v>2093</v>
      </c>
      <c r="C747" s="87" t="s">
        <v>476</v>
      </c>
      <c r="D747" s="87">
        <v>24</v>
      </c>
      <c r="E747" s="87">
        <v>247</v>
      </c>
      <c r="F747" s="87">
        <v>0</v>
      </c>
      <c r="G747" s="87" t="s">
        <v>959</v>
      </c>
    </row>
    <row r="748" spans="2:7">
      <c r="B748" s="99" t="s">
        <v>2093</v>
      </c>
      <c r="C748" s="87" t="s">
        <v>476</v>
      </c>
      <c r="D748" s="87">
        <v>24</v>
      </c>
      <c r="E748" s="87">
        <v>247</v>
      </c>
      <c r="F748" s="87">
        <v>2471</v>
      </c>
      <c r="G748" s="87" t="s">
        <v>960</v>
      </c>
    </row>
    <row r="749" spans="2:7">
      <c r="B749" s="99" t="s">
        <v>2093</v>
      </c>
      <c r="C749" s="87" t="s">
        <v>476</v>
      </c>
      <c r="D749" s="87">
        <v>24</v>
      </c>
      <c r="E749" s="87">
        <v>247</v>
      </c>
      <c r="F749" s="87">
        <v>2479</v>
      </c>
      <c r="G749" s="87" t="s">
        <v>961</v>
      </c>
    </row>
    <row r="750" spans="2:7">
      <c r="B750" s="99" t="s">
        <v>2093</v>
      </c>
      <c r="C750" s="87" t="s">
        <v>476</v>
      </c>
      <c r="D750" s="87">
        <v>24</v>
      </c>
      <c r="E750" s="87">
        <v>248</v>
      </c>
      <c r="F750" s="87">
        <v>0</v>
      </c>
      <c r="G750" s="87" t="s">
        <v>962</v>
      </c>
    </row>
    <row r="751" spans="2:7">
      <c r="B751" s="99" t="s">
        <v>2093</v>
      </c>
      <c r="C751" s="87" t="s">
        <v>476</v>
      </c>
      <c r="D751" s="87">
        <v>24</v>
      </c>
      <c r="E751" s="87">
        <v>248</v>
      </c>
      <c r="F751" s="87">
        <v>2481</v>
      </c>
      <c r="G751" s="87" t="s">
        <v>962</v>
      </c>
    </row>
    <row r="752" spans="2:7">
      <c r="B752" s="99" t="s">
        <v>2093</v>
      </c>
      <c r="C752" s="87" t="s">
        <v>476</v>
      </c>
      <c r="D752" s="87">
        <v>24</v>
      </c>
      <c r="E752" s="87">
        <v>249</v>
      </c>
      <c r="F752" s="87">
        <v>0</v>
      </c>
      <c r="G752" s="87" t="s">
        <v>963</v>
      </c>
    </row>
    <row r="753" spans="2:7">
      <c r="B753" s="99" t="s">
        <v>2093</v>
      </c>
      <c r="C753" s="87" t="s">
        <v>476</v>
      </c>
      <c r="D753" s="87">
        <v>24</v>
      </c>
      <c r="E753" s="87">
        <v>249</v>
      </c>
      <c r="F753" s="87">
        <v>2491</v>
      </c>
      <c r="G753" s="87" t="s">
        <v>964</v>
      </c>
    </row>
    <row r="754" spans="2:7">
      <c r="B754" s="99" t="s">
        <v>2093</v>
      </c>
      <c r="C754" s="87" t="s">
        <v>476</v>
      </c>
      <c r="D754" s="87">
        <v>24</v>
      </c>
      <c r="E754" s="87">
        <v>249</v>
      </c>
      <c r="F754" s="87">
        <v>2492</v>
      </c>
      <c r="G754" s="87" t="s">
        <v>965</v>
      </c>
    </row>
    <row r="755" spans="2:7">
      <c r="B755" s="99" t="s">
        <v>2093</v>
      </c>
      <c r="C755" s="87" t="s">
        <v>476</v>
      </c>
      <c r="D755" s="87">
        <v>24</v>
      </c>
      <c r="E755" s="87">
        <v>249</v>
      </c>
      <c r="F755" s="87">
        <v>2499</v>
      </c>
      <c r="G755" s="87" t="s">
        <v>966</v>
      </c>
    </row>
    <row r="756" spans="2:7">
      <c r="B756" s="99" t="s">
        <v>2093</v>
      </c>
      <c r="C756" s="87" t="s">
        <v>476</v>
      </c>
      <c r="D756" s="87">
        <v>25</v>
      </c>
      <c r="E756" s="87">
        <v>0</v>
      </c>
      <c r="F756" s="87">
        <v>0</v>
      </c>
      <c r="G756" s="87" t="s">
        <v>967</v>
      </c>
    </row>
    <row r="757" spans="2:7">
      <c r="B757" s="99" t="s">
        <v>2093</v>
      </c>
      <c r="C757" s="87" t="s">
        <v>476</v>
      </c>
      <c r="D757" s="87">
        <v>25</v>
      </c>
      <c r="E757" s="87">
        <v>250</v>
      </c>
      <c r="F757" s="87">
        <v>0</v>
      </c>
      <c r="G757" s="87" t="s">
        <v>968</v>
      </c>
    </row>
    <row r="758" spans="2:7">
      <c r="B758" s="99" t="s">
        <v>2093</v>
      </c>
      <c r="C758" s="87" t="s">
        <v>476</v>
      </c>
      <c r="D758" s="87">
        <v>25</v>
      </c>
      <c r="E758" s="87">
        <v>250</v>
      </c>
      <c r="F758" s="87">
        <v>2500</v>
      </c>
      <c r="G758" s="87" t="s">
        <v>303</v>
      </c>
    </row>
    <row r="759" spans="2:7">
      <c r="B759" s="99" t="s">
        <v>2093</v>
      </c>
      <c r="C759" s="87" t="s">
        <v>476</v>
      </c>
      <c r="D759" s="87">
        <v>25</v>
      </c>
      <c r="E759" s="87">
        <v>250</v>
      </c>
      <c r="F759" s="87">
        <v>2509</v>
      </c>
      <c r="G759" s="87" t="s">
        <v>304</v>
      </c>
    </row>
    <row r="760" spans="2:7">
      <c r="B760" s="99" t="s">
        <v>2093</v>
      </c>
      <c r="C760" s="87" t="s">
        <v>476</v>
      </c>
      <c r="D760" s="87">
        <v>25</v>
      </c>
      <c r="E760" s="87">
        <v>251</v>
      </c>
      <c r="F760" s="87">
        <v>0</v>
      </c>
      <c r="G760" s="87" t="s">
        <v>969</v>
      </c>
    </row>
    <row r="761" spans="2:7">
      <c r="B761" s="99" t="s">
        <v>2093</v>
      </c>
      <c r="C761" s="87" t="s">
        <v>476</v>
      </c>
      <c r="D761" s="87">
        <v>25</v>
      </c>
      <c r="E761" s="87">
        <v>251</v>
      </c>
      <c r="F761" s="87">
        <v>2511</v>
      </c>
      <c r="G761" s="87" t="s">
        <v>970</v>
      </c>
    </row>
    <row r="762" spans="2:7">
      <c r="B762" s="99" t="s">
        <v>2093</v>
      </c>
      <c r="C762" s="87" t="s">
        <v>476</v>
      </c>
      <c r="D762" s="87">
        <v>25</v>
      </c>
      <c r="E762" s="87">
        <v>251</v>
      </c>
      <c r="F762" s="87">
        <v>2512</v>
      </c>
      <c r="G762" s="87" t="s">
        <v>971</v>
      </c>
    </row>
    <row r="763" spans="2:7">
      <c r="B763" s="99" t="s">
        <v>2093</v>
      </c>
      <c r="C763" s="87" t="s">
        <v>476</v>
      </c>
      <c r="D763" s="87">
        <v>25</v>
      </c>
      <c r="E763" s="87">
        <v>251</v>
      </c>
      <c r="F763" s="87">
        <v>2513</v>
      </c>
      <c r="G763" s="87" t="s">
        <v>972</v>
      </c>
    </row>
    <row r="764" spans="2:7">
      <c r="B764" s="99" t="s">
        <v>2093</v>
      </c>
      <c r="C764" s="87" t="s">
        <v>476</v>
      </c>
      <c r="D764" s="87">
        <v>25</v>
      </c>
      <c r="E764" s="87">
        <v>251</v>
      </c>
      <c r="F764" s="87">
        <v>2519</v>
      </c>
      <c r="G764" s="87" t="s">
        <v>973</v>
      </c>
    </row>
    <row r="765" spans="2:7">
      <c r="B765" s="99" t="s">
        <v>2093</v>
      </c>
      <c r="C765" s="87" t="s">
        <v>476</v>
      </c>
      <c r="D765" s="87">
        <v>25</v>
      </c>
      <c r="E765" s="87">
        <v>252</v>
      </c>
      <c r="F765" s="87">
        <v>0</v>
      </c>
      <c r="G765" s="87" t="s">
        <v>974</v>
      </c>
    </row>
    <row r="766" spans="2:7">
      <c r="B766" s="99" t="s">
        <v>2093</v>
      </c>
      <c r="C766" s="87" t="s">
        <v>476</v>
      </c>
      <c r="D766" s="87">
        <v>25</v>
      </c>
      <c r="E766" s="87">
        <v>252</v>
      </c>
      <c r="F766" s="87">
        <v>2521</v>
      </c>
      <c r="G766" s="87" t="s">
        <v>975</v>
      </c>
    </row>
    <row r="767" spans="2:7">
      <c r="B767" s="99" t="s">
        <v>2093</v>
      </c>
      <c r="C767" s="87" t="s">
        <v>476</v>
      </c>
      <c r="D767" s="87">
        <v>25</v>
      </c>
      <c r="E767" s="87">
        <v>252</v>
      </c>
      <c r="F767" s="87">
        <v>2522</v>
      </c>
      <c r="G767" s="87" t="s">
        <v>976</v>
      </c>
    </row>
    <row r="768" spans="2:7">
      <c r="B768" s="99" t="s">
        <v>2093</v>
      </c>
      <c r="C768" s="87" t="s">
        <v>476</v>
      </c>
      <c r="D768" s="87">
        <v>25</v>
      </c>
      <c r="E768" s="87">
        <v>252</v>
      </c>
      <c r="F768" s="87">
        <v>2523</v>
      </c>
      <c r="G768" s="87" t="s">
        <v>977</v>
      </c>
    </row>
    <row r="769" spans="2:7">
      <c r="B769" s="99" t="s">
        <v>2093</v>
      </c>
      <c r="C769" s="87" t="s">
        <v>476</v>
      </c>
      <c r="D769" s="87">
        <v>25</v>
      </c>
      <c r="E769" s="87">
        <v>253</v>
      </c>
      <c r="F769" s="87">
        <v>0</v>
      </c>
      <c r="G769" s="87" t="s">
        <v>978</v>
      </c>
    </row>
    <row r="770" spans="2:7">
      <c r="B770" s="99" t="s">
        <v>2093</v>
      </c>
      <c r="C770" s="87" t="s">
        <v>476</v>
      </c>
      <c r="D770" s="87">
        <v>25</v>
      </c>
      <c r="E770" s="87">
        <v>253</v>
      </c>
      <c r="F770" s="87">
        <v>2531</v>
      </c>
      <c r="G770" s="87" t="s">
        <v>979</v>
      </c>
    </row>
    <row r="771" spans="2:7">
      <c r="B771" s="99" t="s">
        <v>2093</v>
      </c>
      <c r="C771" s="87" t="s">
        <v>476</v>
      </c>
      <c r="D771" s="87">
        <v>25</v>
      </c>
      <c r="E771" s="87">
        <v>253</v>
      </c>
      <c r="F771" s="87">
        <v>2532</v>
      </c>
      <c r="G771" s="87" t="s">
        <v>980</v>
      </c>
    </row>
    <row r="772" spans="2:7">
      <c r="B772" s="99" t="s">
        <v>2093</v>
      </c>
      <c r="C772" s="87" t="s">
        <v>476</v>
      </c>
      <c r="D772" s="87">
        <v>25</v>
      </c>
      <c r="E772" s="87">
        <v>253</v>
      </c>
      <c r="F772" s="87">
        <v>2533</v>
      </c>
      <c r="G772" s="87" t="s">
        <v>981</v>
      </c>
    </row>
    <row r="773" spans="2:7">
      <c r="B773" s="99" t="s">
        <v>2093</v>
      </c>
      <c r="C773" s="87" t="s">
        <v>476</v>
      </c>
      <c r="D773" s="87">
        <v>25</v>
      </c>
      <c r="E773" s="87">
        <v>253</v>
      </c>
      <c r="F773" s="87">
        <v>2534</v>
      </c>
      <c r="G773" s="87" t="s">
        <v>982</v>
      </c>
    </row>
    <row r="774" spans="2:7">
      <c r="B774" s="99" t="s">
        <v>2093</v>
      </c>
      <c r="C774" s="87" t="s">
        <v>476</v>
      </c>
      <c r="D774" s="87">
        <v>25</v>
      </c>
      <c r="E774" s="87">
        <v>253</v>
      </c>
      <c r="F774" s="87">
        <v>2535</v>
      </c>
      <c r="G774" s="87" t="s">
        <v>983</v>
      </c>
    </row>
    <row r="775" spans="2:7">
      <c r="B775" s="99" t="s">
        <v>2093</v>
      </c>
      <c r="C775" s="87" t="s">
        <v>476</v>
      </c>
      <c r="D775" s="87">
        <v>25</v>
      </c>
      <c r="E775" s="87">
        <v>259</v>
      </c>
      <c r="F775" s="87">
        <v>0</v>
      </c>
      <c r="G775" s="87" t="s">
        <v>984</v>
      </c>
    </row>
    <row r="776" spans="2:7">
      <c r="B776" s="99" t="s">
        <v>2093</v>
      </c>
      <c r="C776" s="87" t="s">
        <v>476</v>
      </c>
      <c r="D776" s="87">
        <v>25</v>
      </c>
      <c r="E776" s="87">
        <v>259</v>
      </c>
      <c r="F776" s="87">
        <v>2591</v>
      </c>
      <c r="G776" s="87" t="s">
        <v>985</v>
      </c>
    </row>
    <row r="777" spans="2:7">
      <c r="B777" s="99" t="s">
        <v>2093</v>
      </c>
      <c r="C777" s="87" t="s">
        <v>476</v>
      </c>
      <c r="D777" s="87">
        <v>25</v>
      </c>
      <c r="E777" s="87">
        <v>259</v>
      </c>
      <c r="F777" s="87">
        <v>2592</v>
      </c>
      <c r="G777" s="87" t="s">
        <v>986</v>
      </c>
    </row>
    <row r="778" spans="2:7">
      <c r="B778" s="99" t="s">
        <v>2093</v>
      </c>
      <c r="C778" s="87" t="s">
        <v>476</v>
      </c>
      <c r="D778" s="87">
        <v>25</v>
      </c>
      <c r="E778" s="87">
        <v>259</v>
      </c>
      <c r="F778" s="87">
        <v>2593</v>
      </c>
      <c r="G778" s="87" t="s">
        <v>987</v>
      </c>
    </row>
    <row r="779" spans="2:7">
      <c r="B779" s="99" t="s">
        <v>2093</v>
      </c>
      <c r="C779" s="87" t="s">
        <v>476</v>
      </c>
      <c r="D779" s="87">
        <v>25</v>
      </c>
      <c r="E779" s="87">
        <v>259</v>
      </c>
      <c r="F779" s="87">
        <v>2594</v>
      </c>
      <c r="G779" s="87" t="s">
        <v>988</v>
      </c>
    </row>
    <row r="780" spans="2:7">
      <c r="B780" s="99" t="s">
        <v>2093</v>
      </c>
      <c r="C780" s="87" t="s">
        <v>476</v>
      </c>
      <c r="D780" s="87">
        <v>25</v>
      </c>
      <c r="E780" s="87">
        <v>259</v>
      </c>
      <c r="F780" s="87">
        <v>2595</v>
      </c>
      <c r="G780" s="87" t="s">
        <v>989</v>
      </c>
    </row>
    <row r="781" spans="2:7">
      <c r="B781" s="99" t="s">
        <v>2093</v>
      </c>
      <c r="C781" s="87" t="s">
        <v>476</v>
      </c>
      <c r="D781" s="87">
        <v>25</v>
      </c>
      <c r="E781" s="87">
        <v>259</v>
      </c>
      <c r="F781" s="87">
        <v>2596</v>
      </c>
      <c r="G781" s="87" t="s">
        <v>990</v>
      </c>
    </row>
    <row r="782" spans="2:7">
      <c r="B782" s="99" t="s">
        <v>2093</v>
      </c>
      <c r="C782" s="87" t="s">
        <v>476</v>
      </c>
      <c r="D782" s="87">
        <v>25</v>
      </c>
      <c r="E782" s="87">
        <v>259</v>
      </c>
      <c r="F782" s="87">
        <v>2599</v>
      </c>
      <c r="G782" s="87" t="s">
        <v>991</v>
      </c>
    </row>
    <row r="783" spans="2:7">
      <c r="B783" s="99" t="s">
        <v>2093</v>
      </c>
      <c r="C783" s="87" t="s">
        <v>476</v>
      </c>
      <c r="D783" s="87">
        <v>26</v>
      </c>
      <c r="E783" s="87">
        <v>0</v>
      </c>
      <c r="F783" s="87">
        <v>0</v>
      </c>
      <c r="G783" s="87" t="s">
        <v>992</v>
      </c>
    </row>
    <row r="784" spans="2:7">
      <c r="B784" s="99" t="s">
        <v>2093</v>
      </c>
      <c r="C784" s="87" t="s">
        <v>476</v>
      </c>
      <c r="D784" s="87">
        <v>26</v>
      </c>
      <c r="E784" s="87">
        <v>260</v>
      </c>
      <c r="F784" s="87">
        <v>0</v>
      </c>
      <c r="G784" s="87" t="s">
        <v>993</v>
      </c>
    </row>
    <row r="785" spans="2:7">
      <c r="B785" s="99" t="s">
        <v>2093</v>
      </c>
      <c r="C785" s="87" t="s">
        <v>476</v>
      </c>
      <c r="D785" s="87">
        <v>26</v>
      </c>
      <c r="E785" s="87">
        <v>260</v>
      </c>
      <c r="F785" s="87">
        <v>2600</v>
      </c>
      <c r="G785" s="87" t="s">
        <v>303</v>
      </c>
    </row>
    <row r="786" spans="2:7">
      <c r="B786" s="99" t="s">
        <v>2093</v>
      </c>
      <c r="C786" s="87" t="s">
        <v>476</v>
      </c>
      <c r="D786" s="87">
        <v>26</v>
      </c>
      <c r="E786" s="87">
        <v>260</v>
      </c>
      <c r="F786" s="87">
        <v>2609</v>
      </c>
      <c r="G786" s="87" t="s">
        <v>304</v>
      </c>
    </row>
    <row r="787" spans="2:7">
      <c r="B787" s="99" t="s">
        <v>2093</v>
      </c>
      <c r="C787" s="87" t="s">
        <v>476</v>
      </c>
      <c r="D787" s="87">
        <v>26</v>
      </c>
      <c r="E787" s="87">
        <v>261</v>
      </c>
      <c r="F787" s="87">
        <v>0</v>
      </c>
      <c r="G787" s="87" t="s">
        <v>994</v>
      </c>
    </row>
    <row r="788" spans="2:7">
      <c r="B788" s="99" t="s">
        <v>2093</v>
      </c>
      <c r="C788" s="87" t="s">
        <v>476</v>
      </c>
      <c r="D788" s="87">
        <v>26</v>
      </c>
      <c r="E788" s="87">
        <v>261</v>
      </c>
      <c r="F788" s="87">
        <v>2611</v>
      </c>
      <c r="G788" s="87" t="s">
        <v>994</v>
      </c>
    </row>
    <row r="789" spans="2:7">
      <c r="B789" s="99" t="s">
        <v>2093</v>
      </c>
      <c r="C789" s="87" t="s">
        <v>476</v>
      </c>
      <c r="D789" s="87">
        <v>26</v>
      </c>
      <c r="E789" s="87">
        <v>262</v>
      </c>
      <c r="F789" s="87">
        <v>0</v>
      </c>
      <c r="G789" s="87" t="s">
        <v>995</v>
      </c>
    </row>
    <row r="790" spans="2:7">
      <c r="B790" s="99" t="s">
        <v>2093</v>
      </c>
      <c r="C790" s="87" t="s">
        <v>476</v>
      </c>
      <c r="D790" s="87">
        <v>26</v>
      </c>
      <c r="E790" s="87">
        <v>262</v>
      </c>
      <c r="F790" s="87">
        <v>2621</v>
      </c>
      <c r="G790" s="87" t="s">
        <v>995</v>
      </c>
    </row>
    <row r="791" spans="2:7">
      <c r="B791" s="99" t="s">
        <v>2093</v>
      </c>
      <c r="C791" s="87" t="s">
        <v>476</v>
      </c>
      <c r="D791" s="87">
        <v>26</v>
      </c>
      <c r="E791" s="87">
        <v>263</v>
      </c>
      <c r="F791" s="87">
        <v>0</v>
      </c>
      <c r="G791" s="87" t="s">
        <v>996</v>
      </c>
    </row>
    <row r="792" spans="2:7">
      <c r="B792" s="99" t="s">
        <v>2093</v>
      </c>
      <c r="C792" s="87" t="s">
        <v>476</v>
      </c>
      <c r="D792" s="87">
        <v>26</v>
      </c>
      <c r="E792" s="87">
        <v>263</v>
      </c>
      <c r="F792" s="87">
        <v>2631</v>
      </c>
      <c r="G792" s="87" t="s">
        <v>997</v>
      </c>
    </row>
    <row r="793" spans="2:7">
      <c r="B793" s="99" t="s">
        <v>2093</v>
      </c>
      <c r="C793" s="87" t="s">
        <v>476</v>
      </c>
      <c r="D793" s="87">
        <v>26</v>
      </c>
      <c r="E793" s="87">
        <v>263</v>
      </c>
      <c r="F793" s="87">
        <v>2632</v>
      </c>
      <c r="G793" s="87" t="s">
        <v>998</v>
      </c>
    </row>
    <row r="794" spans="2:7">
      <c r="B794" s="99" t="s">
        <v>2093</v>
      </c>
      <c r="C794" s="87" t="s">
        <v>476</v>
      </c>
      <c r="D794" s="87">
        <v>26</v>
      </c>
      <c r="E794" s="87">
        <v>263</v>
      </c>
      <c r="F794" s="87">
        <v>2633</v>
      </c>
      <c r="G794" s="87" t="s">
        <v>999</v>
      </c>
    </row>
    <row r="795" spans="2:7">
      <c r="B795" s="99" t="s">
        <v>2093</v>
      </c>
      <c r="C795" s="87" t="s">
        <v>476</v>
      </c>
      <c r="D795" s="87">
        <v>26</v>
      </c>
      <c r="E795" s="87">
        <v>263</v>
      </c>
      <c r="F795" s="87">
        <v>2634</v>
      </c>
      <c r="G795" s="87" t="s">
        <v>1000</v>
      </c>
    </row>
    <row r="796" spans="2:7">
      <c r="B796" s="99" t="s">
        <v>2093</v>
      </c>
      <c r="C796" s="87" t="s">
        <v>476</v>
      </c>
      <c r="D796" s="87">
        <v>26</v>
      </c>
      <c r="E796" s="87">
        <v>263</v>
      </c>
      <c r="F796" s="87">
        <v>2635</v>
      </c>
      <c r="G796" s="87" t="s">
        <v>1001</v>
      </c>
    </row>
    <row r="797" spans="2:7">
      <c r="B797" s="99" t="s">
        <v>2093</v>
      </c>
      <c r="C797" s="87" t="s">
        <v>476</v>
      </c>
      <c r="D797" s="87">
        <v>26</v>
      </c>
      <c r="E797" s="87">
        <v>264</v>
      </c>
      <c r="F797" s="87">
        <v>0</v>
      </c>
      <c r="G797" s="87" t="s">
        <v>1002</v>
      </c>
    </row>
    <row r="798" spans="2:7">
      <c r="B798" s="99" t="s">
        <v>2093</v>
      </c>
      <c r="C798" s="87" t="s">
        <v>476</v>
      </c>
      <c r="D798" s="87">
        <v>26</v>
      </c>
      <c r="E798" s="87">
        <v>264</v>
      </c>
      <c r="F798" s="87">
        <v>2641</v>
      </c>
      <c r="G798" s="87" t="s">
        <v>1003</v>
      </c>
    </row>
    <row r="799" spans="2:7">
      <c r="B799" s="99" t="s">
        <v>2093</v>
      </c>
      <c r="C799" s="87" t="s">
        <v>476</v>
      </c>
      <c r="D799" s="87">
        <v>26</v>
      </c>
      <c r="E799" s="87">
        <v>264</v>
      </c>
      <c r="F799" s="87">
        <v>2642</v>
      </c>
      <c r="G799" s="87" t="s">
        <v>1004</v>
      </c>
    </row>
    <row r="800" spans="2:7">
      <c r="B800" s="99" t="s">
        <v>2093</v>
      </c>
      <c r="C800" s="87" t="s">
        <v>476</v>
      </c>
      <c r="D800" s="87">
        <v>26</v>
      </c>
      <c r="E800" s="87">
        <v>264</v>
      </c>
      <c r="F800" s="87">
        <v>2643</v>
      </c>
      <c r="G800" s="87" t="s">
        <v>1005</v>
      </c>
    </row>
    <row r="801" spans="2:7">
      <c r="B801" s="99" t="s">
        <v>2093</v>
      </c>
      <c r="C801" s="87" t="s">
        <v>476</v>
      </c>
      <c r="D801" s="87">
        <v>26</v>
      </c>
      <c r="E801" s="87">
        <v>264</v>
      </c>
      <c r="F801" s="87">
        <v>2644</v>
      </c>
      <c r="G801" s="87" t="s">
        <v>1006</v>
      </c>
    </row>
    <row r="802" spans="2:7">
      <c r="B802" s="99" t="s">
        <v>2093</v>
      </c>
      <c r="C802" s="87" t="s">
        <v>476</v>
      </c>
      <c r="D802" s="87">
        <v>26</v>
      </c>
      <c r="E802" s="87">
        <v>264</v>
      </c>
      <c r="F802" s="87">
        <v>2645</v>
      </c>
      <c r="G802" s="87" t="s">
        <v>1007</v>
      </c>
    </row>
    <row r="803" spans="2:7">
      <c r="B803" s="99" t="s">
        <v>2093</v>
      </c>
      <c r="C803" s="87" t="s">
        <v>476</v>
      </c>
      <c r="D803" s="87">
        <v>26</v>
      </c>
      <c r="E803" s="87">
        <v>265</v>
      </c>
      <c r="F803" s="87">
        <v>0</v>
      </c>
      <c r="G803" s="87" t="s">
        <v>1008</v>
      </c>
    </row>
    <row r="804" spans="2:7">
      <c r="B804" s="99" t="s">
        <v>2093</v>
      </c>
      <c r="C804" s="87" t="s">
        <v>476</v>
      </c>
      <c r="D804" s="87">
        <v>26</v>
      </c>
      <c r="E804" s="87">
        <v>265</v>
      </c>
      <c r="F804" s="87">
        <v>2651</v>
      </c>
      <c r="G804" s="87" t="s">
        <v>1009</v>
      </c>
    </row>
    <row r="805" spans="2:7">
      <c r="B805" s="99" t="s">
        <v>2093</v>
      </c>
      <c r="C805" s="87" t="s">
        <v>476</v>
      </c>
      <c r="D805" s="87">
        <v>26</v>
      </c>
      <c r="E805" s="87">
        <v>265</v>
      </c>
      <c r="F805" s="87">
        <v>2652</v>
      </c>
      <c r="G805" s="87" t="s">
        <v>1010</v>
      </c>
    </row>
    <row r="806" spans="2:7">
      <c r="B806" s="99" t="s">
        <v>2093</v>
      </c>
      <c r="C806" s="87" t="s">
        <v>476</v>
      </c>
      <c r="D806" s="87">
        <v>26</v>
      </c>
      <c r="E806" s="87">
        <v>265</v>
      </c>
      <c r="F806" s="87">
        <v>2653</v>
      </c>
      <c r="G806" s="87" t="s">
        <v>1011</v>
      </c>
    </row>
    <row r="807" spans="2:7">
      <c r="B807" s="99" t="s">
        <v>2093</v>
      </c>
      <c r="C807" s="87" t="s">
        <v>476</v>
      </c>
      <c r="D807" s="87">
        <v>26</v>
      </c>
      <c r="E807" s="87">
        <v>266</v>
      </c>
      <c r="F807" s="87">
        <v>0</v>
      </c>
      <c r="G807" s="87" t="s">
        <v>1012</v>
      </c>
    </row>
    <row r="808" spans="2:7">
      <c r="B808" s="99" t="s">
        <v>2093</v>
      </c>
      <c r="C808" s="87" t="s">
        <v>476</v>
      </c>
      <c r="D808" s="87">
        <v>26</v>
      </c>
      <c r="E808" s="87">
        <v>266</v>
      </c>
      <c r="F808" s="87">
        <v>2661</v>
      </c>
      <c r="G808" s="87" t="s">
        <v>1013</v>
      </c>
    </row>
    <row r="809" spans="2:7">
      <c r="B809" s="99" t="s">
        <v>2093</v>
      </c>
      <c r="C809" s="87" t="s">
        <v>476</v>
      </c>
      <c r="D809" s="87">
        <v>26</v>
      </c>
      <c r="E809" s="87">
        <v>266</v>
      </c>
      <c r="F809" s="87">
        <v>2662</v>
      </c>
      <c r="G809" s="87" t="s">
        <v>1014</v>
      </c>
    </row>
    <row r="810" spans="2:7">
      <c r="B810" s="99" t="s">
        <v>2093</v>
      </c>
      <c r="C810" s="87" t="s">
        <v>476</v>
      </c>
      <c r="D810" s="87">
        <v>26</v>
      </c>
      <c r="E810" s="87">
        <v>266</v>
      </c>
      <c r="F810" s="87">
        <v>2663</v>
      </c>
      <c r="G810" s="87" t="s">
        <v>1015</v>
      </c>
    </row>
    <row r="811" spans="2:7">
      <c r="B811" s="99" t="s">
        <v>2093</v>
      </c>
      <c r="C811" s="87" t="s">
        <v>476</v>
      </c>
      <c r="D811" s="87">
        <v>26</v>
      </c>
      <c r="E811" s="87">
        <v>266</v>
      </c>
      <c r="F811" s="87">
        <v>2664</v>
      </c>
      <c r="G811" s="87" t="s">
        <v>1016</v>
      </c>
    </row>
    <row r="812" spans="2:7">
      <c r="B812" s="99" t="s">
        <v>2093</v>
      </c>
      <c r="C812" s="87" t="s">
        <v>476</v>
      </c>
      <c r="D812" s="87">
        <v>26</v>
      </c>
      <c r="E812" s="87">
        <v>267</v>
      </c>
      <c r="F812" s="87">
        <v>0</v>
      </c>
      <c r="G812" s="87" t="s">
        <v>1017</v>
      </c>
    </row>
    <row r="813" spans="2:7">
      <c r="B813" s="99" t="s">
        <v>2093</v>
      </c>
      <c r="C813" s="87" t="s">
        <v>476</v>
      </c>
      <c r="D813" s="87">
        <v>26</v>
      </c>
      <c r="E813" s="87">
        <v>267</v>
      </c>
      <c r="F813" s="87">
        <v>2671</v>
      </c>
      <c r="G813" s="87" t="s">
        <v>1018</v>
      </c>
    </row>
    <row r="814" spans="2:7">
      <c r="B814" s="99" t="s">
        <v>2093</v>
      </c>
      <c r="C814" s="87" t="s">
        <v>476</v>
      </c>
      <c r="D814" s="87">
        <v>26</v>
      </c>
      <c r="E814" s="87">
        <v>267</v>
      </c>
      <c r="F814" s="87">
        <v>2672</v>
      </c>
      <c r="G814" s="87" t="s">
        <v>1019</v>
      </c>
    </row>
    <row r="815" spans="2:7">
      <c r="B815" s="99" t="s">
        <v>2093</v>
      </c>
      <c r="C815" s="87" t="s">
        <v>476</v>
      </c>
      <c r="D815" s="87">
        <v>26</v>
      </c>
      <c r="E815" s="87">
        <v>269</v>
      </c>
      <c r="F815" s="87">
        <v>0</v>
      </c>
      <c r="G815" s="87" t="s">
        <v>1020</v>
      </c>
    </row>
    <row r="816" spans="2:7">
      <c r="B816" s="99" t="s">
        <v>2093</v>
      </c>
      <c r="C816" s="87" t="s">
        <v>476</v>
      </c>
      <c r="D816" s="87">
        <v>26</v>
      </c>
      <c r="E816" s="87">
        <v>269</v>
      </c>
      <c r="F816" s="87">
        <v>2691</v>
      </c>
      <c r="G816" s="87" t="s">
        <v>1021</v>
      </c>
    </row>
    <row r="817" spans="2:7">
      <c r="B817" s="99" t="s">
        <v>2093</v>
      </c>
      <c r="C817" s="87" t="s">
        <v>476</v>
      </c>
      <c r="D817" s="87">
        <v>26</v>
      </c>
      <c r="E817" s="87">
        <v>269</v>
      </c>
      <c r="F817" s="87">
        <v>2692</v>
      </c>
      <c r="G817" s="87" t="s">
        <v>1022</v>
      </c>
    </row>
    <row r="818" spans="2:7">
      <c r="B818" s="99" t="s">
        <v>2093</v>
      </c>
      <c r="C818" s="87" t="s">
        <v>476</v>
      </c>
      <c r="D818" s="87">
        <v>26</v>
      </c>
      <c r="E818" s="87">
        <v>269</v>
      </c>
      <c r="F818" s="87">
        <v>2693</v>
      </c>
      <c r="G818" s="87" t="s">
        <v>1023</v>
      </c>
    </row>
    <row r="819" spans="2:7">
      <c r="B819" s="99" t="s">
        <v>2093</v>
      </c>
      <c r="C819" s="87" t="s">
        <v>476</v>
      </c>
      <c r="D819" s="87">
        <v>26</v>
      </c>
      <c r="E819" s="87">
        <v>269</v>
      </c>
      <c r="F819" s="87">
        <v>2694</v>
      </c>
      <c r="G819" s="87" t="s">
        <v>1024</v>
      </c>
    </row>
    <row r="820" spans="2:7">
      <c r="B820" s="99" t="s">
        <v>2093</v>
      </c>
      <c r="C820" s="87" t="s">
        <v>476</v>
      </c>
      <c r="D820" s="87">
        <v>26</v>
      </c>
      <c r="E820" s="87">
        <v>269</v>
      </c>
      <c r="F820" s="87">
        <v>2699</v>
      </c>
      <c r="G820" s="87" t="s">
        <v>1025</v>
      </c>
    </row>
    <row r="821" spans="2:7">
      <c r="B821" s="99" t="s">
        <v>2093</v>
      </c>
      <c r="C821" s="87" t="s">
        <v>476</v>
      </c>
      <c r="D821" s="87">
        <v>27</v>
      </c>
      <c r="E821" s="87">
        <v>0</v>
      </c>
      <c r="F821" s="87">
        <v>0</v>
      </c>
      <c r="G821" s="87" t="s">
        <v>1026</v>
      </c>
    </row>
    <row r="822" spans="2:7">
      <c r="B822" s="99" t="s">
        <v>2093</v>
      </c>
      <c r="C822" s="87" t="s">
        <v>476</v>
      </c>
      <c r="D822" s="87">
        <v>27</v>
      </c>
      <c r="E822" s="87">
        <v>270</v>
      </c>
      <c r="F822" s="87">
        <v>0</v>
      </c>
      <c r="G822" s="87" t="s">
        <v>1027</v>
      </c>
    </row>
    <row r="823" spans="2:7">
      <c r="B823" s="99" t="s">
        <v>2093</v>
      </c>
      <c r="C823" s="87" t="s">
        <v>476</v>
      </c>
      <c r="D823" s="87">
        <v>27</v>
      </c>
      <c r="E823" s="87">
        <v>270</v>
      </c>
      <c r="F823" s="87">
        <v>2700</v>
      </c>
      <c r="G823" s="87" t="s">
        <v>303</v>
      </c>
    </row>
    <row r="824" spans="2:7">
      <c r="B824" s="99" t="s">
        <v>2093</v>
      </c>
      <c r="C824" s="87" t="s">
        <v>476</v>
      </c>
      <c r="D824" s="87">
        <v>27</v>
      </c>
      <c r="E824" s="87">
        <v>270</v>
      </c>
      <c r="F824" s="87">
        <v>2709</v>
      </c>
      <c r="G824" s="87" t="s">
        <v>304</v>
      </c>
    </row>
    <row r="825" spans="2:7">
      <c r="B825" s="99" t="s">
        <v>2093</v>
      </c>
      <c r="C825" s="87" t="s">
        <v>476</v>
      </c>
      <c r="D825" s="87">
        <v>27</v>
      </c>
      <c r="E825" s="87">
        <v>271</v>
      </c>
      <c r="F825" s="87">
        <v>0</v>
      </c>
      <c r="G825" s="87" t="s">
        <v>1028</v>
      </c>
    </row>
    <row r="826" spans="2:7">
      <c r="B826" s="99" t="s">
        <v>2093</v>
      </c>
      <c r="C826" s="87" t="s">
        <v>476</v>
      </c>
      <c r="D826" s="87">
        <v>27</v>
      </c>
      <c r="E826" s="87">
        <v>271</v>
      </c>
      <c r="F826" s="87">
        <v>2711</v>
      </c>
      <c r="G826" s="87" t="s">
        <v>1029</v>
      </c>
    </row>
    <row r="827" spans="2:7">
      <c r="B827" s="99" t="s">
        <v>2093</v>
      </c>
      <c r="C827" s="87" t="s">
        <v>476</v>
      </c>
      <c r="D827" s="87">
        <v>27</v>
      </c>
      <c r="E827" s="87">
        <v>271</v>
      </c>
      <c r="F827" s="87">
        <v>2719</v>
      </c>
      <c r="G827" s="87" t="s">
        <v>1030</v>
      </c>
    </row>
    <row r="828" spans="2:7">
      <c r="B828" s="99" t="s">
        <v>2093</v>
      </c>
      <c r="C828" s="87" t="s">
        <v>476</v>
      </c>
      <c r="D828" s="87">
        <v>27</v>
      </c>
      <c r="E828" s="87">
        <v>272</v>
      </c>
      <c r="F828" s="87">
        <v>0</v>
      </c>
      <c r="G828" s="87" t="s">
        <v>1031</v>
      </c>
    </row>
    <row r="829" spans="2:7">
      <c r="B829" s="99" t="s">
        <v>2093</v>
      </c>
      <c r="C829" s="87" t="s">
        <v>476</v>
      </c>
      <c r="D829" s="87">
        <v>27</v>
      </c>
      <c r="E829" s="87">
        <v>272</v>
      </c>
      <c r="F829" s="87">
        <v>2721</v>
      </c>
      <c r="G829" s="87" t="s">
        <v>1032</v>
      </c>
    </row>
    <row r="830" spans="2:7">
      <c r="B830" s="99" t="s">
        <v>2093</v>
      </c>
      <c r="C830" s="87" t="s">
        <v>476</v>
      </c>
      <c r="D830" s="87">
        <v>27</v>
      </c>
      <c r="E830" s="87">
        <v>272</v>
      </c>
      <c r="F830" s="87">
        <v>2722</v>
      </c>
      <c r="G830" s="87" t="s">
        <v>1033</v>
      </c>
    </row>
    <row r="831" spans="2:7">
      <c r="B831" s="99" t="s">
        <v>2093</v>
      </c>
      <c r="C831" s="87" t="s">
        <v>476</v>
      </c>
      <c r="D831" s="87">
        <v>27</v>
      </c>
      <c r="E831" s="87">
        <v>272</v>
      </c>
      <c r="F831" s="87">
        <v>2723</v>
      </c>
      <c r="G831" s="87" t="s">
        <v>1034</v>
      </c>
    </row>
    <row r="832" spans="2:7">
      <c r="B832" s="99" t="s">
        <v>2093</v>
      </c>
      <c r="C832" s="87" t="s">
        <v>476</v>
      </c>
      <c r="D832" s="87">
        <v>27</v>
      </c>
      <c r="E832" s="87">
        <v>272</v>
      </c>
      <c r="F832" s="87">
        <v>2729</v>
      </c>
      <c r="G832" s="87" t="s">
        <v>1035</v>
      </c>
    </row>
    <row r="833" spans="2:7">
      <c r="B833" s="99" t="s">
        <v>2093</v>
      </c>
      <c r="C833" s="87" t="s">
        <v>476</v>
      </c>
      <c r="D833" s="87">
        <v>27</v>
      </c>
      <c r="E833" s="87">
        <v>273</v>
      </c>
      <c r="F833" s="87">
        <v>0</v>
      </c>
      <c r="G833" s="87" t="s">
        <v>1036</v>
      </c>
    </row>
    <row r="834" spans="2:7">
      <c r="B834" s="99" t="s">
        <v>2093</v>
      </c>
      <c r="C834" s="87" t="s">
        <v>476</v>
      </c>
      <c r="D834" s="87">
        <v>27</v>
      </c>
      <c r="E834" s="87">
        <v>273</v>
      </c>
      <c r="F834" s="87">
        <v>2731</v>
      </c>
      <c r="G834" s="87" t="s">
        <v>1037</v>
      </c>
    </row>
    <row r="835" spans="2:7">
      <c r="B835" s="99" t="s">
        <v>2093</v>
      </c>
      <c r="C835" s="87" t="s">
        <v>476</v>
      </c>
      <c r="D835" s="87">
        <v>27</v>
      </c>
      <c r="E835" s="87">
        <v>273</v>
      </c>
      <c r="F835" s="87">
        <v>2732</v>
      </c>
      <c r="G835" s="87" t="s">
        <v>1038</v>
      </c>
    </row>
    <row r="836" spans="2:7">
      <c r="B836" s="99" t="s">
        <v>2093</v>
      </c>
      <c r="C836" s="87" t="s">
        <v>476</v>
      </c>
      <c r="D836" s="87">
        <v>27</v>
      </c>
      <c r="E836" s="87">
        <v>273</v>
      </c>
      <c r="F836" s="87">
        <v>2733</v>
      </c>
      <c r="G836" s="87" t="s">
        <v>1039</v>
      </c>
    </row>
    <row r="837" spans="2:7">
      <c r="B837" s="99" t="s">
        <v>2093</v>
      </c>
      <c r="C837" s="87" t="s">
        <v>476</v>
      </c>
      <c r="D837" s="87">
        <v>27</v>
      </c>
      <c r="E837" s="87">
        <v>273</v>
      </c>
      <c r="F837" s="87">
        <v>2734</v>
      </c>
      <c r="G837" s="87" t="s">
        <v>1040</v>
      </c>
    </row>
    <row r="838" spans="2:7">
      <c r="B838" s="99" t="s">
        <v>2093</v>
      </c>
      <c r="C838" s="87" t="s">
        <v>476</v>
      </c>
      <c r="D838" s="87">
        <v>27</v>
      </c>
      <c r="E838" s="87">
        <v>273</v>
      </c>
      <c r="F838" s="87">
        <v>2735</v>
      </c>
      <c r="G838" s="87" t="s">
        <v>1041</v>
      </c>
    </row>
    <row r="839" spans="2:7">
      <c r="B839" s="99" t="s">
        <v>2093</v>
      </c>
      <c r="C839" s="87" t="s">
        <v>476</v>
      </c>
      <c r="D839" s="87">
        <v>27</v>
      </c>
      <c r="E839" s="87">
        <v>273</v>
      </c>
      <c r="F839" s="87">
        <v>2736</v>
      </c>
      <c r="G839" s="87" t="s">
        <v>1042</v>
      </c>
    </row>
    <row r="840" spans="2:7">
      <c r="B840" s="99" t="s">
        <v>2093</v>
      </c>
      <c r="C840" s="87" t="s">
        <v>476</v>
      </c>
      <c r="D840" s="87">
        <v>27</v>
      </c>
      <c r="E840" s="87">
        <v>273</v>
      </c>
      <c r="F840" s="87">
        <v>2737</v>
      </c>
      <c r="G840" s="87" t="s">
        <v>1043</v>
      </c>
    </row>
    <row r="841" spans="2:7">
      <c r="B841" s="99" t="s">
        <v>2093</v>
      </c>
      <c r="C841" s="87" t="s">
        <v>476</v>
      </c>
      <c r="D841" s="87">
        <v>27</v>
      </c>
      <c r="E841" s="87">
        <v>273</v>
      </c>
      <c r="F841" s="87">
        <v>2738</v>
      </c>
      <c r="G841" s="87" t="s">
        <v>1044</v>
      </c>
    </row>
    <row r="842" spans="2:7">
      <c r="B842" s="99" t="s">
        <v>2093</v>
      </c>
      <c r="C842" s="87" t="s">
        <v>476</v>
      </c>
      <c r="D842" s="87">
        <v>27</v>
      </c>
      <c r="E842" s="87">
        <v>273</v>
      </c>
      <c r="F842" s="87">
        <v>2739</v>
      </c>
      <c r="G842" s="87" t="s">
        <v>1045</v>
      </c>
    </row>
    <row r="843" spans="2:7">
      <c r="B843" s="99" t="s">
        <v>2093</v>
      </c>
      <c r="C843" s="87" t="s">
        <v>476</v>
      </c>
      <c r="D843" s="87">
        <v>27</v>
      </c>
      <c r="E843" s="87">
        <v>274</v>
      </c>
      <c r="F843" s="87">
        <v>0</v>
      </c>
      <c r="G843" s="87" t="s">
        <v>1046</v>
      </c>
    </row>
    <row r="844" spans="2:7">
      <c r="B844" s="99" t="s">
        <v>2093</v>
      </c>
      <c r="C844" s="87" t="s">
        <v>476</v>
      </c>
      <c r="D844" s="87">
        <v>27</v>
      </c>
      <c r="E844" s="87">
        <v>274</v>
      </c>
      <c r="F844" s="87">
        <v>2741</v>
      </c>
      <c r="G844" s="87" t="s">
        <v>1047</v>
      </c>
    </row>
    <row r="845" spans="2:7">
      <c r="B845" s="99" t="s">
        <v>2093</v>
      </c>
      <c r="C845" s="87" t="s">
        <v>476</v>
      </c>
      <c r="D845" s="87">
        <v>27</v>
      </c>
      <c r="E845" s="87">
        <v>274</v>
      </c>
      <c r="F845" s="87">
        <v>2742</v>
      </c>
      <c r="G845" s="87" t="s">
        <v>1048</v>
      </c>
    </row>
    <row r="846" spans="2:7">
      <c r="B846" s="99" t="s">
        <v>2093</v>
      </c>
      <c r="C846" s="87" t="s">
        <v>476</v>
      </c>
      <c r="D846" s="87">
        <v>27</v>
      </c>
      <c r="E846" s="87">
        <v>274</v>
      </c>
      <c r="F846" s="87">
        <v>2743</v>
      </c>
      <c r="G846" s="87" t="s">
        <v>1049</v>
      </c>
    </row>
    <row r="847" spans="2:7">
      <c r="B847" s="99" t="s">
        <v>2093</v>
      </c>
      <c r="C847" s="87" t="s">
        <v>476</v>
      </c>
      <c r="D847" s="87">
        <v>27</v>
      </c>
      <c r="E847" s="87">
        <v>274</v>
      </c>
      <c r="F847" s="87">
        <v>2744</v>
      </c>
      <c r="G847" s="87" t="s">
        <v>1050</v>
      </c>
    </row>
    <row r="848" spans="2:7">
      <c r="B848" s="99" t="s">
        <v>2093</v>
      </c>
      <c r="C848" s="87" t="s">
        <v>476</v>
      </c>
      <c r="D848" s="87">
        <v>27</v>
      </c>
      <c r="E848" s="87">
        <v>275</v>
      </c>
      <c r="F848" s="87">
        <v>0</v>
      </c>
      <c r="G848" s="87" t="s">
        <v>1051</v>
      </c>
    </row>
    <row r="849" spans="2:7">
      <c r="B849" s="99" t="s">
        <v>2093</v>
      </c>
      <c r="C849" s="87" t="s">
        <v>476</v>
      </c>
      <c r="D849" s="87">
        <v>27</v>
      </c>
      <c r="E849" s="87">
        <v>275</v>
      </c>
      <c r="F849" s="87">
        <v>2751</v>
      </c>
      <c r="G849" s="87" t="s">
        <v>1052</v>
      </c>
    </row>
    <row r="850" spans="2:7">
      <c r="B850" s="99" t="s">
        <v>2093</v>
      </c>
      <c r="C850" s="87" t="s">
        <v>476</v>
      </c>
      <c r="D850" s="87">
        <v>27</v>
      </c>
      <c r="E850" s="87">
        <v>275</v>
      </c>
      <c r="F850" s="87">
        <v>2752</v>
      </c>
      <c r="G850" s="87" t="s">
        <v>1053</v>
      </c>
    </row>
    <row r="851" spans="2:7">
      <c r="B851" s="99" t="s">
        <v>2093</v>
      </c>
      <c r="C851" s="87" t="s">
        <v>476</v>
      </c>
      <c r="D851" s="87">
        <v>27</v>
      </c>
      <c r="E851" s="87">
        <v>275</v>
      </c>
      <c r="F851" s="87">
        <v>2753</v>
      </c>
      <c r="G851" s="87" t="s">
        <v>1054</v>
      </c>
    </row>
    <row r="852" spans="2:7">
      <c r="B852" s="99" t="s">
        <v>2093</v>
      </c>
      <c r="C852" s="87" t="s">
        <v>476</v>
      </c>
      <c r="D852" s="87">
        <v>27</v>
      </c>
      <c r="E852" s="87">
        <v>276</v>
      </c>
      <c r="F852" s="87">
        <v>0</v>
      </c>
      <c r="G852" s="87" t="s">
        <v>1055</v>
      </c>
    </row>
    <row r="853" spans="2:7">
      <c r="B853" s="99" t="s">
        <v>2093</v>
      </c>
      <c r="C853" s="87" t="s">
        <v>476</v>
      </c>
      <c r="D853" s="87">
        <v>27</v>
      </c>
      <c r="E853" s="87">
        <v>276</v>
      </c>
      <c r="F853" s="87">
        <v>2761</v>
      </c>
      <c r="G853" s="87" t="s">
        <v>1055</v>
      </c>
    </row>
    <row r="854" spans="2:7">
      <c r="B854" s="99" t="s">
        <v>2093</v>
      </c>
      <c r="C854" s="87" t="s">
        <v>476</v>
      </c>
      <c r="D854" s="87">
        <v>28</v>
      </c>
      <c r="E854" s="87">
        <v>0</v>
      </c>
      <c r="F854" s="87">
        <v>0</v>
      </c>
      <c r="G854" s="87" t="s">
        <v>1056</v>
      </c>
    </row>
    <row r="855" spans="2:7">
      <c r="B855" s="99" t="s">
        <v>2093</v>
      </c>
      <c r="C855" s="87" t="s">
        <v>476</v>
      </c>
      <c r="D855" s="87">
        <v>28</v>
      </c>
      <c r="E855" s="87">
        <v>280</v>
      </c>
      <c r="F855" s="87">
        <v>0</v>
      </c>
      <c r="G855" s="87" t="s">
        <v>1057</v>
      </c>
    </row>
    <row r="856" spans="2:7">
      <c r="B856" s="99" t="s">
        <v>2093</v>
      </c>
      <c r="C856" s="87" t="s">
        <v>476</v>
      </c>
      <c r="D856" s="87">
        <v>28</v>
      </c>
      <c r="E856" s="87">
        <v>280</v>
      </c>
      <c r="F856" s="87">
        <v>2800</v>
      </c>
      <c r="G856" s="87" t="s">
        <v>303</v>
      </c>
    </row>
    <row r="857" spans="2:7">
      <c r="B857" s="99" t="s">
        <v>2093</v>
      </c>
      <c r="C857" s="87" t="s">
        <v>476</v>
      </c>
      <c r="D857" s="87">
        <v>28</v>
      </c>
      <c r="E857" s="87">
        <v>280</v>
      </c>
      <c r="F857" s="87">
        <v>2809</v>
      </c>
      <c r="G857" s="87" t="s">
        <v>304</v>
      </c>
    </row>
    <row r="858" spans="2:7">
      <c r="B858" s="99" t="s">
        <v>2093</v>
      </c>
      <c r="C858" s="87" t="s">
        <v>476</v>
      </c>
      <c r="D858" s="87">
        <v>28</v>
      </c>
      <c r="E858" s="87">
        <v>281</v>
      </c>
      <c r="F858" s="87">
        <v>0</v>
      </c>
      <c r="G858" s="87" t="s">
        <v>1058</v>
      </c>
    </row>
    <row r="859" spans="2:7">
      <c r="B859" s="99" t="s">
        <v>2093</v>
      </c>
      <c r="C859" s="87" t="s">
        <v>476</v>
      </c>
      <c r="D859" s="87">
        <v>28</v>
      </c>
      <c r="E859" s="87">
        <v>281</v>
      </c>
      <c r="F859" s="87">
        <v>2811</v>
      </c>
      <c r="G859" s="87" t="s">
        <v>1059</v>
      </c>
    </row>
    <row r="860" spans="2:7">
      <c r="B860" s="99" t="s">
        <v>2093</v>
      </c>
      <c r="C860" s="87" t="s">
        <v>476</v>
      </c>
      <c r="D860" s="87">
        <v>28</v>
      </c>
      <c r="E860" s="87">
        <v>281</v>
      </c>
      <c r="F860" s="87">
        <v>2812</v>
      </c>
      <c r="G860" s="87" t="s">
        <v>1060</v>
      </c>
    </row>
    <row r="861" spans="2:7">
      <c r="B861" s="99" t="s">
        <v>2093</v>
      </c>
      <c r="C861" s="87" t="s">
        <v>476</v>
      </c>
      <c r="D861" s="87">
        <v>28</v>
      </c>
      <c r="E861" s="87">
        <v>281</v>
      </c>
      <c r="F861" s="87">
        <v>2813</v>
      </c>
      <c r="G861" s="87" t="s">
        <v>1061</v>
      </c>
    </row>
    <row r="862" spans="2:7">
      <c r="B862" s="99" t="s">
        <v>2093</v>
      </c>
      <c r="C862" s="87" t="s">
        <v>476</v>
      </c>
      <c r="D862" s="87">
        <v>28</v>
      </c>
      <c r="E862" s="87">
        <v>281</v>
      </c>
      <c r="F862" s="87">
        <v>2814</v>
      </c>
      <c r="G862" s="87" t="s">
        <v>1062</v>
      </c>
    </row>
    <row r="863" spans="2:7">
      <c r="B863" s="99" t="s">
        <v>2093</v>
      </c>
      <c r="C863" s="87" t="s">
        <v>476</v>
      </c>
      <c r="D863" s="87">
        <v>28</v>
      </c>
      <c r="E863" s="87">
        <v>281</v>
      </c>
      <c r="F863" s="87">
        <v>2815</v>
      </c>
      <c r="G863" s="87" t="s">
        <v>1063</v>
      </c>
    </row>
    <row r="864" spans="2:7">
      <c r="B864" s="99" t="s">
        <v>2093</v>
      </c>
      <c r="C864" s="87" t="s">
        <v>476</v>
      </c>
      <c r="D864" s="87">
        <v>28</v>
      </c>
      <c r="E864" s="87">
        <v>282</v>
      </c>
      <c r="F864" s="87">
        <v>0</v>
      </c>
      <c r="G864" s="87" t="s">
        <v>1064</v>
      </c>
    </row>
    <row r="865" spans="2:7">
      <c r="B865" s="99" t="s">
        <v>2093</v>
      </c>
      <c r="C865" s="87" t="s">
        <v>476</v>
      </c>
      <c r="D865" s="87">
        <v>28</v>
      </c>
      <c r="E865" s="87">
        <v>282</v>
      </c>
      <c r="F865" s="87">
        <v>2821</v>
      </c>
      <c r="G865" s="87" t="s">
        <v>1065</v>
      </c>
    </row>
    <row r="866" spans="2:7">
      <c r="B866" s="99" t="s">
        <v>2093</v>
      </c>
      <c r="C866" s="87" t="s">
        <v>476</v>
      </c>
      <c r="D866" s="87">
        <v>28</v>
      </c>
      <c r="E866" s="87">
        <v>282</v>
      </c>
      <c r="F866" s="87">
        <v>2822</v>
      </c>
      <c r="G866" s="87" t="s">
        <v>1066</v>
      </c>
    </row>
    <row r="867" spans="2:7">
      <c r="B867" s="99" t="s">
        <v>2093</v>
      </c>
      <c r="C867" s="87" t="s">
        <v>476</v>
      </c>
      <c r="D867" s="87">
        <v>28</v>
      </c>
      <c r="E867" s="87">
        <v>282</v>
      </c>
      <c r="F867" s="87">
        <v>2823</v>
      </c>
      <c r="G867" s="87" t="s">
        <v>1067</v>
      </c>
    </row>
    <row r="868" spans="2:7">
      <c r="B868" s="99" t="s">
        <v>2093</v>
      </c>
      <c r="C868" s="87" t="s">
        <v>476</v>
      </c>
      <c r="D868" s="87">
        <v>28</v>
      </c>
      <c r="E868" s="87">
        <v>283</v>
      </c>
      <c r="F868" s="87">
        <v>0</v>
      </c>
      <c r="G868" s="87" t="s">
        <v>1068</v>
      </c>
    </row>
    <row r="869" spans="2:7">
      <c r="B869" s="99" t="s">
        <v>2093</v>
      </c>
      <c r="C869" s="87" t="s">
        <v>476</v>
      </c>
      <c r="D869" s="87">
        <v>28</v>
      </c>
      <c r="E869" s="87">
        <v>283</v>
      </c>
      <c r="F869" s="87">
        <v>2831</v>
      </c>
      <c r="G869" s="87" t="s">
        <v>1069</v>
      </c>
    </row>
    <row r="870" spans="2:7">
      <c r="B870" s="99" t="s">
        <v>2093</v>
      </c>
      <c r="C870" s="87" t="s">
        <v>476</v>
      </c>
      <c r="D870" s="87">
        <v>28</v>
      </c>
      <c r="E870" s="87">
        <v>283</v>
      </c>
      <c r="F870" s="87">
        <v>2832</v>
      </c>
      <c r="G870" s="87" t="s">
        <v>1070</v>
      </c>
    </row>
    <row r="871" spans="2:7">
      <c r="B871" s="99" t="s">
        <v>2093</v>
      </c>
      <c r="C871" s="87" t="s">
        <v>476</v>
      </c>
      <c r="D871" s="87">
        <v>28</v>
      </c>
      <c r="E871" s="87">
        <v>284</v>
      </c>
      <c r="F871" s="87">
        <v>0</v>
      </c>
      <c r="G871" s="87" t="s">
        <v>1071</v>
      </c>
    </row>
    <row r="872" spans="2:7">
      <c r="B872" s="99" t="s">
        <v>2093</v>
      </c>
      <c r="C872" s="87" t="s">
        <v>476</v>
      </c>
      <c r="D872" s="87">
        <v>28</v>
      </c>
      <c r="E872" s="87">
        <v>284</v>
      </c>
      <c r="F872" s="87">
        <v>2841</v>
      </c>
      <c r="G872" s="87" t="s">
        <v>1072</v>
      </c>
    </row>
    <row r="873" spans="2:7">
      <c r="B873" s="99" t="s">
        <v>2093</v>
      </c>
      <c r="C873" s="87" t="s">
        <v>476</v>
      </c>
      <c r="D873" s="87">
        <v>28</v>
      </c>
      <c r="E873" s="87">
        <v>284</v>
      </c>
      <c r="F873" s="87">
        <v>2842</v>
      </c>
      <c r="G873" s="87" t="s">
        <v>1073</v>
      </c>
    </row>
    <row r="874" spans="2:7">
      <c r="B874" s="99" t="s">
        <v>2093</v>
      </c>
      <c r="C874" s="87" t="s">
        <v>476</v>
      </c>
      <c r="D874" s="87">
        <v>28</v>
      </c>
      <c r="E874" s="87">
        <v>285</v>
      </c>
      <c r="F874" s="87">
        <v>0</v>
      </c>
      <c r="G874" s="87" t="s">
        <v>1074</v>
      </c>
    </row>
    <row r="875" spans="2:7">
      <c r="B875" s="99" t="s">
        <v>2093</v>
      </c>
      <c r="C875" s="87" t="s">
        <v>476</v>
      </c>
      <c r="D875" s="87">
        <v>28</v>
      </c>
      <c r="E875" s="87">
        <v>285</v>
      </c>
      <c r="F875" s="87">
        <v>2851</v>
      </c>
      <c r="G875" s="87" t="s">
        <v>1075</v>
      </c>
    </row>
    <row r="876" spans="2:7">
      <c r="B876" s="99" t="s">
        <v>2093</v>
      </c>
      <c r="C876" s="87" t="s">
        <v>476</v>
      </c>
      <c r="D876" s="87">
        <v>28</v>
      </c>
      <c r="E876" s="87">
        <v>285</v>
      </c>
      <c r="F876" s="87">
        <v>2859</v>
      </c>
      <c r="G876" s="87" t="s">
        <v>1076</v>
      </c>
    </row>
    <row r="877" spans="2:7">
      <c r="B877" s="99" t="s">
        <v>2093</v>
      </c>
      <c r="C877" s="87" t="s">
        <v>476</v>
      </c>
      <c r="D877" s="87">
        <v>28</v>
      </c>
      <c r="E877" s="87">
        <v>289</v>
      </c>
      <c r="F877" s="87">
        <v>0</v>
      </c>
      <c r="G877" s="87" t="s">
        <v>1077</v>
      </c>
    </row>
    <row r="878" spans="2:7">
      <c r="B878" s="99" t="s">
        <v>2093</v>
      </c>
      <c r="C878" s="87" t="s">
        <v>476</v>
      </c>
      <c r="D878" s="87">
        <v>28</v>
      </c>
      <c r="E878" s="87">
        <v>289</v>
      </c>
      <c r="F878" s="87">
        <v>2899</v>
      </c>
      <c r="G878" s="87" t="s">
        <v>1077</v>
      </c>
    </row>
    <row r="879" spans="2:7">
      <c r="B879" s="99" t="s">
        <v>2093</v>
      </c>
      <c r="C879" s="87" t="s">
        <v>476</v>
      </c>
      <c r="D879" s="87">
        <v>29</v>
      </c>
      <c r="E879" s="87">
        <v>0</v>
      </c>
      <c r="F879" s="87">
        <v>0</v>
      </c>
      <c r="G879" s="87" t="s">
        <v>1078</v>
      </c>
    </row>
    <row r="880" spans="2:7">
      <c r="B880" s="99" t="s">
        <v>2093</v>
      </c>
      <c r="C880" s="87" t="s">
        <v>476</v>
      </c>
      <c r="D880" s="87">
        <v>29</v>
      </c>
      <c r="E880" s="87">
        <v>290</v>
      </c>
      <c r="F880" s="87">
        <v>0</v>
      </c>
      <c r="G880" s="87" t="s">
        <v>1079</v>
      </c>
    </row>
    <row r="881" spans="2:7">
      <c r="B881" s="99" t="s">
        <v>2093</v>
      </c>
      <c r="C881" s="87" t="s">
        <v>476</v>
      </c>
      <c r="D881" s="87">
        <v>29</v>
      </c>
      <c r="E881" s="87">
        <v>290</v>
      </c>
      <c r="F881" s="87">
        <v>2900</v>
      </c>
      <c r="G881" s="87" t="s">
        <v>303</v>
      </c>
    </row>
    <row r="882" spans="2:7">
      <c r="B882" s="99" t="s">
        <v>2093</v>
      </c>
      <c r="C882" s="87" t="s">
        <v>476</v>
      </c>
      <c r="D882" s="87">
        <v>29</v>
      </c>
      <c r="E882" s="87">
        <v>290</v>
      </c>
      <c r="F882" s="87">
        <v>2909</v>
      </c>
      <c r="G882" s="87" t="s">
        <v>304</v>
      </c>
    </row>
    <row r="883" spans="2:7">
      <c r="B883" s="99" t="s">
        <v>2093</v>
      </c>
      <c r="C883" s="87" t="s">
        <v>476</v>
      </c>
      <c r="D883" s="87">
        <v>29</v>
      </c>
      <c r="E883" s="87">
        <v>291</v>
      </c>
      <c r="F883" s="87">
        <v>0</v>
      </c>
      <c r="G883" s="87" t="s">
        <v>1080</v>
      </c>
    </row>
    <row r="884" spans="2:7">
      <c r="B884" s="99" t="s">
        <v>2093</v>
      </c>
      <c r="C884" s="87" t="s">
        <v>476</v>
      </c>
      <c r="D884" s="87">
        <v>29</v>
      </c>
      <c r="E884" s="87">
        <v>291</v>
      </c>
      <c r="F884" s="87">
        <v>2911</v>
      </c>
      <c r="G884" s="87" t="s">
        <v>1081</v>
      </c>
    </row>
    <row r="885" spans="2:7">
      <c r="B885" s="99" t="s">
        <v>2093</v>
      </c>
      <c r="C885" s="87" t="s">
        <v>476</v>
      </c>
      <c r="D885" s="87">
        <v>29</v>
      </c>
      <c r="E885" s="87">
        <v>291</v>
      </c>
      <c r="F885" s="87">
        <v>2912</v>
      </c>
      <c r="G885" s="87" t="s">
        <v>1082</v>
      </c>
    </row>
    <row r="886" spans="2:7">
      <c r="B886" s="99" t="s">
        <v>2093</v>
      </c>
      <c r="C886" s="87" t="s">
        <v>476</v>
      </c>
      <c r="D886" s="87">
        <v>29</v>
      </c>
      <c r="E886" s="87">
        <v>291</v>
      </c>
      <c r="F886" s="87">
        <v>2913</v>
      </c>
      <c r="G886" s="87" t="s">
        <v>1083</v>
      </c>
    </row>
    <row r="887" spans="2:7">
      <c r="B887" s="99" t="s">
        <v>2093</v>
      </c>
      <c r="C887" s="87" t="s">
        <v>476</v>
      </c>
      <c r="D887" s="87">
        <v>29</v>
      </c>
      <c r="E887" s="87">
        <v>291</v>
      </c>
      <c r="F887" s="87">
        <v>2914</v>
      </c>
      <c r="G887" s="87" t="s">
        <v>1084</v>
      </c>
    </row>
    <row r="888" spans="2:7">
      <c r="B888" s="99" t="s">
        <v>2093</v>
      </c>
      <c r="C888" s="87" t="s">
        <v>476</v>
      </c>
      <c r="D888" s="87">
        <v>29</v>
      </c>
      <c r="E888" s="87">
        <v>291</v>
      </c>
      <c r="F888" s="87">
        <v>2915</v>
      </c>
      <c r="G888" s="87" t="s">
        <v>1085</v>
      </c>
    </row>
    <row r="889" spans="2:7">
      <c r="B889" s="99" t="s">
        <v>2093</v>
      </c>
      <c r="C889" s="87" t="s">
        <v>476</v>
      </c>
      <c r="D889" s="87">
        <v>29</v>
      </c>
      <c r="E889" s="87">
        <v>292</v>
      </c>
      <c r="F889" s="87">
        <v>0</v>
      </c>
      <c r="G889" s="87" t="s">
        <v>1086</v>
      </c>
    </row>
    <row r="890" spans="2:7">
      <c r="B890" s="99" t="s">
        <v>2093</v>
      </c>
      <c r="C890" s="87" t="s">
        <v>476</v>
      </c>
      <c r="D890" s="87">
        <v>29</v>
      </c>
      <c r="E890" s="87">
        <v>292</v>
      </c>
      <c r="F890" s="87">
        <v>2921</v>
      </c>
      <c r="G890" s="87" t="s">
        <v>1087</v>
      </c>
    </row>
    <row r="891" spans="2:7">
      <c r="B891" s="99" t="s">
        <v>2093</v>
      </c>
      <c r="C891" s="87" t="s">
        <v>476</v>
      </c>
      <c r="D891" s="87">
        <v>29</v>
      </c>
      <c r="E891" s="87">
        <v>292</v>
      </c>
      <c r="F891" s="87">
        <v>2922</v>
      </c>
      <c r="G891" s="87" t="s">
        <v>1088</v>
      </c>
    </row>
    <row r="892" spans="2:7">
      <c r="B892" s="99" t="s">
        <v>2093</v>
      </c>
      <c r="C892" s="87" t="s">
        <v>476</v>
      </c>
      <c r="D892" s="87">
        <v>29</v>
      </c>
      <c r="E892" s="87">
        <v>292</v>
      </c>
      <c r="F892" s="87">
        <v>2929</v>
      </c>
      <c r="G892" s="87" t="s">
        <v>1089</v>
      </c>
    </row>
    <row r="893" spans="2:7">
      <c r="B893" s="99" t="s">
        <v>2093</v>
      </c>
      <c r="C893" s="87" t="s">
        <v>476</v>
      </c>
      <c r="D893" s="87">
        <v>29</v>
      </c>
      <c r="E893" s="87">
        <v>293</v>
      </c>
      <c r="F893" s="87">
        <v>0</v>
      </c>
      <c r="G893" s="87" t="s">
        <v>1090</v>
      </c>
    </row>
    <row r="894" spans="2:7">
      <c r="B894" s="99" t="s">
        <v>2093</v>
      </c>
      <c r="C894" s="87" t="s">
        <v>476</v>
      </c>
      <c r="D894" s="87">
        <v>29</v>
      </c>
      <c r="E894" s="87">
        <v>293</v>
      </c>
      <c r="F894" s="87">
        <v>2931</v>
      </c>
      <c r="G894" s="87" t="s">
        <v>1091</v>
      </c>
    </row>
    <row r="895" spans="2:7">
      <c r="B895" s="99" t="s">
        <v>2093</v>
      </c>
      <c r="C895" s="87" t="s">
        <v>476</v>
      </c>
      <c r="D895" s="87">
        <v>29</v>
      </c>
      <c r="E895" s="87">
        <v>293</v>
      </c>
      <c r="F895" s="87">
        <v>2932</v>
      </c>
      <c r="G895" s="87" t="s">
        <v>1092</v>
      </c>
    </row>
    <row r="896" spans="2:7">
      <c r="B896" s="99" t="s">
        <v>2093</v>
      </c>
      <c r="C896" s="87" t="s">
        <v>476</v>
      </c>
      <c r="D896" s="87">
        <v>29</v>
      </c>
      <c r="E896" s="87">
        <v>293</v>
      </c>
      <c r="F896" s="87">
        <v>2933</v>
      </c>
      <c r="G896" s="87" t="s">
        <v>1093</v>
      </c>
    </row>
    <row r="897" spans="2:7">
      <c r="B897" s="99" t="s">
        <v>2093</v>
      </c>
      <c r="C897" s="87" t="s">
        <v>476</v>
      </c>
      <c r="D897" s="87">
        <v>29</v>
      </c>
      <c r="E897" s="87">
        <v>293</v>
      </c>
      <c r="F897" s="87">
        <v>2939</v>
      </c>
      <c r="G897" s="87" t="s">
        <v>1094</v>
      </c>
    </row>
    <row r="898" spans="2:7">
      <c r="B898" s="99" t="s">
        <v>2093</v>
      </c>
      <c r="C898" s="87" t="s">
        <v>476</v>
      </c>
      <c r="D898" s="87">
        <v>29</v>
      </c>
      <c r="E898" s="87">
        <v>294</v>
      </c>
      <c r="F898" s="87">
        <v>0</v>
      </c>
      <c r="G898" s="87" t="s">
        <v>1095</v>
      </c>
    </row>
    <row r="899" spans="2:7">
      <c r="B899" s="99" t="s">
        <v>2093</v>
      </c>
      <c r="C899" s="87" t="s">
        <v>476</v>
      </c>
      <c r="D899" s="87">
        <v>29</v>
      </c>
      <c r="E899" s="87">
        <v>294</v>
      </c>
      <c r="F899" s="87">
        <v>2941</v>
      </c>
      <c r="G899" s="87" t="s">
        <v>1096</v>
      </c>
    </row>
    <row r="900" spans="2:7">
      <c r="B900" s="99" t="s">
        <v>2093</v>
      </c>
      <c r="C900" s="87" t="s">
        <v>476</v>
      </c>
      <c r="D900" s="87">
        <v>29</v>
      </c>
      <c r="E900" s="87">
        <v>294</v>
      </c>
      <c r="F900" s="87">
        <v>2942</v>
      </c>
      <c r="G900" s="87" t="s">
        <v>1097</v>
      </c>
    </row>
    <row r="901" spans="2:7">
      <c r="B901" s="99" t="s">
        <v>2093</v>
      </c>
      <c r="C901" s="87" t="s">
        <v>476</v>
      </c>
      <c r="D901" s="87">
        <v>29</v>
      </c>
      <c r="E901" s="87">
        <v>295</v>
      </c>
      <c r="F901" s="87">
        <v>0</v>
      </c>
      <c r="G901" s="87" t="s">
        <v>1098</v>
      </c>
    </row>
    <row r="902" spans="2:7">
      <c r="B902" s="99" t="s">
        <v>2093</v>
      </c>
      <c r="C902" s="87" t="s">
        <v>476</v>
      </c>
      <c r="D902" s="87">
        <v>29</v>
      </c>
      <c r="E902" s="87">
        <v>295</v>
      </c>
      <c r="F902" s="87">
        <v>2951</v>
      </c>
      <c r="G902" s="87" t="s">
        <v>1099</v>
      </c>
    </row>
    <row r="903" spans="2:7">
      <c r="B903" s="99" t="s">
        <v>2093</v>
      </c>
      <c r="C903" s="87" t="s">
        <v>476</v>
      </c>
      <c r="D903" s="87">
        <v>29</v>
      </c>
      <c r="E903" s="87">
        <v>295</v>
      </c>
      <c r="F903" s="87">
        <v>2952</v>
      </c>
      <c r="G903" s="87" t="s">
        <v>1100</v>
      </c>
    </row>
    <row r="904" spans="2:7">
      <c r="B904" s="99" t="s">
        <v>2093</v>
      </c>
      <c r="C904" s="87" t="s">
        <v>476</v>
      </c>
      <c r="D904" s="87">
        <v>29</v>
      </c>
      <c r="E904" s="87">
        <v>296</v>
      </c>
      <c r="F904" s="87">
        <v>0</v>
      </c>
      <c r="G904" s="87" t="s">
        <v>1101</v>
      </c>
    </row>
    <row r="905" spans="2:7">
      <c r="B905" s="99" t="s">
        <v>2093</v>
      </c>
      <c r="C905" s="87" t="s">
        <v>476</v>
      </c>
      <c r="D905" s="87">
        <v>29</v>
      </c>
      <c r="E905" s="87">
        <v>296</v>
      </c>
      <c r="F905" s="87">
        <v>2961</v>
      </c>
      <c r="G905" s="87" t="s">
        <v>1102</v>
      </c>
    </row>
    <row r="906" spans="2:7">
      <c r="B906" s="99" t="s">
        <v>2093</v>
      </c>
      <c r="C906" s="87" t="s">
        <v>476</v>
      </c>
      <c r="D906" s="87">
        <v>29</v>
      </c>
      <c r="E906" s="87">
        <v>296</v>
      </c>
      <c r="F906" s="87">
        <v>2962</v>
      </c>
      <c r="G906" s="87" t="s">
        <v>1103</v>
      </c>
    </row>
    <row r="907" spans="2:7">
      <c r="B907" s="99" t="s">
        <v>2093</v>
      </c>
      <c r="C907" s="87" t="s">
        <v>476</v>
      </c>
      <c r="D907" s="87">
        <v>29</v>
      </c>
      <c r="E907" s="87">
        <v>296</v>
      </c>
      <c r="F907" s="87">
        <v>2969</v>
      </c>
      <c r="G907" s="87" t="s">
        <v>1104</v>
      </c>
    </row>
    <row r="908" spans="2:7">
      <c r="B908" s="99" t="s">
        <v>2093</v>
      </c>
      <c r="C908" s="87" t="s">
        <v>476</v>
      </c>
      <c r="D908" s="87">
        <v>29</v>
      </c>
      <c r="E908" s="87">
        <v>297</v>
      </c>
      <c r="F908" s="87">
        <v>0</v>
      </c>
      <c r="G908" s="87" t="s">
        <v>1105</v>
      </c>
    </row>
    <row r="909" spans="2:7">
      <c r="B909" s="99" t="s">
        <v>2093</v>
      </c>
      <c r="C909" s="87" t="s">
        <v>476</v>
      </c>
      <c r="D909" s="87">
        <v>29</v>
      </c>
      <c r="E909" s="87">
        <v>297</v>
      </c>
      <c r="F909" s="87">
        <v>2971</v>
      </c>
      <c r="G909" s="87" t="s">
        <v>1106</v>
      </c>
    </row>
    <row r="910" spans="2:7">
      <c r="B910" s="99" t="s">
        <v>2093</v>
      </c>
      <c r="C910" s="87" t="s">
        <v>476</v>
      </c>
      <c r="D910" s="87">
        <v>29</v>
      </c>
      <c r="E910" s="87">
        <v>297</v>
      </c>
      <c r="F910" s="87">
        <v>2972</v>
      </c>
      <c r="G910" s="87" t="s">
        <v>1107</v>
      </c>
    </row>
    <row r="911" spans="2:7">
      <c r="B911" s="99" t="s">
        <v>2093</v>
      </c>
      <c r="C911" s="87" t="s">
        <v>476</v>
      </c>
      <c r="D911" s="87">
        <v>29</v>
      </c>
      <c r="E911" s="87">
        <v>297</v>
      </c>
      <c r="F911" s="87">
        <v>2973</v>
      </c>
      <c r="G911" s="87" t="s">
        <v>1108</v>
      </c>
    </row>
    <row r="912" spans="2:7">
      <c r="B912" s="99" t="s">
        <v>2093</v>
      </c>
      <c r="C912" s="87" t="s">
        <v>476</v>
      </c>
      <c r="D912" s="87">
        <v>29</v>
      </c>
      <c r="E912" s="87">
        <v>299</v>
      </c>
      <c r="F912" s="87">
        <v>0</v>
      </c>
      <c r="G912" s="87" t="s">
        <v>1109</v>
      </c>
    </row>
    <row r="913" spans="2:7">
      <c r="B913" s="99" t="s">
        <v>2093</v>
      </c>
      <c r="C913" s="87" t="s">
        <v>476</v>
      </c>
      <c r="D913" s="87">
        <v>29</v>
      </c>
      <c r="E913" s="87">
        <v>299</v>
      </c>
      <c r="F913" s="87">
        <v>2999</v>
      </c>
      <c r="G913" s="87" t="s">
        <v>1109</v>
      </c>
    </row>
    <row r="914" spans="2:7">
      <c r="B914" s="99" t="s">
        <v>2093</v>
      </c>
      <c r="C914" s="87" t="s">
        <v>476</v>
      </c>
      <c r="D914" s="87">
        <v>30</v>
      </c>
      <c r="E914" s="87">
        <v>0</v>
      </c>
      <c r="F914" s="87">
        <v>0</v>
      </c>
      <c r="G914" s="87" t="s">
        <v>1110</v>
      </c>
    </row>
    <row r="915" spans="2:7">
      <c r="B915" s="99" t="s">
        <v>2093</v>
      </c>
      <c r="C915" s="87" t="s">
        <v>476</v>
      </c>
      <c r="D915" s="87">
        <v>30</v>
      </c>
      <c r="E915" s="87">
        <v>300</v>
      </c>
      <c r="F915" s="87">
        <v>0</v>
      </c>
      <c r="G915" s="87" t="s">
        <v>1111</v>
      </c>
    </row>
    <row r="916" spans="2:7">
      <c r="B916" s="99" t="s">
        <v>2093</v>
      </c>
      <c r="C916" s="87" t="s">
        <v>476</v>
      </c>
      <c r="D916" s="87">
        <v>30</v>
      </c>
      <c r="E916" s="87">
        <v>300</v>
      </c>
      <c r="F916" s="87">
        <v>3000</v>
      </c>
      <c r="G916" s="87" t="s">
        <v>303</v>
      </c>
    </row>
    <row r="917" spans="2:7">
      <c r="B917" s="99" t="s">
        <v>2093</v>
      </c>
      <c r="C917" s="87" t="s">
        <v>476</v>
      </c>
      <c r="D917" s="87">
        <v>30</v>
      </c>
      <c r="E917" s="87">
        <v>300</v>
      </c>
      <c r="F917" s="87">
        <v>3009</v>
      </c>
      <c r="G917" s="87" t="s">
        <v>304</v>
      </c>
    </row>
    <row r="918" spans="2:7">
      <c r="B918" s="99" t="s">
        <v>2093</v>
      </c>
      <c r="C918" s="87" t="s">
        <v>476</v>
      </c>
      <c r="D918" s="87">
        <v>30</v>
      </c>
      <c r="E918" s="87">
        <v>301</v>
      </c>
      <c r="F918" s="87">
        <v>0</v>
      </c>
      <c r="G918" s="87" t="s">
        <v>1112</v>
      </c>
    </row>
    <row r="919" spans="2:7">
      <c r="B919" s="99" t="s">
        <v>2093</v>
      </c>
      <c r="C919" s="87" t="s">
        <v>476</v>
      </c>
      <c r="D919" s="87">
        <v>30</v>
      </c>
      <c r="E919" s="87">
        <v>301</v>
      </c>
      <c r="F919" s="87">
        <v>3011</v>
      </c>
      <c r="G919" s="87" t="s">
        <v>1113</v>
      </c>
    </row>
    <row r="920" spans="2:7">
      <c r="B920" s="99" t="s">
        <v>2093</v>
      </c>
      <c r="C920" s="87" t="s">
        <v>476</v>
      </c>
      <c r="D920" s="87">
        <v>30</v>
      </c>
      <c r="E920" s="87">
        <v>301</v>
      </c>
      <c r="F920" s="87">
        <v>3012</v>
      </c>
      <c r="G920" s="87" t="s">
        <v>1114</v>
      </c>
    </row>
    <row r="921" spans="2:7">
      <c r="B921" s="99" t="s">
        <v>2093</v>
      </c>
      <c r="C921" s="87" t="s">
        <v>476</v>
      </c>
      <c r="D921" s="87">
        <v>30</v>
      </c>
      <c r="E921" s="87">
        <v>301</v>
      </c>
      <c r="F921" s="87">
        <v>3013</v>
      </c>
      <c r="G921" s="87" t="s">
        <v>1115</v>
      </c>
    </row>
    <row r="922" spans="2:7">
      <c r="B922" s="99" t="s">
        <v>2093</v>
      </c>
      <c r="C922" s="87" t="s">
        <v>476</v>
      </c>
      <c r="D922" s="87">
        <v>30</v>
      </c>
      <c r="E922" s="87">
        <v>301</v>
      </c>
      <c r="F922" s="87">
        <v>3014</v>
      </c>
      <c r="G922" s="87" t="s">
        <v>1116</v>
      </c>
    </row>
    <row r="923" spans="2:7">
      <c r="B923" s="99" t="s">
        <v>2093</v>
      </c>
      <c r="C923" s="87" t="s">
        <v>476</v>
      </c>
      <c r="D923" s="87">
        <v>30</v>
      </c>
      <c r="E923" s="87">
        <v>301</v>
      </c>
      <c r="F923" s="87">
        <v>3015</v>
      </c>
      <c r="G923" s="87" t="s">
        <v>1117</v>
      </c>
    </row>
    <row r="924" spans="2:7">
      <c r="B924" s="99" t="s">
        <v>2093</v>
      </c>
      <c r="C924" s="87" t="s">
        <v>476</v>
      </c>
      <c r="D924" s="87">
        <v>30</v>
      </c>
      <c r="E924" s="87">
        <v>301</v>
      </c>
      <c r="F924" s="87">
        <v>3019</v>
      </c>
      <c r="G924" s="87" t="s">
        <v>1118</v>
      </c>
    </row>
    <row r="925" spans="2:7">
      <c r="B925" s="99" t="s">
        <v>2093</v>
      </c>
      <c r="C925" s="87" t="s">
        <v>476</v>
      </c>
      <c r="D925" s="87">
        <v>30</v>
      </c>
      <c r="E925" s="87">
        <v>302</v>
      </c>
      <c r="F925" s="87">
        <v>0</v>
      </c>
      <c r="G925" s="87" t="s">
        <v>1119</v>
      </c>
    </row>
    <row r="926" spans="2:7">
      <c r="B926" s="99" t="s">
        <v>2093</v>
      </c>
      <c r="C926" s="87" t="s">
        <v>476</v>
      </c>
      <c r="D926" s="87">
        <v>30</v>
      </c>
      <c r="E926" s="87">
        <v>302</v>
      </c>
      <c r="F926" s="87">
        <v>3021</v>
      </c>
      <c r="G926" s="87" t="s">
        <v>1120</v>
      </c>
    </row>
    <row r="927" spans="2:7">
      <c r="B927" s="99" t="s">
        <v>2093</v>
      </c>
      <c r="C927" s="87" t="s">
        <v>476</v>
      </c>
      <c r="D927" s="87">
        <v>30</v>
      </c>
      <c r="E927" s="87">
        <v>302</v>
      </c>
      <c r="F927" s="87">
        <v>3022</v>
      </c>
      <c r="G927" s="87" t="s">
        <v>1121</v>
      </c>
    </row>
    <row r="928" spans="2:7">
      <c r="B928" s="99" t="s">
        <v>2093</v>
      </c>
      <c r="C928" s="87" t="s">
        <v>476</v>
      </c>
      <c r="D928" s="87">
        <v>30</v>
      </c>
      <c r="E928" s="87">
        <v>302</v>
      </c>
      <c r="F928" s="87">
        <v>3023</v>
      </c>
      <c r="G928" s="87" t="s">
        <v>1122</v>
      </c>
    </row>
    <row r="929" spans="2:7">
      <c r="B929" s="99" t="s">
        <v>2093</v>
      </c>
      <c r="C929" s="87" t="s">
        <v>476</v>
      </c>
      <c r="D929" s="87">
        <v>30</v>
      </c>
      <c r="E929" s="87">
        <v>303</v>
      </c>
      <c r="F929" s="87">
        <v>0</v>
      </c>
      <c r="G929" s="87" t="s">
        <v>1123</v>
      </c>
    </row>
    <row r="930" spans="2:7">
      <c r="B930" s="99" t="s">
        <v>2093</v>
      </c>
      <c r="C930" s="87" t="s">
        <v>476</v>
      </c>
      <c r="D930" s="87">
        <v>30</v>
      </c>
      <c r="E930" s="87">
        <v>303</v>
      </c>
      <c r="F930" s="87">
        <v>3031</v>
      </c>
      <c r="G930" s="87" t="s">
        <v>1124</v>
      </c>
    </row>
    <row r="931" spans="2:7">
      <c r="B931" s="99" t="s">
        <v>2093</v>
      </c>
      <c r="C931" s="87" t="s">
        <v>476</v>
      </c>
      <c r="D931" s="87">
        <v>30</v>
      </c>
      <c r="E931" s="87">
        <v>303</v>
      </c>
      <c r="F931" s="87">
        <v>3032</v>
      </c>
      <c r="G931" s="87" t="s">
        <v>1125</v>
      </c>
    </row>
    <row r="932" spans="2:7">
      <c r="B932" s="99" t="s">
        <v>2093</v>
      </c>
      <c r="C932" s="87" t="s">
        <v>476</v>
      </c>
      <c r="D932" s="87">
        <v>30</v>
      </c>
      <c r="E932" s="87">
        <v>303</v>
      </c>
      <c r="F932" s="87">
        <v>3033</v>
      </c>
      <c r="G932" s="87" t="s">
        <v>1126</v>
      </c>
    </row>
    <row r="933" spans="2:7">
      <c r="B933" s="99" t="s">
        <v>2093</v>
      </c>
      <c r="C933" s="87" t="s">
        <v>476</v>
      </c>
      <c r="D933" s="87">
        <v>30</v>
      </c>
      <c r="E933" s="87">
        <v>303</v>
      </c>
      <c r="F933" s="87">
        <v>3034</v>
      </c>
      <c r="G933" s="87" t="s">
        <v>1127</v>
      </c>
    </row>
    <row r="934" spans="2:7">
      <c r="B934" s="99" t="s">
        <v>2093</v>
      </c>
      <c r="C934" s="87" t="s">
        <v>476</v>
      </c>
      <c r="D934" s="87">
        <v>30</v>
      </c>
      <c r="E934" s="87">
        <v>303</v>
      </c>
      <c r="F934" s="87">
        <v>3035</v>
      </c>
      <c r="G934" s="87" t="s">
        <v>1128</v>
      </c>
    </row>
    <row r="935" spans="2:7">
      <c r="B935" s="99" t="s">
        <v>2093</v>
      </c>
      <c r="C935" s="87" t="s">
        <v>476</v>
      </c>
      <c r="D935" s="87">
        <v>30</v>
      </c>
      <c r="E935" s="87">
        <v>303</v>
      </c>
      <c r="F935" s="87">
        <v>3039</v>
      </c>
      <c r="G935" s="87" t="s">
        <v>1129</v>
      </c>
    </row>
    <row r="936" spans="2:7">
      <c r="B936" s="99" t="s">
        <v>2093</v>
      </c>
      <c r="C936" s="87" t="s">
        <v>476</v>
      </c>
      <c r="D936" s="87">
        <v>31</v>
      </c>
      <c r="E936" s="87">
        <v>0</v>
      </c>
      <c r="F936" s="87">
        <v>0</v>
      </c>
      <c r="G936" s="87" t="s">
        <v>1130</v>
      </c>
    </row>
    <row r="937" spans="2:7">
      <c r="B937" s="99" t="s">
        <v>2093</v>
      </c>
      <c r="C937" s="87" t="s">
        <v>476</v>
      </c>
      <c r="D937" s="87">
        <v>31</v>
      </c>
      <c r="E937" s="87">
        <v>310</v>
      </c>
      <c r="F937" s="87">
        <v>0</v>
      </c>
      <c r="G937" s="87" t="s">
        <v>1131</v>
      </c>
    </row>
    <row r="938" spans="2:7">
      <c r="B938" s="99" t="s">
        <v>2093</v>
      </c>
      <c r="C938" s="87" t="s">
        <v>476</v>
      </c>
      <c r="D938" s="87">
        <v>31</v>
      </c>
      <c r="E938" s="87">
        <v>310</v>
      </c>
      <c r="F938" s="87">
        <v>3100</v>
      </c>
      <c r="G938" s="87" t="s">
        <v>303</v>
      </c>
    </row>
    <row r="939" spans="2:7">
      <c r="B939" s="99" t="s">
        <v>2093</v>
      </c>
      <c r="C939" s="87" t="s">
        <v>476</v>
      </c>
      <c r="D939" s="87">
        <v>31</v>
      </c>
      <c r="E939" s="87">
        <v>310</v>
      </c>
      <c r="F939" s="87">
        <v>3109</v>
      </c>
      <c r="G939" s="87" t="s">
        <v>304</v>
      </c>
    </row>
    <row r="940" spans="2:7">
      <c r="B940" s="99" t="s">
        <v>2093</v>
      </c>
      <c r="C940" s="87" t="s">
        <v>476</v>
      </c>
      <c r="D940" s="87">
        <v>31</v>
      </c>
      <c r="E940" s="87">
        <v>311</v>
      </c>
      <c r="F940" s="87">
        <v>0</v>
      </c>
      <c r="G940" s="87" t="s">
        <v>1132</v>
      </c>
    </row>
    <row r="941" spans="2:7">
      <c r="B941" s="99" t="s">
        <v>2093</v>
      </c>
      <c r="C941" s="87" t="s">
        <v>476</v>
      </c>
      <c r="D941" s="87">
        <v>31</v>
      </c>
      <c r="E941" s="87">
        <v>311</v>
      </c>
      <c r="F941" s="87">
        <v>3111</v>
      </c>
      <c r="G941" s="87" t="s">
        <v>1133</v>
      </c>
    </row>
    <row r="942" spans="2:7">
      <c r="B942" s="99" t="s">
        <v>2093</v>
      </c>
      <c r="C942" s="87" t="s">
        <v>476</v>
      </c>
      <c r="D942" s="87">
        <v>31</v>
      </c>
      <c r="E942" s="87">
        <v>311</v>
      </c>
      <c r="F942" s="87">
        <v>3112</v>
      </c>
      <c r="G942" s="87" t="s">
        <v>1134</v>
      </c>
    </row>
    <row r="943" spans="2:7">
      <c r="B943" s="99" t="s">
        <v>2093</v>
      </c>
      <c r="C943" s="87" t="s">
        <v>476</v>
      </c>
      <c r="D943" s="87">
        <v>31</v>
      </c>
      <c r="E943" s="87">
        <v>311</v>
      </c>
      <c r="F943" s="87">
        <v>3113</v>
      </c>
      <c r="G943" s="87" t="s">
        <v>1135</v>
      </c>
    </row>
    <row r="944" spans="2:7">
      <c r="B944" s="99" t="s">
        <v>2093</v>
      </c>
      <c r="C944" s="87" t="s">
        <v>476</v>
      </c>
      <c r="D944" s="87">
        <v>31</v>
      </c>
      <c r="E944" s="87">
        <v>312</v>
      </c>
      <c r="F944" s="87">
        <v>0</v>
      </c>
      <c r="G944" s="87" t="s">
        <v>1136</v>
      </c>
    </row>
    <row r="945" spans="2:7">
      <c r="B945" s="99" t="s">
        <v>2093</v>
      </c>
      <c r="C945" s="87" t="s">
        <v>476</v>
      </c>
      <c r="D945" s="87">
        <v>31</v>
      </c>
      <c r="E945" s="87">
        <v>312</v>
      </c>
      <c r="F945" s="87">
        <v>3121</v>
      </c>
      <c r="G945" s="87" t="s">
        <v>1137</v>
      </c>
    </row>
    <row r="946" spans="2:7">
      <c r="B946" s="99" t="s">
        <v>2093</v>
      </c>
      <c r="C946" s="87" t="s">
        <v>476</v>
      </c>
      <c r="D946" s="87">
        <v>31</v>
      </c>
      <c r="E946" s="87">
        <v>312</v>
      </c>
      <c r="F946" s="87">
        <v>3122</v>
      </c>
      <c r="G946" s="87" t="s">
        <v>1138</v>
      </c>
    </row>
    <row r="947" spans="2:7">
      <c r="B947" s="99" t="s">
        <v>2093</v>
      </c>
      <c r="C947" s="87" t="s">
        <v>476</v>
      </c>
      <c r="D947" s="87">
        <v>31</v>
      </c>
      <c r="E947" s="87">
        <v>313</v>
      </c>
      <c r="F947" s="87">
        <v>0</v>
      </c>
      <c r="G947" s="87" t="s">
        <v>1139</v>
      </c>
    </row>
    <row r="948" spans="2:7">
      <c r="B948" s="99" t="s">
        <v>2093</v>
      </c>
      <c r="C948" s="87" t="s">
        <v>476</v>
      </c>
      <c r="D948" s="87">
        <v>31</v>
      </c>
      <c r="E948" s="87">
        <v>313</v>
      </c>
      <c r="F948" s="87">
        <v>3131</v>
      </c>
      <c r="G948" s="87" t="s">
        <v>1140</v>
      </c>
    </row>
    <row r="949" spans="2:7">
      <c r="B949" s="99" t="s">
        <v>2093</v>
      </c>
      <c r="C949" s="87" t="s">
        <v>476</v>
      </c>
      <c r="D949" s="87">
        <v>31</v>
      </c>
      <c r="E949" s="87">
        <v>313</v>
      </c>
      <c r="F949" s="87">
        <v>3132</v>
      </c>
      <c r="G949" s="87" t="s">
        <v>1141</v>
      </c>
    </row>
    <row r="950" spans="2:7">
      <c r="B950" s="99" t="s">
        <v>2093</v>
      </c>
      <c r="C950" s="87" t="s">
        <v>476</v>
      </c>
      <c r="D950" s="87">
        <v>31</v>
      </c>
      <c r="E950" s="87">
        <v>313</v>
      </c>
      <c r="F950" s="87">
        <v>3133</v>
      </c>
      <c r="G950" s="87" t="s">
        <v>1142</v>
      </c>
    </row>
    <row r="951" spans="2:7">
      <c r="B951" s="99" t="s">
        <v>2093</v>
      </c>
      <c r="C951" s="87" t="s">
        <v>476</v>
      </c>
      <c r="D951" s="87">
        <v>31</v>
      </c>
      <c r="E951" s="87">
        <v>313</v>
      </c>
      <c r="F951" s="87">
        <v>3134</v>
      </c>
      <c r="G951" s="87" t="s">
        <v>1143</v>
      </c>
    </row>
    <row r="952" spans="2:7">
      <c r="B952" s="99" t="s">
        <v>2093</v>
      </c>
      <c r="C952" s="87" t="s">
        <v>476</v>
      </c>
      <c r="D952" s="87">
        <v>31</v>
      </c>
      <c r="E952" s="87">
        <v>314</v>
      </c>
      <c r="F952" s="87">
        <v>0</v>
      </c>
      <c r="G952" s="87" t="s">
        <v>1144</v>
      </c>
    </row>
    <row r="953" spans="2:7">
      <c r="B953" s="99" t="s">
        <v>2093</v>
      </c>
      <c r="C953" s="87" t="s">
        <v>476</v>
      </c>
      <c r="D953" s="87">
        <v>31</v>
      </c>
      <c r="E953" s="87">
        <v>314</v>
      </c>
      <c r="F953" s="87">
        <v>3141</v>
      </c>
      <c r="G953" s="87" t="s">
        <v>1145</v>
      </c>
    </row>
    <row r="954" spans="2:7">
      <c r="B954" s="99" t="s">
        <v>2093</v>
      </c>
      <c r="C954" s="87" t="s">
        <v>476</v>
      </c>
      <c r="D954" s="87">
        <v>31</v>
      </c>
      <c r="E954" s="87">
        <v>314</v>
      </c>
      <c r="F954" s="87">
        <v>3142</v>
      </c>
      <c r="G954" s="87" t="s">
        <v>1146</v>
      </c>
    </row>
    <row r="955" spans="2:7">
      <c r="B955" s="99" t="s">
        <v>2093</v>
      </c>
      <c r="C955" s="87" t="s">
        <v>476</v>
      </c>
      <c r="D955" s="87">
        <v>31</v>
      </c>
      <c r="E955" s="87">
        <v>314</v>
      </c>
      <c r="F955" s="87">
        <v>3149</v>
      </c>
      <c r="G955" s="87" t="s">
        <v>1147</v>
      </c>
    </row>
    <row r="956" spans="2:7">
      <c r="B956" s="99" t="s">
        <v>2093</v>
      </c>
      <c r="C956" s="87" t="s">
        <v>476</v>
      </c>
      <c r="D956" s="87">
        <v>31</v>
      </c>
      <c r="E956" s="87">
        <v>315</v>
      </c>
      <c r="F956" s="87">
        <v>0</v>
      </c>
      <c r="G956" s="87" t="s">
        <v>1148</v>
      </c>
    </row>
    <row r="957" spans="2:7">
      <c r="B957" s="99" t="s">
        <v>2093</v>
      </c>
      <c r="C957" s="87" t="s">
        <v>476</v>
      </c>
      <c r="D957" s="87">
        <v>31</v>
      </c>
      <c r="E957" s="87">
        <v>315</v>
      </c>
      <c r="F957" s="87">
        <v>3151</v>
      </c>
      <c r="G957" s="87" t="s">
        <v>1149</v>
      </c>
    </row>
    <row r="958" spans="2:7">
      <c r="B958" s="99" t="s">
        <v>2093</v>
      </c>
      <c r="C958" s="87" t="s">
        <v>476</v>
      </c>
      <c r="D958" s="87">
        <v>31</v>
      </c>
      <c r="E958" s="87">
        <v>315</v>
      </c>
      <c r="F958" s="87">
        <v>3159</v>
      </c>
      <c r="G958" s="87" t="s">
        <v>1150</v>
      </c>
    </row>
    <row r="959" spans="2:7">
      <c r="B959" s="99" t="s">
        <v>2093</v>
      </c>
      <c r="C959" s="87" t="s">
        <v>476</v>
      </c>
      <c r="D959" s="87">
        <v>31</v>
      </c>
      <c r="E959" s="87">
        <v>319</v>
      </c>
      <c r="F959" s="87">
        <v>0</v>
      </c>
      <c r="G959" s="87" t="s">
        <v>1151</v>
      </c>
    </row>
    <row r="960" spans="2:7">
      <c r="B960" s="99" t="s">
        <v>2093</v>
      </c>
      <c r="C960" s="87" t="s">
        <v>476</v>
      </c>
      <c r="D960" s="87">
        <v>31</v>
      </c>
      <c r="E960" s="87">
        <v>319</v>
      </c>
      <c r="F960" s="87">
        <v>3191</v>
      </c>
      <c r="G960" s="87" t="s">
        <v>1152</v>
      </c>
    </row>
    <row r="961" spans="2:7">
      <c r="B961" s="99" t="s">
        <v>2093</v>
      </c>
      <c r="C961" s="87" t="s">
        <v>476</v>
      </c>
      <c r="D961" s="87">
        <v>31</v>
      </c>
      <c r="E961" s="87">
        <v>319</v>
      </c>
      <c r="F961" s="87">
        <v>3199</v>
      </c>
      <c r="G961" s="87" t="s">
        <v>1153</v>
      </c>
    </row>
    <row r="962" spans="2:7">
      <c r="B962" s="99" t="s">
        <v>2093</v>
      </c>
      <c r="C962" s="87" t="s">
        <v>476</v>
      </c>
      <c r="D962" s="87">
        <v>32</v>
      </c>
      <c r="E962" s="87">
        <v>0</v>
      </c>
      <c r="F962" s="87">
        <v>0</v>
      </c>
      <c r="G962" s="87" t="s">
        <v>1154</v>
      </c>
    </row>
    <row r="963" spans="2:7">
      <c r="B963" s="99" t="s">
        <v>2093</v>
      </c>
      <c r="C963" s="87" t="s">
        <v>476</v>
      </c>
      <c r="D963" s="87">
        <v>32</v>
      </c>
      <c r="E963" s="87">
        <v>320</v>
      </c>
      <c r="F963" s="87">
        <v>0</v>
      </c>
      <c r="G963" s="87" t="s">
        <v>1155</v>
      </c>
    </row>
    <row r="964" spans="2:7">
      <c r="B964" s="99" t="s">
        <v>2093</v>
      </c>
      <c r="C964" s="87" t="s">
        <v>476</v>
      </c>
      <c r="D964" s="87">
        <v>32</v>
      </c>
      <c r="E964" s="87">
        <v>320</v>
      </c>
      <c r="F964" s="87">
        <v>3200</v>
      </c>
      <c r="G964" s="87" t="s">
        <v>303</v>
      </c>
    </row>
    <row r="965" spans="2:7">
      <c r="B965" s="99" t="s">
        <v>2093</v>
      </c>
      <c r="C965" s="87" t="s">
        <v>476</v>
      </c>
      <c r="D965" s="87">
        <v>32</v>
      </c>
      <c r="E965" s="87">
        <v>320</v>
      </c>
      <c r="F965" s="87">
        <v>3209</v>
      </c>
      <c r="G965" s="87" t="s">
        <v>304</v>
      </c>
    </row>
    <row r="966" spans="2:7">
      <c r="B966" s="99" t="s">
        <v>2093</v>
      </c>
      <c r="C966" s="87" t="s">
        <v>476</v>
      </c>
      <c r="D966" s="87">
        <v>32</v>
      </c>
      <c r="E966" s="87">
        <v>321</v>
      </c>
      <c r="F966" s="87">
        <v>0</v>
      </c>
      <c r="G966" s="87" t="s">
        <v>1156</v>
      </c>
    </row>
    <row r="967" spans="2:7">
      <c r="B967" s="99" t="s">
        <v>2093</v>
      </c>
      <c r="C967" s="87" t="s">
        <v>476</v>
      </c>
      <c r="D967" s="87">
        <v>32</v>
      </c>
      <c r="E967" s="87">
        <v>321</v>
      </c>
      <c r="F967" s="87">
        <v>3211</v>
      </c>
      <c r="G967" s="87" t="s">
        <v>1157</v>
      </c>
    </row>
    <row r="968" spans="2:7">
      <c r="B968" s="99" t="s">
        <v>2093</v>
      </c>
      <c r="C968" s="87" t="s">
        <v>476</v>
      </c>
      <c r="D968" s="87">
        <v>32</v>
      </c>
      <c r="E968" s="87">
        <v>321</v>
      </c>
      <c r="F968" s="87">
        <v>3212</v>
      </c>
      <c r="G968" s="87" t="s">
        <v>1158</v>
      </c>
    </row>
    <row r="969" spans="2:7">
      <c r="B969" s="99" t="s">
        <v>2093</v>
      </c>
      <c r="C969" s="87" t="s">
        <v>476</v>
      </c>
      <c r="D969" s="87">
        <v>32</v>
      </c>
      <c r="E969" s="87">
        <v>321</v>
      </c>
      <c r="F969" s="87">
        <v>3219</v>
      </c>
      <c r="G969" s="87" t="s">
        <v>1159</v>
      </c>
    </row>
    <row r="970" spans="2:7">
      <c r="B970" s="99" t="s">
        <v>2093</v>
      </c>
      <c r="C970" s="87" t="s">
        <v>476</v>
      </c>
      <c r="D970" s="87">
        <v>32</v>
      </c>
      <c r="E970" s="87">
        <v>322</v>
      </c>
      <c r="F970" s="87">
        <v>0</v>
      </c>
      <c r="G970" s="87" t="s">
        <v>1160</v>
      </c>
    </row>
    <row r="971" spans="2:7">
      <c r="B971" s="99" t="s">
        <v>2093</v>
      </c>
      <c r="C971" s="87" t="s">
        <v>476</v>
      </c>
      <c r="D971" s="87">
        <v>32</v>
      </c>
      <c r="E971" s="87">
        <v>322</v>
      </c>
      <c r="F971" s="87">
        <v>3221</v>
      </c>
      <c r="G971" s="87" t="s">
        <v>1161</v>
      </c>
    </row>
    <row r="972" spans="2:7">
      <c r="B972" s="99" t="s">
        <v>2093</v>
      </c>
      <c r="C972" s="87" t="s">
        <v>476</v>
      </c>
      <c r="D972" s="87">
        <v>32</v>
      </c>
      <c r="E972" s="87">
        <v>322</v>
      </c>
      <c r="F972" s="87">
        <v>3222</v>
      </c>
      <c r="G972" s="87" t="s">
        <v>1162</v>
      </c>
    </row>
    <row r="973" spans="2:7">
      <c r="B973" s="99" t="s">
        <v>2093</v>
      </c>
      <c r="C973" s="87" t="s">
        <v>476</v>
      </c>
      <c r="D973" s="87">
        <v>32</v>
      </c>
      <c r="E973" s="87">
        <v>322</v>
      </c>
      <c r="F973" s="87">
        <v>3223</v>
      </c>
      <c r="G973" s="87" t="s">
        <v>1163</v>
      </c>
    </row>
    <row r="974" spans="2:7">
      <c r="B974" s="99" t="s">
        <v>2093</v>
      </c>
      <c r="C974" s="87" t="s">
        <v>476</v>
      </c>
      <c r="D974" s="87">
        <v>32</v>
      </c>
      <c r="E974" s="87">
        <v>322</v>
      </c>
      <c r="F974" s="87">
        <v>3224</v>
      </c>
      <c r="G974" s="87" t="s">
        <v>1164</v>
      </c>
    </row>
    <row r="975" spans="2:7">
      <c r="B975" s="99" t="s">
        <v>2093</v>
      </c>
      <c r="C975" s="87" t="s">
        <v>476</v>
      </c>
      <c r="D975" s="87">
        <v>32</v>
      </c>
      <c r="E975" s="87">
        <v>322</v>
      </c>
      <c r="F975" s="87">
        <v>3229</v>
      </c>
      <c r="G975" s="87" t="s">
        <v>1165</v>
      </c>
    </row>
    <row r="976" spans="2:7">
      <c r="B976" s="99" t="s">
        <v>2093</v>
      </c>
      <c r="C976" s="87" t="s">
        <v>476</v>
      </c>
      <c r="D976" s="87">
        <v>32</v>
      </c>
      <c r="E976" s="87">
        <v>323</v>
      </c>
      <c r="F976" s="87">
        <v>0</v>
      </c>
      <c r="G976" s="87" t="s">
        <v>1166</v>
      </c>
    </row>
    <row r="977" spans="2:7">
      <c r="B977" s="99" t="s">
        <v>2093</v>
      </c>
      <c r="C977" s="87" t="s">
        <v>476</v>
      </c>
      <c r="D977" s="87">
        <v>32</v>
      </c>
      <c r="E977" s="87">
        <v>323</v>
      </c>
      <c r="F977" s="87">
        <v>3231</v>
      </c>
      <c r="G977" s="87" t="s">
        <v>1166</v>
      </c>
    </row>
    <row r="978" spans="2:7">
      <c r="B978" s="99" t="s">
        <v>2093</v>
      </c>
      <c r="C978" s="87" t="s">
        <v>476</v>
      </c>
      <c r="D978" s="87">
        <v>32</v>
      </c>
      <c r="E978" s="87">
        <v>324</v>
      </c>
      <c r="F978" s="87">
        <v>0</v>
      </c>
      <c r="G978" s="87" t="s">
        <v>1167</v>
      </c>
    </row>
    <row r="979" spans="2:7">
      <c r="B979" s="99" t="s">
        <v>2093</v>
      </c>
      <c r="C979" s="87" t="s">
        <v>476</v>
      </c>
      <c r="D979" s="87">
        <v>32</v>
      </c>
      <c r="E979" s="87">
        <v>324</v>
      </c>
      <c r="F979" s="87">
        <v>3241</v>
      </c>
      <c r="G979" s="87" t="s">
        <v>1168</v>
      </c>
    </row>
    <row r="980" spans="2:7">
      <c r="B980" s="99" t="s">
        <v>2093</v>
      </c>
      <c r="C980" s="87" t="s">
        <v>476</v>
      </c>
      <c r="D980" s="87">
        <v>32</v>
      </c>
      <c r="E980" s="87">
        <v>324</v>
      </c>
      <c r="F980" s="87">
        <v>3249</v>
      </c>
      <c r="G980" s="87" t="s">
        <v>1169</v>
      </c>
    </row>
    <row r="981" spans="2:7">
      <c r="B981" s="99" t="s">
        <v>2093</v>
      </c>
      <c r="C981" s="87" t="s">
        <v>476</v>
      </c>
      <c r="D981" s="87">
        <v>32</v>
      </c>
      <c r="E981" s="87">
        <v>325</v>
      </c>
      <c r="F981" s="87">
        <v>0</v>
      </c>
      <c r="G981" s="87" t="s">
        <v>1170</v>
      </c>
    </row>
    <row r="982" spans="2:7">
      <c r="B982" s="99" t="s">
        <v>2093</v>
      </c>
      <c r="C982" s="87" t="s">
        <v>476</v>
      </c>
      <c r="D982" s="87">
        <v>32</v>
      </c>
      <c r="E982" s="87">
        <v>325</v>
      </c>
      <c r="F982" s="87">
        <v>3251</v>
      </c>
      <c r="G982" s="87" t="s">
        <v>1171</v>
      </c>
    </row>
    <row r="983" spans="2:7">
      <c r="B983" s="99" t="s">
        <v>2093</v>
      </c>
      <c r="C983" s="87" t="s">
        <v>476</v>
      </c>
      <c r="D983" s="87">
        <v>32</v>
      </c>
      <c r="E983" s="87">
        <v>325</v>
      </c>
      <c r="F983" s="87">
        <v>3252</v>
      </c>
      <c r="G983" s="87" t="s">
        <v>1172</v>
      </c>
    </row>
    <row r="984" spans="2:7">
      <c r="B984" s="99" t="s">
        <v>2093</v>
      </c>
      <c r="C984" s="87" t="s">
        <v>476</v>
      </c>
      <c r="D984" s="87">
        <v>32</v>
      </c>
      <c r="E984" s="87">
        <v>325</v>
      </c>
      <c r="F984" s="87">
        <v>3253</v>
      </c>
      <c r="G984" s="87" t="s">
        <v>1173</v>
      </c>
    </row>
    <row r="985" spans="2:7">
      <c r="B985" s="99" t="s">
        <v>2093</v>
      </c>
      <c r="C985" s="87" t="s">
        <v>476</v>
      </c>
      <c r="D985" s="87">
        <v>32</v>
      </c>
      <c r="E985" s="87">
        <v>326</v>
      </c>
      <c r="F985" s="87">
        <v>0</v>
      </c>
      <c r="G985" s="87" t="s">
        <v>1174</v>
      </c>
    </row>
    <row r="986" spans="2:7">
      <c r="B986" s="99" t="s">
        <v>2093</v>
      </c>
      <c r="C986" s="87" t="s">
        <v>476</v>
      </c>
      <c r="D986" s="87">
        <v>32</v>
      </c>
      <c r="E986" s="87">
        <v>326</v>
      </c>
      <c r="F986" s="87">
        <v>3261</v>
      </c>
      <c r="G986" s="87" t="s">
        <v>1175</v>
      </c>
    </row>
    <row r="987" spans="2:7">
      <c r="B987" s="99" t="s">
        <v>2093</v>
      </c>
      <c r="C987" s="87" t="s">
        <v>476</v>
      </c>
      <c r="D987" s="87">
        <v>32</v>
      </c>
      <c r="E987" s="87">
        <v>326</v>
      </c>
      <c r="F987" s="87">
        <v>3262</v>
      </c>
      <c r="G987" s="87" t="s">
        <v>1176</v>
      </c>
    </row>
    <row r="988" spans="2:7">
      <c r="B988" s="99" t="s">
        <v>2093</v>
      </c>
      <c r="C988" s="87" t="s">
        <v>476</v>
      </c>
      <c r="D988" s="87">
        <v>32</v>
      </c>
      <c r="E988" s="87">
        <v>326</v>
      </c>
      <c r="F988" s="87">
        <v>3269</v>
      </c>
      <c r="G988" s="87" t="s">
        <v>1177</v>
      </c>
    </row>
    <row r="989" spans="2:7">
      <c r="B989" s="99" t="s">
        <v>2093</v>
      </c>
      <c r="C989" s="87" t="s">
        <v>476</v>
      </c>
      <c r="D989" s="87">
        <v>32</v>
      </c>
      <c r="E989" s="87">
        <v>327</v>
      </c>
      <c r="F989" s="87">
        <v>0</v>
      </c>
      <c r="G989" s="87" t="s">
        <v>1178</v>
      </c>
    </row>
    <row r="990" spans="2:7">
      <c r="B990" s="99" t="s">
        <v>2093</v>
      </c>
      <c r="C990" s="87" t="s">
        <v>476</v>
      </c>
      <c r="D990" s="87">
        <v>32</v>
      </c>
      <c r="E990" s="87">
        <v>327</v>
      </c>
      <c r="F990" s="87">
        <v>3271</v>
      </c>
      <c r="G990" s="87" t="s">
        <v>1178</v>
      </c>
    </row>
    <row r="991" spans="2:7">
      <c r="B991" s="99" t="s">
        <v>2093</v>
      </c>
      <c r="C991" s="87" t="s">
        <v>476</v>
      </c>
      <c r="D991" s="87">
        <v>32</v>
      </c>
      <c r="E991" s="87">
        <v>328</v>
      </c>
      <c r="F991" s="87">
        <v>0</v>
      </c>
      <c r="G991" s="87" t="s">
        <v>1179</v>
      </c>
    </row>
    <row r="992" spans="2:7">
      <c r="B992" s="99" t="s">
        <v>2093</v>
      </c>
      <c r="C992" s="87" t="s">
        <v>476</v>
      </c>
      <c r="D992" s="87">
        <v>32</v>
      </c>
      <c r="E992" s="87">
        <v>328</v>
      </c>
      <c r="F992" s="87">
        <v>3281</v>
      </c>
      <c r="G992" s="87" t="s">
        <v>1180</v>
      </c>
    </row>
    <row r="993" spans="2:7">
      <c r="B993" s="99" t="s">
        <v>2093</v>
      </c>
      <c r="C993" s="87" t="s">
        <v>476</v>
      </c>
      <c r="D993" s="87">
        <v>32</v>
      </c>
      <c r="E993" s="87">
        <v>328</v>
      </c>
      <c r="F993" s="87">
        <v>3282</v>
      </c>
      <c r="G993" s="87" t="s">
        <v>1181</v>
      </c>
    </row>
    <row r="994" spans="2:7">
      <c r="B994" s="99" t="s">
        <v>2093</v>
      </c>
      <c r="C994" s="87" t="s">
        <v>476</v>
      </c>
      <c r="D994" s="87">
        <v>32</v>
      </c>
      <c r="E994" s="87">
        <v>328</v>
      </c>
      <c r="F994" s="87">
        <v>3283</v>
      </c>
      <c r="G994" s="87" t="s">
        <v>1182</v>
      </c>
    </row>
    <row r="995" spans="2:7">
      <c r="B995" s="99" t="s">
        <v>2093</v>
      </c>
      <c r="C995" s="87" t="s">
        <v>476</v>
      </c>
      <c r="D995" s="87">
        <v>32</v>
      </c>
      <c r="E995" s="87">
        <v>328</v>
      </c>
      <c r="F995" s="87">
        <v>3284</v>
      </c>
      <c r="G995" s="87" t="s">
        <v>1183</v>
      </c>
    </row>
    <row r="996" spans="2:7">
      <c r="B996" s="99" t="s">
        <v>2093</v>
      </c>
      <c r="C996" s="87" t="s">
        <v>476</v>
      </c>
      <c r="D996" s="87">
        <v>32</v>
      </c>
      <c r="E996" s="87">
        <v>328</v>
      </c>
      <c r="F996" s="87">
        <v>3285</v>
      </c>
      <c r="G996" s="87" t="s">
        <v>1184</v>
      </c>
    </row>
    <row r="997" spans="2:7">
      <c r="B997" s="99" t="s">
        <v>2093</v>
      </c>
      <c r="C997" s="87" t="s">
        <v>476</v>
      </c>
      <c r="D997" s="87">
        <v>32</v>
      </c>
      <c r="E997" s="87">
        <v>328</v>
      </c>
      <c r="F997" s="87">
        <v>3289</v>
      </c>
      <c r="G997" s="87" t="s">
        <v>1185</v>
      </c>
    </row>
    <row r="998" spans="2:7">
      <c r="B998" s="99" t="s">
        <v>2093</v>
      </c>
      <c r="C998" s="87" t="s">
        <v>476</v>
      </c>
      <c r="D998" s="87">
        <v>32</v>
      </c>
      <c r="E998" s="87">
        <v>329</v>
      </c>
      <c r="F998" s="87">
        <v>0</v>
      </c>
      <c r="G998" s="87" t="s">
        <v>1186</v>
      </c>
    </row>
    <row r="999" spans="2:7">
      <c r="B999" s="99" t="s">
        <v>2093</v>
      </c>
      <c r="C999" s="87" t="s">
        <v>476</v>
      </c>
      <c r="D999" s="87">
        <v>32</v>
      </c>
      <c r="E999" s="87">
        <v>329</v>
      </c>
      <c r="F999" s="87">
        <v>3291</v>
      </c>
      <c r="G999" s="87" t="s">
        <v>1187</v>
      </c>
    </row>
    <row r="1000" spans="2:7">
      <c r="B1000" s="99" t="s">
        <v>2093</v>
      </c>
      <c r="C1000" s="87" t="s">
        <v>476</v>
      </c>
      <c r="D1000" s="87">
        <v>32</v>
      </c>
      <c r="E1000" s="87">
        <v>329</v>
      </c>
      <c r="F1000" s="87">
        <v>3292</v>
      </c>
      <c r="G1000" s="87" t="s">
        <v>1188</v>
      </c>
    </row>
    <row r="1001" spans="2:7">
      <c r="B1001" s="99" t="s">
        <v>2093</v>
      </c>
      <c r="C1001" s="87" t="s">
        <v>476</v>
      </c>
      <c r="D1001" s="87">
        <v>32</v>
      </c>
      <c r="E1001" s="87">
        <v>329</v>
      </c>
      <c r="F1001" s="87">
        <v>3293</v>
      </c>
      <c r="G1001" s="87" t="s">
        <v>1189</v>
      </c>
    </row>
    <row r="1002" spans="2:7">
      <c r="B1002" s="99" t="s">
        <v>2093</v>
      </c>
      <c r="C1002" s="87" t="s">
        <v>476</v>
      </c>
      <c r="D1002" s="87">
        <v>32</v>
      </c>
      <c r="E1002" s="87">
        <v>329</v>
      </c>
      <c r="F1002" s="87">
        <v>3294</v>
      </c>
      <c r="G1002" s="87" t="s">
        <v>1190</v>
      </c>
    </row>
    <row r="1003" spans="2:7">
      <c r="B1003" s="99" t="s">
        <v>2093</v>
      </c>
      <c r="C1003" s="87" t="s">
        <v>476</v>
      </c>
      <c r="D1003" s="87">
        <v>32</v>
      </c>
      <c r="E1003" s="87">
        <v>329</v>
      </c>
      <c r="F1003" s="87">
        <v>3295</v>
      </c>
      <c r="G1003" s="87" t="s">
        <v>1191</v>
      </c>
    </row>
    <row r="1004" spans="2:7">
      <c r="B1004" s="99" t="s">
        <v>2093</v>
      </c>
      <c r="C1004" s="87" t="s">
        <v>476</v>
      </c>
      <c r="D1004" s="87">
        <v>32</v>
      </c>
      <c r="E1004" s="87">
        <v>329</v>
      </c>
      <c r="F1004" s="87">
        <v>3296</v>
      </c>
      <c r="G1004" s="87" t="s">
        <v>1192</v>
      </c>
    </row>
    <row r="1005" spans="2:7">
      <c r="B1005" s="99" t="s">
        <v>2093</v>
      </c>
      <c r="C1005" s="87" t="s">
        <v>476</v>
      </c>
      <c r="D1005" s="87">
        <v>32</v>
      </c>
      <c r="E1005" s="87">
        <v>329</v>
      </c>
      <c r="F1005" s="87">
        <v>3297</v>
      </c>
      <c r="G1005" s="87" t="s">
        <v>1193</v>
      </c>
    </row>
    <row r="1006" spans="2:7">
      <c r="B1006" s="99" t="s">
        <v>2093</v>
      </c>
      <c r="C1006" s="87" t="s">
        <v>476</v>
      </c>
      <c r="D1006" s="87">
        <v>32</v>
      </c>
      <c r="E1006" s="87">
        <v>329</v>
      </c>
      <c r="F1006" s="87">
        <v>3299</v>
      </c>
      <c r="G1006" s="87" t="s">
        <v>1194</v>
      </c>
    </row>
    <row r="1007" spans="2:7">
      <c r="B1007" s="99" t="s">
        <v>2093</v>
      </c>
      <c r="C1007" s="87" t="s">
        <v>1195</v>
      </c>
      <c r="D1007" s="87">
        <v>0</v>
      </c>
      <c r="E1007" s="87">
        <v>0</v>
      </c>
      <c r="F1007" s="87">
        <v>0</v>
      </c>
      <c r="G1007" s="87" t="s">
        <v>1196</v>
      </c>
    </row>
    <row r="1008" spans="2:7">
      <c r="B1008" s="99" t="s">
        <v>2093</v>
      </c>
      <c r="C1008" s="87" t="s">
        <v>1195</v>
      </c>
      <c r="D1008" s="87">
        <v>33</v>
      </c>
      <c r="E1008" s="87">
        <v>0</v>
      </c>
      <c r="F1008" s="87">
        <v>0</v>
      </c>
      <c r="G1008" s="87" t="s">
        <v>1197</v>
      </c>
    </row>
    <row r="1009" spans="2:7">
      <c r="B1009" s="99" t="s">
        <v>2093</v>
      </c>
      <c r="C1009" s="87" t="s">
        <v>1195</v>
      </c>
      <c r="D1009" s="87">
        <v>33</v>
      </c>
      <c r="E1009" s="87">
        <v>330</v>
      </c>
      <c r="F1009" s="87">
        <v>0</v>
      </c>
      <c r="G1009" s="87" t="s">
        <v>1198</v>
      </c>
    </row>
    <row r="1010" spans="2:7">
      <c r="B1010" s="99" t="s">
        <v>2093</v>
      </c>
      <c r="C1010" s="87" t="s">
        <v>1195</v>
      </c>
      <c r="D1010" s="87">
        <v>33</v>
      </c>
      <c r="E1010" s="87">
        <v>330</v>
      </c>
      <c r="F1010" s="87">
        <v>3300</v>
      </c>
      <c r="G1010" s="87" t="s">
        <v>303</v>
      </c>
    </row>
    <row r="1011" spans="2:7">
      <c r="B1011" s="99" t="s">
        <v>2093</v>
      </c>
      <c r="C1011" s="87" t="s">
        <v>1195</v>
      </c>
      <c r="D1011" s="87">
        <v>33</v>
      </c>
      <c r="E1011" s="87">
        <v>330</v>
      </c>
      <c r="F1011" s="87">
        <v>3309</v>
      </c>
      <c r="G1011" s="87" t="s">
        <v>304</v>
      </c>
    </row>
    <row r="1012" spans="2:7">
      <c r="B1012" s="99" t="s">
        <v>2093</v>
      </c>
      <c r="C1012" s="87" t="s">
        <v>1195</v>
      </c>
      <c r="D1012" s="87">
        <v>33</v>
      </c>
      <c r="E1012" s="87">
        <v>331</v>
      </c>
      <c r="F1012" s="87">
        <v>0</v>
      </c>
      <c r="G1012" s="87" t="s">
        <v>1197</v>
      </c>
    </row>
    <row r="1013" spans="2:7">
      <c r="B1013" s="99" t="s">
        <v>2093</v>
      </c>
      <c r="C1013" s="87" t="s">
        <v>1195</v>
      </c>
      <c r="D1013" s="87">
        <v>33</v>
      </c>
      <c r="E1013" s="87">
        <v>331</v>
      </c>
      <c r="F1013" s="87">
        <v>3311</v>
      </c>
      <c r="G1013" s="87" t="s">
        <v>1199</v>
      </c>
    </row>
    <row r="1014" spans="2:7">
      <c r="B1014" s="99" t="s">
        <v>2093</v>
      </c>
      <c r="C1014" s="87" t="s">
        <v>1195</v>
      </c>
      <c r="D1014" s="87">
        <v>33</v>
      </c>
      <c r="E1014" s="87">
        <v>331</v>
      </c>
      <c r="F1014" s="87">
        <v>3312</v>
      </c>
      <c r="G1014" s="87" t="s">
        <v>1200</v>
      </c>
    </row>
    <row r="1015" spans="2:7">
      <c r="B1015" s="99" t="s">
        <v>2093</v>
      </c>
      <c r="C1015" s="87" t="s">
        <v>1195</v>
      </c>
      <c r="D1015" s="87">
        <v>34</v>
      </c>
      <c r="E1015" s="87">
        <v>0</v>
      </c>
      <c r="F1015" s="87">
        <v>0</v>
      </c>
      <c r="G1015" s="87" t="s">
        <v>1201</v>
      </c>
    </row>
    <row r="1016" spans="2:7">
      <c r="B1016" s="99" t="s">
        <v>2093</v>
      </c>
      <c r="C1016" s="87" t="s">
        <v>1195</v>
      </c>
      <c r="D1016" s="87">
        <v>34</v>
      </c>
      <c r="E1016" s="87">
        <v>340</v>
      </c>
      <c r="F1016" s="87">
        <v>0</v>
      </c>
      <c r="G1016" s="87" t="s">
        <v>1202</v>
      </c>
    </row>
    <row r="1017" spans="2:7">
      <c r="B1017" s="99" t="s">
        <v>2093</v>
      </c>
      <c r="C1017" s="87" t="s">
        <v>1195</v>
      </c>
      <c r="D1017" s="87">
        <v>34</v>
      </c>
      <c r="E1017" s="87">
        <v>340</v>
      </c>
      <c r="F1017" s="87">
        <v>3400</v>
      </c>
      <c r="G1017" s="87" t="s">
        <v>303</v>
      </c>
    </row>
    <row r="1018" spans="2:7">
      <c r="B1018" s="99" t="s">
        <v>2093</v>
      </c>
      <c r="C1018" s="87" t="s">
        <v>1195</v>
      </c>
      <c r="D1018" s="87">
        <v>34</v>
      </c>
      <c r="E1018" s="87">
        <v>340</v>
      </c>
      <c r="F1018" s="87">
        <v>3409</v>
      </c>
      <c r="G1018" s="87" t="s">
        <v>304</v>
      </c>
    </row>
    <row r="1019" spans="2:7">
      <c r="B1019" s="99" t="s">
        <v>2093</v>
      </c>
      <c r="C1019" s="87" t="s">
        <v>1195</v>
      </c>
      <c r="D1019" s="87">
        <v>34</v>
      </c>
      <c r="E1019" s="87">
        <v>341</v>
      </c>
      <c r="F1019" s="87">
        <v>0</v>
      </c>
      <c r="G1019" s="87" t="s">
        <v>1201</v>
      </c>
    </row>
    <row r="1020" spans="2:7">
      <c r="B1020" s="99" t="s">
        <v>2093</v>
      </c>
      <c r="C1020" s="87" t="s">
        <v>1195</v>
      </c>
      <c r="D1020" s="87">
        <v>34</v>
      </c>
      <c r="E1020" s="87">
        <v>341</v>
      </c>
      <c r="F1020" s="87">
        <v>3411</v>
      </c>
      <c r="G1020" s="87" t="s">
        <v>1203</v>
      </c>
    </row>
    <row r="1021" spans="2:7">
      <c r="B1021" s="99" t="s">
        <v>2093</v>
      </c>
      <c r="C1021" s="87" t="s">
        <v>1195</v>
      </c>
      <c r="D1021" s="87">
        <v>34</v>
      </c>
      <c r="E1021" s="87">
        <v>341</v>
      </c>
      <c r="F1021" s="87">
        <v>3412</v>
      </c>
      <c r="G1021" s="87" t="s">
        <v>1204</v>
      </c>
    </row>
    <row r="1022" spans="2:7">
      <c r="B1022" s="99" t="s">
        <v>2093</v>
      </c>
      <c r="C1022" s="87" t="s">
        <v>1195</v>
      </c>
      <c r="D1022" s="87">
        <v>35</v>
      </c>
      <c r="E1022" s="87">
        <v>0</v>
      </c>
      <c r="F1022" s="87">
        <v>0</v>
      </c>
      <c r="G1022" s="87" t="s">
        <v>1205</v>
      </c>
    </row>
    <row r="1023" spans="2:7">
      <c r="B1023" s="99" t="s">
        <v>2093</v>
      </c>
      <c r="C1023" s="87" t="s">
        <v>1195</v>
      </c>
      <c r="D1023" s="87">
        <v>35</v>
      </c>
      <c r="E1023" s="87">
        <v>350</v>
      </c>
      <c r="F1023" s="87">
        <v>0</v>
      </c>
      <c r="G1023" s="87" t="s">
        <v>1206</v>
      </c>
    </row>
    <row r="1024" spans="2:7">
      <c r="B1024" s="99" t="s">
        <v>2093</v>
      </c>
      <c r="C1024" s="87" t="s">
        <v>1195</v>
      </c>
      <c r="D1024" s="87">
        <v>35</v>
      </c>
      <c r="E1024" s="87">
        <v>350</v>
      </c>
      <c r="F1024" s="87">
        <v>3500</v>
      </c>
      <c r="G1024" s="87" t="s">
        <v>303</v>
      </c>
    </row>
    <row r="1025" spans="2:7">
      <c r="B1025" s="99" t="s">
        <v>2093</v>
      </c>
      <c r="C1025" s="87" t="s">
        <v>1195</v>
      </c>
      <c r="D1025" s="87">
        <v>35</v>
      </c>
      <c r="E1025" s="87">
        <v>350</v>
      </c>
      <c r="F1025" s="87">
        <v>3509</v>
      </c>
      <c r="G1025" s="87" t="s">
        <v>304</v>
      </c>
    </row>
    <row r="1026" spans="2:7">
      <c r="B1026" s="99" t="s">
        <v>2093</v>
      </c>
      <c r="C1026" s="87" t="s">
        <v>1195</v>
      </c>
      <c r="D1026" s="87">
        <v>35</v>
      </c>
      <c r="E1026" s="87">
        <v>351</v>
      </c>
      <c r="F1026" s="87">
        <v>0</v>
      </c>
      <c r="G1026" s="87" t="s">
        <v>1205</v>
      </c>
    </row>
    <row r="1027" spans="2:7">
      <c r="B1027" s="99" t="s">
        <v>2093</v>
      </c>
      <c r="C1027" s="87" t="s">
        <v>1195</v>
      </c>
      <c r="D1027" s="87">
        <v>35</v>
      </c>
      <c r="E1027" s="87">
        <v>351</v>
      </c>
      <c r="F1027" s="87">
        <v>3511</v>
      </c>
      <c r="G1027" s="87" t="s">
        <v>1205</v>
      </c>
    </row>
    <row r="1028" spans="2:7">
      <c r="B1028" s="99" t="s">
        <v>2093</v>
      </c>
      <c r="C1028" s="87" t="s">
        <v>1195</v>
      </c>
      <c r="D1028" s="87">
        <v>36</v>
      </c>
      <c r="E1028" s="87">
        <v>0</v>
      </c>
      <c r="F1028" s="87">
        <v>0</v>
      </c>
      <c r="G1028" s="87" t="s">
        <v>1207</v>
      </c>
    </row>
    <row r="1029" spans="2:7">
      <c r="B1029" s="99" t="s">
        <v>2093</v>
      </c>
      <c r="C1029" s="87" t="s">
        <v>1195</v>
      </c>
      <c r="D1029" s="87">
        <v>36</v>
      </c>
      <c r="E1029" s="87">
        <v>360</v>
      </c>
      <c r="F1029" s="87">
        <v>0</v>
      </c>
      <c r="G1029" s="87" t="s">
        <v>1208</v>
      </c>
    </row>
    <row r="1030" spans="2:7">
      <c r="B1030" s="99" t="s">
        <v>2093</v>
      </c>
      <c r="C1030" s="87" t="s">
        <v>1195</v>
      </c>
      <c r="D1030" s="87">
        <v>36</v>
      </c>
      <c r="E1030" s="87">
        <v>360</v>
      </c>
      <c r="F1030" s="87">
        <v>3600</v>
      </c>
      <c r="G1030" s="87" t="s">
        <v>303</v>
      </c>
    </row>
    <row r="1031" spans="2:7">
      <c r="B1031" s="99" t="s">
        <v>2093</v>
      </c>
      <c r="C1031" s="87" t="s">
        <v>1195</v>
      </c>
      <c r="D1031" s="87">
        <v>36</v>
      </c>
      <c r="E1031" s="87">
        <v>360</v>
      </c>
      <c r="F1031" s="87">
        <v>3609</v>
      </c>
      <c r="G1031" s="87" t="s">
        <v>304</v>
      </c>
    </row>
    <row r="1032" spans="2:7">
      <c r="B1032" s="99" t="s">
        <v>2093</v>
      </c>
      <c r="C1032" s="87" t="s">
        <v>1195</v>
      </c>
      <c r="D1032" s="87">
        <v>36</v>
      </c>
      <c r="E1032" s="87">
        <v>361</v>
      </c>
      <c r="F1032" s="87">
        <v>0</v>
      </c>
      <c r="G1032" s="87" t="s">
        <v>1209</v>
      </c>
    </row>
    <row r="1033" spans="2:7">
      <c r="B1033" s="99" t="s">
        <v>2093</v>
      </c>
      <c r="C1033" s="87" t="s">
        <v>1195</v>
      </c>
      <c r="D1033" s="87">
        <v>36</v>
      </c>
      <c r="E1033" s="87">
        <v>361</v>
      </c>
      <c r="F1033" s="87">
        <v>3611</v>
      </c>
      <c r="G1033" s="87" t="s">
        <v>1209</v>
      </c>
    </row>
    <row r="1034" spans="2:7">
      <c r="B1034" s="99" t="s">
        <v>2093</v>
      </c>
      <c r="C1034" s="87" t="s">
        <v>1195</v>
      </c>
      <c r="D1034" s="87">
        <v>36</v>
      </c>
      <c r="E1034" s="87">
        <v>362</v>
      </c>
      <c r="F1034" s="87">
        <v>0</v>
      </c>
      <c r="G1034" s="87" t="s">
        <v>1210</v>
      </c>
    </row>
    <row r="1035" spans="2:7">
      <c r="B1035" s="99" t="s">
        <v>2093</v>
      </c>
      <c r="C1035" s="87" t="s">
        <v>1195</v>
      </c>
      <c r="D1035" s="87">
        <v>36</v>
      </c>
      <c r="E1035" s="87">
        <v>362</v>
      </c>
      <c r="F1035" s="87">
        <v>3621</v>
      </c>
      <c r="G1035" s="87" t="s">
        <v>1210</v>
      </c>
    </row>
    <row r="1036" spans="2:7">
      <c r="B1036" s="99" t="s">
        <v>2093</v>
      </c>
      <c r="C1036" s="87" t="s">
        <v>1195</v>
      </c>
      <c r="D1036" s="87">
        <v>36</v>
      </c>
      <c r="E1036" s="87">
        <v>363</v>
      </c>
      <c r="F1036" s="87">
        <v>0</v>
      </c>
      <c r="G1036" s="87" t="s">
        <v>1211</v>
      </c>
    </row>
    <row r="1037" spans="2:7">
      <c r="B1037" s="99" t="s">
        <v>2093</v>
      </c>
      <c r="C1037" s="87" t="s">
        <v>1195</v>
      </c>
      <c r="D1037" s="87">
        <v>36</v>
      </c>
      <c r="E1037" s="87">
        <v>363</v>
      </c>
      <c r="F1037" s="87">
        <v>3631</v>
      </c>
      <c r="G1037" s="87" t="s">
        <v>1212</v>
      </c>
    </row>
    <row r="1038" spans="2:7">
      <c r="B1038" s="99" t="s">
        <v>2093</v>
      </c>
      <c r="C1038" s="87" t="s">
        <v>1195</v>
      </c>
      <c r="D1038" s="87">
        <v>36</v>
      </c>
      <c r="E1038" s="87">
        <v>363</v>
      </c>
      <c r="F1038" s="87">
        <v>3632</v>
      </c>
      <c r="G1038" s="87" t="s">
        <v>1213</v>
      </c>
    </row>
    <row r="1039" spans="2:7">
      <c r="B1039" s="99" t="s">
        <v>2093</v>
      </c>
      <c r="C1039" s="87" t="s">
        <v>1214</v>
      </c>
      <c r="D1039" s="87">
        <v>0</v>
      </c>
      <c r="E1039" s="87">
        <v>0</v>
      </c>
      <c r="F1039" s="87">
        <v>0</v>
      </c>
      <c r="G1039" s="87" t="s">
        <v>1215</v>
      </c>
    </row>
    <row r="1040" spans="2:7">
      <c r="B1040" s="99" t="s">
        <v>2093</v>
      </c>
      <c r="C1040" s="87" t="s">
        <v>1214</v>
      </c>
      <c r="D1040" s="87">
        <v>37</v>
      </c>
      <c r="E1040" s="87">
        <v>0</v>
      </c>
      <c r="F1040" s="87">
        <v>0</v>
      </c>
      <c r="G1040" s="87" t="s">
        <v>1216</v>
      </c>
    </row>
    <row r="1041" spans="2:7">
      <c r="B1041" s="99" t="s">
        <v>2093</v>
      </c>
      <c r="C1041" s="87" t="s">
        <v>1214</v>
      </c>
      <c r="D1041" s="87">
        <v>37</v>
      </c>
      <c r="E1041" s="87">
        <v>370</v>
      </c>
      <c r="F1041" s="87">
        <v>0</v>
      </c>
      <c r="G1041" s="87" t="s">
        <v>1217</v>
      </c>
    </row>
    <row r="1042" spans="2:7">
      <c r="B1042" s="99" t="s">
        <v>2093</v>
      </c>
      <c r="C1042" s="87" t="s">
        <v>1214</v>
      </c>
      <c r="D1042" s="87">
        <v>37</v>
      </c>
      <c r="E1042" s="87">
        <v>370</v>
      </c>
      <c r="F1042" s="87">
        <v>3700</v>
      </c>
      <c r="G1042" s="87" t="s">
        <v>303</v>
      </c>
    </row>
    <row r="1043" spans="2:7">
      <c r="B1043" s="99" t="s">
        <v>2093</v>
      </c>
      <c r="C1043" s="87" t="s">
        <v>1214</v>
      </c>
      <c r="D1043" s="87">
        <v>37</v>
      </c>
      <c r="E1043" s="87">
        <v>370</v>
      </c>
      <c r="F1043" s="87">
        <v>3709</v>
      </c>
      <c r="G1043" s="87" t="s">
        <v>304</v>
      </c>
    </row>
    <row r="1044" spans="2:7">
      <c r="B1044" s="99" t="s">
        <v>2093</v>
      </c>
      <c r="C1044" s="87" t="s">
        <v>1214</v>
      </c>
      <c r="D1044" s="87">
        <v>37</v>
      </c>
      <c r="E1044" s="87">
        <v>371</v>
      </c>
      <c r="F1044" s="87">
        <v>0</v>
      </c>
      <c r="G1044" s="87" t="s">
        <v>1218</v>
      </c>
    </row>
    <row r="1045" spans="2:7">
      <c r="B1045" s="99" t="s">
        <v>2093</v>
      </c>
      <c r="C1045" s="87" t="s">
        <v>1214</v>
      </c>
      <c r="D1045" s="87">
        <v>37</v>
      </c>
      <c r="E1045" s="87">
        <v>371</v>
      </c>
      <c r="F1045" s="87">
        <v>3711</v>
      </c>
      <c r="G1045" s="87" t="s">
        <v>1219</v>
      </c>
    </row>
    <row r="1046" spans="2:7">
      <c r="B1046" s="99" t="s">
        <v>2093</v>
      </c>
      <c r="C1046" s="87" t="s">
        <v>1214</v>
      </c>
      <c r="D1046" s="87">
        <v>37</v>
      </c>
      <c r="E1046" s="87">
        <v>371</v>
      </c>
      <c r="F1046" s="87">
        <v>3712</v>
      </c>
      <c r="G1046" s="87" t="s">
        <v>1220</v>
      </c>
    </row>
    <row r="1047" spans="2:7">
      <c r="B1047" s="99" t="s">
        <v>2093</v>
      </c>
      <c r="C1047" s="87" t="s">
        <v>1214</v>
      </c>
      <c r="D1047" s="87">
        <v>37</v>
      </c>
      <c r="E1047" s="87">
        <v>371</v>
      </c>
      <c r="F1047" s="87">
        <v>3713</v>
      </c>
      <c r="G1047" s="87" t="s">
        <v>1221</v>
      </c>
    </row>
    <row r="1048" spans="2:7">
      <c r="B1048" s="99" t="s">
        <v>2093</v>
      </c>
      <c r="C1048" s="87" t="s">
        <v>1214</v>
      </c>
      <c r="D1048" s="87">
        <v>37</v>
      </c>
      <c r="E1048" s="87">
        <v>371</v>
      </c>
      <c r="F1048" s="87">
        <v>3719</v>
      </c>
      <c r="G1048" s="87" t="s">
        <v>1222</v>
      </c>
    </row>
    <row r="1049" spans="2:7">
      <c r="B1049" s="99" t="s">
        <v>2093</v>
      </c>
      <c r="C1049" s="87" t="s">
        <v>1214</v>
      </c>
      <c r="D1049" s="87">
        <v>37</v>
      </c>
      <c r="E1049" s="87">
        <v>372</v>
      </c>
      <c r="F1049" s="87">
        <v>0</v>
      </c>
      <c r="G1049" s="87" t="s">
        <v>1223</v>
      </c>
    </row>
    <row r="1050" spans="2:7">
      <c r="B1050" s="99" t="s">
        <v>2093</v>
      </c>
      <c r="C1050" s="87" t="s">
        <v>1214</v>
      </c>
      <c r="D1050" s="87">
        <v>37</v>
      </c>
      <c r="E1050" s="87">
        <v>372</v>
      </c>
      <c r="F1050" s="87">
        <v>3721</v>
      </c>
      <c r="G1050" s="87" t="s">
        <v>1223</v>
      </c>
    </row>
    <row r="1051" spans="2:7">
      <c r="B1051" s="99" t="s">
        <v>2093</v>
      </c>
      <c r="C1051" s="87" t="s">
        <v>1214</v>
      </c>
      <c r="D1051" s="87">
        <v>37</v>
      </c>
      <c r="E1051" s="87">
        <v>373</v>
      </c>
      <c r="F1051" s="87">
        <v>0</v>
      </c>
      <c r="G1051" s="87" t="s">
        <v>1224</v>
      </c>
    </row>
    <row r="1052" spans="2:7">
      <c r="B1052" s="99" t="s">
        <v>2093</v>
      </c>
      <c r="C1052" s="87" t="s">
        <v>1214</v>
      </c>
      <c r="D1052" s="87">
        <v>37</v>
      </c>
      <c r="E1052" s="87">
        <v>373</v>
      </c>
      <c r="F1052" s="87">
        <v>3731</v>
      </c>
      <c r="G1052" s="87" t="s">
        <v>1224</v>
      </c>
    </row>
    <row r="1053" spans="2:7">
      <c r="B1053" s="99" t="s">
        <v>2092</v>
      </c>
      <c r="C1053" s="87" t="s">
        <v>1214</v>
      </c>
      <c r="D1053" s="87">
        <v>38</v>
      </c>
      <c r="E1053" s="87">
        <v>0</v>
      </c>
      <c r="F1053" s="87">
        <v>0</v>
      </c>
      <c r="G1053" s="87" t="s">
        <v>1225</v>
      </c>
    </row>
    <row r="1054" spans="2:7">
      <c r="B1054" s="99" t="s">
        <v>2092</v>
      </c>
      <c r="C1054" s="87" t="s">
        <v>1214</v>
      </c>
      <c r="D1054" s="87">
        <v>38</v>
      </c>
      <c r="E1054" s="87">
        <v>380</v>
      </c>
      <c r="F1054" s="87">
        <v>0</v>
      </c>
      <c r="G1054" s="87" t="s">
        <v>1226</v>
      </c>
    </row>
    <row r="1055" spans="2:7">
      <c r="B1055" s="99" t="s">
        <v>2092</v>
      </c>
      <c r="C1055" s="87" t="s">
        <v>1214</v>
      </c>
      <c r="D1055" s="87">
        <v>38</v>
      </c>
      <c r="E1055" s="87">
        <v>380</v>
      </c>
      <c r="F1055" s="87">
        <v>3800</v>
      </c>
      <c r="G1055" s="87" t="s">
        <v>303</v>
      </c>
    </row>
    <row r="1056" spans="2:7">
      <c r="B1056" s="99" t="s">
        <v>2092</v>
      </c>
      <c r="C1056" s="87" t="s">
        <v>1214</v>
      </c>
      <c r="D1056" s="87">
        <v>38</v>
      </c>
      <c r="E1056" s="87">
        <v>380</v>
      </c>
      <c r="F1056" s="87">
        <v>3809</v>
      </c>
      <c r="G1056" s="87" t="s">
        <v>304</v>
      </c>
    </row>
    <row r="1057" spans="2:7">
      <c r="B1057" s="99" t="s">
        <v>2092</v>
      </c>
      <c r="C1057" s="87" t="s">
        <v>1214</v>
      </c>
      <c r="D1057" s="87">
        <v>38</v>
      </c>
      <c r="E1057" s="87">
        <v>381</v>
      </c>
      <c r="F1057" s="87">
        <v>0</v>
      </c>
      <c r="G1057" s="87" t="s">
        <v>1227</v>
      </c>
    </row>
    <row r="1058" spans="2:7">
      <c r="B1058" s="99" t="s">
        <v>2092</v>
      </c>
      <c r="C1058" s="87" t="s">
        <v>1214</v>
      </c>
      <c r="D1058" s="87">
        <v>38</v>
      </c>
      <c r="E1058" s="87">
        <v>381</v>
      </c>
      <c r="F1058" s="87">
        <v>3811</v>
      </c>
      <c r="G1058" s="87" t="s">
        <v>1227</v>
      </c>
    </row>
    <row r="1059" spans="2:7">
      <c r="B1059" s="99" t="s">
        <v>2092</v>
      </c>
      <c r="C1059" s="87" t="s">
        <v>1214</v>
      </c>
      <c r="D1059" s="87">
        <v>38</v>
      </c>
      <c r="E1059" s="87">
        <v>382</v>
      </c>
      <c r="F1059" s="87">
        <v>0</v>
      </c>
      <c r="G1059" s="87" t="s">
        <v>1228</v>
      </c>
    </row>
    <row r="1060" spans="2:7">
      <c r="B1060" s="99" t="s">
        <v>2092</v>
      </c>
      <c r="C1060" s="87" t="s">
        <v>1214</v>
      </c>
      <c r="D1060" s="87">
        <v>38</v>
      </c>
      <c r="E1060" s="87">
        <v>382</v>
      </c>
      <c r="F1060" s="87">
        <v>3821</v>
      </c>
      <c r="G1060" s="87" t="s">
        <v>1229</v>
      </c>
    </row>
    <row r="1061" spans="2:7">
      <c r="B1061" s="99" t="s">
        <v>2092</v>
      </c>
      <c r="C1061" s="87" t="s">
        <v>1214</v>
      </c>
      <c r="D1061" s="87">
        <v>38</v>
      </c>
      <c r="E1061" s="87">
        <v>382</v>
      </c>
      <c r="F1061" s="87">
        <v>3822</v>
      </c>
      <c r="G1061" s="87" t="s">
        <v>1230</v>
      </c>
    </row>
    <row r="1062" spans="2:7">
      <c r="B1062" s="99" t="s">
        <v>2092</v>
      </c>
      <c r="C1062" s="87" t="s">
        <v>1214</v>
      </c>
      <c r="D1062" s="87">
        <v>38</v>
      </c>
      <c r="E1062" s="87">
        <v>382</v>
      </c>
      <c r="F1062" s="87">
        <v>3823</v>
      </c>
      <c r="G1062" s="87" t="s">
        <v>1231</v>
      </c>
    </row>
    <row r="1063" spans="2:7">
      <c r="B1063" s="99" t="s">
        <v>2092</v>
      </c>
      <c r="C1063" s="87" t="s">
        <v>1214</v>
      </c>
      <c r="D1063" s="87">
        <v>38</v>
      </c>
      <c r="E1063" s="87">
        <v>382</v>
      </c>
      <c r="F1063" s="87">
        <v>3829</v>
      </c>
      <c r="G1063" s="87" t="s">
        <v>1232</v>
      </c>
    </row>
    <row r="1064" spans="2:7">
      <c r="B1064" s="99" t="s">
        <v>2092</v>
      </c>
      <c r="C1064" s="87" t="s">
        <v>1214</v>
      </c>
      <c r="D1064" s="87">
        <v>38</v>
      </c>
      <c r="E1064" s="87">
        <v>383</v>
      </c>
      <c r="F1064" s="87">
        <v>0</v>
      </c>
      <c r="G1064" s="87" t="s">
        <v>1233</v>
      </c>
    </row>
    <row r="1065" spans="2:7">
      <c r="B1065" s="99" t="s">
        <v>2092</v>
      </c>
      <c r="C1065" s="87" t="s">
        <v>1214</v>
      </c>
      <c r="D1065" s="87">
        <v>38</v>
      </c>
      <c r="E1065" s="87">
        <v>383</v>
      </c>
      <c r="F1065" s="87">
        <v>3831</v>
      </c>
      <c r="G1065" s="87" t="s">
        <v>1234</v>
      </c>
    </row>
    <row r="1066" spans="2:7">
      <c r="B1066" s="99" t="s">
        <v>2092</v>
      </c>
      <c r="C1066" s="87" t="s">
        <v>1214</v>
      </c>
      <c r="D1066" s="87">
        <v>38</v>
      </c>
      <c r="E1066" s="87">
        <v>383</v>
      </c>
      <c r="F1066" s="87">
        <v>3832</v>
      </c>
      <c r="G1066" s="87" t="s">
        <v>1235</v>
      </c>
    </row>
    <row r="1067" spans="2:7">
      <c r="B1067" s="99" t="s">
        <v>2092</v>
      </c>
      <c r="C1067" s="87" t="s">
        <v>1214</v>
      </c>
      <c r="D1067" s="87">
        <v>39</v>
      </c>
      <c r="E1067" s="87">
        <v>0</v>
      </c>
      <c r="F1067" s="87">
        <v>0</v>
      </c>
      <c r="G1067" s="87" t="s">
        <v>1236</v>
      </c>
    </row>
    <row r="1068" spans="2:7">
      <c r="B1068" s="99" t="s">
        <v>2092</v>
      </c>
      <c r="C1068" s="87" t="s">
        <v>1214</v>
      </c>
      <c r="D1068" s="87">
        <v>39</v>
      </c>
      <c r="E1068" s="87">
        <v>390</v>
      </c>
      <c r="F1068" s="87">
        <v>0</v>
      </c>
      <c r="G1068" s="87" t="s">
        <v>1237</v>
      </c>
    </row>
    <row r="1069" spans="2:7">
      <c r="B1069" s="99" t="s">
        <v>2092</v>
      </c>
      <c r="C1069" s="87" t="s">
        <v>1214</v>
      </c>
      <c r="D1069" s="87">
        <v>39</v>
      </c>
      <c r="E1069" s="87">
        <v>390</v>
      </c>
      <c r="F1069" s="87">
        <v>3900</v>
      </c>
      <c r="G1069" s="87" t="s">
        <v>303</v>
      </c>
    </row>
    <row r="1070" spans="2:7">
      <c r="B1070" s="99" t="s">
        <v>2092</v>
      </c>
      <c r="C1070" s="87" t="s">
        <v>1214</v>
      </c>
      <c r="D1070" s="87">
        <v>39</v>
      </c>
      <c r="E1070" s="87">
        <v>390</v>
      </c>
      <c r="F1070" s="87">
        <v>3909</v>
      </c>
      <c r="G1070" s="87" t="s">
        <v>304</v>
      </c>
    </row>
    <row r="1071" spans="2:7">
      <c r="B1071" s="99" t="s">
        <v>2092</v>
      </c>
      <c r="C1071" s="87" t="s">
        <v>1214</v>
      </c>
      <c r="D1071" s="87">
        <v>39</v>
      </c>
      <c r="E1071" s="87">
        <v>391</v>
      </c>
      <c r="F1071" s="87">
        <v>0</v>
      </c>
      <c r="G1071" s="87" t="s">
        <v>1238</v>
      </c>
    </row>
    <row r="1072" spans="2:7">
      <c r="B1072" s="99" t="s">
        <v>2092</v>
      </c>
      <c r="C1072" s="87" t="s">
        <v>1214</v>
      </c>
      <c r="D1072" s="87">
        <v>39</v>
      </c>
      <c r="E1072" s="87">
        <v>391</v>
      </c>
      <c r="F1072" s="87">
        <v>3911</v>
      </c>
      <c r="G1072" s="87" t="s">
        <v>1239</v>
      </c>
    </row>
    <row r="1073" spans="2:7">
      <c r="B1073" s="99" t="s">
        <v>2092</v>
      </c>
      <c r="C1073" s="87" t="s">
        <v>1214</v>
      </c>
      <c r="D1073" s="87">
        <v>39</v>
      </c>
      <c r="E1073" s="87">
        <v>391</v>
      </c>
      <c r="F1073" s="87">
        <v>3912</v>
      </c>
      <c r="G1073" s="87" t="s">
        <v>1240</v>
      </c>
    </row>
    <row r="1074" spans="2:7">
      <c r="B1074" s="99" t="s">
        <v>2092</v>
      </c>
      <c r="C1074" s="87" t="s">
        <v>1214</v>
      </c>
      <c r="D1074" s="87">
        <v>39</v>
      </c>
      <c r="E1074" s="87">
        <v>391</v>
      </c>
      <c r="F1074" s="87">
        <v>3913</v>
      </c>
      <c r="G1074" s="87" t="s">
        <v>1241</v>
      </c>
    </row>
    <row r="1075" spans="2:7">
      <c r="B1075" s="99" t="s">
        <v>2092</v>
      </c>
      <c r="C1075" s="87" t="s">
        <v>1214</v>
      </c>
      <c r="D1075" s="87">
        <v>39</v>
      </c>
      <c r="E1075" s="87">
        <v>391</v>
      </c>
      <c r="F1075" s="87">
        <v>3914</v>
      </c>
      <c r="G1075" s="87" t="s">
        <v>1242</v>
      </c>
    </row>
    <row r="1076" spans="2:7">
      <c r="B1076" s="99" t="s">
        <v>2092</v>
      </c>
      <c r="C1076" s="87" t="s">
        <v>1214</v>
      </c>
      <c r="D1076" s="87">
        <v>39</v>
      </c>
      <c r="E1076" s="87">
        <v>392</v>
      </c>
      <c r="F1076" s="87">
        <v>0</v>
      </c>
      <c r="G1076" s="87" t="s">
        <v>1243</v>
      </c>
    </row>
    <row r="1077" spans="2:7">
      <c r="B1077" s="99" t="s">
        <v>2092</v>
      </c>
      <c r="C1077" s="87" t="s">
        <v>1214</v>
      </c>
      <c r="D1077" s="87">
        <v>39</v>
      </c>
      <c r="E1077" s="87">
        <v>392</v>
      </c>
      <c r="F1077" s="87">
        <v>3921</v>
      </c>
      <c r="G1077" s="87" t="s">
        <v>1244</v>
      </c>
    </row>
    <row r="1078" spans="2:7">
      <c r="B1078" s="99" t="s">
        <v>2092</v>
      </c>
      <c r="C1078" s="87" t="s">
        <v>1214</v>
      </c>
      <c r="D1078" s="87">
        <v>39</v>
      </c>
      <c r="E1078" s="87">
        <v>392</v>
      </c>
      <c r="F1078" s="87">
        <v>3922</v>
      </c>
      <c r="G1078" s="87" t="s">
        <v>1245</v>
      </c>
    </row>
    <row r="1079" spans="2:7">
      <c r="B1079" s="99" t="s">
        <v>2092</v>
      </c>
      <c r="C1079" s="87" t="s">
        <v>1214</v>
      </c>
      <c r="D1079" s="87">
        <v>39</v>
      </c>
      <c r="E1079" s="87">
        <v>392</v>
      </c>
      <c r="F1079" s="87">
        <v>3923</v>
      </c>
      <c r="G1079" s="87" t="s">
        <v>1246</v>
      </c>
    </row>
    <row r="1080" spans="2:7">
      <c r="B1080" s="99" t="s">
        <v>2092</v>
      </c>
      <c r="C1080" s="87" t="s">
        <v>1214</v>
      </c>
      <c r="D1080" s="87">
        <v>39</v>
      </c>
      <c r="E1080" s="87">
        <v>392</v>
      </c>
      <c r="F1080" s="87">
        <v>3929</v>
      </c>
      <c r="G1080" s="87" t="s">
        <v>1247</v>
      </c>
    </row>
    <row r="1081" spans="2:7">
      <c r="B1081" s="99" t="s">
        <v>2093</v>
      </c>
      <c r="C1081" s="87" t="s">
        <v>1214</v>
      </c>
      <c r="D1081" s="87">
        <v>40</v>
      </c>
      <c r="E1081" s="87">
        <v>0</v>
      </c>
      <c r="F1081" s="87">
        <v>0</v>
      </c>
      <c r="G1081" s="87" t="s">
        <v>1248</v>
      </c>
    </row>
    <row r="1082" spans="2:7">
      <c r="B1082" s="99" t="s">
        <v>2093</v>
      </c>
      <c r="C1082" s="87" t="s">
        <v>1214</v>
      </c>
      <c r="D1082" s="87">
        <v>40</v>
      </c>
      <c r="E1082" s="87">
        <v>400</v>
      </c>
      <c r="F1082" s="87">
        <v>0</v>
      </c>
      <c r="G1082" s="87" t="s">
        <v>1249</v>
      </c>
    </row>
    <row r="1083" spans="2:7">
      <c r="B1083" s="99" t="s">
        <v>2093</v>
      </c>
      <c r="C1083" s="87" t="s">
        <v>1214</v>
      </c>
      <c r="D1083" s="87">
        <v>40</v>
      </c>
      <c r="E1083" s="87">
        <v>400</v>
      </c>
      <c r="F1083" s="87">
        <v>4000</v>
      </c>
      <c r="G1083" s="87" t="s">
        <v>303</v>
      </c>
    </row>
    <row r="1084" spans="2:7">
      <c r="B1084" s="99" t="s">
        <v>2093</v>
      </c>
      <c r="C1084" s="87" t="s">
        <v>1214</v>
      </c>
      <c r="D1084" s="87">
        <v>40</v>
      </c>
      <c r="E1084" s="87">
        <v>400</v>
      </c>
      <c r="F1084" s="87">
        <v>4009</v>
      </c>
      <c r="G1084" s="87" t="s">
        <v>304</v>
      </c>
    </row>
    <row r="1085" spans="2:7">
      <c r="B1085" s="99" t="s">
        <v>2093</v>
      </c>
      <c r="C1085" s="87" t="s">
        <v>1214</v>
      </c>
      <c r="D1085" s="87">
        <v>40</v>
      </c>
      <c r="E1085" s="87">
        <v>401</v>
      </c>
      <c r="F1085" s="87">
        <v>0</v>
      </c>
      <c r="G1085" s="87" t="s">
        <v>1248</v>
      </c>
    </row>
    <row r="1086" spans="2:7">
      <c r="B1086" s="99" t="s">
        <v>2093</v>
      </c>
      <c r="C1086" s="87" t="s">
        <v>1214</v>
      </c>
      <c r="D1086" s="87">
        <v>40</v>
      </c>
      <c r="E1086" s="87">
        <v>401</v>
      </c>
      <c r="F1086" s="87">
        <v>4011</v>
      </c>
      <c r="G1086" s="87" t="s">
        <v>1250</v>
      </c>
    </row>
    <row r="1087" spans="2:7">
      <c r="B1087" s="99" t="s">
        <v>2093</v>
      </c>
      <c r="C1087" s="87" t="s">
        <v>1214</v>
      </c>
      <c r="D1087" s="87">
        <v>40</v>
      </c>
      <c r="E1087" s="87">
        <v>401</v>
      </c>
      <c r="F1087" s="87">
        <v>4012</v>
      </c>
      <c r="G1087" s="87" t="s">
        <v>1251</v>
      </c>
    </row>
    <row r="1088" spans="2:7">
      <c r="B1088" s="99" t="s">
        <v>2093</v>
      </c>
      <c r="C1088" s="87" t="s">
        <v>1214</v>
      </c>
      <c r="D1088" s="87">
        <v>40</v>
      </c>
      <c r="E1088" s="87">
        <v>401</v>
      </c>
      <c r="F1088" s="87">
        <v>4013</v>
      </c>
      <c r="G1088" s="87" t="s">
        <v>1252</v>
      </c>
    </row>
    <row r="1089" spans="2:7">
      <c r="B1089" s="99" t="s">
        <v>2093</v>
      </c>
      <c r="C1089" s="87" t="s">
        <v>1214</v>
      </c>
      <c r="D1089" s="87">
        <v>41</v>
      </c>
      <c r="E1089" s="87">
        <v>0</v>
      </c>
      <c r="F1089" s="87">
        <v>0</v>
      </c>
      <c r="G1089" s="87" t="s">
        <v>1253</v>
      </c>
    </row>
    <row r="1090" spans="2:7">
      <c r="B1090" s="99" t="s">
        <v>2093</v>
      </c>
      <c r="C1090" s="87" t="s">
        <v>1214</v>
      </c>
      <c r="D1090" s="87">
        <v>41</v>
      </c>
      <c r="E1090" s="87">
        <v>410</v>
      </c>
      <c r="F1090" s="87">
        <v>0</v>
      </c>
      <c r="G1090" s="87" t="s">
        <v>1254</v>
      </c>
    </row>
    <row r="1091" spans="2:7">
      <c r="B1091" s="99" t="s">
        <v>2093</v>
      </c>
      <c r="C1091" s="87" t="s">
        <v>1214</v>
      </c>
      <c r="D1091" s="87">
        <v>41</v>
      </c>
      <c r="E1091" s="87">
        <v>410</v>
      </c>
      <c r="F1091" s="87">
        <v>4100</v>
      </c>
      <c r="G1091" s="87" t="s">
        <v>303</v>
      </c>
    </row>
    <row r="1092" spans="2:7">
      <c r="B1092" s="99" t="s">
        <v>2093</v>
      </c>
      <c r="C1092" s="87" t="s">
        <v>1214</v>
      </c>
      <c r="D1092" s="87">
        <v>41</v>
      </c>
      <c r="E1092" s="87">
        <v>410</v>
      </c>
      <c r="F1092" s="87">
        <v>4109</v>
      </c>
      <c r="G1092" s="87" t="s">
        <v>304</v>
      </c>
    </row>
    <row r="1093" spans="2:7">
      <c r="B1093" s="99" t="s">
        <v>2092</v>
      </c>
      <c r="C1093" s="87" t="s">
        <v>1214</v>
      </c>
      <c r="D1093" s="87">
        <v>41</v>
      </c>
      <c r="E1093" s="87">
        <v>411</v>
      </c>
      <c r="F1093" s="87">
        <v>0</v>
      </c>
      <c r="G1093" s="87" t="s">
        <v>1255</v>
      </c>
    </row>
    <row r="1094" spans="2:7">
      <c r="B1094" s="99" t="s">
        <v>2092</v>
      </c>
      <c r="C1094" s="87" t="s">
        <v>1214</v>
      </c>
      <c r="D1094" s="87">
        <v>41</v>
      </c>
      <c r="E1094" s="87">
        <v>411</v>
      </c>
      <c r="F1094" s="87">
        <v>4111</v>
      </c>
      <c r="G1094" s="87" t="s">
        <v>1256</v>
      </c>
    </row>
    <row r="1095" spans="2:7">
      <c r="B1095" s="99" t="s">
        <v>2092</v>
      </c>
      <c r="C1095" s="87" t="s">
        <v>1214</v>
      </c>
      <c r="D1095" s="87">
        <v>41</v>
      </c>
      <c r="E1095" s="87">
        <v>411</v>
      </c>
      <c r="F1095" s="87">
        <v>4112</v>
      </c>
      <c r="G1095" s="87" t="s">
        <v>1257</v>
      </c>
    </row>
    <row r="1096" spans="2:7">
      <c r="B1096" s="99" t="s">
        <v>2092</v>
      </c>
      <c r="C1096" s="87" t="s">
        <v>1214</v>
      </c>
      <c r="D1096" s="87">
        <v>41</v>
      </c>
      <c r="E1096" s="87">
        <v>411</v>
      </c>
      <c r="F1096" s="87">
        <v>4113</v>
      </c>
      <c r="G1096" s="87" t="s">
        <v>1258</v>
      </c>
    </row>
    <row r="1097" spans="2:7">
      <c r="B1097" s="99" t="s">
        <v>2092</v>
      </c>
      <c r="C1097" s="87" t="s">
        <v>1214</v>
      </c>
      <c r="D1097" s="87">
        <v>41</v>
      </c>
      <c r="E1097" s="87">
        <v>411</v>
      </c>
      <c r="F1097" s="87">
        <v>4114</v>
      </c>
      <c r="G1097" s="87" t="s">
        <v>1259</v>
      </c>
    </row>
    <row r="1098" spans="2:7">
      <c r="B1098" s="99" t="s">
        <v>2092</v>
      </c>
      <c r="C1098" s="87" t="s">
        <v>1214</v>
      </c>
      <c r="D1098" s="87">
        <v>41</v>
      </c>
      <c r="E1098" s="87">
        <v>412</v>
      </c>
      <c r="F1098" s="87">
        <v>0</v>
      </c>
      <c r="G1098" s="87" t="s">
        <v>1260</v>
      </c>
    </row>
    <row r="1099" spans="2:7">
      <c r="B1099" s="99" t="s">
        <v>2092</v>
      </c>
      <c r="C1099" s="87" t="s">
        <v>1214</v>
      </c>
      <c r="D1099" s="87">
        <v>41</v>
      </c>
      <c r="E1099" s="87">
        <v>412</v>
      </c>
      <c r="F1099" s="87">
        <v>4121</v>
      </c>
      <c r="G1099" s="87" t="s">
        <v>1261</v>
      </c>
    </row>
    <row r="1100" spans="2:7">
      <c r="B1100" s="99" t="s">
        <v>2092</v>
      </c>
      <c r="C1100" s="87" t="s">
        <v>1214</v>
      </c>
      <c r="D1100" s="87">
        <v>41</v>
      </c>
      <c r="E1100" s="87">
        <v>412</v>
      </c>
      <c r="F1100" s="87">
        <v>4122</v>
      </c>
      <c r="G1100" s="87" t="s">
        <v>1262</v>
      </c>
    </row>
    <row r="1101" spans="2:7">
      <c r="B1101" s="99" t="s">
        <v>2093</v>
      </c>
      <c r="C1101" s="87" t="s">
        <v>1214</v>
      </c>
      <c r="D1101" s="87">
        <v>41</v>
      </c>
      <c r="E1101" s="87">
        <v>413</v>
      </c>
      <c r="F1101" s="87">
        <v>0</v>
      </c>
      <c r="G1101" s="87" t="s">
        <v>1263</v>
      </c>
    </row>
    <row r="1102" spans="2:7">
      <c r="B1102" s="99" t="s">
        <v>2093</v>
      </c>
      <c r="C1102" s="87" t="s">
        <v>1214</v>
      </c>
      <c r="D1102" s="87">
        <v>41</v>
      </c>
      <c r="E1102" s="87">
        <v>413</v>
      </c>
      <c r="F1102" s="87">
        <v>4131</v>
      </c>
      <c r="G1102" s="87" t="s">
        <v>1263</v>
      </c>
    </row>
    <row r="1103" spans="2:7">
      <c r="B1103" s="99" t="s">
        <v>2093</v>
      </c>
      <c r="C1103" s="87" t="s">
        <v>1214</v>
      </c>
      <c r="D1103" s="87">
        <v>41</v>
      </c>
      <c r="E1103" s="87">
        <v>414</v>
      </c>
      <c r="F1103" s="87">
        <v>0</v>
      </c>
      <c r="G1103" s="87" t="s">
        <v>1264</v>
      </c>
    </row>
    <row r="1104" spans="2:7">
      <c r="B1104" s="99" t="s">
        <v>2093</v>
      </c>
      <c r="C1104" s="87" t="s">
        <v>1214</v>
      </c>
      <c r="D1104" s="87">
        <v>41</v>
      </c>
      <c r="E1104" s="87">
        <v>414</v>
      </c>
      <c r="F1104" s="87">
        <v>4141</v>
      </c>
      <c r="G1104" s="87" t="s">
        <v>1264</v>
      </c>
    </row>
    <row r="1105" spans="2:7">
      <c r="B1105" s="99" t="s">
        <v>2092</v>
      </c>
      <c r="C1105" s="87" t="s">
        <v>1214</v>
      </c>
      <c r="D1105" s="87">
        <v>41</v>
      </c>
      <c r="E1105" s="87">
        <v>415</v>
      </c>
      <c r="F1105" s="87">
        <v>0</v>
      </c>
      <c r="G1105" s="87" t="s">
        <v>1265</v>
      </c>
    </row>
    <row r="1106" spans="2:7">
      <c r="B1106" s="99" t="s">
        <v>2092</v>
      </c>
      <c r="C1106" s="87" t="s">
        <v>1214</v>
      </c>
      <c r="D1106" s="87">
        <v>41</v>
      </c>
      <c r="E1106" s="87">
        <v>415</v>
      </c>
      <c r="F1106" s="87">
        <v>4151</v>
      </c>
      <c r="G1106" s="87" t="s">
        <v>1265</v>
      </c>
    </row>
    <row r="1107" spans="2:7">
      <c r="B1107" s="99" t="s">
        <v>2092</v>
      </c>
      <c r="C1107" s="87" t="s">
        <v>1214</v>
      </c>
      <c r="D1107" s="87">
        <v>41</v>
      </c>
      <c r="E1107" s="87">
        <v>416</v>
      </c>
      <c r="F1107" s="87">
        <v>0</v>
      </c>
      <c r="G1107" s="87" t="s">
        <v>1266</v>
      </c>
    </row>
    <row r="1108" spans="2:7">
      <c r="B1108" s="99" t="s">
        <v>2092</v>
      </c>
      <c r="C1108" s="87" t="s">
        <v>1214</v>
      </c>
      <c r="D1108" s="87">
        <v>41</v>
      </c>
      <c r="E1108" s="87">
        <v>416</v>
      </c>
      <c r="F1108" s="87">
        <v>4161</v>
      </c>
      <c r="G1108" s="87" t="s">
        <v>1267</v>
      </c>
    </row>
    <row r="1109" spans="2:7">
      <c r="B1109" s="99" t="s">
        <v>2092</v>
      </c>
      <c r="C1109" s="87" t="s">
        <v>1214</v>
      </c>
      <c r="D1109" s="87">
        <v>41</v>
      </c>
      <c r="E1109" s="87">
        <v>416</v>
      </c>
      <c r="F1109" s="87">
        <v>4169</v>
      </c>
      <c r="G1109" s="87" t="s">
        <v>1268</v>
      </c>
    </row>
    <row r="1110" spans="2:7">
      <c r="B1110" s="99" t="s">
        <v>2093</v>
      </c>
      <c r="C1110" s="87" t="s">
        <v>1269</v>
      </c>
      <c r="D1110" s="87">
        <v>0</v>
      </c>
      <c r="E1110" s="87">
        <v>0</v>
      </c>
      <c r="F1110" s="87">
        <v>0</v>
      </c>
      <c r="G1110" s="87" t="s">
        <v>1270</v>
      </c>
    </row>
    <row r="1111" spans="2:7">
      <c r="B1111" s="99" t="s">
        <v>2093</v>
      </c>
      <c r="C1111" s="87" t="s">
        <v>1269</v>
      </c>
      <c r="D1111" s="87">
        <v>42</v>
      </c>
      <c r="E1111" s="87">
        <v>0</v>
      </c>
      <c r="F1111" s="87">
        <v>0</v>
      </c>
      <c r="G1111" s="87" t="s">
        <v>1271</v>
      </c>
    </row>
    <row r="1112" spans="2:7">
      <c r="B1112" s="99" t="s">
        <v>2093</v>
      </c>
      <c r="C1112" s="87" t="s">
        <v>1269</v>
      </c>
      <c r="D1112" s="87">
        <v>42</v>
      </c>
      <c r="E1112" s="87">
        <v>420</v>
      </c>
      <c r="F1112" s="87">
        <v>0</v>
      </c>
      <c r="G1112" s="87" t="s">
        <v>1272</v>
      </c>
    </row>
    <row r="1113" spans="2:7">
      <c r="B1113" s="99" t="s">
        <v>2093</v>
      </c>
      <c r="C1113" s="87" t="s">
        <v>1269</v>
      </c>
      <c r="D1113" s="87">
        <v>42</v>
      </c>
      <c r="E1113" s="87">
        <v>420</v>
      </c>
      <c r="F1113" s="87">
        <v>4200</v>
      </c>
      <c r="G1113" s="87" t="s">
        <v>303</v>
      </c>
    </row>
    <row r="1114" spans="2:7">
      <c r="B1114" s="99" t="s">
        <v>2093</v>
      </c>
      <c r="C1114" s="87" t="s">
        <v>1269</v>
      </c>
      <c r="D1114" s="87">
        <v>42</v>
      </c>
      <c r="E1114" s="87">
        <v>420</v>
      </c>
      <c r="F1114" s="87">
        <v>4209</v>
      </c>
      <c r="G1114" s="87" t="s">
        <v>304</v>
      </c>
    </row>
    <row r="1115" spans="2:7">
      <c r="B1115" s="99" t="s">
        <v>2093</v>
      </c>
      <c r="C1115" s="87" t="s">
        <v>1269</v>
      </c>
      <c r="D1115" s="87">
        <v>42</v>
      </c>
      <c r="E1115" s="87">
        <v>421</v>
      </c>
      <c r="F1115" s="87">
        <v>0</v>
      </c>
      <c r="G1115" s="87" t="s">
        <v>1271</v>
      </c>
    </row>
    <row r="1116" spans="2:7">
      <c r="B1116" s="99" t="s">
        <v>2093</v>
      </c>
      <c r="C1116" s="87" t="s">
        <v>1269</v>
      </c>
      <c r="D1116" s="87">
        <v>42</v>
      </c>
      <c r="E1116" s="87">
        <v>421</v>
      </c>
      <c r="F1116" s="87">
        <v>4211</v>
      </c>
      <c r="G1116" s="87" t="s">
        <v>1273</v>
      </c>
    </row>
    <row r="1117" spans="2:7">
      <c r="B1117" s="99" t="s">
        <v>2093</v>
      </c>
      <c r="C1117" s="87" t="s">
        <v>1269</v>
      </c>
      <c r="D1117" s="87">
        <v>42</v>
      </c>
      <c r="E1117" s="87">
        <v>421</v>
      </c>
      <c r="F1117" s="87">
        <v>4212</v>
      </c>
      <c r="G1117" s="87" t="s">
        <v>1274</v>
      </c>
    </row>
    <row r="1118" spans="2:7">
      <c r="B1118" s="99" t="s">
        <v>2093</v>
      </c>
      <c r="C1118" s="87" t="s">
        <v>1269</v>
      </c>
      <c r="D1118" s="87">
        <v>42</v>
      </c>
      <c r="E1118" s="87">
        <v>421</v>
      </c>
      <c r="F1118" s="87">
        <v>4213</v>
      </c>
      <c r="G1118" s="87" t="s">
        <v>1275</v>
      </c>
    </row>
    <row r="1119" spans="2:7">
      <c r="B1119" s="99" t="s">
        <v>2093</v>
      </c>
      <c r="C1119" s="87" t="s">
        <v>1269</v>
      </c>
      <c r="D1119" s="87">
        <v>42</v>
      </c>
      <c r="E1119" s="87">
        <v>421</v>
      </c>
      <c r="F1119" s="87">
        <v>4214</v>
      </c>
      <c r="G1119" s="87" t="s">
        <v>1276</v>
      </c>
    </row>
    <row r="1120" spans="2:7">
      <c r="B1120" s="99" t="s">
        <v>2093</v>
      </c>
      <c r="C1120" s="87" t="s">
        <v>1269</v>
      </c>
      <c r="D1120" s="87">
        <v>42</v>
      </c>
      <c r="E1120" s="87">
        <v>421</v>
      </c>
      <c r="F1120" s="87">
        <v>4215</v>
      </c>
      <c r="G1120" s="87" t="s">
        <v>1277</v>
      </c>
    </row>
    <row r="1121" spans="2:7">
      <c r="B1121" s="99" t="s">
        <v>2093</v>
      </c>
      <c r="C1121" s="87" t="s">
        <v>1269</v>
      </c>
      <c r="D1121" s="87">
        <v>42</v>
      </c>
      <c r="E1121" s="87">
        <v>421</v>
      </c>
      <c r="F1121" s="87">
        <v>4216</v>
      </c>
      <c r="G1121" s="87" t="s">
        <v>1278</v>
      </c>
    </row>
    <row r="1122" spans="2:7">
      <c r="B1122" s="99" t="s">
        <v>2093</v>
      </c>
      <c r="C1122" s="87" t="s">
        <v>1269</v>
      </c>
      <c r="D1122" s="87">
        <v>42</v>
      </c>
      <c r="E1122" s="87">
        <v>421</v>
      </c>
      <c r="F1122" s="87">
        <v>4217</v>
      </c>
      <c r="G1122" s="87" t="s">
        <v>1279</v>
      </c>
    </row>
    <row r="1123" spans="2:7">
      <c r="B1123" s="99" t="s">
        <v>2093</v>
      </c>
      <c r="C1123" s="87" t="s">
        <v>1269</v>
      </c>
      <c r="D1123" s="87">
        <v>42</v>
      </c>
      <c r="E1123" s="87">
        <v>421</v>
      </c>
      <c r="F1123" s="87">
        <v>4219</v>
      </c>
      <c r="G1123" s="87" t="s">
        <v>1280</v>
      </c>
    </row>
    <row r="1124" spans="2:7">
      <c r="B1124" s="99" t="s">
        <v>2093</v>
      </c>
      <c r="C1124" s="87" t="s">
        <v>1269</v>
      </c>
      <c r="D1124" s="87">
        <v>43</v>
      </c>
      <c r="E1124" s="87">
        <v>0</v>
      </c>
      <c r="F1124" s="87">
        <v>0</v>
      </c>
      <c r="G1124" s="87" t="s">
        <v>1281</v>
      </c>
    </row>
    <row r="1125" spans="2:7">
      <c r="B1125" s="99" t="s">
        <v>2093</v>
      </c>
      <c r="C1125" s="87" t="s">
        <v>1269</v>
      </c>
      <c r="D1125" s="87">
        <v>43</v>
      </c>
      <c r="E1125" s="87">
        <v>430</v>
      </c>
      <c r="F1125" s="87">
        <v>0</v>
      </c>
      <c r="G1125" s="87" t="s">
        <v>1282</v>
      </c>
    </row>
    <row r="1126" spans="2:7">
      <c r="B1126" s="99" t="s">
        <v>2093</v>
      </c>
      <c r="C1126" s="87" t="s">
        <v>1269</v>
      </c>
      <c r="D1126" s="87">
        <v>43</v>
      </c>
      <c r="E1126" s="87">
        <v>430</v>
      </c>
      <c r="F1126" s="87">
        <v>4300</v>
      </c>
      <c r="G1126" s="87" t="s">
        <v>303</v>
      </c>
    </row>
    <row r="1127" spans="2:7">
      <c r="B1127" s="99" t="s">
        <v>2093</v>
      </c>
      <c r="C1127" s="87" t="s">
        <v>1269</v>
      </c>
      <c r="D1127" s="87">
        <v>43</v>
      </c>
      <c r="E1127" s="87">
        <v>430</v>
      </c>
      <c r="F1127" s="87">
        <v>4309</v>
      </c>
      <c r="G1127" s="87" t="s">
        <v>304</v>
      </c>
    </row>
    <row r="1128" spans="2:7">
      <c r="B1128" s="99" t="s">
        <v>2093</v>
      </c>
      <c r="C1128" s="87" t="s">
        <v>1269</v>
      </c>
      <c r="D1128" s="87">
        <v>43</v>
      </c>
      <c r="E1128" s="87">
        <v>431</v>
      </c>
      <c r="F1128" s="87">
        <v>0</v>
      </c>
      <c r="G1128" s="87" t="s">
        <v>1283</v>
      </c>
    </row>
    <row r="1129" spans="2:7">
      <c r="B1129" s="99" t="s">
        <v>2093</v>
      </c>
      <c r="C1129" s="87" t="s">
        <v>1269</v>
      </c>
      <c r="D1129" s="87">
        <v>43</v>
      </c>
      <c r="E1129" s="87">
        <v>431</v>
      </c>
      <c r="F1129" s="87">
        <v>4311</v>
      </c>
      <c r="G1129" s="87" t="s">
        <v>1283</v>
      </c>
    </row>
    <row r="1130" spans="2:7">
      <c r="B1130" s="99" t="s">
        <v>2093</v>
      </c>
      <c r="C1130" s="87" t="s">
        <v>1269</v>
      </c>
      <c r="D1130" s="87">
        <v>43</v>
      </c>
      <c r="E1130" s="87">
        <v>432</v>
      </c>
      <c r="F1130" s="87">
        <v>0</v>
      </c>
      <c r="G1130" s="87" t="s">
        <v>1284</v>
      </c>
    </row>
    <row r="1131" spans="2:7">
      <c r="B1131" s="99" t="s">
        <v>2093</v>
      </c>
      <c r="C1131" s="87" t="s">
        <v>1269</v>
      </c>
      <c r="D1131" s="87">
        <v>43</v>
      </c>
      <c r="E1131" s="87">
        <v>432</v>
      </c>
      <c r="F1131" s="87">
        <v>4321</v>
      </c>
      <c r="G1131" s="87" t="s">
        <v>1284</v>
      </c>
    </row>
    <row r="1132" spans="2:7">
      <c r="B1132" s="99" t="s">
        <v>2093</v>
      </c>
      <c r="C1132" s="87" t="s">
        <v>1269</v>
      </c>
      <c r="D1132" s="87">
        <v>43</v>
      </c>
      <c r="E1132" s="87">
        <v>433</v>
      </c>
      <c r="F1132" s="87">
        <v>0</v>
      </c>
      <c r="G1132" s="87" t="s">
        <v>1285</v>
      </c>
    </row>
    <row r="1133" spans="2:7">
      <c r="B1133" s="99" t="s">
        <v>2093</v>
      </c>
      <c r="C1133" s="87" t="s">
        <v>1269</v>
      </c>
      <c r="D1133" s="87">
        <v>43</v>
      </c>
      <c r="E1133" s="87">
        <v>433</v>
      </c>
      <c r="F1133" s="87">
        <v>4331</v>
      </c>
      <c r="G1133" s="87" t="s">
        <v>1285</v>
      </c>
    </row>
    <row r="1134" spans="2:7">
      <c r="B1134" s="99" t="s">
        <v>2093</v>
      </c>
      <c r="C1134" s="87" t="s">
        <v>1269</v>
      </c>
      <c r="D1134" s="87">
        <v>43</v>
      </c>
      <c r="E1134" s="87">
        <v>439</v>
      </c>
      <c r="F1134" s="87">
        <v>0</v>
      </c>
      <c r="G1134" s="87" t="s">
        <v>1286</v>
      </c>
    </row>
    <row r="1135" spans="2:7">
      <c r="B1135" s="99" t="s">
        <v>2093</v>
      </c>
      <c r="C1135" s="87" t="s">
        <v>1269</v>
      </c>
      <c r="D1135" s="87">
        <v>43</v>
      </c>
      <c r="E1135" s="87">
        <v>439</v>
      </c>
      <c r="F1135" s="87">
        <v>4391</v>
      </c>
      <c r="G1135" s="87" t="s">
        <v>1287</v>
      </c>
    </row>
    <row r="1136" spans="2:7">
      <c r="B1136" s="99" t="s">
        <v>2093</v>
      </c>
      <c r="C1136" s="87" t="s">
        <v>1269</v>
      </c>
      <c r="D1136" s="87">
        <v>43</v>
      </c>
      <c r="E1136" s="87">
        <v>439</v>
      </c>
      <c r="F1136" s="87">
        <v>4399</v>
      </c>
      <c r="G1136" s="87" t="s">
        <v>1288</v>
      </c>
    </row>
    <row r="1137" spans="2:7">
      <c r="B1137" s="99" t="s">
        <v>2093</v>
      </c>
      <c r="C1137" s="87" t="s">
        <v>1269</v>
      </c>
      <c r="D1137" s="87">
        <v>44</v>
      </c>
      <c r="E1137" s="87">
        <v>0</v>
      </c>
      <c r="F1137" s="87">
        <v>0</v>
      </c>
      <c r="G1137" s="87" t="s">
        <v>1289</v>
      </c>
    </row>
    <row r="1138" spans="2:7">
      <c r="B1138" s="99" t="s">
        <v>2093</v>
      </c>
      <c r="C1138" s="87" t="s">
        <v>1269</v>
      </c>
      <c r="D1138" s="87">
        <v>44</v>
      </c>
      <c r="E1138" s="87">
        <v>440</v>
      </c>
      <c r="F1138" s="87">
        <v>0</v>
      </c>
      <c r="G1138" s="87" t="s">
        <v>1290</v>
      </c>
    </row>
    <row r="1139" spans="2:7">
      <c r="B1139" s="99" t="s">
        <v>2093</v>
      </c>
      <c r="C1139" s="87" t="s">
        <v>1269</v>
      </c>
      <c r="D1139" s="87">
        <v>44</v>
      </c>
      <c r="E1139" s="87">
        <v>440</v>
      </c>
      <c r="F1139" s="87">
        <v>4400</v>
      </c>
      <c r="G1139" s="87" t="s">
        <v>303</v>
      </c>
    </row>
    <row r="1140" spans="2:7">
      <c r="B1140" s="99" t="s">
        <v>2093</v>
      </c>
      <c r="C1140" s="87" t="s">
        <v>1269</v>
      </c>
      <c r="D1140" s="87">
        <v>44</v>
      </c>
      <c r="E1140" s="87">
        <v>440</v>
      </c>
      <c r="F1140" s="87">
        <v>4409</v>
      </c>
      <c r="G1140" s="87" t="s">
        <v>304</v>
      </c>
    </row>
    <row r="1141" spans="2:7">
      <c r="B1141" s="99" t="s">
        <v>2093</v>
      </c>
      <c r="C1141" s="87" t="s">
        <v>1269</v>
      </c>
      <c r="D1141" s="87">
        <v>44</v>
      </c>
      <c r="E1141" s="87">
        <v>441</v>
      </c>
      <c r="F1141" s="87">
        <v>0</v>
      </c>
      <c r="G1141" s="87" t="s">
        <v>1291</v>
      </c>
    </row>
    <row r="1142" spans="2:7">
      <c r="B1142" s="99" t="s">
        <v>2093</v>
      </c>
      <c r="C1142" s="87" t="s">
        <v>1269</v>
      </c>
      <c r="D1142" s="87">
        <v>44</v>
      </c>
      <c r="E1142" s="87">
        <v>441</v>
      </c>
      <c r="F1142" s="87">
        <v>4411</v>
      </c>
      <c r="G1142" s="87" t="s">
        <v>1292</v>
      </c>
    </row>
    <row r="1143" spans="2:7">
      <c r="B1143" s="99" t="s">
        <v>2093</v>
      </c>
      <c r="C1143" s="87" t="s">
        <v>1269</v>
      </c>
      <c r="D1143" s="87">
        <v>44</v>
      </c>
      <c r="E1143" s="87">
        <v>441</v>
      </c>
      <c r="F1143" s="87">
        <v>4412</v>
      </c>
      <c r="G1143" s="87" t="s">
        <v>1293</v>
      </c>
    </row>
    <row r="1144" spans="2:7">
      <c r="B1144" s="99" t="s">
        <v>2093</v>
      </c>
      <c r="C1144" s="87" t="s">
        <v>1269</v>
      </c>
      <c r="D1144" s="87">
        <v>44</v>
      </c>
      <c r="E1144" s="87">
        <v>442</v>
      </c>
      <c r="F1144" s="87">
        <v>0</v>
      </c>
      <c r="G1144" s="87" t="s">
        <v>1294</v>
      </c>
    </row>
    <row r="1145" spans="2:7">
      <c r="B1145" s="99" t="s">
        <v>2093</v>
      </c>
      <c r="C1145" s="87" t="s">
        <v>1269</v>
      </c>
      <c r="D1145" s="87">
        <v>44</v>
      </c>
      <c r="E1145" s="87">
        <v>442</v>
      </c>
      <c r="F1145" s="87">
        <v>4421</v>
      </c>
      <c r="G1145" s="87" t="s">
        <v>1294</v>
      </c>
    </row>
    <row r="1146" spans="2:7">
      <c r="B1146" s="99" t="s">
        <v>2093</v>
      </c>
      <c r="C1146" s="87" t="s">
        <v>1269</v>
      </c>
      <c r="D1146" s="87">
        <v>44</v>
      </c>
      <c r="E1146" s="87">
        <v>443</v>
      </c>
      <c r="F1146" s="87">
        <v>0</v>
      </c>
      <c r="G1146" s="87" t="s">
        <v>1295</v>
      </c>
    </row>
    <row r="1147" spans="2:7">
      <c r="B1147" s="99" t="s">
        <v>2093</v>
      </c>
      <c r="C1147" s="87" t="s">
        <v>1269</v>
      </c>
      <c r="D1147" s="87">
        <v>44</v>
      </c>
      <c r="E1147" s="87">
        <v>443</v>
      </c>
      <c r="F1147" s="87">
        <v>4431</v>
      </c>
      <c r="G1147" s="87" t="s">
        <v>1295</v>
      </c>
    </row>
    <row r="1148" spans="2:7">
      <c r="B1148" s="99" t="s">
        <v>2093</v>
      </c>
      <c r="C1148" s="87" t="s">
        <v>1269</v>
      </c>
      <c r="D1148" s="87">
        <v>44</v>
      </c>
      <c r="E1148" s="87">
        <v>444</v>
      </c>
      <c r="F1148" s="87">
        <v>0</v>
      </c>
      <c r="G1148" s="87" t="s">
        <v>1296</v>
      </c>
    </row>
    <row r="1149" spans="2:7">
      <c r="B1149" s="99" t="s">
        <v>2093</v>
      </c>
      <c r="C1149" s="87" t="s">
        <v>1269</v>
      </c>
      <c r="D1149" s="87">
        <v>44</v>
      </c>
      <c r="E1149" s="87">
        <v>444</v>
      </c>
      <c r="F1149" s="87">
        <v>4441</v>
      </c>
      <c r="G1149" s="87" t="s">
        <v>1296</v>
      </c>
    </row>
    <row r="1150" spans="2:7">
      <c r="B1150" s="99" t="s">
        <v>2093</v>
      </c>
      <c r="C1150" s="87" t="s">
        <v>1269</v>
      </c>
      <c r="D1150" s="87">
        <v>44</v>
      </c>
      <c r="E1150" s="87">
        <v>449</v>
      </c>
      <c r="F1150" s="87">
        <v>0</v>
      </c>
      <c r="G1150" s="87" t="s">
        <v>1297</v>
      </c>
    </row>
    <row r="1151" spans="2:7">
      <c r="B1151" s="99" t="s">
        <v>2093</v>
      </c>
      <c r="C1151" s="87" t="s">
        <v>1269</v>
      </c>
      <c r="D1151" s="87">
        <v>44</v>
      </c>
      <c r="E1151" s="87">
        <v>449</v>
      </c>
      <c r="F1151" s="87">
        <v>4499</v>
      </c>
      <c r="G1151" s="87" t="s">
        <v>1297</v>
      </c>
    </row>
    <row r="1152" spans="2:7">
      <c r="B1152" s="99" t="s">
        <v>2093</v>
      </c>
      <c r="C1152" s="87" t="s">
        <v>1269</v>
      </c>
      <c r="D1152" s="87">
        <v>45</v>
      </c>
      <c r="E1152" s="87">
        <v>0</v>
      </c>
      <c r="F1152" s="87">
        <v>0</v>
      </c>
      <c r="G1152" s="87" t="s">
        <v>1298</v>
      </c>
    </row>
    <row r="1153" spans="2:7">
      <c r="B1153" s="99" t="s">
        <v>2093</v>
      </c>
      <c r="C1153" s="87" t="s">
        <v>1269</v>
      </c>
      <c r="D1153" s="87">
        <v>45</v>
      </c>
      <c r="E1153" s="87">
        <v>450</v>
      </c>
      <c r="F1153" s="87">
        <v>0</v>
      </c>
      <c r="G1153" s="87" t="s">
        <v>1299</v>
      </c>
    </row>
    <row r="1154" spans="2:7">
      <c r="B1154" s="99" t="s">
        <v>2093</v>
      </c>
      <c r="C1154" s="87" t="s">
        <v>1269</v>
      </c>
      <c r="D1154" s="87">
        <v>45</v>
      </c>
      <c r="E1154" s="87">
        <v>450</v>
      </c>
      <c r="F1154" s="87">
        <v>4500</v>
      </c>
      <c r="G1154" s="87" t="s">
        <v>303</v>
      </c>
    </row>
    <row r="1155" spans="2:7">
      <c r="B1155" s="99" t="s">
        <v>2093</v>
      </c>
      <c r="C1155" s="87" t="s">
        <v>1269</v>
      </c>
      <c r="D1155" s="87">
        <v>45</v>
      </c>
      <c r="E1155" s="87">
        <v>450</v>
      </c>
      <c r="F1155" s="87">
        <v>4509</v>
      </c>
      <c r="G1155" s="87" t="s">
        <v>304</v>
      </c>
    </row>
    <row r="1156" spans="2:7">
      <c r="B1156" s="99" t="s">
        <v>2093</v>
      </c>
      <c r="C1156" s="87" t="s">
        <v>1269</v>
      </c>
      <c r="D1156" s="87">
        <v>45</v>
      </c>
      <c r="E1156" s="87">
        <v>451</v>
      </c>
      <c r="F1156" s="87">
        <v>0</v>
      </c>
      <c r="G1156" s="87" t="s">
        <v>1300</v>
      </c>
    </row>
    <row r="1157" spans="2:7">
      <c r="B1157" s="99" t="s">
        <v>2093</v>
      </c>
      <c r="C1157" s="87" t="s">
        <v>1269</v>
      </c>
      <c r="D1157" s="87">
        <v>45</v>
      </c>
      <c r="E1157" s="87">
        <v>451</v>
      </c>
      <c r="F1157" s="87">
        <v>4511</v>
      </c>
      <c r="G1157" s="87" t="s">
        <v>1301</v>
      </c>
    </row>
    <row r="1158" spans="2:7">
      <c r="B1158" s="99" t="s">
        <v>2093</v>
      </c>
      <c r="C1158" s="87" t="s">
        <v>1269</v>
      </c>
      <c r="D1158" s="87">
        <v>45</v>
      </c>
      <c r="E1158" s="87">
        <v>451</v>
      </c>
      <c r="F1158" s="87">
        <v>4512</v>
      </c>
      <c r="G1158" s="87" t="s">
        <v>1302</v>
      </c>
    </row>
    <row r="1159" spans="2:7">
      <c r="B1159" s="99" t="s">
        <v>2093</v>
      </c>
      <c r="C1159" s="87" t="s">
        <v>1269</v>
      </c>
      <c r="D1159" s="87">
        <v>45</v>
      </c>
      <c r="E1159" s="87">
        <v>452</v>
      </c>
      <c r="F1159" s="87">
        <v>0</v>
      </c>
      <c r="G1159" s="87" t="s">
        <v>1303</v>
      </c>
    </row>
    <row r="1160" spans="2:7">
      <c r="B1160" s="99" t="s">
        <v>2093</v>
      </c>
      <c r="C1160" s="87" t="s">
        <v>1269</v>
      </c>
      <c r="D1160" s="87">
        <v>45</v>
      </c>
      <c r="E1160" s="87">
        <v>452</v>
      </c>
      <c r="F1160" s="87">
        <v>4521</v>
      </c>
      <c r="G1160" s="87" t="s">
        <v>1304</v>
      </c>
    </row>
    <row r="1161" spans="2:7">
      <c r="B1161" s="99" t="s">
        <v>2093</v>
      </c>
      <c r="C1161" s="87" t="s">
        <v>1269</v>
      </c>
      <c r="D1161" s="87">
        <v>45</v>
      </c>
      <c r="E1161" s="87">
        <v>452</v>
      </c>
      <c r="F1161" s="87">
        <v>4522</v>
      </c>
      <c r="G1161" s="87" t="s">
        <v>1305</v>
      </c>
    </row>
    <row r="1162" spans="2:7">
      <c r="B1162" s="99" t="s">
        <v>2093</v>
      </c>
      <c r="C1162" s="87" t="s">
        <v>1269</v>
      </c>
      <c r="D1162" s="87">
        <v>45</v>
      </c>
      <c r="E1162" s="87">
        <v>453</v>
      </c>
      <c r="F1162" s="87">
        <v>0</v>
      </c>
      <c r="G1162" s="87" t="s">
        <v>1306</v>
      </c>
    </row>
    <row r="1163" spans="2:7">
      <c r="B1163" s="99" t="s">
        <v>2093</v>
      </c>
      <c r="C1163" s="87" t="s">
        <v>1269</v>
      </c>
      <c r="D1163" s="87">
        <v>45</v>
      </c>
      <c r="E1163" s="87">
        <v>453</v>
      </c>
      <c r="F1163" s="87">
        <v>4531</v>
      </c>
      <c r="G1163" s="87" t="s">
        <v>1307</v>
      </c>
    </row>
    <row r="1164" spans="2:7">
      <c r="B1164" s="99" t="s">
        <v>2093</v>
      </c>
      <c r="C1164" s="87" t="s">
        <v>1269</v>
      </c>
      <c r="D1164" s="87">
        <v>45</v>
      </c>
      <c r="E1164" s="87">
        <v>453</v>
      </c>
      <c r="F1164" s="87">
        <v>4532</v>
      </c>
      <c r="G1164" s="87" t="s">
        <v>1308</v>
      </c>
    </row>
    <row r="1165" spans="2:7">
      <c r="B1165" s="99" t="s">
        <v>2093</v>
      </c>
      <c r="C1165" s="87" t="s">
        <v>1269</v>
      </c>
      <c r="D1165" s="87">
        <v>45</v>
      </c>
      <c r="E1165" s="87">
        <v>453</v>
      </c>
      <c r="F1165" s="87">
        <v>4533</v>
      </c>
      <c r="G1165" s="87" t="s">
        <v>1309</v>
      </c>
    </row>
    <row r="1166" spans="2:7">
      <c r="B1166" s="99" t="s">
        <v>2093</v>
      </c>
      <c r="C1166" s="87" t="s">
        <v>1269</v>
      </c>
      <c r="D1166" s="87">
        <v>45</v>
      </c>
      <c r="E1166" s="87">
        <v>454</v>
      </c>
      <c r="F1166" s="87">
        <v>0</v>
      </c>
      <c r="G1166" s="87" t="s">
        <v>1310</v>
      </c>
    </row>
    <row r="1167" spans="2:7">
      <c r="B1167" s="99" t="s">
        <v>2093</v>
      </c>
      <c r="C1167" s="87" t="s">
        <v>1269</v>
      </c>
      <c r="D1167" s="87">
        <v>45</v>
      </c>
      <c r="E1167" s="87">
        <v>454</v>
      </c>
      <c r="F1167" s="87">
        <v>4541</v>
      </c>
      <c r="G1167" s="87" t="s">
        <v>1311</v>
      </c>
    </row>
    <row r="1168" spans="2:7">
      <c r="B1168" s="99" t="s">
        <v>2093</v>
      </c>
      <c r="C1168" s="87" t="s">
        <v>1269</v>
      </c>
      <c r="D1168" s="87">
        <v>45</v>
      </c>
      <c r="E1168" s="87">
        <v>454</v>
      </c>
      <c r="F1168" s="87">
        <v>4542</v>
      </c>
      <c r="G1168" s="87" t="s">
        <v>1312</v>
      </c>
    </row>
    <row r="1169" spans="2:7">
      <c r="B1169" s="99" t="s">
        <v>2093</v>
      </c>
      <c r="C1169" s="87" t="s">
        <v>1269</v>
      </c>
      <c r="D1169" s="87">
        <v>46</v>
      </c>
      <c r="E1169" s="87">
        <v>0</v>
      </c>
      <c r="F1169" s="87">
        <v>0</v>
      </c>
      <c r="G1169" s="87" t="s">
        <v>1313</v>
      </c>
    </row>
    <row r="1170" spans="2:7">
      <c r="B1170" s="99" t="s">
        <v>2093</v>
      </c>
      <c r="C1170" s="87" t="s">
        <v>1269</v>
      </c>
      <c r="D1170" s="87">
        <v>46</v>
      </c>
      <c r="E1170" s="87">
        <v>460</v>
      </c>
      <c r="F1170" s="87">
        <v>0</v>
      </c>
      <c r="G1170" s="87" t="s">
        <v>1314</v>
      </c>
    </row>
    <row r="1171" spans="2:7">
      <c r="B1171" s="99" t="s">
        <v>2093</v>
      </c>
      <c r="C1171" s="87" t="s">
        <v>1269</v>
      </c>
      <c r="D1171" s="87">
        <v>46</v>
      </c>
      <c r="E1171" s="87">
        <v>460</v>
      </c>
      <c r="F1171" s="87">
        <v>4600</v>
      </c>
      <c r="G1171" s="87" t="s">
        <v>303</v>
      </c>
    </row>
    <row r="1172" spans="2:7">
      <c r="B1172" s="99" t="s">
        <v>2093</v>
      </c>
      <c r="C1172" s="87" t="s">
        <v>1269</v>
      </c>
      <c r="D1172" s="87">
        <v>46</v>
      </c>
      <c r="E1172" s="87">
        <v>460</v>
      </c>
      <c r="F1172" s="87">
        <v>4609</v>
      </c>
      <c r="G1172" s="87" t="s">
        <v>304</v>
      </c>
    </row>
    <row r="1173" spans="2:7">
      <c r="B1173" s="99" t="s">
        <v>2093</v>
      </c>
      <c r="C1173" s="87" t="s">
        <v>1269</v>
      </c>
      <c r="D1173" s="87">
        <v>46</v>
      </c>
      <c r="E1173" s="87">
        <v>461</v>
      </c>
      <c r="F1173" s="87">
        <v>0</v>
      </c>
      <c r="G1173" s="87" t="s">
        <v>1315</v>
      </c>
    </row>
    <row r="1174" spans="2:7">
      <c r="B1174" s="99" t="s">
        <v>2093</v>
      </c>
      <c r="C1174" s="87" t="s">
        <v>1269</v>
      </c>
      <c r="D1174" s="87">
        <v>46</v>
      </c>
      <c r="E1174" s="87">
        <v>461</v>
      </c>
      <c r="F1174" s="87">
        <v>4611</v>
      </c>
      <c r="G1174" s="87" t="s">
        <v>1315</v>
      </c>
    </row>
    <row r="1175" spans="2:7">
      <c r="B1175" s="99" t="s">
        <v>2093</v>
      </c>
      <c r="C1175" s="87" t="s">
        <v>1269</v>
      </c>
      <c r="D1175" s="87">
        <v>46</v>
      </c>
      <c r="E1175" s="87">
        <v>462</v>
      </c>
      <c r="F1175" s="87">
        <v>0</v>
      </c>
      <c r="G1175" s="87" t="s">
        <v>1316</v>
      </c>
    </row>
    <row r="1176" spans="2:7">
      <c r="B1176" s="99" t="s">
        <v>2093</v>
      </c>
      <c r="C1176" s="87" t="s">
        <v>1269</v>
      </c>
      <c r="D1176" s="87">
        <v>46</v>
      </c>
      <c r="E1176" s="87">
        <v>462</v>
      </c>
      <c r="F1176" s="87">
        <v>4621</v>
      </c>
      <c r="G1176" s="87" t="s">
        <v>1316</v>
      </c>
    </row>
    <row r="1177" spans="2:7">
      <c r="B1177" s="99" t="s">
        <v>2093</v>
      </c>
      <c r="C1177" s="87" t="s">
        <v>1269</v>
      </c>
      <c r="D1177" s="87">
        <v>47</v>
      </c>
      <c r="E1177" s="87">
        <v>0</v>
      </c>
      <c r="F1177" s="87">
        <v>0</v>
      </c>
      <c r="G1177" s="87" t="s">
        <v>1317</v>
      </c>
    </row>
    <row r="1178" spans="2:7">
      <c r="B1178" s="99" t="s">
        <v>2093</v>
      </c>
      <c r="C1178" s="87" t="s">
        <v>1269</v>
      </c>
      <c r="D1178" s="87">
        <v>47</v>
      </c>
      <c r="E1178" s="87">
        <v>470</v>
      </c>
      <c r="F1178" s="87">
        <v>0</v>
      </c>
      <c r="G1178" s="87" t="s">
        <v>1318</v>
      </c>
    </row>
    <row r="1179" spans="2:7">
      <c r="B1179" s="99" t="s">
        <v>2093</v>
      </c>
      <c r="C1179" s="87" t="s">
        <v>1269</v>
      </c>
      <c r="D1179" s="87">
        <v>47</v>
      </c>
      <c r="E1179" s="87">
        <v>470</v>
      </c>
      <c r="F1179" s="87">
        <v>4700</v>
      </c>
      <c r="G1179" s="87" t="s">
        <v>303</v>
      </c>
    </row>
    <row r="1180" spans="2:7">
      <c r="B1180" s="99" t="s">
        <v>2093</v>
      </c>
      <c r="C1180" s="87" t="s">
        <v>1269</v>
      </c>
      <c r="D1180" s="87">
        <v>47</v>
      </c>
      <c r="E1180" s="87">
        <v>470</v>
      </c>
      <c r="F1180" s="87">
        <v>4709</v>
      </c>
      <c r="G1180" s="87" t="s">
        <v>304</v>
      </c>
    </row>
    <row r="1181" spans="2:7">
      <c r="B1181" s="99" t="s">
        <v>2093</v>
      </c>
      <c r="C1181" s="87" t="s">
        <v>1269</v>
      </c>
      <c r="D1181" s="87">
        <v>47</v>
      </c>
      <c r="E1181" s="87">
        <v>471</v>
      </c>
      <c r="F1181" s="87">
        <v>0</v>
      </c>
      <c r="G1181" s="87" t="s">
        <v>1319</v>
      </c>
    </row>
    <row r="1182" spans="2:7">
      <c r="B1182" s="99" t="s">
        <v>2093</v>
      </c>
      <c r="C1182" s="87" t="s">
        <v>1269</v>
      </c>
      <c r="D1182" s="87">
        <v>47</v>
      </c>
      <c r="E1182" s="87">
        <v>471</v>
      </c>
      <c r="F1182" s="87">
        <v>4711</v>
      </c>
      <c r="G1182" s="87" t="s">
        <v>1319</v>
      </c>
    </row>
    <row r="1183" spans="2:7">
      <c r="B1183" s="99" t="s">
        <v>2093</v>
      </c>
      <c r="C1183" s="87" t="s">
        <v>1269</v>
      </c>
      <c r="D1183" s="87">
        <v>47</v>
      </c>
      <c r="E1183" s="87">
        <v>472</v>
      </c>
      <c r="F1183" s="87">
        <v>0</v>
      </c>
      <c r="G1183" s="87" t="s">
        <v>1320</v>
      </c>
    </row>
    <row r="1184" spans="2:7">
      <c r="B1184" s="99" t="s">
        <v>2093</v>
      </c>
      <c r="C1184" s="87" t="s">
        <v>1269</v>
      </c>
      <c r="D1184" s="87">
        <v>47</v>
      </c>
      <c r="E1184" s="87">
        <v>472</v>
      </c>
      <c r="F1184" s="87">
        <v>4721</v>
      </c>
      <c r="G1184" s="87" t="s">
        <v>1320</v>
      </c>
    </row>
    <row r="1185" spans="2:7">
      <c r="B1185" s="99" t="s">
        <v>2093</v>
      </c>
      <c r="C1185" s="87" t="s">
        <v>1269</v>
      </c>
      <c r="D1185" s="87">
        <v>48</v>
      </c>
      <c r="E1185" s="87">
        <v>0</v>
      </c>
      <c r="F1185" s="87">
        <v>0</v>
      </c>
      <c r="G1185" s="87" t="s">
        <v>1321</v>
      </c>
    </row>
    <row r="1186" spans="2:7">
      <c r="B1186" s="99" t="s">
        <v>2093</v>
      </c>
      <c r="C1186" s="87" t="s">
        <v>1269</v>
      </c>
      <c r="D1186" s="87">
        <v>48</v>
      </c>
      <c r="E1186" s="87">
        <v>480</v>
      </c>
      <c r="F1186" s="87">
        <v>0</v>
      </c>
      <c r="G1186" s="87" t="s">
        <v>1322</v>
      </c>
    </row>
    <row r="1187" spans="2:7">
      <c r="B1187" s="99" t="s">
        <v>2093</v>
      </c>
      <c r="C1187" s="87" t="s">
        <v>1269</v>
      </c>
      <c r="D1187" s="87">
        <v>48</v>
      </c>
      <c r="E1187" s="87">
        <v>480</v>
      </c>
      <c r="F1187" s="87">
        <v>4800</v>
      </c>
      <c r="G1187" s="87" t="s">
        <v>303</v>
      </c>
    </row>
    <row r="1188" spans="2:7">
      <c r="B1188" s="99" t="s">
        <v>2093</v>
      </c>
      <c r="C1188" s="87" t="s">
        <v>1269</v>
      </c>
      <c r="D1188" s="87">
        <v>48</v>
      </c>
      <c r="E1188" s="87">
        <v>480</v>
      </c>
      <c r="F1188" s="87">
        <v>4809</v>
      </c>
      <c r="G1188" s="87" t="s">
        <v>304</v>
      </c>
    </row>
    <row r="1189" spans="2:7">
      <c r="B1189" s="99" t="s">
        <v>2093</v>
      </c>
      <c r="C1189" s="87" t="s">
        <v>1269</v>
      </c>
      <c r="D1189" s="87">
        <v>48</v>
      </c>
      <c r="E1189" s="87">
        <v>481</v>
      </c>
      <c r="F1189" s="87">
        <v>0</v>
      </c>
      <c r="G1189" s="87" t="s">
        <v>1323</v>
      </c>
    </row>
    <row r="1190" spans="2:7">
      <c r="B1190" s="99" t="s">
        <v>2093</v>
      </c>
      <c r="C1190" s="87" t="s">
        <v>1269</v>
      </c>
      <c r="D1190" s="87">
        <v>48</v>
      </c>
      <c r="E1190" s="87">
        <v>481</v>
      </c>
      <c r="F1190" s="87">
        <v>4811</v>
      </c>
      <c r="G1190" s="87" t="s">
        <v>1323</v>
      </c>
    </row>
    <row r="1191" spans="2:7">
      <c r="B1191" s="99" t="s">
        <v>2093</v>
      </c>
      <c r="C1191" s="87" t="s">
        <v>1269</v>
      </c>
      <c r="D1191" s="87">
        <v>48</v>
      </c>
      <c r="E1191" s="87">
        <v>482</v>
      </c>
      <c r="F1191" s="87">
        <v>0</v>
      </c>
      <c r="G1191" s="87" t="s">
        <v>1324</v>
      </c>
    </row>
    <row r="1192" spans="2:7">
      <c r="B1192" s="99" t="s">
        <v>2093</v>
      </c>
      <c r="C1192" s="87" t="s">
        <v>1269</v>
      </c>
      <c r="D1192" s="87">
        <v>48</v>
      </c>
      <c r="E1192" s="87">
        <v>482</v>
      </c>
      <c r="F1192" s="87">
        <v>4821</v>
      </c>
      <c r="G1192" s="87" t="s">
        <v>1325</v>
      </c>
    </row>
    <row r="1193" spans="2:7">
      <c r="B1193" s="99" t="s">
        <v>2093</v>
      </c>
      <c r="C1193" s="87" t="s">
        <v>1269</v>
      </c>
      <c r="D1193" s="87">
        <v>48</v>
      </c>
      <c r="E1193" s="87">
        <v>482</v>
      </c>
      <c r="F1193" s="87">
        <v>4822</v>
      </c>
      <c r="G1193" s="87" t="s">
        <v>1326</v>
      </c>
    </row>
    <row r="1194" spans="2:7">
      <c r="B1194" s="99" t="s">
        <v>2093</v>
      </c>
      <c r="C1194" s="87" t="s">
        <v>1269</v>
      </c>
      <c r="D1194" s="87">
        <v>48</v>
      </c>
      <c r="E1194" s="87">
        <v>483</v>
      </c>
      <c r="F1194" s="87">
        <v>0</v>
      </c>
      <c r="G1194" s="87" t="s">
        <v>1327</v>
      </c>
    </row>
    <row r="1195" spans="2:7">
      <c r="B1195" s="99" t="s">
        <v>2093</v>
      </c>
      <c r="C1195" s="87" t="s">
        <v>1269</v>
      </c>
      <c r="D1195" s="87">
        <v>48</v>
      </c>
      <c r="E1195" s="87">
        <v>483</v>
      </c>
      <c r="F1195" s="87">
        <v>4831</v>
      </c>
      <c r="G1195" s="87" t="s">
        <v>1327</v>
      </c>
    </row>
    <row r="1196" spans="2:7">
      <c r="B1196" s="99" t="s">
        <v>2093</v>
      </c>
      <c r="C1196" s="87" t="s">
        <v>1269</v>
      </c>
      <c r="D1196" s="87">
        <v>48</v>
      </c>
      <c r="E1196" s="87">
        <v>484</v>
      </c>
      <c r="F1196" s="87">
        <v>0</v>
      </c>
      <c r="G1196" s="87" t="s">
        <v>1328</v>
      </c>
    </row>
    <row r="1197" spans="2:7">
      <c r="B1197" s="99" t="s">
        <v>2093</v>
      </c>
      <c r="C1197" s="87" t="s">
        <v>1269</v>
      </c>
      <c r="D1197" s="87">
        <v>48</v>
      </c>
      <c r="E1197" s="87">
        <v>484</v>
      </c>
      <c r="F1197" s="87">
        <v>4841</v>
      </c>
      <c r="G1197" s="87" t="s">
        <v>1329</v>
      </c>
    </row>
    <row r="1198" spans="2:7">
      <c r="B1198" s="99" t="s">
        <v>2093</v>
      </c>
      <c r="C1198" s="87" t="s">
        <v>1269</v>
      </c>
      <c r="D1198" s="87">
        <v>48</v>
      </c>
      <c r="E1198" s="87">
        <v>484</v>
      </c>
      <c r="F1198" s="87">
        <v>4842</v>
      </c>
      <c r="G1198" s="87" t="s">
        <v>1330</v>
      </c>
    </row>
    <row r="1199" spans="2:7">
      <c r="B1199" s="99" t="s">
        <v>2093</v>
      </c>
      <c r="C1199" s="87" t="s">
        <v>1269</v>
      </c>
      <c r="D1199" s="87">
        <v>48</v>
      </c>
      <c r="E1199" s="87">
        <v>485</v>
      </c>
      <c r="F1199" s="87">
        <v>0</v>
      </c>
      <c r="G1199" s="87" t="s">
        <v>1331</v>
      </c>
    </row>
    <row r="1200" spans="2:7">
      <c r="B1200" s="99" t="s">
        <v>2093</v>
      </c>
      <c r="C1200" s="87" t="s">
        <v>1269</v>
      </c>
      <c r="D1200" s="87">
        <v>48</v>
      </c>
      <c r="E1200" s="87">
        <v>485</v>
      </c>
      <c r="F1200" s="87">
        <v>4851</v>
      </c>
      <c r="G1200" s="87" t="s">
        <v>1332</v>
      </c>
    </row>
    <row r="1201" spans="2:7">
      <c r="B1201" s="99" t="s">
        <v>2093</v>
      </c>
      <c r="C1201" s="87" t="s">
        <v>1269</v>
      </c>
      <c r="D1201" s="87">
        <v>48</v>
      </c>
      <c r="E1201" s="87">
        <v>485</v>
      </c>
      <c r="F1201" s="87">
        <v>4852</v>
      </c>
      <c r="G1201" s="87" t="s">
        <v>1333</v>
      </c>
    </row>
    <row r="1202" spans="2:7">
      <c r="B1202" s="99" t="s">
        <v>2093</v>
      </c>
      <c r="C1202" s="87" t="s">
        <v>1269</v>
      </c>
      <c r="D1202" s="87">
        <v>48</v>
      </c>
      <c r="E1202" s="87">
        <v>485</v>
      </c>
      <c r="F1202" s="87">
        <v>4853</v>
      </c>
      <c r="G1202" s="87" t="s">
        <v>1334</v>
      </c>
    </row>
    <row r="1203" spans="2:7">
      <c r="B1203" s="99" t="s">
        <v>2093</v>
      </c>
      <c r="C1203" s="87" t="s">
        <v>1269</v>
      </c>
      <c r="D1203" s="87">
        <v>48</v>
      </c>
      <c r="E1203" s="87">
        <v>485</v>
      </c>
      <c r="F1203" s="87">
        <v>4854</v>
      </c>
      <c r="G1203" s="87" t="s">
        <v>1335</v>
      </c>
    </row>
    <row r="1204" spans="2:7">
      <c r="B1204" s="99" t="s">
        <v>2093</v>
      </c>
      <c r="C1204" s="87" t="s">
        <v>1269</v>
      </c>
      <c r="D1204" s="87">
        <v>48</v>
      </c>
      <c r="E1204" s="87">
        <v>485</v>
      </c>
      <c r="F1204" s="87">
        <v>4855</v>
      </c>
      <c r="G1204" s="87" t="s">
        <v>1336</v>
      </c>
    </row>
    <row r="1205" spans="2:7">
      <c r="B1205" s="99" t="s">
        <v>2093</v>
      </c>
      <c r="C1205" s="87" t="s">
        <v>1269</v>
      </c>
      <c r="D1205" s="87">
        <v>48</v>
      </c>
      <c r="E1205" s="87">
        <v>485</v>
      </c>
      <c r="F1205" s="87">
        <v>4856</v>
      </c>
      <c r="G1205" s="87" t="s">
        <v>1337</v>
      </c>
    </row>
    <row r="1206" spans="2:7">
      <c r="B1206" s="99" t="s">
        <v>2093</v>
      </c>
      <c r="C1206" s="87" t="s">
        <v>1269</v>
      </c>
      <c r="D1206" s="87">
        <v>48</v>
      </c>
      <c r="E1206" s="87">
        <v>489</v>
      </c>
      <c r="F1206" s="87">
        <v>0</v>
      </c>
      <c r="G1206" s="87" t="s">
        <v>1338</v>
      </c>
    </row>
    <row r="1207" spans="2:7">
      <c r="B1207" s="99" t="s">
        <v>2093</v>
      </c>
      <c r="C1207" s="87" t="s">
        <v>1269</v>
      </c>
      <c r="D1207" s="87">
        <v>48</v>
      </c>
      <c r="E1207" s="87">
        <v>489</v>
      </c>
      <c r="F1207" s="87">
        <v>4891</v>
      </c>
      <c r="G1207" s="87" t="s">
        <v>1339</v>
      </c>
    </row>
    <row r="1208" spans="2:7">
      <c r="B1208" s="99" t="s">
        <v>2093</v>
      </c>
      <c r="C1208" s="87" t="s">
        <v>1269</v>
      </c>
      <c r="D1208" s="87">
        <v>48</v>
      </c>
      <c r="E1208" s="87">
        <v>489</v>
      </c>
      <c r="F1208" s="87">
        <v>4899</v>
      </c>
      <c r="G1208" s="87" t="s">
        <v>1340</v>
      </c>
    </row>
    <row r="1209" spans="2:7">
      <c r="B1209" s="99" t="s">
        <v>2093</v>
      </c>
      <c r="C1209" s="87" t="s">
        <v>1269</v>
      </c>
      <c r="D1209" s="87">
        <v>49</v>
      </c>
      <c r="E1209" s="87">
        <v>0</v>
      </c>
      <c r="F1209" s="87">
        <v>0</v>
      </c>
      <c r="G1209" s="87" t="s">
        <v>1341</v>
      </c>
    </row>
    <row r="1210" spans="2:7">
      <c r="B1210" s="99" t="s">
        <v>2093</v>
      </c>
      <c r="C1210" s="87" t="s">
        <v>1269</v>
      </c>
      <c r="D1210" s="87">
        <v>49</v>
      </c>
      <c r="E1210" s="87">
        <v>490</v>
      </c>
      <c r="F1210" s="87">
        <v>0</v>
      </c>
      <c r="G1210" s="87" t="s">
        <v>1342</v>
      </c>
    </row>
    <row r="1211" spans="2:7">
      <c r="B1211" s="99" t="s">
        <v>2093</v>
      </c>
      <c r="C1211" s="87" t="s">
        <v>1269</v>
      </c>
      <c r="D1211" s="87">
        <v>49</v>
      </c>
      <c r="E1211" s="87">
        <v>490</v>
      </c>
      <c r="F1211" s="87">
        <v>4901</v>
      </c>
      <c r="G1211" s="87" t="s">
        <v>1343</v>
      </c>
    </row>
    <row r="1212" spans="2:7">
      <c r="B1212" s="99" t="s">
        <v>2093</v>
      </c>
      <c r="C1212" s="87" t="s">
        <v>1269</v>
      </c>
      <c r="D1212" s="87">
        <v>49</v>
      </c>
      <c r="E1212" s="87">
        <v>491</v>
      </c>
      <c r="F1212" s="87">
        <v>0</v>
      </c>
      <c r="G1212" s="87" t="s">
        <v>1341</v>
      </c>
    </row>
    <row r="1213" spans="2:7">
      <c r="B1213" s="99" t="s">
        <v>2093</v>
      </c>
      <c r="C1213" s="87" t="s">
        <v>1269</v>
      </c>
      <c r="D1213" s="87">
        <v>49</v>
      </c>
      <c r="E1213" s="87">
        <v>491</v>
      </c>
      <c r="F1213" s="87">
        <v>4911</v>
      </c>
      <c r="G1213" s="87" t="s">
        <v>1341</v>
      </c>
    </row>
    <row r="1214" spans="2:7">
      <c r="B1214" s="99" t="s">
        <v>2093</v>
      </c>
      <c r="C1214" s="87" t="s">
        <v>1344</v>
      </c>
      <c r="D1214" s="87">
        <v>0</v>
      </c>
      <c r="E1214" s="87">
        <v>0</v>
      </c>
      <c r="F1214" s="87">
        <v>0</v>
      </c>
      <c r="G1214" s="87" t="s">
        <v>1345</v>
      </c>
    </row>
    <row r="1215" spans="2:7">
      <c r="B1215" s="99" t="s">
        <v>2090</v>
      </c>
      <c r="C1215" s="87" t="s">
        <v>1344</v>
      </c>
      <c r="D1215" s="87">
        <v>50</v>
      </c>
      <c r="E1215" s="87">
        <v>0</v>
      </c>
      <c r="F1215" s="87">
        <v>0</v>
      </c>
      <c r="G1215" s="87" t="s">
        <v>1346</v>
      </c>
    </row>
    <row r="1216" spans="2:7">
      <c r="B1216" s="99" t="s">
        <v>2090</v>
      </c>
      <c r="C1216" s="87" t="s">
        <v>1344</v>
      </c>
      <c r="D1216" s="87">
        <v>50</v>
      </c>
      <c r="E1216" s="87">
        <v>500</v>
      </c>
      <c r="F1216" s="87">
        <v>0</v>
      </c>
      <c r="G1216" s="87" t="s">
        <v>1851</v>
      </c>
    </row>
    <row r="1217" spans="2:7">
      <c r="B1217" s="99" t="s">
        <v>2090</v>
      </c>
      <c r="C1217" s="87" t="s">
        <v>1344</v>
      </c>
      <c r="D1217" s="87">
        <v>50</v>
      </c>
      <c r="E1217" s="87">
        <v>500</v>
      </c>
      <c r="F1217" s="87">
        <v>5000</v>
      </c>
      <c r="G1217" s="87" t="s">
        <v>303</v>
      </c>
    </row>
    <row r="1218" spans="2:7">
      <c r="B1218" s="99" t="s">
        <v>2090</v>
      </c>
      <c r="C1218" s="87" t="s">
        <v>1344</v>
      </c>
      <c r="D1218" s="87">
        <v>50</v>
      </c>
      <c r="E1218" s="87">
        <v>500</v>
      </c>
      <c r="F1218" s="87">
        <v>5008</v>
      </c>
      <c r="G1218" s="87" t="s">
        <v>1852</v>
      </c>
    </row>
    <row r="1219" spans="2:7">
      <c r="B1219" s="99" t="s">
        <v>2090</v>
      </c>
      <c r="C1219" s="87" t="s">
        <v>1344</v>
      </c>
      <c r="D1219" s="87">
        <v>50</v>
      </c>
      <c r="E1219" s="87">
        <v>500</v>
      </c>
      <c r="F1219" s="87">
        <v>5009</v>
      </c>
      <c r="G1219" s="87" t="s">
        <v>304</v>
      </c>
    </row>
    <row r="1220" spans="2:7">
      <c r="B1220" s="99" t="s">
        <v>2090</v>
      </c>
      <c r="C1220" s="87" t="s">
        <v>1344</v>
      </c>
      <c r="D1220" s="87">
        <v>50</v>
      </c>
      <c r="E1220" s="87">
        <v>501</v>
      </c>
      <c r="F1220" s="87">
        <v>0</v>
      </c>
      <c r="G1220" s="87" t="s">
        <v>1346</v>
      </c>
    </row>
    <row r="1221" spans="2:7">
      <c r="B1221" s="99" t="s">
        <v>2090</v>
      </c>
      <c r="C1221" s="87" t="s">
        <v>1344</v>
      </c>
      <c r="D1221" s="87">
        <v>50</v>
      </c>
      <c r="E1221" s="87">
        <v>501</v>
      </c>
      <c r="F1221" s="87">
        <v>5011</v>
      </c>
      <c r="G1221" s="87" t="s">
        <v>1853</v>
      </c>
    </row>
    <row r="1222" spans="2:7">
      <c r="B1222" s="99" t="s">
        <v>2090</v>
      </c>
      <c r="C1222" s="87" t="s">
        <v>1344</v>
      </c>
      <c r="D1222" s="87">
        <v>50</v>
      </c>
      <c r="E1222" s="87">
        <v>501</v>
      </c>
      <c r="F1222" s="87">
        <v>5019</v>
      </c>
      <c r="G1222" s="87" t="s">
        <v>1854</v>
      </c>
    </row>
    <row r="1223" spans="2:7">
      <c r="B1223" s="99" t="s">
        <v>2090</v>
      </c>
      <c r="C1223" s="87" t="s">
        <v>1344</v>
      </c>
      <c r="D1223" s="87">
        <v>51</v>
      </c>
      <c r="E1223" s="87">
        <v>0</v>
      </c>
      <c r="F1223" s="87">
        <v>0</v>
      </c>
      <c r="G1223" s="87" t="s">
        <v>1347</v>
      </c>
    </row>
    <row r="1224" spans="2:7">
      <c r="B1224" s="99" t="s">
        <v>2090</v>
      </c>
      <c r="C1224" s="87" t="s">
        <v>1344</v>
      </c>
      <c r="D1224" s="87">
        <v>51</v>
      </c>
      <c r="E1224" s="87">
        <v>510</v>
      </c>
      <c r="F1224" s="87">
        <v>0</v>
      </c>
      <c r="G1224" s="87" t="s">
        <v>1855</v>
      </c>
    </row>
    <row r="1225" spans="2:7">
      <c r="B1225" s="99" t="s">
        <v>2090</v>
      </c>
      <c r="C1225" s="87" t="s">
        <v>1344</v>
      </c>
      <c r="D1225" s="87">
        <v>51</v>
      </c>
      <c r="E1225" s="87">
        <v>510</v>
      </c>
      <c r="F1225" s="87">
        <v>5100</v>
      </c>
      <c r="G1225" s="87" t="s">
        <v>303</v>
      </c>
    </row>
    <row r="1226" spans="2:7">
      <c r="B1226" s="99" t="s">
        <v>2090</v>
      </c>
      <c r="C1226" s="87" t="s">
        <v>1344</v>
      </c>
      <c r="D1226" s="87">
        <v>51</v>
      </c>
      <c r="E1226" s="87">
        <v>510</v>
      </c>
      <c r="F1226" s="87">
        <v>5108</v>
      </c>
      <c r="G1226" s="87" t="s">
        <v>1852</v>
      </c>
    </row>
    <row r="1227" spans="2:7">
      <c r="B1227" s="99" t="s">
        <v>2090</v>
      </c>
      <c r="C1227" s="87" t="s">
        <v>1344</v>
      </c>
      <c r="D1227" s="87">
        <v>51</v>
      </c>
      <c r="E1227" s="87">
        <v>510</v>
      </c>
      <c r="F1227" s="87">
        <v>5109</v>
      </c>
      <c r="G1227" s="87" t="s">
        <v>304</v>
      </c>
    </row>
    <row r="1228" spans="2:7">
      <c r="B1228" s="99" t="s">
        <v>2090</v>
      </c>
      <c r="C1228" s="87" t="s">
        <v>1344</v>
      </c>
      <c r="D1228" s="87">
        <v>51</v>
      </c>
      <c r="E1228" s="87">
        <v>511</v>
      </c>
      <c r="F1228" s="87">
        <v>0</v>
      </c>
      <c r="G1228" s="87" t="s">
        <v>1856</v>
      </c>
    </row>
    <row r="1229" spans="2:7">
      <c r="B1229" s="99" t="s">
        <v>2090</v>
      </c>
      <c r="C1229" s="87" t="s">
        <v>1344</v>
      </c>
      <c r="D1229" s="87">
        <v>51</v>
      </c>
      <c r="E1229" s="87">
        <v>511</v>
      </c>
      <c r="F1229" s="87">
        <v>5111</v>
      </c>
      <c r="G1229" s="87" t="s">
        <v>1857</v>
      </c>
    </row>
    <row r="1230" spans="2:7">
      <c r="B1230" s="99" t="s">
        <v>2090</v>
      </c>
      <c r="C1230" s="87" t="s">
        <v>1344</v>
      </c>
      <c r="D1230" s="87">
        <v>51</v>
      </c>
      <c r="E1230" s="87">
        <v>511</v>
      </c>
      <c r="F1230" s="87">
        <v>5112</v>
      </c>
      <c r="G1230" s="87" t="s">
        <v>1858</v>
      </c>
    </row>
    <row r="1231" spans="2:7">
      <c r="B1231" s="99" t="s">
        <v>2090</v>
      </c>
      <c r="C1231" s="87" t="s">
        <v>1344</v>
      </c>
      <c r="D1231" s="87">
        <v>51</v>
      </c>
      <c r="E1231" s="87">
        <v>511</v>
      </c>
      <c r="F1231" s="87">
        <v>5113</v>
      </c>
      <c r="G1231" s="87" t="s">
        <v>1859</v>
      </c>
    </row>
    <row r="1232" spans="2:7">
      <c r="B1232" s="99" t="s">
        <v>2090</v>
      </c>
      <c r="C1232" s="87" t="s">
        <v>1344</v>
      </c>
      <c r="D1232" s="87">
        <v>51</v>
      </c>
      <c r="E1232" s="87">
        <v>512</v>
      </c>
      <c r="F1232" s="87">
        <v>0</v>
      </c>
      <c r="G1232" s="87" t="s">
        <v>1860</v>
      </c>
    </row>
    <row r="1233" spans="2:7">
      <c r="B1233" s="99" t="s">
        <v>2090</v>
      </c>
      <c r="C1233" s="87" t="s">
        <v>1344</v>
      </c>
      <c r="D1233" s="87">
        <v>51</v>
      </c>
      <c r="E1233" s="87">
        <v>512</v>
      </c>
      <c r="F1233" s="87">
        <v>5121</v>
      </c>
      <c r="G1233" s="87" t="s">
        <v>1861</v>
      </c>
    </row>
    <row r="1234" spans="2:7">
      <c r="B1234" s="99" t="s">
        <v>2090</v>
      </c>
      <c r="C1234" s="87" t="s">
        <v>1344</v>
      </c>
      <c r="D1234" s="87">
        <v>51</v>
      </c>
      <c r="E1234" s="87">
        <v>512</v>
      </c>
      <c r="F1234" s="87">
        <v>5122</v>
      </c>
      <c r="G1234" s="87" t="s">
        <v>1862</v>
      </c>
    </row>
    <row r="1235" spans="2:7">
      <c r="B1235" s="99" t="s">
        <v>2090</v>
      </c>
      <c r="C1235" s="87" t="s">
        <v>1344</v>
      </c>
      <c r="D1235" s="87">
        <v>51</v>
      </c>
      <c r="E1235" s="87">
        <v>512</v>
      </c>
      <c r="F1235" s="87">
        <v>5123</v>
      </c>
      <c r="G1235" s="87" t="s">
        <v>1863</v>
      </c>
    </row>
    <row r="1236" spans="2:7">
      <c r="B1236" s="99" t="s">
        <v>2090</v>
      </c>
      <c r="C1236" s="87" t="s">
        <v>1344</v>
      </c>
      <c r="D1236" s="87">
        <v>51</v>
      </c>
      <c r="E1236" s="87">
        <v>512</v>
      </c>
      <c r="F1236" s="87">
        <v>5129</v>
      </c>
      <c r="G1236" s="87" t="s">
        <v>1864</v>
      </c>
    </row>
    <row r="1237" spans="2:7">
      <c r="B1237" s="99" t="s">
        <v>2090</v>
      </c>
      <c r="C1237" s="87" t="s">
        <v>1344</v>
      </c>
      <c r="D1237" s="87">
        <v>51</v>
      </c>
      <c r="E1237" s="87">
        <v>513</v>
      </c>
      <c r="F1237" s="87">
        <v>0</v>
      </c>
      <c r="G1237" s="87" t="s">
        <v>1865</v>
      </c>
    </row>
    <row r="1238" spans="2:7">
      <c r="B1238" s="99" t="s">
        <v>2090</v>
      </c>
      <c r="C1238" s="87" t="s">
        <v>1344</v>
      </c>
      <c r="D1238" s="87">
        <v>51</v>
      </c>
      <c r="E1238" s="87">
        <v>513</v>
      </c>
      <c r="F1238" s="87">
        <v>5131</v>
      </c>
      <c r="G1238" s="87" t="s">
        <v>1866</v>
      </c>
    </row>
    <row r="1239" spans="2:7">
      <c r="B1239" s="99" t="s">
        <v>2090</v>
      </c>
      <c r="C1239" s="87" t="s">
        <v>1344</v>
      </c>
      <c r="D1239" s="87">
        <v>51</v>
      </c>
      <c r="E1239" s="87">
        <v>513</v>
      </c>
      <c r="F1239" s="87">
        <v>5132</v>
      </c>
      <c r="G1239" s="87" t="s">
        <v>1867</v>
      </c>
    </row>
    <row r="1240" spans="2:7">
      <c r="B1240" s="99" t="s">
        <v>2090</v>
      </c>
      <c r="C1240" s="87" t="s">
        <v>1344</v>
      </c>
      <c r="D1240" s="87">
        <v>51</v>
      </c>
      <c r="E1240" s="87">
        <v>513</v>
      </c>
      <c r="F1240" s="87">
        <v>5133</v>
      </c>
      <c r="G1240" s="87" t="s">
        <v>1868</v>
      </c>
    </row>
    <row r="1241" spans="2:7">
      <c r="B1241" s="99" t="s">
        <v>2090</v>
      </c>
      <c r="C1241" s="87" t="s">
        <v>1344</v>
      </c>
      <c r="D1241" s="87">
        <v>51</v>
      </c>
      <c r="E1241" s="87">
        <v>513</v>
      </c>
      <c r="F1241" s="87">
        <v>5139</v>
      </c>
      <c r="G1241" s="87" t="s">
        <v>1869</v>
      </c>
    </row>
    <row r="1242" spans="2:7">
      <c r="B1242" s="99" t="s">
        <v>2090</v>
      </c>
      <c r="C1242" s="87" t="s">
        <v>1344</v>
      </c>
      <c r="D1242" s="87">
        <v>52</v>
      </c>
      <c r="E1242" s="87">
        <v>0</v>
      </c>
      <c r="F1242" s="87">
        <v>0</v>
      </c>
      <c r="G1242" s="87" t="s">
        <v>1348</v>
      </c>
    </row>
    <row r="1243" spans="2:7">
      <c r="B1243" s="99" t="s">
        <v>2090</v>
      </c>
      <c r="C1243" s="87" t="s">
        <v>1344</v>
      </c>
      <c r="D1243" s="87">
        <v>52</v>
      </c>
      <c r="E1243" s="87">
        <v>520</v>
      </c>
      <c r="F1243" s="87">
        <v>0</v>
      </c>
      <c r="G1243" s="87" t="s">
        <v>1870</v>
      </c>
    </row>
    <row r="1244" spans="2:7">
      <c r="B1244" s="99" t="s">
        <v>2090</v>
      </c>
      <c r="C1244" s="87" t="s">
        <v>1344</v>
      </c>
      <c r="D1244" s="87">
        <v>52</v>
      </c>
      <c r="E1244" s="87">
        <v>520</v>
      </c>
      <c r="F1244" s="87">
        <v>5200</v>
      </c>
      <c r="G1244" s="87" t="s">
        <v>303</v>
      </c>
    </row>
    <row r="1245" spans="2:7">
      <c r="B1245" s="99" t="s">
        <v>2090</v>
      </c>
      <c r="C1245" s="87" t="s">
        <v>1344</v>
      </c>
      <c r="D1245" s="87">
        <v>52</v>
      </c>
      <c r="E1245" s="87">
        <v>520</v>
      </c>
      <c r="F1245" s="87">
        <v>5208</v>
      </c>
      <c r="G1245" s="87" t="s">
        <v>1852</v>
      </c>
    </row>
    <row r="1246" spans="2:7">
      <c r="B1246" s="99" t="s">
        <v>2090</v>
      </c>
      <c r="C1246" s="87" t="s">
        <v>1344</v>
      </c>
      <c r="D1246" s="87">
        <v>52</v>
      </c>
      <c r="E1246" s="87">
        <v>520</v>
      </c>
      <c r="F1246" s="87">
        <v>5209</v>
      </c>
      <c r="G1246" s="87" t="s">
        <v>304</v>
      </c>
    </row>
    <row r="1247" spans="2:7">
      <c r="B1247" s="99" t="s">
        <v>2090</v>
      </c>
      <c r="C1247" s="87" t="s">
        <v>1344</v>
      </c>
      <c r="D1247" s="87">
        <v>52</v>
      </c>
      <c r="E1247" s="87">
        <v>521</v>
      </c>
      <c r="F1247" s="87">
        <v>0</v>
      </c>
      <c r="G1247" s="87" t="s">
        <v>1871</v>
      </c>
    </row>
    <row r="1248" spans="2:7">
      <c r="B1248" s="99" t="s">
        <v>2090</v>
      </c>
      <c r="C1248" s="87" t="s">
        <v>1344</v>
      </c>
      <c r="D1248" s="87">
        <v>52</v>
      </c>
      <c r="E1248" s="87">
        <v>521</v>
      </c>
      <c r="F1248" s="87">
        <v>5211</v>
      </c>
      <c r="G1248" s="87" t="s">
        <v>1872</v>
      </c>
    </row>
    <row r="1249" spans="2:7">
      <c r="B1249" s="99" t="s">
        <v>2090</v>
      </c>
      <c r="C1249" s="87" t="s">
        <v>1344</v>
      </c>
      <c r="D1249" s="87">
        <v>52</v>
      </c>
      <c r="E1249" s="87">
        <v>521</v>
      </c>
      <c r="F1249" s="87">
        <v>5212</v>
      </c>
      <c r="G1249" s="87" t="s">
        <v>1873</v>
      </c>
    </row>
    <row r="1250" spans="2:7">
      <c r="B1250" s="99" t="s">
        <v>2090</v>
      </c>
      <c r="C1250" s="87" t="s">
        <v>1344</v>
      </c>
      <c r="D1250" s="87">
        <v>52</v>
      </c>
      <c r="E1250" s="87">
        <v>521</v>
      </c>
      <c r="F1250" s="87">
        <v>5213</v>
      </c>
      <c r="G1250" s="87" t="s">
        <v>1874</v>
      </c>
    </row>
    <row r="1251" spans="2:7">
      <c r="B1251" s="99" t="s">
        <v>2090</v>
      </c>
      <c r="C1251" s="87" t="s">
        <v>1344</v>
      </c>
      <c r="D1251" s="87">
        <v>52</v>
      </c>
      <c r="E1251" s="87">
        <v>521</v>
      </c>
      <c r="F1251" s="87">
        <v>5214</v>
      </c>
      <c r="G1251" s="87" t="s">
        <v>1875</v>
      </c>
    </row>
    <row r="1252" spans="2:7">
      <c r="B1252" s="99" t="s">
        <v>2090</v>
      </c>
      <c r="C1252" s="87" t="s">
        <v>1344</v>
      </c>
      <c r="D1252" s="87">
        <v>52</v>
      </c>
      <c r="E1252" s="87">
        <v>521</v>
      </c>
      <c r="F1252" s="87">
        <v>5215</v>
      </c>
      <c r="G1252" s="87" t="s">
        <v>1876</v>
      </c>
    </row>
    <row r="1253" spans="2:7">
      <c r="B1253" s="99" t="s">
        <v>2090</v>
      </c>
      <c r="C1253" s="87" t="s">
        <v>1344</v>
      </c>
      <c r="D1253" s="87">
        <v>52</v>
      </c>
      <c r="E1253" s="87">
        <v>521</v>
      </c>
      <c r="F1253" s="87">
        <v>5216</v>
      </c>
      <c r="G1253" s="87" t="s">
        <v>1877</v>
      </c>
    </row>
    <row r="1254" spans="2:7">
      <c r="B1254" s="99" t="s">
        <v>2090</v>
      </c>
      <c r="C1254" s="87" t="s">
        <v>1344</v>
      </c>
      <c r="D1254" s="87">
        <v>52</v>
      </c>
      <c r="E1254" s="87">
        <v>521</v>
      </c>
      <c r="F1254" s="87">
        <v>5219</v>
      </c>
      <c r="G1254" s="87" t="s">
        <v>1878</v>
      </c>
    </row>
    <row r="1255" spans="2:7">
      <c r="B1255" s="99" t="s">
        <v>2090</v>
      </c>
      <c r="C1255" s="87" t="s">
        <v>1344</v>
      </c>
      <c r="D1255" s="87">
        <v>52</v>
      </c>
      <c r="E1255" s="87">
        <v>522</v>
      </c>
      <c r="F1255" s="87">
        <v>0</v>
      </c>
      <c r="G1255" s="87" t="s">
        <v>1879</v>
      </c>
    </row>
    <row r="1256" spans="2:7">
      <c r="B1256" s="99" t="s">
        <v>2090</v>
      </c>
      <c r="C1256" s="87" t="s">
        <v>1344</v>
      </c>
      <c r="D1256" s="87">
        <v>52</v>
      </c>
      <c r="E1256" s="87">
        <v>522</v>
      </c>
      <c r="F1256" s="87">
        <v>5221</v>
      </c>
      <c r="G1256" s="87" t="s">
        <v>1880</v>
      </c>
    </row>
    <row r="1257" spans="2:7">
      <c r="B1257" s="99" t="s">
        <v>2090</v>
      </c>
      <c r="C1257" s="87" t="s">
        <v>1344</v>
      </c>
      <c r="D1257" s="87">
        <v>52</v>
      </c>
      <c r="E1257" s="87">
        <v>522</v>
      </c>
      <c r="F1257" s="87">
        <v>5222</v>
      </c>
      <c r="G1257" s="87" t="s">
        <v>1881</v>
      </c>
    </row>
    <row r="1258" spans="2:7">
      <c r="B1258" s="99" t="s">
        <v>2090</v>
      </c>
      <c r="C1258" s="87" t="s">
        <v>1344</v>
      </c>
      <c r="D1258" s="87">
        <v>52</v>
      </c>
      <c r="E1258" s="87">
        <v>522</v>
      </c>
      <c r="F1258" s="87">
        <v>5223</v>
      </c>
      <c r="G1258" s="87" t="s">
        <v>1882</v>
      </c>
    </row>
    <row r="1259" spans="2:7">
      <c r="B1259" s="99" t="s">
        <v>2090</v>
      </c>
      <c r="C1259" s="87" t="s">
        <v>1344</v>
      </c>
      <c r="D1259" s="87">
        <v>52</v>
      </c>
      <c r="E1259" s="87">
        <v>522</v>
      </c>
      <c r="F1259" s="87">
        <v>5224</v>
      </c>
      <c r="G1259" s="87" t="s">
        <v>1883</v>
      </c>
    </row>
    <row r="1260" spans="2:7">
      <c r="B1260" s="99" t="s">
        <v>2090</v>
      </c>
      <c r="C1260" s="87" t="s">
        <v>1344</v>
      </c>
      <c r="D1260" s="87">
        <v>52</v>
      </c>
      <c r="E1260" s="87">
        <v>522</v>
      </c>
      <c r="F1260" s="87">
        <v>5225</v>
      </c>
      <c r="G1260" s="87" t="s">
        <v>1884</v>
      </c>
    </row>
    <row r="1261" spans="2:7">
      <c r="B1261" s="99" t="s">
        <v>2090</v>
      </c>
      <c r="C1261" s="87" t="s">
        <v>1344</v>
      </c>
      <c r="D1261" s="87">
        <v>52</v>
      </c>
      <c r="E1261" s="87">
        <v>522</v>
      </c>
      <c r="F1261" s="87">
        <v>5226</v>
      </c>
      <c r="G1261" s="87" t="s">
        <v>1885</v>
      </c>
    </row>
    <row r="1262" spans="2:7">
      <c r="B1262" s="99" t="s">
        <v>2090</v>
      </c>
      <c r="C1262" s="87" t="s">
        <v>1344</v>
      </c>
      <c r="D1262" s="87">
        <v>52</v>
      </c>
      <c r="E1262" s="87">
        <v>522</v>
      </c>
      <c r="F1262" s="87">
        <v>5227</v>
      </c>
      <c r="G1262" s="87" t="s">
        <v>1886</v>
      </c>
    </row>
    <row r="1263" spans="2:7">
      <c r="B1263" s="99" t="s">
        <v>2090</v>
      </c>
      <c r="C1263" s="87" t="s">
        <v>1344</v>
      </c>
      <c r="D1263" s="87">
        <v>52</v>
      </c>
      <c r="E1263" s="87">
        <v>522</v>
      </c>
      <c r="F1263" s="87">
        <v>5229</v>
      </c>
      <c r="G1263" s="87" t="s">
        <v>1887</v>
      </c>
    </row>
    <row r="1264" spans="2:7">
      <c r="B1264" s="99" t="s">
        <v>2090</v>
      </c>
      <c r="C1264" s="87" t="s">
        <v>1344</v>
      </c>
      <c r="D1264" s="87">
        <v>53</v>
      </c>
      <c r="E1264" s="87">
        <v>0</v>
      </c>
      <c r="F1264" s="87">
        <v>0</v>
      </c>
      <c r="G1264" s="87" t="s">
        <v>1349</v>
      </c>
    </row>
    <row r="1265" spans="2:7">
      <c r="B1265" s="99" t="s">
        <v>2090</v>
      </c>
      <c r="C1265" s="87" t="s">
        <v>1344</v>
      </c>
      <c r="D1265" s="87">
        <v>53</v>
      </c>
      <c r="E1265" s="87">
        <v>530</v>
      </c>
      <c r="F1265" s="87">
        <v>0</v>
      </c>
      <c r="G1265" s="87" t="s">
        <v>1888</v>
      </c>
    </row>
    <row r="1266" spans="2:7">
      <c r="B1266" s="99" t="s">
        <v>2090</v>
      </c>
      <c r="C1266" s="87" t="s">
        <v>1344</v>
      </c>
      <c r="D1266" s="87">
        <v>53</v>
      </c>
      <c r="E1266" s="87">
        <v>530</v>
      </c>
      <c r="F1266" s="87">
        <v>5300</v>
      </c>
      <c r="G1266" s="87" t="s">
        <v>303</v>
      </c>
    </row>
    <row r="1267" spans="2:7">
      <c r="B1267" s="99" t="s">
        <v>2090</v>
      </c>
      <c r="C1267" s="87" t="s">
        <v>1344</v>
      </c>
      <c r="D1267" s="87">
        <v>53</v>
      </c>
      <c r="E1267" s="87">
        <v>530</v>
      </c>
      <c r="F1267" s="87">
        <v>5308</v>
      </c>
      <c r="G1267" s="87" t="s">
        <v>1852</v>
      </c>
    </row>
    <row r="1268" spans="2:7">
      <c r="B1268" s="99" t="s">
        <v>2090</v>
      </c>
      <c r="C1268" s="87" t="s">
        <v>1344</v>
      </c>
      <c r="D1268" s="87">
        <v>53</v>
      </c>
      <c r="E1268" s="87">
        <v>530</v>
      </c>
      <c r="F1268" s="87">
        <v>5309</v>
      </c>
      <c r="G1268" s="87" t="s">
        <v>304</v>
      </c>
    </row>
    <row r="1269" spans="2:7">
      <c r="B1269" s="99" t="s">
        <v>2090</v>
      </c>
      <c r="C1269" s="87" t="s">
        <v>1344</v>
      </c>
      <c r="D1269" s="87">
        <v>53</v>
      </c>
      <c r="E1269" s="87">
        <v>531</v>
      </c>
      <c r="F1269" s="87">
        <v>0</v>
      </c>
      <c r="G1269" s="87" t="s">
        <v>1889</v>
      </c>
    </row>
    <row r="1270" spans="2:7">
      <c r="B1270" s="99" t="s">
        <v>2090</v>
      </c>
      <c r="C1270" s="87" t="s">
        <v>1344</v>
      </c>
      <c r="D1270" s="87">
        <v>53</v>
      </c>
      <c r="E1270" s="87">
        <v>531</v>
      </c>
      <c r="F1270" s="87">
        <v>5311</v>
      </c>
      <c r="G1270" s="87" t="s">
        <v>1890</v>
      </c>
    </row>
    <row r="1271" spans="2:7">
      <c r="B1271" s="99" t="s">
        <v>2090</v>
      </c>
      <c r="C1271" s="87" t="s">
        <v>1344</v>
      </c>
      <c r="D1271" s="87">
        <v>53</v>
      </c>
      <c r="E1271" s="87">
        <v>531</v>
      </c>
      <c r="F1271" s="87">
        <v>5312</v>
      </c>
      <c r="G1271" s="87" t="s">
        <v>1891</v>
      </c>
    </row>
    <row r="1272" spans="2:7">
      <c r="B1272" s="99" t="s">
        <v>2090</v>
      </c>
      <c r="C1272" s="87" t="s">
        <v>1344</v>
      </c>
      <c r="D1272" s="87">
        <v>53</v>
      </c>
      <c r="E1272" s="87">
        <v>531</v>
      </c>
      <c r="F1272" s="87">
        <v>5313</v>
      </c>
      <c r="G1272" s="87" t="s">
        <v>1892</v>
      </c>
    </row>
    <row r="1273" spans="2:7">
      <c r="B1273" s="99" t="s">
        <v>2090</v>
      </c>
      <c r="C1273" s="87" t="s">
        <v>1344</v>
      </c>
      <c r="D1273" s="87">
        <v>53</v>
      </c>
      <c r="E1273" s="87">
        <v>531</v>
      </c>
      <c r="F1273" s="87">
        <v>5314</v>
      </c>
      <c r="G1273" s="87" t="s">
        <v>1893</v>
      </c>
    </row>
    <row r="1274" spans="2:7">
      <c r="B1274" s="99" t="s">
        <v>2090</v>
      </c>
      <c r="C1274" s="87" t="s">
        <v>1344</v>
      </c>
      <c r="D1274" s="87">
        <v>53</v>
      </c>
      <c r="E1274" s="87">
        <v>531</v>
      </c>
      <c r="F1274" s="87">
        <v>5319</v>
      </c>
      <c r="G1274" s="87" t="s">
        <v>1894</v>
      </c>
    </row>
    <row r="1275" spans="2:7">
      <c r="B1275" s="99" t="s">
        <v>2090</v>
      </c>
      <c r="C1275" s="87" t="s">
        <v>1344</v>
      </c>
      <c r="D1275" s="87">
        <v>53</v>
      </c>
      <c r="E1275" s="87">
        <v>532</v>
      </c>
      <c r="F1275" s="87">
        <v>0</v>
      </c>
      <c r="G1275" s="87" t="s">
        <v>1895</v>
      </c>
    </row>
    <row r="1276" spans="2:7">
      <c r="B1276" s="99" t="s">
        <v>2090</v>
      </c>
      <c r="C1276" s="87" t="s">
        <v>1344</v>
      </c>
      <c r="D1276" s="87">
        <v>53</v>
      </c>
      <c r="E1276" s="87">
        <v>532</v>
      </c>
      <c r="F1276" s="87">
        <v>5321</v>
      </c>
      <c r="G1276" s="87" t="s">
        <v>1896</v>
      </c>
    </row>
    <row r="1277" spans="2:7">
      <c r="B1277" s="99" t="s">
        <v>2090</v>
      </c>
      <c r="C1277" s="87" t="s">
        <v>1344</v>
      </c>
      <c r="D1277" s="87">
        <v>53</v>
      </c>
      <c r="E1277" s="87">
        <v>532</v>
      </c>
      <c r="F1277" s="87">
        <v>5322</v>
      </c>
      <c r="G1277" s="87" t="s">
        <v>1897</v>
      </c>
    </row>
    <row r="1278" spans="2:7">
      <c r="B1278" s="99" t="s">
        <v>2090</v>
      </c>
      <c r="C1278" s="87" t="s">
        <v>1344</v>
      </c>
      <c r="D1278" s="87">
        <v>53</v>
      </c>
      <c r="E1278" s="87">
        <v>532</v>
      </c>
      <c r="F1278" s="87">
        <v>5329</v>
      </c>
      <c r="G1278" s="87" t="s">
        <v>1898</v>
      </c>
    </row>
    <row r="1279" spans="2:7">
      <c r="B1279" s="99" t="s">
        <v>2090</v>
      </c>
      <c r="C1279" s="87" t="s">
        <v>1344</v>
      </c>
      <c r="D1279" s="87">
        <v>53</v>
      </c>
      <c r="E1279" s="87">
        <v>533</v>
      </c>
      <c r="F1279" s="87">
        <v>0</v>
      </c>
      <c r="G1279" s="87" t="s">
        <v>1899</v>
      </c>
    </row>
    <row r="1280" spans="2:7">
      <c r="B1280" s="99" t="s">
        <v>2090</v>
      </c>
      <c r="C1280" s="87" t="s">
        <v>1344</v>
      </c>
      <c r="D1280" s="87">
        <v>53</v>
      </c>
      <c r="E1280" s="87">
        <v>533</v>
      </c>
      <c r="F1280" s="87">
        <v>5331</v>
      </c>
      <c r="G1280" s="87" t="s">
        <v>1900</v>
      </c>
    </row>
    <row r="1281" spans="2:7">
      <c r="B1281" s="99" t="s">
        <v>2090</v>
      </c>
      <c r="C1281" s="87" t="s">
        <v>1344</v>
      </c>
      <c r="D1281" s="87">
        <v>53</v>
      </c>
      <c r="E1281" s="87">
        <v>533</v>
      </c>
      <c r="F1281" s="87">
        <v>5332</v>
      </c>
      <c r="G1281" s="87" t="s">
        <v>1901</v>
      </c>
    </row>
    <row r="1282" spans="2:7">
      <c r="B1282" s="99" t="s">
        <v>2090</v>
      </c>
      <c r="C1282" s="87" t="s">
        <v>1344</v>
      </c>
      <c r="D1282" s="87">
        <v>53</v>
      </c>
      <c r="E1282" s="87">
        <v>534</v>
      </c>
      <c r="F1282" s="87">
        <v>0</v>
      </c>
      <c r="G1282" s="87" t="s">
        <v>1902</v>
      </c>
    </row>
    <row r="1283" spans="2:7">
      <c r="B1283" s="99" t="s">
        <v>2090</v>
      </c>
      <c r="C1283" s="87" t="s">
        <v>1344</v>
      </c>
      <c r="D1283" s="87">
        <v>53</v>
      </c>
      <c r="E1283" s="87">
        <v>534</v>
      </c>
      <c r="F1283" s="87">
        <v>5341</v>
      </c>
      <c r="G1283" s="87" t="s">
        <v>1903</v>
      </c>
    </row>
    <row r="1284" spans="2:7">
      <c r="B1284" s="99" t="s">
        <v>2090</v>
      </c>
      <c r="C1284" s="87" t="s">
        <v>1344</v>
      </c>
      <c r="D1284" s="87">
        <v>53</v>
      </c>
      <c r="E1284" s="87">
        <v>534</v>
      </c>
      <c r="F1284" s="87">
        <v>5342</v>
      </c>
      <c r="G1284" s="87" t="s">
        <v>1904</v>
      </c>
    </row>
    <row r="1285" spans="2:7">
      <c r="B1285" s="99" t="s">
        <v>2090</v>
      </c>
      <c r="C1285" s="87" t="s">
        <v>1344</v>
      </c>
      <c r="D1285" s="87">
        <v>53</v>
      </c>
      <c r="E1285" s="87">
        <v>534</v>
      </c>
      <c r="F1285" s="87">
        <v>5349</v>
      </c>
      <c r="G1285" s="87" t="s">
        <v>1905</v>
      </c>
    </row>
    <row r="1286" spans="2:7">
      <c r="B1286" s="99" t="s">
        <v>2090</v>
      </c>
      <c r="C1286" s="87" t="s">
        <v>1344</v>
      </c>
      <c r="D1286" s="87">
        <v>53</v>
      </c>
      <c r="E1286" s="87">
        <v>535</v>
      </c>
      <c r="F1286" s="87">
        <v>0</v>
      </c>
      <c r="G1286" s="87" t="s">
        <v>1906</v>
      </c>
    </row>
    <row r="1287" spans="2:7">
      <c r="B1287" s="99" t="s">
        <v>2090</v>
      </c>
      <c r="C1287" s="87" t="s">
        <v>1344</v>
      </c>
      <c r="D1287" s="87">
        <v>53</v>
      </c>
      <c r="E1287" s="87">
        <v>535</v>
      </c>
      <c r="F1287" s="87">
        <v>5351</v>
      </c>
      <c r="G1287" s="87" t="s">
        <v>1907</v>
      </c>
    </row>
    <row r="1288" spans="2:7">
      <c r="B1288" s="99" t="s">
        <v>2090</v>
      </c>
      <c r="C1288" s="87" t="s">
        <v>1344</v>
      </c>
      <c r="D1288" s="87">
        <v>53</v>
      </c>
      <c r="E1288" s="87">
        <v>535</v>
      </c>
      <c r="F1288" s="87">
        <v>5352</v>
      </c>
      <c r="G1288" s="87" t="s">
        <v>1908</v>
      </c>
    </row>
    <row r="1289" spans="2:7">
      <c r="B1289" s="99" t="s">
        <v>2090</v>
      </c>
      <c r="C1289" s="87" t="s">
        <v>1344</v>
      </c>
      <c r="D1289" s="87">
        <v>53</v>
      </c>
      <c r="E1289" s="87">
        <v>536</v>
      </c>
      <c r="F1289" s="87">
        <v>0</v>
      </c>
      <c r="G1289" s="87" t="s">
        <v>1909</v>
      </c>
    </row>
    <row r="1290" spans="2:7">
      <c r="B1290" s="99" t="s">
        <v>2090</v>
      </c>
      <c r="C1290" s="87" t="s">
        <v>1344</v>
      </c>
      <c r="D1290" s="87">
        <v>53</v>
      </c>
      <c r="E1290" s="87">
        <v>536</v>
      </c>
      <c r="F1290" s="87">
        <v>5361</v>
      </c>
      <c r="G1290" s="87" t="s">
        <v>1910</v>
      </c>
    </row>
    <row r="1291" spans="2:7">
      <c r="B1291" s="99" t="s">
        <v>2090</v>
      </c>
      <c r="C1291" s="87" t="s">
        <v>1344</v>
      </c>
      <c r="D1291" s="87">
        <v>53</v>
      </c>
      <c r="E1291" s="87">
        <v>536</v>
      </c>
      <c r="F1291" s="87">
        <v>5362</v>
      </c>
      <c r="G1291" s="87" t="s">
        <v>1911</v>
      </c>
    </row>
    <row r="1292" spans="2:7">
      <c r="B1292" s="99" t="s">
        <v>2090</v>
      </c>
      <c r="C1292" s="87" t="s">
        <v>1344</v>
      </c>
      <c r="D1292" s="87">
        <v>53</v>
      </c>
      <c r="E1292" s="87">
        <v>536</v>
      </c>
      <c r="F1292" s="87">
        <v>5363</v>
      </c>
      <c r="G1292" s="87" t="s">
        <v>1912</v>
      </c>
    </row>
    <row r="1293" spans="2:7">
      <c r="B1293" s="99" t="s">
        <v>2090</v>
      </c>
      <c r="C1293" s="87" t="s">
        <v>1344</v>
      </c>
      <c r="D1293" s="87">
        <v>53</v>
      </c>
      <c r="E1293" s="87">
        <v>536</v>
      </c>
      <c r="F1293" s="87">
        <v>5364</v>
      </c>
      <c r="G1293" s="87" t="s">
        <v>1913</v>
      </c>
    </row>
    <row r="1294" spans="2:7">
      <c r="B1294" s="99" t="s">
        <v>2090</v>
      </c>
      <c r="C1294" s="87" t="s">
        <v>1344</v>
      </c>
      <c r="D1294" s="87">
        <v>53</v>
      </c>
      <c r="E1294" s="87">
        <v>536</v>
      </c>
      <c r="F1294" s="87">
        <v>5369</v>
      </c>
      <c r="G1294" s="87" t="s">
        <v>1914</v>
      </c>
    </row>
    <row r="1295" spans="2:7">
      <c r="B1295" s="99" t="s">
        <v>2090</v>
      </c>
      <c r="C1295" s="87" t="s">
        <v>1344</v>
      </c>
      <c r="D1295" s="87">
        <v>54</v>
      </c>
      <c r="E1295" s="87">
        <v>0</v>
      </c>
      <c r="F1295" s="87">
        <v>0</v>
      </c>
      <c r="G1295" s="87" t="s">
        <v>1350</v>
      </c>
    </row>
    <row r="1296" spans="2:7">
      <c r="B1296" s="99" t="s">
        <v>2090</v>
      </c>
      <c r="C1296" s="87" t="s">
        <v>1344</v>
      </c>
      <c r="D1296" s="87">
        <v>54</v>
      </c>
      <c r="E1296" s="87">
        <v>540</v>
      </c>
      <c r="F1296" s="87">
        <v>0</v>
      </c>
      <c r="G1296" s="87" t="s">
        <v>1915</v>
      </c>
    </row>
    <row r="1297" spans="2:7">
      <c r="B1297" s="99" t="s">
        <v>2090</v>
      </c>
      <c r="C1297" s="87" t="s">
        <v>1344</v>
      </c>
      <c r="D1297" s="87">
        <v>54</v>
      </c>
      <c r="E1297" s="87">
        <v>540</v>
      </c>
      <c r="F1297" s="87">
        <v>5400</v>
      </c>
      <c r="G1297" s="87" t="s">
        <v>303</v>
      </c>
    </row>
    <row r="1298" spans="2:7">
      <c r="B1298" s="99" t="s">
        <v>2090</v>
      </c>
      <c r="C1298" s="87" t="s">
        <v>1344</v>
      </c>
      <c r="D1298" s="87">
        <v>54</v>
      </c>
      <c r="E1298" s="87">
        <v>540</v>
      </c>
      <c r="F1298" s="87">
        <v>5408</v>
      </c>
      <c r="G1298" s="87" t="s">
        <v>1852</v>
      </c>
    </row>
    <row r="1299" spans="2:7">
      <c r="B1299" s="99" t="s">
        <v>2090</v>
      </c>
      <c r="C1299" s="87" t="s">
        <v>1344</v>
      </c>
      <c r="D1299" s="87">
        <v>54</v>
      </c>
      <c r="E1299" s="87">
        <v>540</v>
      </c>
      <c r="F1299" s="87">
        <v>5409</v>
      </c>
      <c r="G1299" s="87" t="s">
        <v>304</v>
      </c>
    </row>
    <row r="1300" spans="2:7">
      <c r="B1300" s="99" t="s">
        <v>2090</v>
      </c>
      <c r="C1300" s="87" t="s">
        <v>1344</v>
      </c>
      <c r="D1300" s="87">
        <v>54</v>
      </c>
      <c r="E1300" s="87">
        <v>541</v>
      </c>
      <c r="F1300" s="87">
        <v>0</v>
      </c>
      <c r="G1300" s="87" t="s">
        <v>1916</v>
      </c>
    </row>
    <row r="1301" spans="2:7">
      <c r="B1301" s="99" t="s">
        <v>2090</v>
      </c>
      <c r="C1301" s="87" t="s">
        <v>1344</v>
      </c>
      <c r="D1301" s="87">
        <v>54</v>
      </c>
      <c r="E1301" s="87">
        <v>541</v>
      </c>
      <c r="F1301" s="87">
        <v>5411</v>
      </c>
      <c r="G1301" s="87" t="s">
        <v>1917</v>
      </c>
    </row>
    <row r="1302" spans="2:7">
      <c r="B1302" s="99" t="s">
        <v>2090</v>
      </c>
      <c r="C1302" s="87" t="s">
        <v>1344</v>
      </c>
      <c r="D1302" s="87">
        <v>54</v>
      </c>
      <c r="E1302" s="87">
        <v>541</v>
      </c>
      <c r="F1302" s="87">
        <v>5412</v>
      </c>
      <c r="G1302" s="87" t="s">
        <v>1918</v>
      </c>
    </row>
    <row r="1303" spans="2:7">
      <c r="B1303" s="99" t="s">
        <v>2090</v>
      </c>
      <c r="C1303" s="87" t="s">
        <v>1344</v>
      </c>
      <c r="D1303" s="87">
        <v>54</v>
      </c>
      <c r="E1303" s="87">
        <v>541</v>
      </c>
      <c r="F1303" s="87">
        <v>5413</v>
      </c>
      <c r="G1303" s="87" t="s">
        <v>1919</v>
      </c>
    </row>
    <row r="1304" spans="2:7">
      <c r="B1304" s="99" t="s">
        <v>2090</v>
      </c>
      <c r="C1304" s="87" t="s">
        <v>1344</v>
      </c>
      <c r="D1304" s="87">
        <v>54</v>
      </c>
      <c r="E1304" s="87">
        <v>541</v>
      </c>
      <c r="F1304" s="87">
        <v>5414</v>
      </c>
      <c r="G1304" s="87" t="s">
        <v>1920</v>
      </c>
    </row>
    <row r="1305" spans="2:7">
      <c r="B1305" s="99" t="s">
        <v>2090</v>
      </c>
      <c r="C1305" s="87" t="s">
        <v>1344</v>
      </c>
      <c r="D1305" s="87">
        <v>54</v>
      </c>
      <c r="E1305" s="87">
        <v>541</v>
      </c>
      <c r="F1305" s="87">
        <v>5419</v>
      </c>
      <c r="G1305" s="87" t="s">
        <v>1921</v>
      </c>
    </row>
    <row r="1306" spans="2:7">
      <c r="B1306" s="99" t="s">
        <v>2090</v>
      </c>
      <c r="C1306" s="87" t="s">
        <v>1344</v>
      </c>
      <c r="D1306" s="87">
        <v>54</v>
      </c>
      <c r="E1306" s="87">
        <v>542</v>
      </c>
      <c r="F1306" s="87">
        <v>0</v>
      </c>
      <c r="G1306" s="87" t="s">
        <v>1922</v>
      </c>
    </row>
    <row r="1307" spans="2:7">
      <c r="B1307" s="99" t="s">
        <v>2090</v>
      </c>
      <c r="C1307" s="87" t="s">
        <v>1344</v>
      </c>
      <c r="D1307" s="87">
        <v>54</v>
      </c>
      <c r="E1307" s="87">
        <v>542</v>
      </c>
      <c r="F1307" s="87">
        <v>5421</v>
      </c>
      <c r="G1307" s="87" t="s">
        <v>1923</v>
      </c>
    </row>
    <row r="1308" spans="2:7">
      <c r="B1308" s="99" t="s">
        <v>2090</v>
      </c>
      <c r="C1308" s="87" t="s">
        <v>1344</v>
      </c>
      <c r="D1308" s="87">
        <v>54</v>
      </c>
      <c r="E1308" s="87">
        <v>542</v>
      </c>
      <c r="F1308" s="87">
        <v>5422</v>
      </c>
      <c r="G1308" s="87" t="s">
        <v>1924</v>
      </c>
    </row>
    <row r="1309" spans="2:7">
      <c r="B1309" s="99" t="s">
        <v>2090</v>
      </c>
      <c r="C1309" s="87" t="s">
        <v>1344</v>
      </c>
      <c r="D1309" s="87">
        <v>54</v>
      </c>
      <c r="E1309" s="87">
        <v>542</v>
      </c>
      <c r="F1309" s="87">
        <v>5423</v>
      </c>
      <c r="G1309" s="87" t="s">
        <v>1925</v>
      </c>
    </row>
    <row r="1310" spans="2:7">
      <c r="B1310" s="99" t="s">
        <v>2090</v>
      </c>
      <c r="C1310" s="87" t="s">
        <v>1344</v>
      </c>
      <c r="D1310" s="87">
        <v>54</v>
      </c>
      <c r="E1310" s="87">
        <v>543</v>
      </c>
      <c r="F1310" s="87">
        <v>0</v>
      </c>
      <c r="G1310" s="87" t="s">
        <v>1926</v>
      </c>
    </row>
    <row r="1311" spans="2:7">
      <c r="B1311" s="99" t="s">
        <v>2090</v>
      </c>
      <c r="C1311" s="87" t="s">
        <v>1344</v>
      </c>
      <c r="D1311" s="87">
        <v>54</v>
      </c>
      <c r="E1311" s="87">
        <v>543</v>
      </c>
      <c r="F1311" s="87">
        <v>5431</v>
      </c>
      <c r="G1311" s="87" t="s">
        <v>1927</v>
      </c>
    </row>
    <row r="1312" spans="2:7">
      <c r="B1312" s="99" t="s">
        <v>2090</v>
      </c>
      <c r="C1312" s="87" t="s">
        <v>1344</v>
      </c>
      <c r="D1312" s="87">
        <v>54</v>
      </c>
      <c r="E1312" s="87">
        <v>543</v>
      </c>
      <c r="F1312" s="87">
        <v>5432</v>
      </c>
      <c r="G1312" s="87" t="s">
        <v>1928</v>
      </c>
    </row>
    <row r="1313" spans="2:7">
      <c r="B1313" s="99" t="s">
        <v>2090</v>
      </c>
      <c r="C1313" s="87" t="s">
        <v>1344</v>
      </c>
      <c r="D1313" s="87">
        <v>54</v>
      </c>
      <c r="E1313" s="87">
        <v>549</v>
      </c>
      <c r="F1313" s="87">
        <v>0</v>
      </c>
      <c r="G1313" s="87" t="s">
        <v>1929</v>
      </c>
    </row>
    <row r="1314" spans="2:7">
      <c r="B1314" s="99" t="s">
        <v>2090</v>
      </c>
      <c r="C1314" s="87" t="s">
        <v>1344</v>
      </c>
      <c r="D1314" s="87">
        <v>54</v>
      </c>
      <c r="E1314" s="87">
        <v>549</v>
      </c>
      <c r="F1314" s="87">
        <v>5491</v>
      </c>
      <c r="G1314" s="87" t="s">
        <v>1930</v>
      </c>
    </row>
    <row r="1315" spans="2:7">
      <c r="B1315" s="99" t="s">
        <v>2090</v>
      </c>
      <c r="C1315" s="87" t="s">
        <v>1344</v>
      </c>
      <c r="D1315" s="87">
        <v>54</v>
      </c>
      <c r="E1315" s="87">
        <v>549</v>
      </c>
      <c r="F1315" s="87">
        <v>5492</v>
      </c>
      <c r="G1315" s="87" t="s">
        <v>1931</v>
      </c>
    </row>
    <row r="1316" spans="2:7">
      <c r="B1316" s="99" t="s">
        <v>2090</v>
      </c>
      <c r="C1316" s="87" t="s">
        <v>1344</v>
      </c>
      <c r="D1316" s="87">
        <v>54</v>
      </c>
      <c r="E1316" s="87">
        <v>549</v>
      </c>
      <c r="F1316" s="87">
        <v>5493</v>
      </c>
      <c r="G1316" s="87" t="s">
        <v>1932</v>
      </c>
    </row>
    <row r="1317" spans="2:7">
      <c r="B1317" s="99" t="s">
        <v>2090</v>
      </c>
      <c r="C1317" s="87" t="s">
        <v>1344</v>
      </c>
      <c r="D1317" s="87">
        <v>55</v>
      </c>
      <c r="E1317" s="87">
        <v>0</v>
      </c>
      <c r="F1317" s="87">
        <v>0</v>
      </c>
      <c r="G1317" s="87" t="s">
        <v>1351</v>
      </c>
    </row>
    <row r="1318" spans="2:7">
      <c r="B1318" s="99" t="s">
        <v>2090</v>
      </c>
      <c r="C1318" s="87" t="s">
        <v>1344</v>
      </c>
      <c r="D1318" s="87">
        <v>55</v>
      </c>
      <c r="E1318" s="87">
        <v>550</v>
      </c>
      <c r="F1318" s="87">
        <v>0</v>
      </c>
      <c r="G1318" s="87" t="s">
        <v>1933</v>
      </c>
    </row>
    <row r="1319" spans="2:7">
      <c r="B1319" s="99" t="s">
        <v>2090</v>
      </c>
      <c r="C1319" s="87" t="s">
        <v>1344</v>
      </c>
      <c r="D1319" s="87">
        <v>55</v>
      </c>
      <c r="E1319" s="87">
        <v>550</v>
      </c>
      <c r="F1319" s="87">
        <v>5500</v>
      </c>
      <c r="G1319" s="87" t="s">
        <v>303</v>
      </c>
    </row>
    <row r="1320" spans="2:7">
      <c r="B1320" s="99" t="s">
        <v>2090</v>
      </c>
      <c r="C1320" s="87" t="s">
        <v>1344</v>
      </c>
      <c r="D1320" s="87">
        <v>55</v>
      </c>
      <c r="E1320" s="87">
        <v>550</v>
      </c>
      <c r="F1320" s="87">
        <v>5508</v>
      </c>
      <c r="G1320" s="87" t="s">
        <v>1852</v>
      </c>
    </row>
    <row r="1321" spans="2:7">
      <c r="B1321" s="99" t="s">
        <v>2090</v>
      </c>
      <c r="C1321" s="87" t="s">
        <v>1344</v>
      </c>
      <c r="D1321" s="87">
        <v>55</v>
      </c>
      <c r="E1321" s="87">
        <v>550</v>
      </c>
      <c r="F1321" s="87">
        <v>5509</v>
      </c>
      <c r="G1321" s="87" t="s">
        <v>304</v>
      </c>
    </row>
    <row r="1322" spans="2:7">
      <c r="B1322" s="99" t="s">
        <v>2090</v>
      </c>
      <c r="C1322" s="87" t="s">
        <v>1344</v>
      </c>
      <c r="D1322" s="87">
        <v>55</v>
      </c>
      <c r="E1322" s="87">
        <v>551</v>
      </c>
      <c r="F1322" s="87">
        <v>0</v>
      </c>
      <c r="G1322" s="87" t="s">
        <v>1934</v>
      </c>
    </row>
    <row r="1323" spans="2:7">
      <c r="B1323" s="99" t="s">
        <v>2090</v>
      </c>
      <c r="C1323" s="87" t="s">
        <v>1344</v>
      </c>
      <c r="D1323" s="87">
        <v>55</v>
      </c>
      <c r="E1323" s="87">
        <v>551</v>
      </c>
      <c r="F1323" s="87">
        <v>5511</v>
      </c>
      <c r="G1323" s="87" t="s">
        <v>1935</v>
      </c>
    </row>
    <row r="1324" spans="2:7">
      <c r="B1324" s="99" t="s">
        <v>2090</v>
      </c>
      <c r="C1324" s="87" t="s">
        <v>1344</v>
      </c>
      <c r="D1324" s="87">
        <v>55</v>
      </c>
      <c r="E1324" s="87">
        <v>551</v>
      </c>
      <c r="F1324" s="87">
        <v>5512</v>
      </c>
      <c r="G1324" s="87" t="s">
        <v>1936</v>
      </c>
    </row>
    <row r="1325" spans="2:7">
      <c r="B1325" s="99" t="s">
        <v>2090</v>
      </c>
      <c r="C1325" s="87" t="s">
        <v>1344</v>
      </c>
      <c r="D1325" s="87">
        <v>55</v>
      </c>
      <c r="E1325" s="87">
        <v>551</v>
      </c>
      <c r="F1325" s="87">
        <v>5513</v>
      </c>
      <c r="G1325" s="87" t="s">
        <v>1937</v>
      </c>
    </row>
    <row r="1326" spans="2:7">
      <c r="B1326" s="99" t="s">
        <v>2090</v>
      </c>
      <c r="C1326" s="87" t="s">
        <v>1344</v>
      </c>
      <c r="D1326" s="87">
        <v>55</v>
      </c>
      <c r="E1326" s="87">
        <v>551</v>
      </c>
      <c r="F1326" s="87">
        <v>5514</v>
      </c>
      <c r="G1326" s="87" t="s">
        <v>1938</v>
      </c>
    </row>
    <row r="1327" spans="2:7">
      <c r="B1327" s="99" t="s">
        <v>2090</v>
      </c>
      <c r="C1327" s="87" t="s">
        <v>1344</v>
      </c>
      <c r="D1327" s="87">
        <v>55</v>
      </c>
      <c r="E1327" s="87">
        <v>551</v>
      </c>
      <c r="F1327" s="87">
        <v>5515</v>
      </c>
      <c r="G1327" s="87" t="s">
        <v>1939</v>
      </c>
    </row>
    <row r="1328" spans="2:7">
      <c r="B1328" s="99" t="s">
        <v>2090</v>
      </c>
      <c r="C1328" s="87" t="s">
        <v>1344</v>
      </c>
      <c r="D1328" s="87">
        <v>55</v>
      </c>
      <c r="E1328" s="87">
        <v>551</v>
      </c>
      <c r="F1328" s="87">
        <v>5519</v>
      </c>
      <c r="G1328" s="87" t="s">
        <v>1940</v>
      </c>
    </row>
    <row r="1329" spans="2:7">
      <c r="B1329" s="99" t="s">
        <v>2090</v>
      </c>
      <c r="C1329" s="87" t="s">
        <v>1344</v>
      </c>
      <c r="D1329" s="87">
        <v>55</v>
      </c>
      <c r="E1329" s="87">
        <v>552</v>
      </c>
      <c r="F1329" s="87">
        <v>0</v>
      </c>
      <c r="G1329" s="87" t="s">
        <v>1941</v>
      </c>
    </row>
    <row r="1330" spans="2:7">
      <c r="B1330" s="99" t="s">
        <v>2090</v>
      </c>
      <c r="C1330" s="87" t="s">
        <v>1344</v>
      </c>
      <c r="D1330" s="87">
        <v>55</v>
      </c>
      <c r="E1330" s="87">
        <v>552</v>
      </c>
      <c r="F1330" s="87">
        <v>5521</v>
      </c>
      <c r="G1330" s="87" t="s">
        <v>1942</v>
      </c>
    </row>
    <row r="1331" spans="2:7">
      <c r="B1331" s="99" t="s">
        <v>2090</v>
      </c>
      <c r="C1331" s="87" t="s">
        <v>1344</v>
      </c>
      <c r="D1331" s="87">
        <v>55</v>
      </c>
      <c r="E1331" s="87">
        <v>552</v>
      </c>
      <c r="F1331" s="87">
        <v>5522</v>
      </c>
      <c r="G1331" s="87" t="s">
        <v>1943</v>
      </c>
    </row>
    <row r="1332" spans="2:7">
      <c r="B1332" s="99" t="s">
        <v>2090</v>
      </c>
      <c r="C1332" s="87" t="s">
        <v>1344</v>
      </c>
      <c r="D1332" s="87">
        <v>55</v>
      </c>
      <c r="E1332" s="87">
        <v>552</v>
      </c>
      <c r="F1332" s="87">
        <v>5523</v>
      </c>
      <c r="G1332" s="87" t="s">
        <v>1944</v>
      </c>
    </row>
    <row r="1333" spans="2:7">
      <c r="B1333" s="99" t="s">
        <v>2090</v>
      </c>
      <c r="C1333" s="87" t="s">
        <v>1344</v>
      </c>
      <c r="D1333" s="87">
        <v>55</v>
      </c>
      <c r="E1333" s="87">
        <v>552</v>
      </c>
      <c r="F1333" s="87">
        <v>5524</v>
      </c>
      <c r="G1333" s="87" t="s">
        <v>1945</v>
      </c>
    </row>
    <row r="1334" spans="2:7">
      <c r="B1334" s="99" t="s">
        <v>2090</v>
      </c>
      <c r="C1334" s="87" t="s">
        <v>1344</v>
      </c>
      <c r="D1334" s="87">
        <v>55</v>
      </c>
      <c r="E1334" s="87">
        <v>553</v>
      </c>
      <c r="F1334" s="87">
        <v>0</v>
      </c>
      <c r="G1334" s="87" t="s">
        <v>1946</v>
      </c>
    </row>
    <row r="1335" spans="2:7">
      <c r="B1335" s="99" t="s">
        <v>2090</v>
      </c>
      <c r="C1335" s="87" t="s">
        <v>1344</v>
      </c>
      <c r="D1335" s="87">
        <v>55</v>
      </c>
      <c r="E1335" s="87">
        <v>553</v>
      </c>
      <c r="F1335" s="87">
        <v>5531</v>
      </c>
      <c r="G1335" s="87" t="s">
        <v>1947</v>
      </c>
    </row>
    <row r="1336" spans="2:7">
      <c r="B1336" s="99" t="s">
        <v>2090</v>
      </c>
      <c r="C1336" s="87" t="s">
        <v>1344</v>
      </c>
      <c r="D1336" s="87">
        <v>55</v>
      </c>
      <c r="E1336" s="87">
        <v>553</v>
      </c>
      <c r="F1336" s="87">
        <v>5532</v>
      </c>
      <c r="G1336" s="87" t="s">
        <v>1948</v>
      </c>
    </row>
    <row r="1337" spans="2:7">
      <c r="B1337" s="99" t="s">
        <v>2090</v>
      </c>
      <c r="C1337" s="87" t="s">
        <v>1344</v>
      </c>
      <c r="D1337" s="87">
        <v>55</v>
      </c>
      <c r="E1337" s="87">
        <v>559</v>
      </c>
      <c r="F1337" s="87">
        <v>0</v>
      </c>
      <c r="G1337" s="87" t="s">
        <v>1949</v>
      </c>
    </row>
    <row r="1338" spans="2:7">
      <c r="B1338" s="99" t="s">
        <v>2090</v>
      </c>
      <c r="C1338" s="87" t="s">
        <v>1344</v>
      </c>
      <c r="D1338" s="87">
        <v>55</v>
      </c>
      <c r="E1338" s="87">
        <v>559</v>
      </c>
      <c r="F1338" s="87">
        <v>5591</v>
      </c>
      <c r="G1338" s="87" t="s">
        <v>1950</v>
      </c>
    </row>
    <row r="1339" spans="2:7">
      <c r="B1339" s="99" t="s">
        <v>2090</v>
      </c>
      <c r="C1339" s="87" t="s">
        <v>1344</v>
      </c>
      <c r="D1339" s="87">
        <v>55</v>
      </c>
      <c r="E1339" s="87">
        <v>559</v>
      </c>
      <c r="F1339" s="87">
        <v>5592</v>
      </c>
      <c r="G1339" s="87" t="s">
        <v>1951</v>
      </c>
    </row>
    <row r="1340" spans="2:7">
      <c r="B1340" s="99" t="s">
        <v>2090</v>
      </c>
      <c r="C1340" s="87" t="s">
        <v>1344</v>
      </c>
      <c r="D1340" s="87">
        <v>55</v>
      </c>
      <c r="E1340" s="87">
        <v>559</v>
      </c>
      <c r="F1340" s="87">
        <v>5593</v>
      </c>
      <c r="G1340" s="87" t="s">
        <v>1952</v>
      </c>
    </row>
    <row r="1341" spans="2:7">
      <c r="B1341" s="99" t="s">
        <v>2090</v>
      </c>
      <c r="C1341" s="87" t="s">
        <v>1344</v>
      </c>
      <c r="D1341" s="87">
        <v>55</v>
      </c>
      <c r="E1341" s="87">
        <v>559</v>
      </c>
      <c r="F1341" s="87">
        <v>5594</v>
      </c>
      <c r="G1341" s="87" t="s">
        <v>1953</v>
      </c>
    </row>
    <row r="1342" spans="2:7">
      <c r="B1342" s="99" t="s">
        <v>2090</v>
      </c>
      <c r="C1342" s="87" t="s">
        <v>1344</v>
      </c>
      <c r="D1342" s="87">
        <v>55</v>
      </c>
      <c r="E1342" s="87">
        <v>559</v>
      </c>
      <c r="F1342" s="87">
        <v>5595</v>
      </c>
      <c r="G1342" s="87" t="s">
        <v>1954</v>
      </c>
    </row>
    <row r="1343" spans="2:7">
      <c r="B1343" s="99" t="s">
        <v>2090</v>
      </c>
      <c r="C1343" s="87" t="s">
        <v>1344</v>
      </c>
      <c r="D1343" s="87">
        <v>55</v>
      </c>
      <c r="E1343" s="87">
        <v>559</v>
      </c>
      <c r="F1343" s="87">
        <v>5596</v>
      </c>
      <c r="G1343" s="87" t="s">
        <v>1955</v>
      </c>
    </row>
    <row r="1344" spans="2:7">
      <c r="B1344" s="99" t="s">
        <v>2090</v>
      </c>
      <c r="C1344" s="87" t="s">
        <v>1344</v>
      </c>
      <c r="D1344" s="87">
        <v>55</v>
      </c>
      <c r="E1344" s="87">
        <v>559</v>
      </c>
      <c r="F1344" s="87">
        <v>5597</v>
      </c>
      <c r="G1344" s="87" t="s">
        <v>1956</v>
      </c>
    </row>
    <row r="1345" spans="2:7">
      <c r="B1345" s="99" t="s">
        <v>2090</v>
      </c>
      <c r="C1345" s="87" t="s">
        <v>1344</v>
      </c>
      <c r="D1345" s="87">
        <v>55</v>
      </c>
      <c r="E1345" s="87">
        <v>559</v>
      </c>
      <c r="F1345" s="87">
        <v>5598</v>
      </c>
      <c r="G1345" s="87" t="s">
        <v>1957</v>
      </c>
    </row>
    <row r="1346" spans="2:7">
      <c r="B1346" s="99" t="s">
        <v>2090</v>
      </c>
      <c r="C1346" s="87" t="s">
        <v>1344</v>
      </c>
      <c r="D1346" s="87">
        <v>55</v>
      </c>
      <c r="E1346" s="87">
        <v>559</v>
      </c>
      <c r="F1346" s="87">
        <v>5599</v>
      </c>
      <c r="G1346" s="87" t="s">
        <v>1958</v>
      </c>
    </row>
    <row r="1347" spans="2:7">
      <c r="B1347" s="99" t="s">
        <v>2091</v>
      </c>
      <c r="C1347" s="87" t="s">
        <v>1344</v>
      </c>
      <c r="D1347" s="87">
        <v>56</v>
      </c>
      <c r="E1347" s="87">
        <v>0</v>
      </c>
      <c r="F1347" s="87">
        <v>0</v>
      </c>
      <c r="G1347" s="87" t="s">
        <v>1352</v>
      </c>
    </row>
    <row r="1348" spans="2:7">
      <c r="B1348" s="99" t="s">
        <v>2091</v>
      </c>
      <c r="C1348" s="87" t="s">
        <v>1344</v>
      </c>
      <c r="D1348" s="87">
        <v>56</v>
      </c>
      <c r="E1348" s="87">
        <v>560</v>
      </c>
      <c r="F1348" s="87">
        <v>0</v>
      </c>
      <c r="G1348" s="87" t="s">
        <v>1959</v>
      </c>
    </row>
    <row r="1349" spans="2:7">
      <c r="B1349" s="99" t="s">
        <v>2091</v>
      </c>
      <c r="C1349" s="87" t="s">
        <v>1344</v>
      </c>
      <c r="D1349" s="87">
        <v>56</v>
      </c>
      <c r="E1349" s="87">
        <v>560</v>
      </c>
      <c r="F1349" s="87">
        <v>5600</v>
      </c>
      <c r="G1349" s="87" t="s">
        <v>303</v>
      </c>
    </row>
    <row r="1350" spans="2:7">
      <c r="B1350" s="99" t="s">
        <v>2091</v>
      </c>
      <c r="C1350" s="87" t="s">
        <v>1344</v>
      </c>
      <c r="D1350" s="87">
        <v>56</v>
      </c>
      <c r="E1350" s="87">
        <v>560</v>
      </c>
      <c r="F1350" s="87">
        <v>5608</v>
      </c>
      <c r="G1350" s="87" t="s">
        <v>1852</v>
      </c>
    </row>
    <row r="1351" spans="2:7">
      <c r="B1351" s="99" t="s">
        <v>2091</v>
      </c>
      <c r="C1351" s="87" t="s">
        <v>1344</v>
      </c>
      <c r="D1351" s="87">
        <v>56</v>
      </c>
      <c r="E1351" s="87">
        <v>560</v>
      </c>
      <c r="F1351" s="87">
        <v>5609</v>
      </c>
      <c r="G1351" s="87" t="s">
        <v>304</v>
      </c>
    </row>
    <row r="1352" spans="2:7">
      <c r="B1352" s="99" t="s">
        <v>2091</v>
      </c>
      <c r="C1352" s="87" t="s">
        <v>1344</v>
      </c>
      <c r="D1352" s="87">
        <v>56</v>
      </c>
      <c r="E1352" s="87">
        <v>561</v>
      </c>
      <c r="F1352" s="87">
        <v>0</v>
      </c>
      <c r="G1352" s="87" t="s">
        <v>1960</v>
      </c>
    </row>
    <row r="1353" spans="2:7">
      <c r="B1353" s="99" t="s">
        <v>2091</v>
      </c>
      <c r="C1353" s="87" t="s">
        <v>1344</v>
      </c>
      <c r="D1353" s="87">
        <v>56</v>
      </c>
      <c r="E1353" s="87">
        <v>561</v>
      </c>
      <c r="F1353" s="87">
        <v>5611</v>
      </c>
      <c r="G1353" s="87" t="s">
        <v>1960</v>
      </c>
    </row>
    <row r="1354" spans="2:7">
      <c r="B1354" s="99" t="s">
        <v>2091</v>
      </c>
      <c r="C1354" s="87" t="s">
        <v>1344</v>
      </c>
      <c r="D1354" s="87">
        <v>56</v>
      </c>
      <c r="E1354" s="87">
        <v>569</v>
      </c>
      <c r="F1354" s="87">
        <v>0</v>
      </c>
      <c r="G1354" s="87" t="s">
        <v>1961</v>
      </c>
    </row>
    <row r="1355" spans="2:7">
      <c r="B1355" s="99" t="s">
        <v>2091</v>
      </c>
      <c r="C1355" s="87" t="s">
        <v>1344</v>
      </c>
      <c r="D1355" s="87">
        <v>56</v>
      </c>
      <c r="E1355" s="87">
        <v>569</v>
      </c>
      <c r="F1355" s="87">
        <v>5699</v>
      </c>
      <c r="G1355" s="87" t="s">
        <v>1961</v>
      </c>
    </row>
    <row r="1356" spans="2:7">
      <c r="B1356" s="99" t="s">
        <v>2091</v>
      </c>
      <c r="C1356" s="87" t="s">
        <v>1344</v>
      </c>
      <c r="D1356" s="87">
        <v>57</v>
      </c>
      <c r="E1356" s="87">
        <v>0</v>
      </c>
      <c r="F1356" s="87">
        <v>0</v>
      </c>
      <c r="G1356" s="87" t="s">
        <v>1353</v>
      </c>
    </row>
    <row r="1357" spans="2:7">
      <c r="B1357" s="99" t="s">
        <v>2091</v>
      </c>
      <c r="C1357" s="87" t="s">
        <v>1344</v>
      </c>
      <c r="D1357" s="87">
        <v>57</v>
      </c>
      <c r="E1357" s="87">
        <v>570</v>
      </c>
      <c r="F1357" s="87">
        <v>0</v>
      </c>
      <c r="G1357" s="87" t="s">
        <v>1962</v>
      </c>
    </row>
    <row r="1358" spans="2:7">
      <c r="B1358" s="99" t="s">
        <v>2091</v>
      </c>
      <c r="C1358" s="87" t="s">
        <v>1344</v>
      </c>
      <c r="D1358" s="87">
        <v>57</v>
      </c>
      <c r="E1358" s="87">
        <v>570</v>
      </c>
      <c r="F1358" s="87">
        <v>5700</v>
      </c>
      <c r="G1358" s="87" t="s">
        <v>303</v>
      </c>
    </row>
    <row r="1359" spans="2:7">
      <c r="B1359" s="99" t="s">
        <v>2091</v>
      </c>
      <c r="C1359" s="87" t="s">
        <v>1344</v>
      </c>
      <c r="D1359" s="87">
        <v>57</v>
      </c>
      <c r="E1359" s="87">
        <v>570</v>
      </c>
      <c r="F1359" s="87">
        <v>5708</v>
      </c>
      <c r="G1359" s="87" t="s">
        <v>1852</v>
      </c>
    </row>
    <row r="1360" spans="2:7">
      <c r="B1360" s="99" t="s">
        <v>2091</v>
      </c>
      <c r="C1360" s="87" t="s">
        <v>1344</v>
      </c>
      <c r="D1360" s="87">
        <v>57</v>
      </c>
      <c r="E1360" s="87">
        <v>570</v>
      </c>
      <c r="F1360" s="87">
        <v>5709</v>
      </c>
      <c r="G1360" s="87" t="s">
        <v>304</v>
      </c>
    </row>
    <row r="1361" spans="2:7">
      <c r="B1361" s="99" t="s">
        <v>2091</v>
      </c>
      <c r="C1361" s="87" t="s">
        <v>1344</v>
      </c>
      <c r="D1361" s="87">
        <v>57</v>
      </c>
      <c r="E1361" s="87">
        <v>571</v>
      </c>
      <c r="F1361" s="87">
        <v>0</v>
      </c>
      <c r="G1361" s="87" t="s">
        <v>1963</v>
      </c>
    </row>
    <row r="1362" spans="2:7">
      <c r="B1362" s="99" t="s">
        <v>2091</v>
      </c>
      <c r="C1362" s="87" t="s">
        <v>1344</v>
      </c>
      <c r="D1362" s="87">
        <v>57</v>
      </c>
      <c r="E1362" s="87">
        <v>571</v>
      </c>
      <c r="F1362" s="87">
        <v>5711</v>
      </c>
      <c r="G1362" s="87" t="s">
        <v>1964</v>
      </c>
    </row>
    <row r="1363" spans="2:7">
      <c r="B1363" s="99" t="s">
        <v>2091</v>
      </c>
      <c r="C1363" s="87" t="s">
        <v>1344</v>
      </c>
      <c r="D1363" s="87">
        <v>57</v>
      </c>
      <c r="E1363" s="87">
        <v>571</v>
      </c>
      <c r="F1363" s="87">
        <v>5712</v>
      </c>
      <c r="G1363" s="87" t="s">
        <v>1965</v>
      </c>
    </row>
    <row r="1364" spans="2:7">
      <c r="B1364" s="99" t="s">
        <v>2091</v>
      </c>
      <c r="C1364" s="87" t="s">
        <v>1344</v>
      </c>
      <c r="D1364" s="87">
        <v>57</v>
      </c>
      <c r="E1364" s="87">
        <v>572</v>
      </c>
      <c r="F1364" s="87">
        <v>0</v>
      </c>
      <c r="G1364" s="87" t="s">
        <v>1966</v>
      </c>
    </row>
    <row r="1365" spans="2:7">
      <c r="B1365" s="99" t="s">
        <v>2091</v>
      </c>
      <c r="C1365" s="87" t="s">
        <v>1344</v>
      </c>
      <c r="D1365" s="87">
        <v>57</v>
      </c>
      <c r="E1365" s="87">
        <v>572</v>
      </c>
      <c r="F1365" s="87">
        <v>5721</v>
      </c>
      <c r="G1365" s="87" t="s">
        <v>1966</v>
      </c>
    </row>
    <row r="1366" spans="2:7">
      <c r="B1366" s="99" t="s">
        <v>2091</v>
      </c>
      <c r="C1366" s="87" t="s">
        <v>1344</v>
      </c>
      <c r="D1366" s="87">
        <v>57</v>
      </c>
      <c r="E1366" s="87">
        <v>573</v>
      </c>
      <c r="F1366" s="87">
        <v>0</v>
      </c>
      <c r="G1366" s="87" t="s">
        <v>1967</v>
      </c>
    </row>
    <row r="1367" spans="2:7">
      <c r="B1367" s="99" t="s">
        <v>2091</v>
      </c>
      <c r="C1367" s="87" t="s">
        <v>1344</v>
      </c>
      <c r="D1367" s="87">
        <v>57</v>
      </c>
      <c r="E1367" s="87">
        <v>573</v>
      </c>
      <c r="F1367" s="87">
        <v>5731</v>
      </c>
      <c r="G1367" s="87" t="s">
        <v>1968</v>
      </c>
    </row>
    <row r="1368" spans="2:7">
      <c r="B1368" s="99" t="s">
        <v>2091</v>
      </c>
      <c r="C1368" s="87" t="s">
        <v>1344</v>
      </c>
      <c r="D1368" s="87">
        <v>57</v>
      </c>
      <c r="E1368" s="87">
        <v>573</v>
      </c>
      <c r="F1368" s="87">
        <v>5732</v>
      </c>
      <c r="G1368" s="87" t="s">
        <v>1969</v>
      </c>
    </row>
    <row r="1369" spans="2:7">
      <c r="B1369" s="99" t="s">
        <v>2091</v>
      </c>
      <c r="C1369" s="87" t="s">
        <v>1344</v>
      </c>
      <c r="D1369" s="87">
        <v>57</v>
      </c>
      <c r="E1369" s="87">
        <v>574</v>
      </c>
      <c r="F1369" s="87">
        <v>0</v>
      </c>
      <c r="G1369" s="87" t="s">
        <v>1970</v>
      </c>
    </row>
    <row r="1370" spans="2:7">
      <c r="B1370" s="99" t="s">
        <v>2091</v>
      </c>
      <c r="C1370" s="87" t="s">
        <v>1344</v>
      </c>
      <c r="D1370" s="87">
        <v>57</v>
      </c>
      <c r="E1370" s="87">
        <v>574</v>
      </c>
      <c r="F1370" s="87">
        <v>5741</v>
      </c>
      <c r="G1370" s="87" t="s">
        <v>1971</v>
      </c>
    </row>
    <row r="1371" spans="2:7">
      <c r="B1371" s="99" t="s">
        <v>2091</v>
      </c>
      <c r="C1371" s="87" t="s">
        <v>1344</v>
      </c>
      <c r="D1371" s="87">
        <v>57</v>
      </c>
      <c r="E1371" s="87">
        <v>574</v>
      </c>
      <c r="F1371" s="87">
        <v>5742</v>
      </c>
      <c r="G1371" s="87" t="s">
        <v>1972</v>
      </c>
    </row>
    <row r="1372" spans="2:7">
      <c r="B1372" s="99" t="s">
        <v>2091</v>
      </c>
      <c r="C1372" s="87" t="s">
        <v>1344</v>
      </c>
      <c r="D1372" s="87">
        <v>57</v>
      </c>
      <c r="E1372" s="87">
        <v>579</v>
      </c>
      <c r="F1372" s="87">
        <v>0</v>
      </c>
      <c r="G1372" s="87" t="s">
        <v>1973</v>
      </c>
    </row>
    <row r="1373" spans="2:7">
      <c r="B1373" s="99" t="s">
        <v>2091</v>
      </c>
      <c r="C1373" s="87" t="s">
        <v>1344</v>
      </c>
      <c r="D1373" s="87">
        <v>57</v>
      </c>
      <c r="E1373" s="87">
        <v>579</v>
      </c>
      <c r="F1373" s="87">
        <v>5791</v>
      </c>
      <c r="G1373" s="87" t="s">
        <v>1974</v>
      </c>
    </row>
    <row r="1374" spans="2:7">
      <c r="B1374" s="99" t="s">
        <v>2091</v>
      </c>
      <c r="C1374" s="87" t="s">
        <v>1344</v>
      </c>
      <c r="D1374" s="87">
        <v>57</v>
      </c>
      <c r="E1374" s="87">
        <v>579</v>
      </c>
      <c r="F1374" s="87">
        <v>5792</v>
      </c>
      <c r="G1374" s="87" t="s">
        <v>1975</v>
      </c>
    </row>
    <row r="1375" spans="2:7">
      <c r="B1375" s="99" t="s">
        <v>2091</v>
      </c>
      <c r="C1375" s="87" t="s">
        <v>1344</v>
      </c>
      <c r="D1375" s="87">
        <v>57</v>
      </c>
      <c r="E1375" s="87">
        <v>579</v>
      </c>
      <c r="F1375" s="87">
        <v>5793</v>
      </c>
      <c r="G1375" s="87" t="s">
        <v>1976</v>
      </c>
    </row>
    <row r="1376" spans="2:7">
      <c r="B1376" s="99" t="s">
        <v>2091</v>
      </c>
      <c r="C1376" s="87" t="s">
        <v>1344</v>
      </c>
      <c r="D1376" s="87">
        <v>57</v>
      </c>
      <c r="E1376" s="87">
        <v>579</v>
      </c>
      <c r="F1376" s="87">
        <v>5799</v>
      </c>
      <c r="G1376" s="87" t="s">
        <v>1977</v>
      </c>
    </row>
    <row r="1377" spans="2:7">
      <c r="B1377" s="99" t="s">
        <v>2091</v>
      </c>
      <c r="C1377" s="87" t="s">
        <v>1344</v>
      </c>
      <c r="D1377" s="87">
        <v>58</v>
      </c>
      <c r="E1377" s="87">
        <v>0</v>
      </c>
      <c r="F1377" s="87">
        <v>0</v>
      </c>
      <c r="G1377" s="87" t="s">
        <v>1354</v>
      </c>
    </row>
    <row r="1378" spans="2:7">
      <c r="B1378" s="99" t="s">
        <v>2091</v>
      </c>
      <c r="C1378" s="87" t="s">
        <v>1344</v>
      </c>
      <c r="D1378" s="87">
        <v>58</v>
      </c>
      <c r="E1378" s="87">
        <v>580</v>
      </c>
      <c r="F1378" s="87">
        <v>0</v>
      </c>
      <c r="G1378" s="87" t="s">
        <v>1978</v>
      </c>
    </row>
    <row r="1379" spans="2:7">
      <c r="B1379" s="99" t="s">
        <v>2091</v>
      </c>
      <c r="C1379" s="87" t="s">
        <v>1344</v>
      </c>
      <c r="D1379" s="87">
        <v>58</v>
      </c>
      <c r="E1379" s="87">
        <v>580</v>
      </c>
      <c r="F1379" s="87">
        <v>5800</v>
      </c>
      <c r="G1379" s="87" t="s">
        <v>303</v>
      </c>
    </row>
    <row r="1380" spans="2:7">
      <c r="B1380" s="99" t="s">
        <v>2091</v>
      </c>
      <c r="C1380" s="87" t="s">
        <v>1344</v>
      </c>
      <c r="D1380" s="87">
        <v>58</v>
      </c>
      <c r="E1380" s="87">
        <v>580</v>
      </c>
      <c r="F1380" s="87">
        <v>5808</v>
      </c>
      <c r="G1380" s="87" t="s">
        <v>1852</v>
      </c>
    </row>
    <row r="1381" spans="2:7">
      <c r="B1381" s="99" t="s">
        <v>2091</v>
      </c>
      <c r="C1381" s="87" t="s">
        <v>1344</v>
      </c>
      <c r="D1381" s="87">
        <v>58</v>
      </c>
      <c r="E1381" s="87">
        <v>580</v>
      </c>
      <c r="F1381" s="87">
        <v>5809</v>
      </c>
      <c r="G1381" s="87" t="s">
        <v>304</v>
      </c>
    </row>
    <row r="1382" spans="2:7">
      <c r="B1382" s="99" t="s">
        <v>2091</v>
      </c>
      <c r="C1382" s="87" t="s">
        <v>1344</v>
      </c>
      <c r="D1382" s="87">
        <v>58</v>
      </c>
      <c r="E1382" s="87">
        <v>581</v>
      </c>
      <c r="F1382" s="87">
        <v>0</v>
      </c>
      <c r="G1382" s="87" t="s">
        <v>1979</v>
      </c>
    </row>
    <row r="1383" spans="2:7">
      <c r="B1383" s="99" t="s">
        <v>2091</v>
      </c>
      <c r="C1383" s="87" t="s">
        <v>1344</v>
      </c>
      <c r="D1383" s="87">
        <v>58</v>
      </c>
      <c r="E1383" s="87">
        <v>581</v>
      </c>
      <c r="F1383" s="87">
        <v>5811</v>
      </c>
      <c r="G1383" s="87" t="s">
        <v>1979</v>
      </c>
    </row>
    <row r="1384" spans="2:7">
      <c r="B1384" s="99" t="s">
        <v>2091</v>
      </c>
      <c r="C1384" s="87" t="s">
        <v>1344</v>
      </c>
      <c r="D1384" s="87">
        <v>58</v>
      </c>
      <c r="E1384" s="87">
        <v>582</v>
      </c>
      <c r="F1384" s="87">
        <v>0</v>
      </c>
      <c r="G1384" s="87" t="s">
        <v>1980</v>
      </c>
    </row>
    <row r="1385" spans="2:7">
      <c r="B1385" s="99" t="s">
        <v>2091</v>
      </c>
      <c r="C1385" s="87" t="s">
        <v>1344</v>
      </c>
      <c r="D1385" s="87">
        <v>58</v>
      </c>
      <c r="E1385" s="87">
        <v>582</v>
      </c>
      <c r="F1385" s="87">
        <v>5821</v>
      </c>
      <c r="G1385" s="87" t="s">
        <v>1981</v>
      </c>
    </row>
    <row r="1386" spans="2:7">
      <c r="B1386" s="99" t="s">
        <v>2091</v>
      </c>
      <c r="C1386" s="87" t="s">
        <v>1344</v>
      </c>
      <c r="D1386" s="87">
        <v>58</v>
      </c>
      <c r="E1386" s="87">
        <v>582</v>
      </c>
      <c r="F1386" s="87">
        <v>5822</v>
      </c>
      <c r="G1386" s="87" t="s">
        <v>1982</v>
      </c>
    </row>
    <row r="1387" spans="2:7">
      <c r="B1387" s="99" t="s">
        <v>2091</v>
      </c>
      <c r="C1387" s="87" t="s">
        <v>1344</v>
      </c>
      <c r="D1387" s="87">
        <v>58</v>
      </c>
      <c r="E1387" s="87">
        <v>583</v>
      </c>
      <c r="F1387" s="87">
        <v>0</v>
      </c>
      <c r="G1387" s="87" t="s">
        <v>1983</v>
      </c>
    </row>
    <row r="1388" spans="2:7">
      <c r="B1388" s="99" t="s">
        <v>2091</v>
      </c>
      <c r="C1388" s="87" t="s">
        <v>1344</v>
      </c>
      <c r="D1388" s="87">
        <v>58</v>
      </c>
      <c r="E1388" s="87">
        <v>583</v>
      </c>
      <c r="F1388" s="87">
        <v>5831</v>
      </c>
      <c r="G1388" s="87" t="s">
        <v>1984</v>
      </c>
    </row>
    <row r="1389" spans="2:7">
      <c r="B1389" s="99" t="s">
        <v>2091</v>
      </c>
      <c r="C1389" s="87" t="s">
        <v>1344</v>
      </c>
      <c r="D1389" s="87">
        <v>58</v>
      </c>
      <c r="E1389" s="87">
        <v>583</v>
      </c>
      <c r="F1389" s="87">
        <v>5832</v>
      </c>
      <c r="G1389" s="87" t="s">
        <v>1985</v>
      </c>
    </row>
    <row r="1390" spans="2:7">
      <c r="B1390" s="99" t="s">
        <v>2091</v>
      </c>
      <c r="C1390" s="87" t="s">
        <v>1344</v>
      </c>
      <c r="D1390" s="87">
        <v>58</v>
      </c>
      <c r="E1390" s="87">
        <v>584</v>
      </c>
      <c r="F1390" s="87">
        <v>0</v>
      </c>
      <c r="G1390" s="87" t="s">
        <v>1986</v>
      </c>
    </row>
    <row r="1391" spans="2:7">
      <c r="B1391" s="99" t="s">
        <v>2091</v>
      </c>
      <c r="C1391" s="87" t="s">
        <v>1344</v>
      </c>
      <c r="D1391" s="87">
        <v>58</v>
      </c>
      <c r="E1391" s="87">
        <v>584</v>
      </c>
      <c r="F1391" s="87">
        <v>5841</v>
      </c>
      <c r="G1391" s="87" t="s">
        <v>1986</v>
      </c>
    </row>
    <row r="1392" spans="2:7">
      <c r="B1392" s="99" t="s">
        <v>2091</v>
      </c>
      <c r="C1392" s="87" t="s">
        <v>1344</v>
      </c>
      <c r="D1392" s="87">
        <v>58</v>
      </c>
      <c r="E1392" s="87">
        <v>585</v>
      </c>
      <c r="F1392" s="87">
        <v>0</v>
      </c>
      <c r="G1392" s="87" t="s">
        <v>1987</v>
      </c>
    </row>
    <row r="1393" spans="2:7">
      <c r="B1393" s="99" t="s">
        <v>2091</v>
      </c>
      <c r="C1393" s="87" t="s">
        <v>1344</v>
      </c>
      <c r="D1393" s="87">
        <v>58</v>
      </c>
      <c r="E1393" s="87">
        <v>585</v>
      </c>
      <c r="F1393" s="87">
        <v>5851</v>
      </c>
      <c r="G1393" s="87" t="s">
        <v>1987</v>
      </c>
    </row>
    <row r="1394" spans="2:7">
      <c r="B1394" s="99" t="s">
        <v>2091</v>
      </c>
      <c r="C1394" s="87" t="s">
        <v>1344</v>
      </c>
      <c r="D1394" s="87">
        <v>58</v>
      </c>
      <c r="E1394" s="87">
        <v>586</v>
      </c>
      <c r="F1394" s="87">
        <v>0</v>
      </c>
      <c r="G1394" s="87" t="s">
        <v>1988</v>
      </c>
    </row>
    <row r="1395" spans="2:7">
      <c r="B1395" s="99" t="s">
        <v>2091</v>
      </c>
      <c r="C1395" s="87" t="s">
        <v>1344</v>
      </c>
      <c r="D1395" s="87">
        <v>58</v>
      </c>
      <c r="E1395" s="87">
        <v>586</v>
      </c>
      <c r="F1395" s="87">
        <v>5861</v>
      </c>
      <c r="G1395" s="87" t="s">
        <v>1989</v>
      </c>
    </row>
    <row r="1396" spans="2:7">
      <c r="B1396" s="99" t="s">
        <v>2091</v>
      </c>
      <c r="C1396" s="87" t="s">
        <v>1344</v>
      </c>
      <c r="D1396" s="87">
        <v>58</v>
      </c>
      <c r="E1396" s="87">
        <v>586</v>
      </c>
      <c r="F1396" s="87">
        <v>5862</v>
      </c>
      <c r="G1396" s="87" t="s">
        <v>1990</v>
      </c>
    </row>
    <row r="1397" spans="2:7">
      <c r="B1397" s="99" t="s">
        <v>2091</v>
      </c>
      <c r="C1397" s="87" t="s">
        <v>1344</v>
      </c>
      <c r="D1397" s="87">
        <v>58</v>
      </c>
      <c r="E1397" s="87">
        <v>586</v>
      </c>
      <c r="F1397" s="87">
        <v>5863</v>
      </c>
      <c r="G1397" s="87" t="s">
        <v>1991</v>
      </c>
    </row>
    <row r="1398" spans="2:7">
      <c r="B1398" s="99" t="s">
        <v>2091</v>
      </c>
      <c r="C1398" s="87" t="s">
        <v>1344</v>
      </c>
      <c r="D1398" s="87">
        <v>58</v>
      </c>
      <c r="E1398" s="87">
        <v>586</v>
      </c>
      <c r="F1398" s="87">
        <v>5864</v>
      </c>
      <c r="G1398" s="87" t="s">
        <v>1992</v>
      </c>
    </row>
    <row r="1399" spans="2:7">
      <c r="B1399" s="99" t="s">
        <v>2091</v>
      </c>
      <c r="C1399" s="87" t="s">
        <v>1344</v>
      </c>
      <c r="D1399" s="87">
        <v>58</v>
      </c>
      <c r="E1399" s="87">
        <v>589</v>
      </c>
      <c r="F1399" s="87">
        <v>0</v>
      </c>
      <c r="G1399" s="87" t="s">
        <v>1993</v>
      </c>
    </row>
    <row r="1400" spans="2:7">
      <c r="B1400" s="99" t="s">
        <v>2091</v>
      </c>
      <c r="C1400" s="87" t="s">
        <v>1344</v>
      </c>
      <c r="D1400" s="87">
        <v>58</v>
      </c>
      <c r="E1400" s="87">
        <v>589</v>
      </c>
      <c r="F1400" s="87">
        <v>5891</v>
      </c>
      <c r="G1400" s="87" t="s">
        <v>1994</v>
      </c>
    </row>
    <row r="1401" spans="2:7">
      <c r="B1401" s="99" t="s">
        <v>2091</v>
      </c>
      <c r="C1401" s="87" t="s">
        <v>1344</v>
      </c>
      <c r="D1401" s="87">
        <v>58</v>
      </c>
      <c r="E1401" s="87">
        <v>589</v>
      </c>
      <c r="F1401" s="87">
        <v>5892</v>
      </c>
      <c r="G1401" s="87" t="s">
        <v>1995</v>
      </c>
    </row>
    <row r="1402" spans="2:7">
      <c r="B1402" s="99" t="s">
        <v>2091</v>
      </c>
      <c r="C1402" s="87" t="s">
        <v>1344</v>
      </c>
      <c r="D1402" s="87">
        <v>58</v>
      </c>
      <c r="E1402" s="87">
        <v>589</v>
      </c>
      <c r="F1402" s="87">
        <v>5893</v>
      </c>
      <c r="G1402" s="87" t="s">
        <v>1996</v>
      </c>
    </row>
    <row r="1403" spans="2:7">
      <c r="B1403" s="99" t="s">
        <v>2091</v>
      </c>
      <c r="C1403" s="87" t="s">
        <v>1344</v>
      </c>
      <c r="D1403" s="87">
        <v>58</v>
      </c>
      <c r="E1403" s="87">
        <v>589</v>
      </c>
      <c r="F1403" s="87">
        <v>5894</v>
      </c>
      <c r="G1403" s="87" t="s">
        <v>1997</v>
      </c>
    </row>
    <row r="1404" spans="2:7">
      <c r="B1404" s="99" t="s">
        <v>2091</v>
      </c>
      <c r="C1404" s="87" t="s">
        <v>1344</v>
      </c>
      <c r="D1404" s="87">
        <v>58</v>
      </c>
      <c r="E1404" s="87">
        <v>589</v>
      </c>
      <c r="F1404" s="87">
        <v>5895</v>
      </c>
      <c r="G1404" s="87" t="s">
        <v>1998</v>
      </c>
    </row>
    <row r="1405" spans="2:7">
      <c r="B1405" s="99" t="s">
        <v>2091</v>
      </c>
      <c r="C1405" s="87" t="s">
        <v>1344</v>
      </c>
      <c r="D1405" s="87">
        <v>58</v>
      </c>
      <c r="E1405" s="87">
        <v>589</v>
      </c>
      <c r="F1405" s="87">
        <v>5896</v>
      </c>
      <c r="G1405" s="87" t="s">
        <v>1999</v>
      </c>
    </row>
    <row r="1406" spans="2:7">
      <c r="B1406" s="99" t="s">
        <v>2091</v>
      </c>
      <c r="C1406" s="87" t="s">
        <v>1344</v>
      </c>
      <c r="D1406" s="87">
        <v>58</v>
      </c>
      <c r="E1406" s="87">
        <v>589</v>
      </c>
      <c r="F1406" s="87">
        <v>5897</v>
      </c>
      <c r="G1406" s="87" t="s">
        <v>2000</v>
      </c>
    </row>
    <row r="1407" spans="2:7">
      <c r="B1407" s="99" t="s">
        <v>2091</v>
      </c>
      <c r="C1407" s="87" t="s">
        <v>1344</v>
      </c>
      <c r="D1407" s="87">
        <v>58</v>
      </c>
      <c r="E1407" s="87">
        <v>589</v>
      </c>
      <c r="F1407" s="87">
        <v>5898</v>
      </c>
      <c r="G1407" s="87" t="s">
        <v>2001</v>
      </c>
    </row>
    <row r="1408" spans="2:7">
      <c r="B1408" s="99" t="s">
        <v>2091</v>
      </c>
      <c r="C1408" s="87" t="s">
        <v>1344</v>
      </c>
      <c r="D1408" s="87">
        <v>58</v>
      </c>
      <c r="E1408" s="87">
        <v>589</v>
      </c>
      <c r="F1408" s="87">
        <v>5899</v>
      </c>
      <c r="G1408" s="87" t="s">
        <v>2002</v>
      </c>
    </row>
    <row r="1409" spans="2:7">
      <c r="B1409" s="99" t="s">
        <v>2091</v>
      </c>
      <c r="C1409" s="87" t="s">
        <v>1344</v>
      </c>
      <c r="D1409" s="87">
        <v>59</v>
      </c>
      <c r="E1409" s="87">
        <v>0</v>
      </c>
      <c r="F1409" s="87">
        <v>0</v>
      </c>
      <c r="G1409" s="87" t="s">
        <v>1355</v>
      </c>
    </row>
    <row r="1410" spans="2:7">
      <c r="B1410" s="99" t="s">
        <v>2091</v>
      </c>
      <c r="C1410" s="87" t="s">
        <v>1344</v>
      </c>
      <c r="D1410" s="87">
        <v>59</v>
      </c>
      <c r="E1410" s="87">
        <v>590</v>
      </c>
      <c r="F1410" s="87">
        <v>0</v>
      </c>
      <c r="G1410" s="87" t="s">
        <v>2003</v>
      </c>
    </row>
    <row r="1411" spans="2:7">
      <c r="B1411" s="99" t="s">
        <v>2091</v>
      </c>
      <c r="C1411" s="87" t="s">
        <v>1344</v>
      </c>
      <c r="D1411" s="87">
        <v>59</v>
      </c>
      <c r="E1411" s="87">
        <v>590</v>
      </c>
      <c r="F1411" s="87">
        <v>5900</v>
      </c>
      <c r="G1411" s="87" t="s">
        <v>303</v>
      </c>
    </row>
    <row r="1412" spans="2:7">
      <c r="B1412" s="99" t="s">
        <v>2091</v>
      </c>
      <c r="C1412" s="87" t="s">
        <v>1344</v>
      </c>
      <c r="D1412" s="87">
        <v>59</v>
      </c>
      <c r="E1412" s="87">
        <v>590</v>
      </c>
      <c r="F1412" s="87">
        <v>5908</v>
      </c>
      <c r="G1412" s="87" t="s">
        <v>1852</v>
      </c>
    </row>
    <row r="1413" spans="2:7">
      <c r="B1413" s="99" t="s">
        <v>2091</v>
      </c>
      <c r="C1413" s="87" t="s">
        <v>1344</v>
      </c>
      <c r="D1413" s="87">
        <v>59</v>
      </c>
      <c r="E1413" s="87">
        <v>590</v>
      </c>
      <c r="F1413" s="87">
        <v>5909</v>
      </c>
      <c r="G1413" s="87" t="s">
        <v>304</v>
      </c>
    </row>
    <row r="1414" spans="2:7">
      <c r="B1414" s="99" t="s">
        <v>2091</v>
      </c>
      <c r="C1414" s="87" t="s">
        <v>1344</v>
      </c>
      <c r="D1414" s="87">
        <v>59</v>
      </c>
      <c r="E1414" s="87">
        <v>591</v>
      </c>
      <c r="F1414" s="87">
        <v>0</v>
      </c>
      <c r="G1414" s="87" t="s">
        <v>2004</v>
      </c>
    </row>
    <row r="1415" spans="2:7">
      <c r="B1415" s="99" t="s">
        <v>2091</v>
      </c>
      <c r="C1415" s="87" t="s">
        <v>1344</v>
      </c>
      <c r="D1415" s="87">
        <v>59</v>
      </c>
      <c r="E1415" s="87">
        <v>591</v>
      </c>
      <c r="F1415" s="87">
        <v>5911</v>
      </c>
      <c r="G1415" s="87" t="s">
        <v>2005</v>
      </c>
    </row>
    <row r="1416" spans="2:7">
      <c r="B1416" s="99" t="s">
        <v>2091</v>
      </c>
      <c r="C1416" s="87" t="s">
        <v>1344</v>
      </c>
      <c r="D1416" s="87">
        <v>59</v>
      </c>
      <c r="E1416" s="87">
        <v>591</v>
      </c>
      <c r="F1416" s="87">
        <v>5912</v>
      </c>
      <c r="G1416" s="87" t="s">
        <v>2006</v>
      </c>
    </row>
    <row r="1417" spans="2:7">
      <c r="B1417" s="99" t="s">
        <v>2091</v>
      </c>
      <c r="C1417" s="87" t="s">
        <v>1344</v>
      </c>
      <c r="D1417" s="87">
        <v>59</v>
      </c>
      <c r="E1417" s="87">
        <v>591</v>
      </c>
      <c r="F1417" s="87">
        <v>5913</v>
      </c>
      <c r="G1417" s="87" t="s">
        <v>2007</v>
      </c>
    </row>
    <row r="1418" spans="2:7">
      <c r="B1418" s="99" t="s">
        <v>2091</v>
      </c>
      <c r="C1418" s="87" t="s">
        <v>1344</v>
      </c>
      <c r="D1418" s="87">
        <v>59</v>
      </c>
      <c r="E1418" s="87">
        <v>591</v>
      </c>
      <c r="F1418" s="87">
        <v>5914</v>
      </c>
      <c r="G1418" s="87" t="s">
        <v>2008</v>
      </c>
    </row>
    <row r="1419" spans="2:7">
      <c r="B1419" s="99" t="s">
        <v>2091</v>
      </c>
      <c r="C1419" s="87" t="s">
        <v>1344</v>
      </c>
      <c r="D1419" s="87">
        <v>59</v>
      </c>
      <c r="E1419" s="87">
        <v>592</v>
      </c>
      <c r="F1419" s="87">
        <v>0</v>
      </c>
      <c r="G1419" s="87" t="s">
        <v>2009</v>
      </c>
    </row>
    <row r="1420" spans="2:7">
      <c r="B1420" s="99" t="s">
        <v>2091</v>
      </c>
      <c r="C1420" s="87" t="s">
        <v>1344</v>
      </c>
      <c r="D1420" s="87">
        <v>59</v>
      </c>
      <c r="E1420" s="87">
        <v>592</v>
      </c>
      <c r="F1420" s="87">
        <v>5921</v>
      </c>
      <c r="G1420" s="87" t="s">
        <v>2009</v>
      </c>
    </row>
    <row r="1421" spans="2:7">
      <c r="B1421" s="99" t="s">
        <v>2091</v>
      </c>
      <c r="C1421" s="87" t="s">
        <v>1344</v>
      </c>
      <c r="D1421" s="87">
        <v>59</v>
      </c>
      <c r="E1421" s="87">
        <v>593</v>
      </c>
      <c r="F1421" s="87">
        <v>0</v>
      </c>
      <c r="G1421" s="87" t="s">
        <v>2010</v>
      </c>
    </row>
    <row r="1422" spans="2:7">
      <c r="B1422" s="99" t="s">
        <v>2091</v>
      </c>
      <c r="C1422" s="87" t="s">
        <v>1344</v>
      </c>
      <c r="D1422" s="87">
        <v>59</v>
      </c>
      <c r="E1422" s="87">
        <v>593</v>
      </c>
      <c r="F1422" s="87">
        <v>5931</v>
      </c>
      <c r="G1422" s="87" t="s">
        <v>2011</v>
      </c>
    </row>
    <row r="1423" spans="2:7">
      <c r="B1423" s="99" t="s">
        <v>2091</v>
      </c>
      <c r="C1423" s="87" t="s">
        <v>1344</v>
      </c>
      <c r="D1423" s="87">
        <v>59</v>
      </c>
      <c r="E1423" s="87">
        <v>593</v>
      </c>
      <c r="F1423" s="87">
        <v>5932</v>
      </c>
      <c r="G1423" s="87" t="s">
        <v>2012</v>
      </c>
    </row>
    <row r="1424" spans="2:7">
      <c r="B1424" s="99" t="s">
        <v>2091</v>
      </c>
      <c r="C1424" s="87" t="s">
        <v>1344</v>
      </c>
      <c r="D1424" s="87">
        <v>59</v>
      </c>
      <c r="E1424" s="87">
        <v>593</v>
      </c>
      <c r="F1424" s="87">
        <v>5933</v>
      </c>
      <c r="G1424" s="87" t="s">
        <v>2013</v>
      </c>
    </row>
    <row r="1425" spans="2:7">
      <c r="B1425" s="99" t="s">
        <v>2091</v>
      </c>
      <c r="C1425" s="87" t="s">
        <v>1344</v>
      </c>
      <c r="D1425" s="87">
        <v>59</v>
      </c>
      <c r="E1425" s="87">
        <v>593</v>
      </c>
      <c r="F1425" s="87">
        <v>5939</v>
      </c>
      <c r="G1425" s="87" t="s">
        <v>2014</v>
      </c>
    </row>
    <row r="1426" spans="2:7">
      <c r="B1426" s="99" t="s">
        <v>2091</v>
      </c>
      <c r="C1426" s="87" t="s">
        <v>1344</v>
      </c>
      <c r="D1426" s="87">
        <v>60</v>
      </c>
      <c r="E1426" s="87">
        <v>0</v>
      </c>
      <c r="F1426" s="87">
        <v>0</v>
      </c>
      <c r="G1426" s="87" t="s">
        <v>1356</v>
      </c>
    </row>
    <row r="1427" spans="2:7">
      <c r="B1427" s="99" t="s">
        <v>2091</v>
      </c>
      <c r="C1427" s="87" t="s">
        <v>1344</v>
      </c>
      <c r="D1427" s="87">
        <v>60</v>
      </c>
      <c r="E1427" s="87">
        <v>600</v>
      </c>
      <c r="F1427" s="87">
        <v>0</v>
      </c>
      <c r="G1427" s="87" t="s">
        <v>2015</v>
      </c>
    </row>
    <row r="1428" spans="2:7">
      <c r="B1428" s="99" t="s">
        <v>2091</v>
      </c>
      <c r="C1428" s="87" t="s">
        <v>1344</v>
      </c>
      <c r="D1428" s="87">
        <v>60</v>
      </c>
      <c r="E1428" s="87">
        <v>600</v>
      </c>
      <c r="F1428" s="87">
        <v>6000</v>
      </c>
      <c r="G1428" s="87" t="s">
        <v>303</v>
      </c>
    </row>
    <row r="1429" spans="2:7">
      <c r="B1429" s="99" t="s">
        <v>2091</v>
      </c>
      <c r="C1429" s="87" t="s">
        <v>1344</v>
      </c>
      <c r="D1429" s="87">
        <v>60</v>
      </c>
      <c r="E1429" s="87">
        <v>600</v>
      </c>
      <c r="F1429" s="87">
        <v>6008</v>
      </c>
      <c r="G1429" s="87" t="s">
        <v>1852</v>
      </c>
    </row>
    <row r="1430" spans="2:7">
      <c r="B1430" s="99" t="s">
        <v>2091</v>
      </c>
      <c r="C1430" s="87" t="s">
        <v>1344</v>
      </c>
      <c r="D1430" s="87">
        <v>60</v>
      </c>
      <c r="E1430" s="87">
        <v>600</v>
      </c>
      <c r="F1430" s="87">
        <v>6009</v>
      </c>
      <c r="G1430" s="87" t="s">
        <v>304</v>
      </c>
    </row>
    <row r="1431" spans="2:7">
      <c r="B1431" s="99" t="s">
        <v>2091</v>
      </c>
      <c r="C1431" s="87" t="s">
        <v>1344</v>
      </c>
      <c r="D1431" s="87">
        <v>60</v>
      </c>
      <c r="E1431" s="87">
        <v>601</v>
      </c>
      <c r="F1431" s="87">
        <v>0</v>
      </c>
      <c r="G1431" s="87" t="s">
        <v>2016</v>
      </c>
    </row>
    <row r="1432" spans="2:7">
      <c r="B1432" s="99" t="s">
        <v>2091</v>
      </c>
      <c r="C1432" s="87" t="s">
        <v>1344</v>
      </c>
      <c r="D1432" s="87">
        <v>60</v>
      </c>
      <c r="E1432" s="87">
        <v>601</v>
      </c>
      <c r="F1432" s="87">
        <v>6011</v>
      </c>
      <c r="G1432" s="87" t="s">
        <v>2017</v>
      </c>
    </row>
    <row r="1433" spans="2:7">
      <c r="B1433" s="99" t="s">
        <v>2091</v>
      </c>
      <c r="C1433" s="87" t="s">
        <v>1344</v>
      </c>
      <c r="D1433" s="87">
        <v>60</v>
      </c>
      <c r="E1433" s="87">
        <v>601</v>
      </c>
      <c r="F1433" s="87">
        <v>6012</v>
      </c>
      <c r="G1433" s="87" t="s">
        <v>2018</v>
      </c>
    </row>
    <row r="1434" spans="2:7">
      <c r="B1434" s="99" t="s">
        <v>2091</v>
      </c>
      <c r="C1434" s="87" t="s">
        <v>1344</v>
      </c>
      <c r="D1434" s="87">
        <v>60</v>
      </c>
      <c r="E1434" s="87">
        <v>601</v>
      </c>
      <c r="F1434" s="87">
        <v>6013</v>
      </c>
      <c r="G1434" s="87" t="s">
        <v>2019</v>
      </c>
    </row>
    <row r="1435" spans="2:7">
      <c r="B1435" s="99" t="s">
        <v>2091</v>
      </c>
      <c r="C1435" s="87" t="s">
        <v>1344</v>
      </c>
      <c r="D1435" s="87">
        <v>60</v>
      </c>
      <c r="E1435" s="87">
        <v>601</v>
      </c>
      <c r="F1435" s="87">
        <v>6014</v>
      </c>
      <c r="G1435" s="87" t="s">
        <v>2020</v>
      </c>
    </row>
    <row r="1436" spans="2:7">
      <c r="B1436" s="99" t="s">
        <v>2091</v>
      </c>
      <c r="C1436" s="87" t="s">
        <v>1344</v>
      </c>
      <c r="D1436" s="87">
        <v>60</v>
      </c>
      <c r="E1436" s="87">
        <v>602</v>
      </c>
      <c r="F1436" s="87">
        <v>0</v>
      </c>
      <c r="G1436" s="87" t="s">
        <v>2021</v>
      </c>
    </row>
    <row r="1437" spans="2:7">
      <c r="B1437" s="99" t="s">
        <v>2091</v>
      </c>
      <c r="C1437" s="87" t="s">
        <v>1344</v>
      </c>
      <c r="D1437" s="87">
        <v>60</v>
      </c>
      <c r="E1437" s="87">
        <v>602</v>
      </c>
      <c r="F1437" s="87">
        <v>6021</v>
      </c>
      <c r="G1437" s="87" t="s">
        <v>2022</v>
      </c>
    </row>
    <row r="1438" spans="2:7">
      <c r="B1438" s="99" t="s">
        <v>2091</v>
      </c>
      <c r="C1438" s="87" t="s">
        <v>1344</v>
      </c>
      <c r="D1438" s="87">
        <v>60</v>
      </c>
      <c r="E1438" s="87">
        <v>602</v>
      </c>
      <c r="F1438" s="87">
        <v>6022</v>
      </c>
      <c r="G1438" s="87" t="s">
        <v>2023</v>
      </c>
    </row>
    <row r="1439" spans="2:7">
      <c r="B1439" s="99" t="s">
        <v>2091</v>
      </c>
      <c r="C1439" s="87" t="s">
        <v>1344</v>
      </c>
      <c r="D1439" s="87">
        <v>60</v>
      </c>
      <c r="E1439" s="87">
        <v>602</v>
      </c>
      <c r="F1439" s="87">
        <v>6023</v>
      </c>
      <c r="G1439" s="87" t="s">
        <v>2024</v>
      </c>
    </row>
    <row r="1440" spans="2:7">
      <c r="B1440" s="99" t="s">
        <v>2091</v>
      </c>
      <c r="C1440" s="87" t="s">
        <v>1344</v>
      </c>
      <c r="D1440" s="87">
        <v>60</v>
      </c>
      <c r="E1440" s="87">
        <v>602</v>
      </c>
      <c r="F1440" s="87">
        <v>6029</v>
      </c>
      <c r="G1440" s="87" t="s">
        <v>2025</v>
      </c>
    </row>
    <row r="1441" spans="2:7">
      <c r="B1441" s="99" t="s">
        <v>2091</v>
      </c>
      <c r="C1441" s="87" t="s">
        <v>1344</v>
      </c>
      <c r="D1441" s="87">
        <v>60</v>
      </c>
      <c r="E1441" s="87">
        <v>603</v>
      </c>
      <c r="F1441" s="87">
        <v>0</v>
      </c>
      <c r="G1441" s="87" t="s">
        <v>2026</v>
      </c>
    </row>
    <row r="1442" spans="2:7">
      <c r="B1442" s="99" t="s">
        <v>2091</v>
      </c>
      <c r="C1442" s="87" t="s">
        <v>1344</v>
      </c>
      <c r="D1442" s="87">
        <v>60</v>
      </c>
      <c r="E1442" s="87">
        <v>603</v>
      </c>
      <c r="F1442" s="87">
        <v>6031</v>
      </c>
      <c r="G1442" s="87" t="s">
        <v>2027</v>
      </c>
    </row>
    <row r="1443" spans="2:7">
      <c r="B1443" s="99" t="s">
        <v>2091</v>
      </c>
      <c r="C1443" s="87" t="s">
        <v>1344</v>
      </c>
      <c r="D1443" s="87">
        <v>60</v>
      </c>
      <c r="E1443" s="87">
        <v>603</v>
      </c>
      <c r="F1443" s="87">
        <v>6032</v>
      </c>
      <c r="G1443" s="87" t="s">
        <v>2028</v>
      </c>
    </row>
    <row r="1444" spans="2:7">
      <c r="B1444" s="99" t="s">
        <v>2091</v>
      </c>
      <c r="C1444" s="87" t="s">
        <v>1344</v>
      </c>
      <c r="D1444" s="87">
        <v>60</v>
      </c>
      <c r="E1444" s="87">
        <v>603</v>
      </c>
      <c r="F1444" s="87">
        <v>6033</v>
      </c>
      <c r="G1444" s="87" t="s">
        <v>2029</v>
      </c>
    </row>
    <row r="1445" spans="2:7">
      <c r="B1445" s="99" t="s">
        <v>2091</v>
      </c>
      <c r="C1445" s="87" t="s">
        <v>1344</v>
      </c>
      <c r="D1445" s="87">
        <v>60</v>
      </c>
      <c r="E1445" s="87">
        <v>603</v>
      </c>
      <c r="F1445" s="87">
        <v>6034</v>
      </c>
      <c r="G1445" s="87" t="s">
        <v>2030</v>
      </c>
    </row>
    <row r="1446" spans="2:7">
      <c r="B1446" s="99" t="s">
        <v>2091</v>
      </c>
      <c r="C1446" s="87" t="s">
        <v>1344</v>
      </c>
      <c r="D1446" s="87">
        <v>60</v>
      </c>
      <c r="E1446" s="87">
        <v>604</v>
      </c>
      <c r="F1446" s="87">
        <v>0</v>
      </c>
      <c r="G1446" s="87" t="s">
        <v>2031</v>
      </c>
    </row>
    <row r="1447" spans="2:7">
      <c r="B1447" s="99" t="s">
        <v>2091</v>
      </c>
      <c r="C1447" s="87" t="s">
        <v>1344</v>
      </c>
      <c r="D1447" s="87">
        <v>60</v>
      </c>
      <c r="E1447" s="87">
        <v>604</v>
      </c>
      <c r="F1447" s="87">
        <v>6041</v>
      </c>
      <c r="G1447" s="87" t="s">
        <v>2032</v>
      </c>
    </row>
    <row r="1448" spans="2:7">
      <c r="B1448" s="99" t="s">
        <v>2091</v>
      </c>
      <c r="C1448" s="87" t="s">
        <v>1344</v>
      </c>
      <c r="D1448" s="87">
        <v>60</v>
      </c>
      <c r="E1448" s="87">
        <v>604</v>
      </c>
      <c r="F1448" s="87">
        <v>6042</v>
      </c>
      <c r="G1448" s="87" t="s">
        <v>2033</v>
      </c>
    </row>
    <row r="1449" spans="2:7">
      <c r="B1449" s="99" t="s">
        <v>2091</v>
      </c>
      <c r="C1449" s="87" t="s">
        <v>1344</v>
      </c>
      <c r="D1449" s="87">
        <v>60</v>
      </c>
      <c r="E1449" s="87">
        <v>604</v>
      </c>
      <c r="F1449" s="87">
        <v>6043</v>
      </c>
      <c r="G1449" s="87" t="s">
        <v>2034</v>
      </c>
    </row>
    <row r="1450" spans="2:7">
      <c r="B1450" s="99" t="s">
        <v>2091</v>
      </c>
      <c r="C1450" s="87" t="s">
        <v>1344</v>
      </c>
      <c r="D1450" s="87">
        <v>60</v>
      </c>
      <c r="E1450" s="87">
        <v>605</v>
      </c>
      <c r="F1450" s="87">
        <v>0</v>
      </c>
      <c r="G1450" s="87" t="s">
        <v>2035</v>
      </c>
    </row>
    <row r="1451" spans="2:7">
      <c r="B1451" s="99" t="s">
        <v>2091</v>
      </c>
      <c r="C1451" s="87" t="s">
        <v>1344</v>
      </c>
      <c r="D1451" s="87">
        <v>60</v>
      </c>
      <c r="E1451" s="87">
        <v>605</v>
      </c>
      <c r="F1451" s="87">
        <v>6051</v>
      </c>
      <c r="G1451" s="87" t="s">
        <v>2036</v>
      </c>
    </row>
    <row r="1452" spans="2:7">
      <c r="B1452" s="99" t="s">
        <v>2091</v>
      </c>
      <c r="C1452" s="87" t="s">
        <v>1344</v>
      </c>
      <c r="D1452" s="87">
        <v>60</v>
      </c>
      <c r="E1452" s="87">
        <v>605</v>
      </c>
      <c r="F1452" s="87">
        <v>6052</v>
      </c>
      <c r="G1452" s="87" t="s">
        <v>2037</v>
      </c>
    </row>
    <row r="1453" spans="2:7">
      <c r="B1453" s="99" t="s">
        <v>2091</v>
      </c>
      <c r="C1453" s="87" t="s">
        <v>1344</v>
      </c>
      <c r="D1453" s="87">
        <v>60</v>
      </c>
      <c r="E1453" s="87">
        <v>606</v>
      </c>
      <c r="F1453" s="87">
        <v>0</v>
      </c>
      <c r="G1453" s="87" t="s">
        <v>2038</v>
      </c>
    </row>
    <row r="1454" spans="2:7">
      <c r="B1454" s="99" t="s">
        <v>2091</v>
      </c>
      <c r="C1454" s="87" t="s">
        <v>1344</v>
      </c>
      <c r="D1454" s="87">
        <v>60</v>
      </c>
      <c r="E1454" s="87">
        <v>606</v>
      </c>
      <c r="F1454" s="87">
        <v>6061</v>
      </c>
      <c r="G1454" s="87" t="s">
        <v>2039</v>
      </c>
    </row>
    <row r="1455" spans="2:7">
      <c r="B1455" s="99" t="s">
        <v>2091</v>
      </c>
      <c r="C1455" s="87" t="s">
        <v>1344</v>
      </c>
      <c r="D1455" s="87">
        <v>60</v>
      </c>
      <c r="E1455" s="87">
        <v>606</v>
      </c>
      <c r="F1455" s="87">
        <v>6062</v>
      </c>
      <c r="G1455" s="87" t="s">
        <v>2040</v>
      </c>
    </row>
    <row r="1456" spans="2:7">
      <c r="B1456" s="99" t="s">
        <v>2091</v>
      </c>
      <c r="C1456" s="87" t="s">
        <v>1344</v>
      </c>
      <c r="D1456" s="87">
        <v>60</v>
      </c>
      <c r="E1456" s="87">
        <v>606</v>
      </c>
      <c r="F1456" s="87">
        <v>6063</v>
      </c>
      <c r="G1456" s="87" t="s">
        <v>2041</v>
      </c>
    </row>
    <row r="1457" spans="2:7">
      <c r="B1457" s="99" t="s">
        <v>2091</v>
      </c>
      <c r="C1457" s="87" t="s">
        <v>1344</v>
      </c>
      <c r="D1457" s="87">
        <v>60</v>
      </c>
      <c r="E1457" s="87">
        <v>606</v>
      </c>
      <c r="F1457" s="87">
        <v>6064</v>
      </c>
      <c r="G1457" s="87" t="s">
        <v>2042</v>
      </c>
    </row>
    <row r="1458" spans="2:7">
      <c r="B1458" s="99" t="s">
        <v>2091</v>
      </c>
      <c r="C1458" s="87" t="s">
        <v>1344</v>
      </c>
      <c r="D1458" s="87">
        <v>60</v>
      </c>
      <c r="E1458" s="87">
        <v>607</v>
      </c>
      <c r="F1458" s="87">
        <v>0</v>
      </c>
      <c r="G1458" s="87" t="s">
        <v>2043</v>
      </c>
    </row>
    <row r="1459" spans="2:7">
      <c r="B1459" s="99" t="s">
        <v>2091</v>
      </c>
      <c r="C1459" s="87" t="s">
        <v>1344</v>
      </c>
      <c r="D1459" s="87">
        <v>60</v>
      </c>
      <c r="E1459" s="87">
        <v>607</v>
      </c>
      <c r="F1459" s="87">
        <v>6071</v>
      </c>
      <c r="G1459" s="87" t="s">
        <v>2044</v>
      </c>
    </row>
    <row r="1460" spans="2:7">
      <c r="B1460" s="99" t="s">
        <v>2091</v>
      </c>
      <c r="C1460" s="87" t="s">
        <v>1344</v>
      </c>
      <c r="D1460" s="87">
        <v>60</v>
      </c>
      <c r="E1460" s="87">
        <v>607</v>
      </c>
      <c r="F1460" s="87">
        <v>6072</v>
      </c>
      <c r="G1460" s="87" t="s">
        <v>2045</v>
      </c>
    </row>
    <row r="1461" spans="2:7">
      <c r="B1461" s="99" t="s">
        <v>2091</v>
      </c>
      <c r="C1461" s="87" t="s">
        <v>1344</v>
      </c>
      <c r="D1461" s="87">
        <v>60</v>
      </c>
      <c r="E1461" s="87">
        <v>607</v>
      </c>
      <c r="F1461" s="87">
        <v>6073</v>
      </c>
      <c r="G1461" s="87" t="s">
        <v>2046</v>
      </c>
    </row>
    <row r="1462" spans="2:7">
      <c r="B1462" s="99" t="s">
        <v>2091</v>
      </c>
      <c r="C1462" s="87" t="s">
        <v>1344</v>
      </c>
      <c r="D1462" s="87">
        <v>60</v>
      </c>
      <c r="E1462" s="87">
        <v>608</v>
      </c>
      <c r="F1462" s="87">
        <v>0</v>
      </c>
      <c r="G1462" s="87" t="s">
        <v>2047</v>
      </c>
    </row>
    <row r="1463" spans="2:7">
      <c r="B1463" s="99" t="s">
        <v>2091</v>
      </c>
      <c r="C1463" s="87" t="s">
        <v>1344</v>
      </c>
      <c r="D1463" s="87">
        <v>60</v>
      </c>
      <c r="E1463" s="87">
        <v>608</v>
      </c>
      <c r="F1463" s="87">
        <v>6081</v>
      </c>
      <c r="G1463" s="87" t="s">
        <v>2048</v>
      </c>
    </row>
    <row r="1464" spans="2:7">
      <c r="B1464" s="99" t="s">
        <v>2091</v>
      </c>
      <c r="C1464" s="87" t="s">
        <v>1344</v>
      </c>
      <c r="D1464" s="87">
        <v>60</v>
      </c>
      <c r="E1464" s="87">
        <v>608</v>
      </c>
      <c r="F1464" s="87">
        <v>6082</v>
      </c>
      <c r="G1464" s="87" t="s">
        <v>2049</v>
      </c>
    </row>
    <row r="1465" spans="2:7">
      <c r="B1465" s="99" t="s">
        <v>2091</v>
      </c>
      <c r="C1465" s="87" t="s">
        <v>1344</v>
      </c>
      <c r="D1465" s="87">
        <v>60</v>
      </c>
      <c r="E1465" s="87">
        <v>609</v>
      </c>
      <c r="F1465" s="87">
        <v>0</v>
      </c>
      <c r="G1465" s="87" t="s">
        <v>2050</v>
      </c>
    </row>
    <row r="1466" spans="2:7">
      <c r="B1466" s="99" t="s">
        <v>2091</v>
      </c>
      <c r="C1466" s="87" t="s">
        <v>1344</v>
      </c>
      <c r="D1466" s="87">
        <v>60</v>
      </c>
      <c r="E1466" s="87">
        <v>609</v>
      </c>
      <c r="F1466" s="87">
        <v>6091</v>
      </c>
      <c r="G1466" s="87" t="s">
        <v>2051</v>
      </c>
    </row>
    <row r="1467" spans="2:7">
      <c r="B1467" s="99" t="s">
        <v>2091</v>
      </c>
      <c r="C1467" s="87" t="s">
        <v>1344</v>
      </c>
      <c r="D1467" s="87">
        <v>60</v>
      </c>
      <c r="E1467" s="87">
        <v>609</v>
      </c>
      <c r="F1467" s="87">
        <v>6092</v>
      </c>
      <c r="G1467" s="87" t="s">
        <v>2052</v>
      </c>
    </row>
    <row r="1468" spans="2:7">
      <c r="B1468" s="99" t="s">
        <v>2091</v>
      </c>
      <c r="C1468" s="87" t="s">
        <v>1344</v>
      </c>
      <c r="D1468" s="87">
        <v>60</v>
      </c>
      <c r="E1468" s="87">
        <v>609</v>
      </c>
      <c r="F1468" s="87">
        <v>6093</v>
      </c>
      <c r="G1468" s="87" t="s">
        <v>2053</v>
      </c>
    </row>
    <row r="1469" spans="2:7">
      <c r="B1469" s="99" t="s">
        <v>2091</v>
      </c>
      <c r="C1469" s="87" t="s">
        <v>1344</v>
      </c>
      <c r="D1469" s="87">
        <v>60</v>
      </c>
      <c r="E1469" s="87">
        <v>609</v>
      </c>
      <c r="F1469" s="87">
        <v>6094</v>
      </c>
      <c r="G1469" s="87" t="s">
        <v>2054</v>
      </c>
    </row>
    <row r="1470" spans="2:7">
      <c r="B1470" s="99" t="s">
        <v>2091</v>
      </c>
      <c r="C1470" s="87" t="s">
        <v>1344</v>
      </c>
      <c r="D1470" s="87">
        <v>60</v>
      </c>
      <c r="E1470" s="87">
        <v>609</v>
      </c>
      <c r="F1470" s="87">
        <v>6095</v>
      </c>
      <c r="G1470" s="87" t="s">
        <v>2055</v>
      </c>
    </row>
    <row r="1471" spans="2:7">
      <c r="B1471" s="99" t="s">
        <v>2091</v>
      </c>
      <c r="C1471" s="87" t="s">
        <v>1344</v>
      </c>
      <c r="D1471" s="87">
        <v>60</v>
      </c>
      <c r="E1471" s="87">
        <v>609</v>
      </c>
      <c r="F1471" s="87">
        <v>6096</v>
      </c>
      <c r="G1471" s="87" t="s">
        <v>2056</v>
      </c>
    </row>
    <row r="1472" spans="2:7">
      <c r="B1472" s="99" t="s">
        <v>2091</v>
      </c>
      <c r="C1472" s="87" t="s">
        <v>1344</v>
      </c>
      <c r="D1472" s="87">
        <v>60</v>
      </c>
      <c r="E1472" s="87">
        <v>609</v>
      </c>
      <c r="F1472" s="87">
        <v>6097</v>
      </c>
      <c r="G1472" s="87" t="s">
        <v>2057</v>
      </c>
    </row>
    <row r="1473" spans="2:7">
      <c r="B1473" s="99" t="s">
        <v>2091</v>
      </c>
      <c r="C1473" s="87" t="s">
        <v>1344</v>
      </c>
      <c r="D1473" s="87">
        <v>60</v>
      </c>
      <c r="E1473" s="87">
        <v>609</v>
      </c>
      <c r="F1473" s="87">
        <v>6098</v>
      </c>
      <c r="G1473" s="87" t="s">
        <v>2058</v>
      </c>
    </row>
    <row r="1474" spans="2:7">
      <c r="B1474" s="99" t="s">
        <v>2091</v>
      </c>
      <c r="C1474" s="87" t="s">
        <v>1344</v>
      </c>
      <c r="D1474" s="87">
        <v>60</v>
      </c>
      <c r="E1474" s="87">
        <v>609</v>
      </c>
      <c r="F1474" s="87">
        <v>6099</v>
      </c>
      <c r="G1474" s="87" t="s">
        <v>2059</v>
      </c>
    </row>
    <row r="1475" spans="2:7">
      <c r="B1475" s="99" t="s">
        <v>2091</v>
      </c>
      <c r="C1475" s="87" t="s">
        <v>1344</v>
      </c>
      <c r="D1475" s="87">
        <v>61</v>
      </c>
      <c r="E1475" s="87">
        <v>0</v>
      </c>
      <c r="F1475" s="87">
        <v>0</v>
      </c>
      <c r="G1475" s="87" t="s">
        <v>1357</v>
      </c>
    </row>
    <row r="1476" spans="2:7">
      <c r="B1476" s="99" t="s">
        <v>2091</v>
      </c>
      <c r="C1476" s="87" t="s">
        <v>1344</v>
      </c>
      <c r="D1476" s="87">
        <v>61</v>
      </c>
      <c r="E1476" s="87">
        <v>610</v>
      </c>
      <c r="F1476" s="87">
        <v>0</v>
      </c>
      <c r="G1476" s="87" t="s">
        <v>2060</v>
      </c>
    </row>
    <row r="1477" spans="2:7">
      <c r="B1477" s="99" t="s">
        <v>2091</v>
      </c>
      <c r="C1477" s="87" t="s">
        <v>1344</v>
      </c>
      <c r="D1477" s="87">
        <v>61</v>
      </c>
      <c r="E1477" s="87">
        <v>610</v>
      </c>
      <c r="F1477" s="87">
        <v>6100</v>
      </c>
      <c r="G1477" s="87" t="s">
        <v>303</v>
      </c>
    </row>
    <row r="1478" spans="2:7">
      <c r="B1478" s="99" t="s">
        <v>2091</v>
      </c>
      <c r="C1478" s="87" t="s">
        <v>1344</v>
      </c>
      <c r="D1478" s="87">
        <v>61</v>
      </c>
      <c r="E1478" s="87">
        <v>610</v>
      </c>
      <c r="F1478" s="87">
        <v>6108</v>
      </c>
      <c r="G1478" s="87" t="s">
        <v>1852</v>
      </c>
    </row>
    <row r="1479" spans="2:7">
      <c r="B1479" s="99" t="s">
        <v>2091</v>
      </c>
      <c r="C1479" s="87" t="s">
        <v>1344</v>
      </c>
      <c r="D1479" s="87">
        <v>61</v>
      </c>
      <c r="E1479" s="87">
        <v>610</v>
      </c>
      <c r="F1479" s="87">
        <v>6109</v>
      </c>
      <c r="G1479" s="87" t="s">
        <v>304</v>
      </c>
    </row>
    <row r="1480" spans="2:7">
      <c r="B1480" s="99" t="s">
        <v>2091</v>
      </c>
      <c r="C1480" s="87" t="s">
        <v>1344</v>
      </c>
      <c r="D1480" s="87">
        <v>61</v>
      </c>
      <c r="E1480" s="87">
        <v>611</v>
      </c>
      <c r="F1480" s="87">
        <v>0</v>
      </c>
      <c r="G1480" s="87" t="s">
        <v>2061</v>
      </c>
    </row>
    <row r="1481" spans="2:7">
      <c r="B1481" s="99" t="s">
        <v>2091</v>
      </c>
      <c r="C1481" s="87" t="s">
        <v>1344</v>
      </c>
      <c r="D1481" s="87">
        <v>61</v>
      </c>
      <c r="E1481" s="87">
        <v>611</v>
      </c>
      <c r="F1481" s="87">
        <v>6111</v>
      </c>
      <c r="G1481" s="87" t="s">
        <v>2062</v>
      </c>
    </row>
    <row r="1482" spans="2:7">
      <c r="B1482" s="99" t="s">
        <v>2091</v>
      </c>
      <c r="C1482" s="87" t="s">
        <v>1344</v>
      </c>
      <c r="D1482" s="87">
        <v>61</v>
      </c>
      <c r="E1482" s="87">
        <v>611</v>
      </c>
      <c r="F1482" s="87">
        <v>6112</v>
      </c>
      <c r="G1482" s="87" t="s">
        <v>2063</v>
      </c>
    </row>
    <row r="1483" spans="2:7">
      <c r="B1483" s="99" t="s">
        <v>2091</v>
      </c>
      <c r="C1483" s="87" t="s">
        <v>1344</v>
      </c>
      <c r="D1483" s="87">
        <v>61</v>
      </c>
      <c r="E1483" s="87">
        <v>611</v>
      </c>
      <c r="F1483" s="87">
        <v>6113</v>
      </c>
      <c r="G1483" s="87" t="s">
        <v>2064</v>
      </c>
    </row>
    <row r="1484" spans="2:7">
      <c r="B1484" s="99" t="s">
        <v>2091</v>
      </c>
      <c r="C1484" s="87" t="s">
        <v>1344</v>
      </c>
      <c r="D1484" s="87">
        <v>61</v>
      </c>
      <c r="E1484" s="87">
        <v>611</v>
      </c>
      <c r="F1484" s="87">
        <v>6114</v>
      </c>
      <c r="G1484" s="87" t="s">
        <v>2065</v>
      </c>
    </row>
    <row r="1485" spans="2:7">
      <c r="B1485" s="99" t="s">
        <v>2091</v>
      </c>
      <c r="C1485" s="87" t="s">
        <v>1344</v>
      </c>
      <c r="D1485" s="87">
        <v>61</v>
      </c>
      <c r="E1485" s="87">
        <v>611</v>
      </c>
      <c r="F1485" s="87">
        <v>6119</v>
      </c>
      <c r="G1485" s="87" t="s">
        <v>2066</v>
      </c>
    </row>
    <row r="1486" spans="2:7">
      <c r="B1486" s="99" t="s">
        <v>2091</v>
      </c>
      <c r="C1486" s="87" t="s">
        <v>1344</v>
      </c>
      <c r="D1486" s="87">
        <v>61</v>
      </c>
      <c r="E1486" s="87">
        <v>612</v>
      </c>
      <c r="F1486" s="87">
        <v>0</v>
      </c>
      <c r="G1486" s="87" t="s">
        <v>2067</v>
      </c>
    </row>
    <row r="1487" spans="2:7">
      <c r="B1487" s="99" t="s">
        <v>2091</v>
      </c>
      <c r="C1487" s="87" t="s">
        <v>1344</v>
      </c>
      <c r="D1487" s="87">
        <v>61</v>
      </c>
      <c r="E1487" s="87">
        <v>612</v>
      </c>
      <c r="F1487" s="87">
        <v>6121</v>
      </c>
      <c r="G1487" s="87" t="s">
        <v>2067</v>
      </c>
    </row>
    <row r="1488" spans="2:7">
      <c r="B1488" s="99" t="s">
        <v>2091</v>
      </c>
      <c r="C1488" s="87" t="s">
        <v>1344</v>
      </c>
      <c r="D1488" s="87">
        <v>61</v>
      </c>
      <c r="E1488" s="87">
        <v>619</v>
      </c>
      <c r="F1488" s="87">
        <v>0</v>
      </c>
      <c r="G1488" s="87" t="s">
        <v>2068</v>
      </c>
    </row>
    <row r="1489" spans="2:7">
      <c r="B1489" s="99" t="s">
        <v>2091</v>
      </c>
      <c r="C1489" s="87" t="s">
        <v>1344</v>
      </c>
      <c r="D1489" s="87">
        <v>61</v>
      </c>
      <c r="E1489" s="87">
        <v>619</v>
      </c>
      <c r="F1489" s="87">
        <v>6199</v>
      </c>
      <c r="G1489" s="87" t="s">
        <v>2068</v>
      </c>
    </row>
    <row r="1490" spans="2:7">
      <c r="B1490" s="99" t="s">
        <v>2093</v>
      </c>
      <c r="C1490" s="87" t="s">
        <v>1358</v>
      </c>
      <c r="D1490" s="87">
        <v>0</v>
      </c>
      <c r="E1490" s="87">
        <v>0</v>
      </c>
      <c r="F1490" s="87">
        <v>0</v>
      </c>
      <c r="G1490" s="87" t="s">
        <v>1359</v>
      </c>
    </row>
    <row r="1491" spans="2:7">
      <c r="B1491" s="99" t="s">
        <v>2093</v>
      </c>
      <c r="C1491" s="87" t="s">
        <v>1358</v>
      </c>
      <c r="D1491" s="87">
        <v>62</v>
      </c>
      <c r="E1491" s="87">
        <v>0</v>
      </c>
      <c r="F1491" s="87">
        <v>0</v>
      </c>
      <c r="G1491" s="87" t="s">
        <v>1360</v>
      </c>
    </row>
    <row r="1492" spans="2:7">
      <c r="B1492" s="99" t="s">
        <v>2093</v>
      </c>
      <c r="C1492" s="87" t="s">
        <v>1358</v>
      </c>
      <c r="D1492" s="87">
        <v>62</v>
      </c>
      <c r="E1492" s="87">
        <v>620</v>
      </c>
      <c r="F1492" s="87">
        <v>0</v>
      </c>
      <c r="G1492" s="87" t="s">
        <v>1361</v>
      </c>
    </row>
    <row r="1493" spans="2:7">
      <c r="B1493" s="99" t="s">
        <v>2093</v>
      </c>
      <c r="C1493" s="87" t="s">
        <v>1358</v>
      </c>
      <c r="D1493" s="87">
        <v>62</v>
      </c>
      <c r="E1493" s="87">
        <v>620</v>
      </c>
      <c r="F1493" s="87">
        <v>6200</v>
      </c>
      <c r="G1493" s="87" t="s">
        <v>303</v>
      </c>
    </row>
    <row r="1494" spans="2:7">
      <c r="B1494" s="99" t="s">
        <v>2093</v>
      </c>
      <c r="C1494" s="87" t="s">
        <v>1358</v>
      </c>
      <c r="D1494" s="87">
        <v>62</v>
      </c>
      <c r="E1494" s="87">
        <v>620</v>
      </c>
      <c r="F1494" s="87">
        <v>6209</v>
      </c>
      <c r="G1494" s="87" t="s">
        <v>304</v>
      </c>
    </row>
    <row r="1495" spans="2:7">
      <c r="B1495" s="99" t="s">
        <v>2093</v>
      </c>
      <c r="C1495" s="87" t="s">
        <v>1358</v>
      </c>
      <c r="D1495" s="87">
        <v>62</v>
      </c>
      <c r="E1495" s="87">
        <v>621</v>
      </c>
      <c r="F1495" s="87">
        <v>0</v>
      </c>
      <c r="G1495" s="87" t="s">
        <v>1362</v>
      </c>
    </row>
    <row r="1496" spans="2:7">
      <c r="B1496" s="99" t="s">
        <v>2093</v>
      </c>
      <c r="C1496" s="87" t="s">
        <v>1358</v>
      </c>
      <c r="D1496" s="87">
        <v>62</v>
      </c>
      <c r="E1496" s="87">
        <v>621</v>
      </c>
      <c r="F1496" s="87">
        <v>6211</v>
      </c>
      <c r="G1496" s="87" t="s">
        <v>1362</v>
      </c>
    </row>
    <row r="1497" spans="2:7">
      <c r="B1497" s="99" t="s">
        <v>2093</v>
      </c>
      <c r="C1497" s="87" t="s">
        <v>1358</v>
      </c>
      <c r="D1497" s="87">
        <v>62</v>
      </c>
      <c r="E1497" s="87">
        <v>622</v>
      </c>
      <c r="F1497" s="87">
        <v>0</v>
      </c>
      <c r="G1497" s="87" t="s">
        <v>1363</v>
      </c>
    </row>
    <row r="1498" spans="2:7">
      <c r="B1498" s="99" t="s">
        <v>2093</v>
      </c>
      <c r="C1498" s="87" t="s">
        <v>1358</v>
      </c>
      <c r="D1498" s="87">
        <v>62</v>
      </c>
      <c r="E1498" s="87">
        <v>622</v>
      </c>
      <c r="F1498" s="87">
        <v>6221</v>
      </c>
      <c r="G1498" s="87" t="s">
        <v>1364</v>
      </c>
    </row>
    <row r="1499" spans="2:7">
      <c r="B1499" s="99" t="s">
        <v>2093</v>
      </c>
      <c r="C1499" s="87" t="s">
        <v>1358</v>
      </c>
      <c r="D1499" s="87">
        <v>62</v>
      </c>
      <c r="E1499" s="87">
        <v>622</v>
      </c>
      <c r="F1499" s="87">
        <v>6222</v>
      </c>
      <c r="G1499" s="87" t="s">
        <v>1365</v>
      </c>
    </row>
    <row r="1500" spans="2:7">
      <c r="B1500" s="99" t="s">
        <v>2093</v>
      </c>
      <c r="C1500" s="87" t="s">
        <v>1358</v>
      </c>
      <c r="D1500" s="87">
        <v>62</v>
      </c>
      <c r="E1500" s="87">
        <v>622</v>
      </c>
      <c r="F1500" s="87">
        <v>6223</v>
      </c>
      <c r="G1500" s="87" t="s">
        <v>1366</v>
      </c>
    </row>
    <row r="1501" spans="2:7">
      <c r="B1501" s="99" t="s">
        <v>2093</v>
      </c>
      <c r="C1501" s="87" t="s">
        <v>1358</v>
      </c>
      <c r="D1501" s="87">
        <v>62</v>
      </c>
      <c r="E1501" s="87">
        <v>622</v>
      </c>
      <c r="F1501" s="87">
        <v>6229</v>
      </c>
      <c r="G1501" s="87" t="s">
        <v>1367</v>
      </c>
    </row>
    <row r="1502" spans="2:7">
      <c r="B1502" s="99" t="s">
        <v>2093</v>
      </c>
      <c r="C1502" s="87" t="s">
        <v>1358</v>
      </c>
      <c r="D1502" s="87">
        <v>63</v>
      </c>
      <c r="E1502" s="87">
        <v>0</v>
      </c>
      <c r="F1502" s="87">
        <v>0</v>
      </c>
      <c r="G1502" s="87" t="s">
        <v>1368</v>
      </c>
    </row>
    <row r="1503" spans="2:7">
      <c r="B1503" s="99" t="s">
        <v>2093</v>
      </c>
      <c r="C1503" s="87" t="s">
        <v>1358</v>
      </c>
      <c r="D1503" s="87">
        <v>63</v>
      </c>
      <c r="E1503" s="87">
        <v>630</v>
      </c>
      <c r="F1503" s="87">
        <v>0</v>
      </c>
      <c r="G1503" s="87" t="s">
        <v>1369</v>
      </c>
    </row>
    <row r="1504" spans="2:7">
      <c r="B1504" s="99" t="s">
        <v>2093</v>
      </c>
      <c r="C1504" s="87" t="s">
        <v>1358</v>
      </c>
      <c r="D1504" s="87">
        <v>63</v>
      </c>
      <c r="E1504" s="87">
        <v>630</v>
      </c>
      <c r="F1504" s="87">
        <v>6300</v>
      </c>
      <c r="G1504" s="87" t="s">
        <v>303</v>
      </c>
    </row>
    <row r="1505" spans="2:7">
      <c r="B1505" s="99" t="s">
        <v>2093</v>
      </c>
      <c r="C1505" s="87" t="s">
        <v>1358</v>
      </c>
      <c r="D1505" s="87">
        <v>63</v>
      </c>
      <c r="E1505" s="87">
        <v>630</v>
      </c>
      <c r="F1505" s="87">
        <v>6309</v>
      </c>
      <c r="G1505" s="87" t="s">
        <v>304</v>
      </c>
    </row>
    <row r="1506" spans="2:7">
      <c r="B1506" s="99" t="s">
        <v>2093</v>
      </c>
      <c r="C1506" s="87" t="s">
        <v>1358</v>
      </c>
      <c r="D1506" s="87">
        <v>63</v>
      </c>
      <c r="E1506" s="87">
        <v>631</v>
      </c>
      <c r="F1506" s="87">
        <v>0</v>
      </c>
      <c r="G1506" s="87" t="s">
        <v>1370</v>
      </c>
    </row>
    <row r="1507" spans="2:7">
      <c r="B1507" s="99" t="s">
        <v>2093</v>
      </c>
      <c r="C1507" s="87" t="s">
        <v>1358</v>
      </c>
      <c r="D1507" s="87">
        <v>63</v>
      </c>
      <c r="E1507" s="87">
        <v>631</v>
      </c>
      <c r="F1507" s="87">
        <v>6311</v>
      </c>
      <c r="G1507" s="87" t="s">
        <v>1371</v>
      </c>
    </row>
    <row r="1508" spans="2:7">
      <c r="B1508" s="99" t="s">
        <v>2093</v>
      </c>
      <c r="C1508" s="87" t="s">
        <v>1358</v>
      </c>
      <c r="D1508" s="87">
        <v>63</v>
      </c>
      <c r="E1508" s="87">
        <v>631</v>
      </c>
      <c r="F1508" s="87">
        <v>6312</v>
      </c>
      <c r="G1508" s="87" t="s">
        <v>1372</v>
      </c>
    </row>
    <row r="1509" spans="2:7">
      <c r="B1509" s="99" t="s">
        <v>2093</v>
      </c>
      <c r="C1509" s="87" t="s">
        <v>1358</v>
      </c>
      <c r="D1509" s="87">
        <v>63</v>
      </c>
      <c r="E1509" s="87">
        <v>631</v>
      </c>
      <c r="F1509" s="87">
        <v>6313</v>
      </c>
      <c r="G1509" s="87" t="s">
        <v>1373</v>
      </c>
    </row>
    <row r="1510" spans="2:7">
      <c r="B1510" s="99" t="s">
        <v>2093</v>
      </c>
      <c r="C1510" s="87" t="s">
        <v>1358</v>
      </c>
      <c r="D1510" s="87">
        <v>63</v>
      </c>
      <c r="E1510" s="87">
        <v>631</v>
      </c>
      <c r="F1510" s="87">
        <v>6314</v>
      </c>
      <c r="G1510" s="87" t="s">
        <v>1374</v>
      </c>
    </row>
    <row r="1511" spans="2:7">
      <c r="B1511" s="99" t="s">
        <v>2093</v>
      </c>
      <c r="C1511" s="87" t="s">
        <v>1358</v>
      </c>
      <c r="D1511" s="87">
        <v>63</v>
      </c>
      <c r="E1511" s="87">
        <v>632</v>
      </c>
      <c r="F1511" s="87">
        <v>0</v>
      </c>
      <c r="G1511" s="87" t="s">
        <v>1375</v>
      </c>
    </row>
    <row r="1512" spans="2:7">
      <c r="B1512" s="99" t="s">
        <v>2093</v>
      </c>
      <c r="C1512" s="87" t="s">
        <v>1358</v>
      </c>
      <c r="D1512" s="87">
        <v>63</v>
      </c>
      <c r="E1512" s="87">
        <v>632</v>
      </c>
      <c r="F1512" s="87">
        <v>6321</v>
      </c>
      <c r="G1512" s="87" t="s">
        <v>1376</v>
      </c>
    </row>
    <row r="1513" spans="2:7">
      <c r="B1513" s="99" t="s">
        <v>2093</v>
      </c>
      <c r="C1513" s="87" t="s">
        <v>1358</v>
      </c>
      <c r="D1513" s="87">
        <v>63</v>
      </c>
      <c r="E1513" s="87">
        <v>632</v>
      </c>
      <c r="F1513" s="87">
        <v>6322</v>
      </c>
      <c r="G1513" s="87" t="s">
        <v>1377</v>
      </c>
    </row>
    <row r="1514" spans="2:7">
      <c r="B1514" s="99" t="s">
        <v>2093</v>
      </c>
      <c r="C1514" s="87" t="s">
        <v>1358</v>
      </c>
      <c r="D1514" s="87">
        <v>63</v>
      </c>
      <c r="E1514" s="87">
        <v>632</v>
      </c>
      <c r="F1514" s="87">
        <v>6323</v>
      </c>
      <c r="G1514" s="87" t="s">
        <v>1378</v>
      </c>
    </row>
    <row r="1515" spans="2:7">
      <c r="B1515" s="99" t="s">
        <v>2093</v>
      </c>
      <c r="C1515" s="87" t="s">
        <v>1358</v>
      </c>
      <c r="D1515" s="87">
        <v>63</v>
      </c>
      <c r="E1515" s="87">
        <v>632</v>
      </c>
      <c r="F1515" s="87">
        <v>6324</v>
      </c>
      <c r="G1515" s="87" t="s">
        <v>1379</v>
      </c>
    </row>
    <row r="1516" spans="2:7">
      <c r="B1516" s="99" t="s">
        <v>2093</v>
      </c>
      <c r="C1516" s="87" t="s">
        <v>1358</v>
      </c>
      <c r="D1516" s="87">
        <v>63</v>
      </c>
      <c r="E1516" s="87">
        <v>632</v>
      </c>
      <c r="F1516" s="87">
        <v>6325</v>
      </c>
      <c r="G1516" s="87" t="s">
        <v>1380</v>
      </c>
    </row>
    <row r="1517" spans="2:7">
      <c r="B1517" s="99" t="s">
        <v>2093</v>
      </c>
      <c r="C1517" s="87" t="s">
        <v>1358</v>
      </c>
      <c r="D1517" s="87">
        <v>64</v>
      </c>
      <c r="E1517" s="87">
        <v>0</v>
      </c>
      <c r="F1517" s="87">
        <v>0</v>
      </c>
      <c r="G1517" s="87" t="s">
        <v>1381</v>
      </c>
    </row>
    <row r="1518" spans="2:7">
      <c r="B1518" s="99" t="s">
        <v>2093</v>
      </c>
      <c r="C1518" s="87" t="s">
        <v>1358</v>
      </c>
      <c r="D1518" s="87">
        <v>64</v>
      </c>
      <c r="E1518" s="87">
        <v>640</v>
      </c>
      <c r="F1518" s="87">
        <v>0</v>
      </c>
      <c r="G1518" s="87" t="s">
        <v>1382</v>
      </c>
    </row>
    <row r="1519" spans="2:7">
      <c r="B1519" s="99" t="s">
        <v>2093</v>
      </c>
      <c r="C1519" s="87" t="s">
        <v>1358</v>
      </c>
      <c r="D1519" s="87">
        <v>64</v>
      </c>
      <c r="E1519" s="87">
        <v>640</v>
      </c>
      <c r="F1519" s="87">
        <v>6400</v>
      </c>
      <c r="G1519" s="87" t="s">
        <v>303</v>
      </c>
    </row>
    <row r="1520" spans="2:7">
      <c r="B1520" s="99" t="s">
        <v>2093</v>
      </c>
      <c r="C1520" s="87" t="s">
        <v>1358</v>
      </c>
      <c r="D1520" s="87">
        <v>64</v>
      </c>
      <c r="E1520" s="87">
        <v>640</v>
      </c>
      <c r="F1520" s="87">
        <v>6409</v>
      </c>
      <c r="G1520" s="87" t="s">
        <v>304</v>
      </c>
    </row>
    <row r="1521" spans="2:7">
      <c r="B1521" s="99" t="s">
        <v>2093</v>
      </c>
      <c r="C1521" s="87" t="s">
        <v>1358</v>
      </c>
      <c r="D1521" s="87">
        <v>64</v>
      </c>
      <c r="E1521" s="87">
        <v>641</v>
      </c>
      <c r="F1521" s="87">
        <v>0</v>
      </c>
      <c r="G1521" s="87" t="s">
        <v>1383</v>
      </c>
    </row>
    <row r="1522" spans="2:7">
      <c r="B1522" s="99" t="s">
        <v>2093</v>
      </c>
      <c r="C1522" s="87" t="s">
        <v>1358</v>
      </c>
      <c r="D1522" s="87">
        <v>64</v>
      </c>
      <c r="E1522" s="87">
        <v>641</v>
      </c>
      <c r="F1522" s="87">
        <v>6411</v>
      </c>
      <c r="G1522" s="87" t="s">
        <v>1384</v>
      </c>
    </row>
    <row r="1523" spans="2:7">
      <c r="B1523" s="99" t="s">
        <v>2093</v>
      </c>
      <c r="C1523" s="87" t="s">
        <v>1358</v>
      </c>
      <c r="D1523" s="87">
        <v>64</v>
      </c>
      <c r="E1523" s="87">
        <v>641</v>
      </c>
      <c r="F1523" s="87">
        <v>6412</v>
      </c>
      <c r="G1523" s="87" t="s">
        <v>1385</v>
      </c>
    </row>
    <row r="1524" spans="2:7">
      <c r="B1524" s="99" t="s">
        <v>2093</v>
      </c>
      <c r="C1524" s="87" t="s">
        <v>1358</v>
      </c>
      <c r="D1524" s="87">
        <v>64</v>
      </c>
      <c r="E1524" s="87">
        <v>642</v>
      </c>
      <c r="F1524" s="87">
        <v>0</v>
      </c>
      <c r="G1524" s="87" t="s">
        <v>1386</v>
      </c>
    </row>
    <row r="1525" spans="2:7">
      <c r="B1525" s="99" t="s">
        <v>2093</v>
      </c>
      <c r="C1525" s="87" t="s">
        <v>1358</v>
      </c>
      <c r="D1525" s="87">
        <v>64</v>
      </c>
      <c r="E1525" s="87">
        <v>642</v>
      </c>
      <c r="F1525" s="87">
        <v>6421</v>
      </c>
      <c r="G1525" s="87" t="s">
        <v>1386</v>
      </c>
    </row>
    <row r="1526" spans="2:7">
      <c r="B1526" s="99" t="s">
        <v>2093</v>
      </c>
      <c r="C1526" s="87" t="s">
        <v>1358</v>
      </c>
      <c r="D1526" s="87">
        <v>64</v>
      </c>
      <c r="E1526" s="87">
        <v>643</v>
      </c>
      <c r="F1526" s="87">
        <v>0</v>
      </c>
      <c r="G1526" s="87" t="s">
        <v>1387</v>
      </c>
    </row>
    <row r="1527" spans="2:7">
      <c r="B1527" s="99" t="s">
        <v>2093</v>
      </c>
      <c r="C1527" s="87" t="s">
        <v>1358</v>
      </c>
      <c r="D1527" s="87">
        <v>64</v>
      </c>
      <c r="E1527" s="87">
        <v>643</v>
      </c>
      <c r="F1527" s="87">
        <v>6431</v>
      </c>
      <c r="G1527" s="87" t="s">
        <v>1388</v>
      </c>
    </row>
    <row r="1528" spans="2:7">
      <c r="B1528" s="99" t="s">
        <v>2093</v>
      </c>
      <c r="C1528" s="87" t="s">
        <v>1358</v>
      </c>
      <c r="D1528" s="87">
        <v>64</v>
      </c>
      <c r="E1528" s="87">
        <v>643</v>
      </c>
      <c r="F1528" s="87">
        <v>6432</v>
      </c>
      <c r="G1528" s="87" t="s">
        <v>1389</v>
      </c>
    </row>
    <row r="1529" spans="2:7">
      <c r="B1529" s="99" t="s">
        <v>2093</v>
      </c>
      <c r="C1529" s="87" t="s">
        <v>1358</v>
      </c>
      <c r="D1529" s="87">
        <v>64</v>
      </c>
      <c r="E1529" s="87">
        <v>649</v>
      </c>
      <c r="F1529" s="87">
        <v>0</v>
      </c>
      <c r="G1529" s="87" t="s">
        <v>1390</v>
      </c>
    </row>
    <row r="1530" spans="2:7">
      <c r="B1530" s="99" t="s">
        <v>2093</v>
      </c>
      <c r="C1530" s="87" t="s">
        <v>1358</v>
      </c>
      <c r="D1530" s="87">
        <v>64</v>
      </c>
      <c r="E1530" s="87">
        <v>649</v>
      </c>
      <c r="F1530" s="87">
        <v>6491</v>
      </c>
      <c r="G1530" s="87" t="s">
        <v>1391</v>
      </c>
    </row>
    <row r="1531" spans="2:7">
      <c r="B1531" s="99" t="s">
        <v>2093</v>
      </c>
      <c r="C1531" s="87" t="s">
        <v>1358</v>
      </c>
      <c r="D1531" s="87">
        <v>64</v>
      </c>
      <c r="E1531" s="87">
        <v>649</v>
      </c>
      <c r="F1531" s="87">
        <v>6492</v>
      </c>
      <c r="G1531" s="87" t="s">
        <v>1392</v>
      </c>
    </row>
    <row r="1532" spans="2:7">
      <c r="B1532" s="99" t="s">
        <v>2093</v>
      </c>
      <c r="C1532" s="87" t="s">
        <v>1358</v>
      </c>
      <c r="D1532" s="87">
        <v>64</v>
      </c>
      <c r="E1532" s="87">
        <v>649</v>
      </c>
      <c r="F1532" s="87">
        <v>6493</v>
      </c>
      <c r="G1532" s="87" t="s">
        <v>1393</v>
      </c>
    </row>
    <row r="1533" spans="2:7">
      <c r="B1533" s="99" t="s">
        <v>2093</v>
      </c>
      <c r="C1533" s="87" t="s">
        <v>1358</v>
      </c>
      <c r="D1533" s="87">
        <v>64</v>
      </c>
      <c r="E1533" s="87">
        <v>649</v>
      </c>
      <c r="F1533" s="87">
        <v>6499</v>
      </c>
      <c r="G1533" s="87" t="s">
        <v>1394</v>
      </c>
    </row>
    <row r="1534" spans="2:7">
      <c r="B1534" s="99" t="s">
        <v>2093</v>
      </c>
      <c r="C1534" s="87" t="s">
        <v>1358</v>
      </c>
      <c r="D1534" s="87">
        <v>65</v>
      </c>
      <c r="E1534" s="87">
        <v>0</v>
      </c>
      <c r="F1534" s="87">
        <v>0</v>
      </c>
      <c r="G1534" s="87" t="s">
        <v>1395</v>
      </c>
    </row>
    <row r="1535" spans="2:7">
      <c r="B1535" s="99" t="s">
        <v>2093</v>
      </c>
      <c r="C1535" s="87" t="s">
        <v>1358</v>
      </c>
      <c r="D1535" s="87">
        <v>65</v>
      </c>
      <c r="E1535" s="87">
        <v>650</v>
      </c>
      <c r="F1535" s="87">
        <v>0</v>
      </c>
      <c r="G1535" s="87" t="s">
        <v>1396</v>
      </c>
    </row>
    <row r="1536" spans="2:7">
      <c r="B1536" s="99" t="s">
        <v>2093</v>
      </c>
      <c r="C1536" s="87" t="s">
        <v>1358</v>
      </c>
      <c r="D1536" s="87">
        <v>65</v>
      </c>
      <c r="E1536" s="87">
        <v>650</v>
      </c>
      <c r="F1536" s="87">
        <v>6500</v>
      </c>
      <c r="G1536" s="87" t="s">
        <v>303</v>
      </c>
    </row>
    <row r="1537" spans="2:7">
      <c r="B1537" s="99" t="s">
        <v>2093</v>
      </c>
      <c r="C1537" s="87" t="s">
        <v>1358</v>
      </c>
      <c r="D1537" s="87">
        <v>65</v>
      </c>
      <c r="E1537" s="87">
        <v>650</v>
      </c>
      <c r="F1537" s="87">
        <v>6509</v>
      </c>
      <c r="G1537" s="87" t="s">
        <v>304</v>
      </c>
    </row>
    <row r="1538" spans="2:7">
      <c r="B1538" s="99" t="s">
        <v>2093</v>
      </c>
      <c r="C1538" s="87" t="s">
        <v>1358</v>
      </c>
      <c r="D1538" s="87">
        <v>65</v>
      </c>
      <c r="E1538" s="87">
        <v>651</v>
      </c>
      <c r="F1538" s="87">
        <v>0</v>
      </c>
      <c r="G1538" s="87" t="s">
        <v>1397</v>
      </c>
    </row>
    <row r="1539" spans="2:7">
      <c r="B1539" s="99" t="s">
        <v>2093</v>
      </c>
      <c r="C1539" s="87" t="s">
        <v>1358</v>
      </c>
      <c r="D1539" s="87">
        <v>65</v>
      </c>
      <c r="E1539" s="87">
        <v>651</v>
      </c>
      <c r="F1539" s="87">
        <v>6511</v>
      </c>
      <c r="G1539" s="87" t="s">
        <v>1398</v>
      </c>
    </row>
    <row r="1540" spans="2:7">
      <c r="B1540" s="99" t="s">
        <v>2093</v>
      </c>
      <c r="C1540" s="87" t="s">
        <v>1358</v>
      </c>
      <c r="D1540" s="87">
        <v>65</v>
      </c>
      <c r="E1540" s="87">
        <v>651</v>
      </c>
      <c r="F1540" s="87">
        <v>6512</v>
      </c>
      <c r="G1540" s="87" t="s">
        <v>1399</v>
      </c>
    </row>
    <row r="1541" spans="2:7">
      <c r="B1541" s="99" t="s">
        <v>2093</v>
      </c>
      <c r="C1541" s="87" t="s">
        <v>1358</v>
      </c>
      <c r="D1541" s="87">
        <v>65</v>
      </c>
      <c r="E1541" s="87">
        <v>651</v>
      </c>
      <c r="F1541" s="87">
        <v>6513</v>
      </c>
      <c r="G1541" s="87" t="s">
        <v>1400</v>
      </c>
    </row>
    <row r="1542" spans="2:7">
      <c r="B1542" s="99" t="s">
        <v>2093</v>
      </c>
      <c r="C1542" s="87" t="s">
        <v>1358</v>
      </c>
      <c r="D1542" s="87">
        <v>65</v>
      </c>
      <c r="E1542" s="87">
        <v>651</v>
      </c>
      <c r="F1542" s="87">
        <v>6514</v>
      </c>
      <c r="G1542" s="87" t="s">
        <v>1401</v>
      </c>
    </row>
    <row r="1543" spans="2:7">
      <c r="B1543" s="99" t="s">
        <v>2093</v>
      </c>
      <c r="C1543" s="87" t="s">
        <v>1358</v>
      </c>
      <c r="D1543" s="87">
        <v>65</v>
      </c>
      <c r="E1543" s="87">
        <v>652</v>
      </c>
      <c r="F1543" s="87">
        <v>0</v>
      </c>
      <c r="G1543" s="87" t="s">
        <v>1402</v>
      </c>
    </row>
    <row r="1544" spans="2:7">
      <c r="B1544" s="99" t="s">
        <v>2093</v>
      </c>
      <c r="C1544" s="87" t="s">
        <v>1358</v>
      </c>
      <c r="D1544" s="87">
        <v>65</v>
      </c>
      <c r="E1544" s="87">
        <v>652</v>
      </c>
      <c r="F1544" s="87">
        <v>6521</v>
      </c>
      <c r="G1544" s="87" t="s">
        <v>1403</v>
      </c>
    </row>
    <row r="1545" spans="2:7">
      <c r="B1545" s="99" t="s">
        <v>2093</v>
      </c>
      <c r="C1545" s="87" t="s">
        <v>1358</v>
      </c>
      <c r="D1545" s="87">
        <v>65</v>
      </c>
      <c r="E1545" s="87">
        <v>652</v>
      </c>
      <c r="F1545" s="87">
        <v>6522</v>
      </c>
      <c r="G1545" s="87" t="s">
        <v>1404</v>
      </c>
    </row>
    <row r="1546" spans="2:7">
      <c r="B1546" s="99" t="s">
        <v>2093</v>
      </c>
      <c r="C1546" s="87" t="s">
        <v>1358</v>
      </c>
      <c r="D1546" s="87">
        <v>65</v>
      </c>
      <c r="E1546" s="87">
        <v>652</v>
      </c>
      <c r="F1546" s="87">
        <v>6529</v>
      </c>
      <c r="G1546" s="87" t="s">
        <v>1405</v>
      </c>
    </row>
    <row r="1547" spans="2:7">
      <c r="B1547" s="99" t="s">
        <v>2093</v>
      </c>
      <c r="C1547" s="87" t="s">
        <v>1358</v>
      </c>
      <c r="D1547" s="87">
        <v>66</v>
      </c>
      <c r="E1547" s="87">
        <v>0</v>
      </c>
      <c r="F1547" s="87">
        <v>0</v>
      </c>
      <c r="G1547" s="87" t="s">
        <v>1406</v>
      </c>
    </row>
    <row r="1548" spans="2:7">
      <c r="B1548" s="99" t="s">
        <v>2093</v>
      </c>
      <c r="C1548" s="87" t="s">
        <v>1358</v>
      </c>
      <c r="D1548" s="87">
        <v>66</v>
      </c>
      <c r="E1548" s="87">
        <v>660</v>
      </c>
      <c r="F1548" s="87">
        <v>0</v>
      </c>
      <c r="G1548" s="87" t="s">
        <v>1407</v>
      </c>
    </row>
    <row r="1549" spans="2:7">
      <c r="B1549" s="99" t="s">
        <v>2093</v>
      </c>
      <c r="C1549" s="87" t="s">
        <v>1358</v>
      </c>
      <c r="D1549" s="87">
        <v>66</v>
      </c>
      <c r="E1549" s="87">
        <v>660</v>
      </c>
      <c r="F1549" s="87">
        <v>6600</v>
      </c>
      <c r="G1549" s="87" t="s">
        <v>303</v>
      </c>
    </row>
    <row r="1550" spans="2:7">
      <c r="B1550" s="99" t="s">
        <v>2093</v>
      </c>
      <c r="C1550" s="87" t="s">
        <v>1358</v>
      </c>
      <c r="D1550" s="87">
        <v>66</v>
      </c>
      <c r="E1550" s="87">
        <v>660</v>
      </c>
      <c r="F1550" s="87">
        <v>6609</v>
      </c>
      <c r="G1550" s="87" t="s">
        <v>304</v>
      </c>
    </row>
    <row r="1551" spans="2:7">
      <c r="B1551" s="99" t="s">
        <v>2093</v>
      </c>
      <c r="C1551" s="87" t="s">
        <v>1358</v>
      </c>
      <c r="D1551" s="87">
        <v>66</v>
      </c>
      <c r="E1551" s="87">
        <v>661</v>
      </c>
      <c r="F1551" s="87">
        <v>0</v>
      </c>
      <c r="G1551" s="87" t="s">
        <v>1408</v>
      </c>
    </row>
    <row r="1552" spans="2:7">
      <c r="B1552" s="99" t="s">
        <v>2093</v>
      </c>
      <c r="C1552" s="87" t="s">
        <v>1358</v>
      </c>
      <c r="D1552" s="87">
        <v>66</v>
      </c>
      <c r="E1552" s="87">
        <v>661</v>
      </c>
      <c r="F1552" s="87">
        <v>6611</v>
      </c>
      <c r="G1552" s="87" t="s">
        <v>1409</v>
      </c>
    </row>
    <row r="1553" spans="2:7">
      <c r="B1553" s="99" t="s">
        <v>2093</v>
      </c>
      <c r="C1553" s="87" t="s">
        <v>1358</v>
      </c>
      <c r="D1553" s="87">
        <v>66</v>
      </c>
      <c r="E1553" s="87">
        <v>661</v>
      </c>
      <c r="F1553" s="87">
        <v>6612</v>
      </c>
      <c r="G1553" s="87" t="s">
        <v>1410</v>
      </c>
    </row>
    <row r="1554" spans="2:7">
      <c r="B1554" s="99" t="s">
        <v>2093</v>
      </c>
      <c r="C1554" s="87" t="s">
        <v>1358</v>
      </c>
      <c r="D1554" s="87">
        <v>66</v>
      </c>
      <c r="E1554" s="87">
        <v>661</v>
      </c>
      <c r="F1554" s="87">
        <v>6613</v>
      </c>
      <c r="G1554" s="87" t="s">
        <v>1411</v>
      </c>
    </row>
    <row r="1555" spans="2:7">
      <c r="B1555" s="99" t="s">
        <v>2093</v>
      </c>
      <c r="C1555" s="87" t="s">
        <v>1358</v>
      </c>
      <c r="D1555" s="87">
        <v>66</v>
      </c>
      <c r="E1555" s="87">
        <v>661</v>
      </c>
      <c r="F1555" s="87">
        <v>6614</v>
      </c>
      <c r="G1555" s="87" t="s">
        <v>1412</v>
      </c>
    </row>
    <row r="1556" spans="2:7">
      <c r="B1556" s="99" t="s">
        <v>2093</v>
      </c>
      <c r="C1556" s="87" t="s">
        <v>1358</v>
      </c>
      <c r="D1556" s="87">
        <v>66</v>
      </c>
      <c r="E1556" s="87">
        <v>661</v>
      </c>
      <c r="F1556" s="87">
        <v>6615</v>
      </c>
      <c r="G1556" s="87" t="s">
        <v>1413</v>
      </c>
    </row>
    <row r="1557" spans="2:7">
      <c r="B1557" s="99" t="s">
        <v>2093</v>
      </c>
      <c r="C1557" s="87" t="s">
        <v>1358</v>
      </c>
      <c r="D1557" s="87">
        <v>66</v>
      </c>
      <c r="E1557" s="87">
        <v>661</v>
      </c>
      <c r="F1557" s="87">
        <v>6616</v>
      </c>
      <c r="G1557" s="87" t="s">
        <v>1414</v>
      </c>
    </row>
    <row r="1558" spans="2:7">
      <c r="B1558" s="99" t="s">
        <v>2093</v>
      </c>
      <c r="C1558" s="87" t="s">
        <v>1358</v>
      </c>
      <c r="D1558" s="87">
        <v>66</v>
      </c>
      <c r="E1558" s="87">
        <v>661</v>
      </c>
      <c r="F1558" s="87">
        <v>6617</v>
      </c>
      <c r="G1558" s="87" t="s">
        <v>1415</v>
      </c>
    </row>
    <row r="1559" spans="2:7">
      <c r="B1559" s="99" t="s">
        <v>2093</v>
      </c>
      <c r="C1559" s="87" t="s">
        <v>1358</v>
      </c>
      <c r="D1559" s="87">
        <v>66</v>
      </c>
      <c r="E1559" s="87">
        <v>661</v>
      </c>
      <c r="F1559" s="87">
        <v>6618</v>
      </c>
      <c r="G1559" s="87" t="s">
        <v>1416</v>
      </c>
    </row>
    <row r="1560" spans="2:7">
      <c r="B1560" s="99" t="s">
        <v>2093</v>
      </c>
      <c r="C1560" s="87" t="s">
        <v>1358</v>
      </c>
      <c r="D1560" s="87">
        <v>66</v>
      </c>
      <c r="E1560" s="87">
        <v>661</v>
      </c>
      <c r="F1560" s="87">
        <v>6619</v>
      </c>
      <c r="G1560" s="87" t="s">
        <v>1417</v>
      </c>
    </row>
    <row r="1561" spans="2:7">
      <c r="B1561" s="99" t="s">
        <v>2093</v>
      </c>
      <c r="C1561" s="87" t="s">
        <v>1358</v>
      </c>
      <c r="D1561" s="87">
        <v>66</v>
      </c>
      <c r="E1561" s="87">
        <v>662</v>
      </c>
      <c r="F1561" s="87">
        <v>0</v>
      </c>
      <c r="G1561" s="87" t="s">
        <v>1418</v>
      </c>
    </row>
    <row r="1562" spans="2:7">
      <c r="B1562" s="99" t="s">
        <v>2093</v>
      </c>
      <c r="C1562" s="87" t="s">
        <v>1358</v>
      </c>
      <c r="D1562" s="87">
        <v>66</v>
      </c>
      <c r="E1562" s="87">
        <v>662</v>
      </c>
      <c r="F1562" s="87">
        <v>6621</v>
      </c>
      <c r="G1562" s="87" t="s">
        <v>1419</v>
      </c>
    </row>
    <row r="1563" spans="2:7">
      <c r="B1563" s="99" t="s">
        <v>2093</v>
      </c>
      <c r="C1563" s="87" t="s">
        <v>1358</v>
      </c>
      <c r="D1563" s="87">
        <v>66</v>
      </c>
      <c r="E1563" s="87">
        <v>662</v>
      </c>
      <c r="F1563" s="87">
        <v>6622</v>
      </c>
      <c r="G1563" s="87" t="s">
        <v>1420</v>
      </c>
    </row>
    <row r="1564" spans="2:7">
      <c r="B1564" s="99" t="s">
        <v>2093</v>
      </c>
      <c r="C1564" s="87" t="s">
        <v>1358</v>
      </c>
      <c r="D1564" s="87">
        <v>66</v>
      </c>
      <c r="E1564" s="87">
        <v>663</v>
      </c>
      <c r="F1564" s="87">
        <v>0</v>
      </c>
      <c r="G1564" s="87" t="s">
        <v>1421</v>
      </c>
    </row>
    <row r="1565" spans="2:7">
      <c r="B1565" s="99" t="s">
        <v>2093</v>
      </c>
      <c r="C1565" s="87" t="s">
        <v>1358</v>
      </c>
      <c r="D1565" s="87">
        <v>66</v>
      </c>
      <c r="E1565" s="87">
        <v>663</v>
      </c>
      <c r="F1565" s="87">
        <v>6631</v>
      </c>
      <c r="G1565" s="87" t="s">
        <v>1422</v>
      </c>
    </row>
    <row r="1566" spans="2:7">
      <c r="B1566" s="99" t="s">
        <v>2093</v>
      </c>
      <c r="C1566" s="87" t="s">
        <v>1358</v>
      </c>
      <c r="D1566" s="87">
        <v>66</v>
      </c>
      <c r="E1566" s="87">
        <v>663</v>
      </c>
      <c r="F1566" s="87">
        <v>6632</v>
      </c>
      <c r="G1566" s="87" t="s">
        <v>1423</v>
      </c>
    </row>
    <row r="1567" spans="2:7">
      <c r="B1567" s="99" t="s">
        <v>2093</v>
      </c>
      <c r="C1567" s="87" t="s">
        <v>1358</v>
      </c>
      <c r="D1567" s="87">
        <v>66</v>
      </c>
      <c r="E1567" s="87">
        <v>663</v>
      </c>
      <c r="F1567" s="87">
        <v>6639</v>
      </c>
      <c r="G1567" s="87" t="s">
        <v>1424</v>
      </c>
    </row>
    <row r="1568" spans="2:7">
      <c r="B1568" s="99" t="s">
        <v>2093</v>
      </c>
      <c r="C1568" s="87" t="s">
        <v>1358</v>
      </c>
      <c r="D1568" s="87">
        <v>67</v>
      </c>
      <c r="E1568" s="87">
        <v>0</v>
      </c>
      <c r="F1568" s="87">
        <v>0</v>
      </c>
      <c r="G1568" s="87" t="s">
        <v>1425</v>
      </c>
    </row>
    <row r="1569" spans="2:7">
      <c r="B1569" s="99" t="s">
        <v>2093</v>
      </c>
      <c r="C1569" s="87" t="s">
        <v>1358</v>
      </c>
      <c r="D1569" s="87">
        <v>67</v>
      </c>
      <c r="E1569" s="87">
        <v>670</v>
      </c>
      <c r="F1569" s="87">
        <v>0</v>
      </c>
      <c r="G1569" s="87" t="s">
        <v>1426</v>
      </c>
    </row>
    <row r="1570" spans="2:7">
      <c r="B1570" s="99" t="s">
        <v>2093</v>
      </c>
      <c r="C1570" s="87" t="s">
        <v>1358</v>
      </c>
      <c r="D1570" s="87">
        <v>67</v>
      </c>
      <c r="E1570" s="87">
        <v>670</v>
      </c>
      <c r="F1570" s="87">
        <v>6700</v>
      </c>
      <c r="G1570" s="87" t="s">
        <v>303</v>
      </c>
    </row>
    <row r="1571" spans="2:7">
      <c r="B1571" s="99" t="s">
        <v>2093</v>
      </c>
      <c r="C1571" s="87" t="s">
        <v>1358</v>
      </c>
      <c r="D1571" s="87">
        <v>67</v>
      </c>
      <c r="E1571" s="87">
        <v>670</v>
      </c>
      <c r="F1571" s="87">
        <v>6709</v>
      </c>
      <c r="G1571" s="87" t="s">
        <v>304</v>
      </c>
    </row>
    <row r="1572" spans="2:7">
      <c r="B1572" s="99" t="s">
        <v>2093</v>
      </c>
      <c r="C1572" s="87" t="s">
        <v>1358</v>
      </c>
      <c r="D1572" s="87">
        <v>67</v>
      </c>
      <c r="E1572" s="87">
        <v>671</v>
      </c>
      <c r="F1572" s="87">
        <v>0</v>
      </c>
      <c r="G1572" s="87" t="s">
        <v>1427</v>
      </c>
    </row>
    <row r="1573" spans="2:7">
      <c r="B1573" s="99" t="s">
        <v>2093</v>
      </c>
      <c r="C1573" s="87" t="s">
        <v>1358</v>
      </c>
      <c r="D1573" s="87">
        <v>67</v>
      </c>
      <c r="E1573" s="87">
        <v>671</v>
      </c>
      <c r="F1573" s="87">
        <v>6711</v>
      </c>
      <c r="G1573" s="87" t="s">
        <v>1428</v>
      </c>
    </row>
    <row r="1574" spans="2:7">
      <c r="B1574" s="99" t="s">
        <v>2093</v>
      </c>
      <c r="C1574" s="87" t="s">
        <v>1358</v>
      </c>
      <c r="D1574" s="87">
        <v>67</v>
      </c>
      <c r="E1574" s="87">
        <v>671</v>
      </c>
      <c r="F1574" s="87">
        <v>6712</v>
      </c>
      <c r="G1574" s="87" t="s">
        <v>1429</v>
      </c>
    </row>
    <row r="1575" spans="2:7">
      <c r="B1575" s="99" t="s">
        <v>2093</v>
      </c>
      <c r="C1575" s="87" t="s">
        <v>1358</v>
      </c>
      <c r="D1575" s="87">
        <v>67</v>
      </c>
      <c r="E1575" s="87">
        <v>671</v>
      </c>
      <c r="F1575" s="87">
        <v>6713</v>
      </c>
      <c r="G1575" s="87" t="s">
        <v>1430</v>
      </c>
    </row>
    <row r="1576" spans="2:7">
      <c r="B1576" s="99" t="s">
        <v>2093</v>
      </c>
      <c r="C1576" s="87" t="s">
        <v>1358</v>
      </c>
      <c r="D1576" s="87">
        <v>67</v>
      </c>
      <c r="E1576" s="87">
        <v>671</v>
      </c>
      <c r="F1576" s="87">
        <v>6719</v>
      </c>
      <c r="G1576" s="87" t="s">
        <v>1431</v>
      </c>
    </row>
    <row r="1577" spans="2:7">
      <c r="B1577" s="99" t="s">
        <v>2093</v>
      </c>
      <c r="C1577" s="87" t="s">
        <v>1358</v>
      </c>
      <c r="D1577" s="87">
        <v>67</v>
      </c>
      <c r="E1577" s="87">
        <v>672</v>
      </c>
      <c r="F1577" s="87">
        <v>0</v>
      </c>
      <c r="G1577" s="87" t="s">
        <v>1432</v>
      </c>
    </row>
    <row r="1578" spans="2:7">
      <c r="B1578" s="99" t="s">
        <v>2093</v>
      </c>
      <c r="C1578" s="87" t="s">
        <v>1358</v>
      </c>
      <c r="D1578" s="87">
        <v>67</v>
      </c>
      <c r="E1578" s="87">
        <v>672</v>
      </c>
      <c r="F1578" s="87">
        <v>6721</v>
      </c>
      <c r="G1578" s="87" t="s">
        <v>1433</v>
      </c>
    </row>
    <row r="1579" spans="2:7">
      <c r="B1579" s="99" t="s">
        <v>2093</v>
      </c>
      <c r="C1579" s="87" t="s">
        <v>1358</v>
      </c>
      <c r="D1579" s="87">
        <v>67</v>
      </c>
      <c r="E1579" s="87">
        <v>672</v>
      </c>
      <c r="F1579" s="87">
        <v>6722</v>
      </c>
      <c r="G1579" s="87" t="s">
        <v>1434</v>
      </c>
    </row>
    <row r="1580" spans="2:7">
      <c r="B1580" s="99" t="s">
        <v>2093</v>
      </c>
      <c r="C1580" s="87" t="s">
        <v>1358</v>
      </c>
      <c r="D1580" s="87">
        <v>67</v>
      </c>
      <c r="E1580" s="87">
        <v>672</v>
      </c>
      <c r="F1580" s="87">
        <v>6729</v>
      </c>
      <c r="G1580" s="87" t="s">
        <v>1435</v>
      </c>
    </row>
    <row r="1581" spans="2:7">
      <c r="B1581" s="99" t="s">
        <v>2093</v>
      </c>
      <c r="C1581" s="87" t="s">
        <v>1358</v>
      </c>
      <c r="D1581" s="87">
        <v>67</v>
      </c>
      <c r="E1581" s="87">
        <v>673</v>
      </c>
      <c r="F1581" s="87">
        <v>0</v>
      </c>
      <c r="G1581" s="87" t="s">
        <v>1436</v>
      </c>
    </row>
    <row r="1582" spans="2:7">
      <c r="B1582" s="99" t="s">
        <v>2093</v>
      </c>
      <c r="C1582" s="87" t="s">
        <v>1358</v>
      </c>
      <c r="D1582" s="87">
        <v>67</v>
      </c>
      <c r="E1582" s="87">
        <v>673</v>
      </c>
      <c r="F1582" s="87">
        <v>6731</v>
      </c>
      <c r="G1582" s="87" t="s">
        <v>1437</v>
      </c>
    </row>
    <row r="1583" spans="2:7">
      <c r="B1583" s="99" t="s">
        <v>2093</v>
      </c>
      <c r="C1583" s="87" t="s">
        <v>1358</v>
      </c>
      <c r="D1583" s="87">
        <v>67</v>
      </c>
      <c r="E1583" s="87">
        <v>673</v>
      </c>
      <c r="F1583" s="87">
        <v>6732</v>
      </c>
      <c r="G1583" s="87" t="s">
        <v>1438</v>
      </c>
    </row>
    <row r="1584" spans="2:7">
      <c r="B1584" s="99" t="s">
        <v>2093</v>
      </c>
      <c r="C1584" s="87" t="s">
        <v>1358</v>
      </c>
      <c r="D1584" s="87">
        <v>67</v>
      </c>
      <c r="E1584" s="87">
        <v>673</v>
      </c>
      <c r="F1584" s="87">
        <v>6733</v>
      </c>
      <c r="G1584" s="87" t="s">
        <v>1439</v>
      </c>
    </row>
    <row r="1585" spans="2:7">
      <c r="B1585" s="99" t="s">
        <v>2093</v>
      </c>
      <c r="C1585" s="87" t="s">
        <v>1358</v>
      </c>
      <c r="D1585" s="87">
        <v>67</v>
      </c>
      <c r="E1585" s="87">
        <v>674</v>
      </c>
      <c r="F1585" s="87">
        <v>0</v>
      </c>
      <c r="G1585" s="87" t="s">
        <v>1440</v>
      </c>
    </row>
    <row r="1586" spans="2:7">
      <c r="B1586" s="99" t="s">
        <v>2093</v>
      </c>
      <c r="C1586" s="87" t="s">
        <v>1358</v>
      </c>
      <c r="D1586" s="87">
        <v>67</v>
      </c>
      <c r="E1586" s="87">
        <v>674</v>
      </c>
      <c r="F1586" s="87">
        <v>6741</v>
      </c>
      <c r="G1586" s="87" t="s">
        <v>1441</v>
      </c>
    </row>
    <row r="1587" spans="2:7">
      <c r="B1587" s="99" t="s">
        <v>2093</v>
      </c>
      <c r="C1587" s="87" t="s">
        <v>1358</v>
      </c>
      <c r="D1587" s="87">
        <v>67</v>
      </c>
      <c r="E1587" s="87">
        <v>674</v>
      </c>
      <c r="F1587" s="87">
        <v>6742</v>
      </c>
      <c r="G1587" s="87" t="s">
        <v>1442</v>
      </c>
    </row>
    <row r="1588" spans="2:7">
      <c r="B1588" s="99" t="s">
        <v>2093</v>
      </c>
      <c r="C1588" s="87" t="s">
        <v>1358</v>
      </c>
      <c r="D1588" s="87">
        <v>67</v>
      </c>
      <c r="E1588" s="87">
        <v>674</v>
      </c>
      <c r="F1588" s="87">
        <v>6743</v>
      </c>
      <c r="G1588" s="87" t="s">
        <v>1443</v>
      </c>
    </row>
    <row r="1589" spans="2:7">
      <c r="B1589" s="99" t="s">
        <v>2093</v>
      </c>
      <c r="C1589" s="87" t="s">
        <v>1358</v>
      </c>
      <c r="D1589" s="87">
        <v>67</v>
      </c>
      <c r="E1589" s="87">
        <v>675</v>
      </c>
      <c r="F1589" s="87">
        <v>0</v>
      </c>
      <c r="G1589" s="87" t="s">
        <v>1444</v>
      </c>
    </row>
    <row r="1590" spans="2:7">
      <c r="B1590" s="99" t="s">
        <v>2093</v>
      </c>
      <c r="C1590" s="87" t="s">
        <v>1358</v>
      </c>
      <c r="D1590" s="87">
        <v>67</v>
      </c>
      <c r="E1590" s="87">
        <v>675</v>
      </c>
      <c r="F1590" s="87">
        <v>6751</v>
      </c>
      <c r="G1590" s="87" t="s">
        <v>1445</v>
      </c>
    </row>
    <row r="1591" spans="2:7">
      <c r="B1591" s="99" t="s">
        <v>2093</v>
      </c>
      <c r="C1591" s="87" t="s">
        <v>1358</v>
      </c>
      <c r="D1591" s="87">
        <v>67</v>
      </c>
      <c r="E1591" s="87">
        <v>675</v>
      </c>
      <c r="F1591" s="87">
        <v>6752</v>
      </c>
      <c r="G1591" s="87" t="s">
        <v>1446</v>
      </c>
    </row>
    <row r="1592" spans="2:7">
      <c r="B1592" s="99" t="s">
        <v>2093</v>
      </c>
      <c r="C1592" s="87" t="s">
        <v>1358</v>
      </c>
      <c r="D1592" s="87">
        <v>67</v>
      </c>
      <c r="E1592" s="87">
        <v>675</v>
      </c>
      <c r="F1592" s="87">
        <v>6759</v>
      </c>
      <c r="G1592" s="87" t="s">
        <v>1447</v>
      </c>
    </row>
    <row r="1593" spans="2:7">
      <c r="B1593" s="99" t="s">
        <v>2093</v>
      </c>
      <c r="C1593" s="87" t="s">
        <v>1448</v>
      </c>
      <c r="D1593" s="87">
        <v>0</v>
      </c>
      <c r="E1593" s="87">
        <v>0</v>
      </c>
      <c r="F1593" s="87">
        <v>0</v>
      </c>
      <c r="G1593" s="87" t="s">
        <v>1449</v>
      </c>
    </row>
    <row r="1594" spans="2:7">
      <c r="B1594" s="99" t="s">
        <v>2093</v>
      </c>
      <c r="C1594" s="87" t="s">
        <v>1448</v>
      </c>
      <c r="D1594" s="87">
        <v>68</v>
      </c>
      <c r="E1594" s="87">
        <v>0</v>
      </c>
      <c r="F1594" s="87">
        <v>0</v>
      </c>
      <c r="G1594" s="87" t="s">
        <v>1450</v>
      </c>
    </row>
    <row r="1595" spans="2:7">
      <c r="B1595" s="99" t="s">
        <v>2093</v>
      </c>
      <c r="C1595" s="87" t="s">
        <v>1448</v>
      </c>
      <c r="D1595" s="87">
        <v>68</v>
      </c>
      <c r="E1595" s="87">
        <v>680</v>
      </c>
      <c r="F1595" s="87">
        <v>0</v>
      </c>
      <c r="G1595" s="87" t="s">
        <v>1451</v>
      </c>
    </row>
    <row r="1596" spans="2:7">
      <c r="B1596" s="99" t="s">
        <v>2093</v>
      </c>
      <c r="C1596" s="87" t="s">
        <v>1448</v>
      </c>
      <c r="D1596" s="87">
        <v>68</v>
      </c>
      <c r="E1596" s="87">
        <v>680</v>
      </c>
      <c r="F1596" s="87">
        <v>6800</v>
      </c>
      <c r="G1596" s="87" t="s">
        <v>303</v>
      </c>
    </row>
    <row r="1597" spans="2:7">
      <c r="B1597" s="99" t="s">
        <v>2093</v>
      </c>
      <c r="C1597" s="87" t="s">
        <v>1448</v>
      </c>
      <c r="D1597" s="87">
        <v>68</v>
      </c>
      <c r="E1597" s="87">
        <v>680</v>
      </c>
      <c r="F1597" s="87">
        <v>6809</v>
      </c>
      <c r="G1597" s="87" t="s">
        <v>304</v>
      </c>
    </row>
    <row r="1598" spans="2:7">
      <c r="B1598" s="99" t="s">
        <v>2093</v>
      </c>
      <c r="C1598" s="87" t="s">
        <v>1448</v>
      </c>
      <c r="D1598" s="87">
        <v>68</v>
      </c>
      <c r="E1598" s="87">
        <v>681</v>
      </c>
      <c r="F1598" s="87">
        <v>0</v>
      </c>
      <c r="G1598" s="87" t="s">
        <v>1452</v>
      </c>
    </row>
    <row r="1599" spans="2:7">
      <c r="B1599" s="99" t="s">
        <v>2093</v>
      </c>
      <c r="C1599" s="87" t="s">
        <v>1448</v>
      </c>
      <c r="D1599" s="87">
        <v>68</v>
      </c>
      <c r="E1599" s="87">
        <v>681</v>
      </c>
      <c r="F1599" s="87">
        <v>6811</v>
      </c>
      <c r="G1599" s="87" t="s">
        <v>1453</v>
      </c>
    </row>
    <row r="1600" spans="2:7">
      <c r="B1600" s="99" t="s">
        <v>2093</v>
      </c>
      <c r="C1600" s="87" t="s">
        <v>1448</v>
      </c>
      <c r="D1600" s="87">
        <v>68</v>
      </c>
      <c r="E1600" s="87">
        <v>681</v>
      </c>
      <c r="F1600" s="87">
        <v>6812</v>
      </c>
      <c r="G1600" s="87" t="s">
        <v>1454</v>
      </c>
    </row>
    <row r="1601" spans="2:7">
      <c r="B1601" s="99" t="s">
        <v>2093</v>
      </c>
      <c r="C1601" s="87" t="s">
        <v>1448</v>
      </c>
      <c r="D1601" s="87">
        <v>68</v>
      </c>
      <c r="E1601" s="87">
        <v>682</v>
      </c>
      <c r="F1601" s="87">
        <v>0</v>
      </c>
      <c r="G1601" s="87" t="s">
        <v>1455</v>
      </c>
    </row>
    <row r="1602" spans="2:7">
      <c r="B1602" s="99" t="s">
        <v>2093</v>
      </c>
      <c r="C1602" s="87" t="s">
        <v>1448</v>
      </c>
      <c r="D1602" s="87">
        <v>68</v>
      </c>
      <c r="E1602" s="87">
        <v>682</v>
      </c>
      <c r="F1602" s="87">
        <v>6821</v>
      </c>
      <c r="G1602" s="87" t="s">
        <v>1455</v>
      </c>
    </row>
    <row r="1603" spans="2:7">
      <c r="B1603" s="99" t="s">
        <v>2093</v>
      </c>
      <c r="C1603" s="87" t="s">
        <v>1448</v>
      </c>
      <c r="D1603" s="87">
        <v>69</v>
      </c>
      <c r="E1603" s="87">
        <v>0</v>
      </c>
      <c r="F1603" s="87">
        <v>0</v>
      </c>
      <c r="G1603" s="87" t="s">
        <v>1456</v>
      </c>
    </row>
    <row r="1604" spans="2:7">
      <c r="B1604" s="99" t="s">
        <v>2093</v>
      </c>
      <c r="C1604" s="87" t="s">
        <v>1448</v>
      </c>
      <c r="D1604" s="87">
        <v>69</v>
      </c>
      <c r="E1604" s="87">
        <v>690</v>
      </c>
      <c r="F1604" s="87">
        <v>0</v>
      </c>
      <c r="G1604" s="87" t="s">
        <v>1457</v>
      </c>
    </row>
    <row r="1605" spans="2:7">
      <c r="B1605" s="99" t="s">
        <v>2093</v>
      </c>
      <c r="C1605" s="87" t="s">
        <v>1448</v>
      </c>
      <c r="D1605" s="87">
        <v>69</v>
      </c>
      <c r="E1605" s="87">
        <v>690</v>
      </c>
      <c r="F1605" s="87">
        <v>6900</v>
      </c>
      <c r="G1605" s="87" t="s">
        <v>303</v>
      </c>
    </row>
    <row r="1606" spans="2:7">
      <c r="B1606" s="99" t="s">
        <v>2093</v>
      </c>
      <c r="C1606" s="87" t="s">
        <v>1448</v>
      </c>
      <c r="D1606" s="87">
        <v>69</v>
      </c>
      <c r="E1606" s="87">
        <v>690</v>
      </c>
      <c r="F1606" s="87">
        <v>6909</v>
      </c>
      <c r="G1606" s="87" t="s">
        <v>304</v>
      </c>
    </row>
    <row r="1607" spans="2:7">
      <c r="B1607" s="99" t="s">
        <v>2093</v>
      </c>
      <c r="C1607" s="87" t="s">
        <v>1448</v>
      </c>
      <c r="D1607" s="87">
        <v>69</v>
      </c>
      <c r="E1607" s="87">
        <v>691</v>
      </c>
      <c r="F1607" s="87">
        <v>0</v>
      </c>
      <c r="G1607" s="87" t="s">
        <v>1458</v>
      </c>
    </row>
    <row r="1608" spans="2:7">
      <c r="B1608" s="99" t="s">
        <v>2093</v>
      </c>
      <c r="C1608" s="87" t="s">
        <v>1448</v>
      </c>
      <c r="D1608" s="87">
        <v>69</v>
      </c>
      <c r="E1608" s="87">
        <v>691</v>
      </c>
      <c r="F1608" s="87">
        <v>6911</v>
      </c>
      <c r="G1608" s="87" t="s">
        <v>1459</v>
      </c>
    </row>
    <row r="1609" spans="2:7">
      <c r="B1609" s="99" t="s">
        <v>2093</v>
      </c>
      <c r="C1609" s="87" t="s">
        <v>1448</v>
      </c>
      <c r="D1609" s="87">
        <v>69</v>
      </c>
      <c r="E1609" s="87">
        <v>691</v>
      </c>
      <c r="F1609" s="87">
        <v>6912</v>
      </c>
      <c r="G1609" s="87" t="s">
        <v>1460</v>
      </c>
    </row>
    <row r="1610" spans="2:7">
      <c r="B1610" s="99" t="s">
        <v>2093</v>
      </c>
      <c r="C1610" s="87" t="s">
        <v>1448</v>
      </c>
      <c r="D1610" s="87">
        <v>69</v>
      </c>
      <c r="E1610" s="87">
        <v>691</v>
      </c>
      <c r="F1610" s="87">
        <v>6919</v>
      </c>
      <c r="G1610" s="87" t="s">
        <v>1461</v>
      </c>
    </row>
    <row r="1611" spans="2:7">
      <c r="B1611" s="99" t="s">
        <v>2093</v>
      </c>
      <c r="C1611" s="87" t="s">
        <v>1448</v>
      </c>
      <c r="D1611" s="87">
        <v>69</v>
      </c>
      <c r="E1611" s="87">
        <v>692</v>
      </c>
      <c r="F1611" s="87">
        <v>0</v>
      </c>
      <c r="G1611" s="87" t="s">
        <v>1462</v>
      </c>
    </row>
    <row r="1612" spans="2:7">
      <c r="B1612" s="99" t="s">
        <v>2093</v>
      </c>
      <c r="C1612" s="87" t="s">
        <v>1448</v>
      </c>
      <c r="D1612" s="87">
        <v>69</v>
      </c>
      <c r="E1612" s="87">
        <v>692</v>
      </c>
      <c r="F1612" s="87">
        <v>6921</v>
      </c>
      <c r="G1612" s="87" t="s">
        <v>1463</v>
      </c>
    </row>
    <row r="1613" spans="2:7">
      <c r="B1613" s="99" t="s">
        <v>2093</v>
      </c>
      <c r="C1613" s="87" t="s">
        <v>1448</v>
      </c>
      <c r="D1613" s="87">
        <v>69</v>
      </c>
      <c r="E1613" s="87">
        <v>692</v>
      </c>
      <c r="F1613" s="87">
        <v>6922</v>
      </c>
      <c r="G1613" s="87" t="s">
        <v>1464</v>
      </c>
    </row>
    <row r="1614" spans="2:7">
      <c r="B1614" s="99" t="s">
        <v>2092</v>
      </c>
      <c r="C1614" s="87" t="s">
        <v>1448</v>
      </c>
      <c r="D1614" s="87">
        <v>69</v>
      </c>
      <c r="E1614" s="87">
        <v>693</v>
      </c>
      <c r="F1614" s="87">
        <v>0</v>
      </c>
      <c r="G1614" s="87" t="s">
        <v>1465</v>
      </c>
    </row>
    <row r="1615" spans="2:7">
      <c r="B1615" s="99" t="s">
        <v>2092</v>
      </c>
      <c r="C1615" s="87" t="s">
        <v>1448</v>
      </c>
      <c r="D1615" s="87">
        <v>69</v>
      </c>
      <c r="E1615" s="87">
        <v>693</v>
      </c>
      <c r="F1615" s="87">
        <v>6931</v>
      </c>
      <c r="G1615" s="87" t="s">
        <v>1465</v>
      </c>
    </row>
    <row r="1616" spans="2:7">
      <c r="B1616" s="99" t="s">
        <v>2093</v>
      </c>
      <c r="C1616" s="87" t="s">
        <v>1448</v>
      </c>
      <c r="D1616" s="87">
        <v>69</v>
      </c>
      <c r="E1616" s="87">
        <v>694</v>
      </c>
      <c r="F1616" s="87">
        <v>0</v>
      </c>
      <c r="G1616" s="87" t="s">
        <v>1466</v>
      </c>
    </row>
    <row r="1617" spans="2:7">
      <c r="B1617" s="99" t="s">
        <v>2093</v>
      </c>
      <c r="C1617" s="87" t="s">
        <v>1448</v>
      </c>
      <c r="D1617" s="87">
        <v>69</v>
      </c>
      <c r="E1617" s="87">
        <v>694</v>
      </c>
      <c r="F1617" s="87">
        <v>6941</v>
      </c>
      <c r="G1617" s="87" t="s">
        <v>1466</v>
      </c>
    </row>
    <row r="1618" spans="2:7">
      <c r="B1618" s="99" t="s">
        <v>2092</v>
      </c>
      <c r="C1618" s="87" t="s">
        <v>1448</v>
      </c>
      <c r="D1618" s="87">
        <v>70</v>
      </c>
      <c r="E1618" s="87">
        <v>0</v>
      </c>
      <c r="F1618" s="87">
        <v>0</v>
      </c>
      <c r="G1618" s="87" t="s">
        <v>1467</v>
      </c>
    </row>
    <row r="1619" spans="2:7">
      <c r="B1619" s="99" t="s">
        <v>2092</v>
      </c>
      <c r="C1619" s="87" t="s">
        <v>1448</v>
      </c>
      <c r="D1619" s="87">
        <v>70</v>
      </c>
      <c r="E1619" s="87">
        <v>700</v>
      </c>
      <c r="F1619" s="87">
        <v>0</v>
      </c>
      <c r="G1619" s="87" t="s">
        <v>1468</v>
      </c>
    </row>
    <row r="1620" spans="2:7">
      <c r="B1620" s="99" t="s">
        <v>2092</v>
      </c>
      <c r="C1620" s="87" t="s">
        <v>1448</v>
      </c>
      <c r="D1620" s="87">
        <v>70</v>
      </c>
      <c r="E1620" s="87">
        <v>700</v>
      </c>
      <c r="F1620" s="87">
        <v>7000</v>
      </c>
      <c r="G1620" s="87" t="s">
        <v>303</v>
      </c>
    </row>
    <row r="1621" spans="2:7">
      <c r="B1621" s="99" t="s">
        <v>2092</v>
      </c>
      <c r="C1621" s="87" t="s">
        <v>1448</v>
      </c>
      <c r="D1621" s="87">
        <v>70</v>
      </c>
      <c r="E1621" s="87">
        <v>700</v>
      </c>
      <c r="F1621" s="87">
        <v>7009</v>
      </c>
      <c r="G1621" s="87" t="s">
        <v>304</v>
      </c>
    </row>
    <row r="1622" spans="2:7">
      <c r="B1622" s="99" t="s">
        <v>2092</v>
      </c>
      <c r="C1622" s="87" t="s">
        <v>1448</v>
      </c>
      <c r="D1622" s="87">
        <v>70</v>
      </c>
      <c r="E1622" s="87">
        <v>701</v>
      </c>
      <c r="F1622" s="87">
        <v>0</v>
      </c>
      <c r="G1622" s="87" t="s">
        <v>1469</v>
      </c>
    </row>
    <row r="1623" spans="2:7">
      <c r="B1623" s="99" t="s">
        <v>2092</v>
      </c>
      <c r="C1623" s="87" t="s">
        <v>1448</v>
      </c>
      <c r="D1623" s="87">
        <v>70</v>
      </c>
      <c r="E1623" s="87">
        <v>701</v>
      </c>
      <c r="F1623" s="87">
        <v>7011</v>
      </c>
      <c r="G1623" s="87" t="s">
        <v>1470</v>
      </c>
    </row>
    <row r="1624" spans="2:7">
      <c r="B1624" s="99" t="s">
        <v>2092</v>
      </c>
      <c r="C1624" s="87" t="s">
        <v>1448</v>
      </c>
      <c r="D1624" s="87">
        <v>70</v>
      </c>
      <c r="E1624" s="87">
        <v>701</v>
      </c>
      <c r="F1624" s="87">
        <v>7019</v>
      </c>
      <c r="G1624" s="87" t="s">
        <v>1471</v>
      </c>
    </row>
    <row r="1625" spans="2:7">
      <c r="B1625" s="99" t="s">
        <v>2092</v>
      </c>
      <c r="C1625" s="87" t="s">
        <v>1448</v>
      </c>
      <c r="D1625" s="87">
        <v>70</v>
      </c>
      <c r="E1625" s="87">
        <v>702</v>
      </c>
      <c r="F1625" s="87">
        <v>0</v>
      </c>
      <c r="G1625" s="87" t="s">
        <v>1472</v>
      </c>
    </row>
    <row r="1626" spans="2:7">
      <c r="B1626" s="99" t="s">
        <v>2092</v>
      </c>
      <c r="C1626" s="87" t="s">
        <v>1448</v>
      </c>
      <c r="D1626" s="87">
        <v>70</v>
      </c>
      <c r="E1626" s="87">
        <v>702</v>
      </c>
      <c r="F1626" s="87">
        <v>7021</v>
      </c>
      <c r="G1626" s="87" t="s">
        <v>1473</v>
      </c>
    </row>
    <row r="1627" spans="2:7">
      <c r="B1627" s="99" t="s">
        <v>2092</v>
      </c>
      <c r="C1627" s="87" t="s">
        <v>1448</v>
      </c>
      <c r="D1627" s="87">
        <v>70</v>
      </c>
      <c r="E1627" s="87">
        <v>702</v>
      </c>
      <c r="F1627" s="87">
        <v>7022</v>
      </c>
      <c r="G1627" s="87" t="s">
        <v>1474</v>
      </c>
    </row>
    <row r="1628" spans="2:7">
      <c r="B1628" s="99" t="s">
        <v>2092</v>
      </c>
      <c r="C1628" s="87" t="s">
        <v>1448</v>
      </c>
      <c r="D1628" s="87">
        <v>70</v>
      </c>
      <c r="E1628" s="87">
        <v>703</v>
      </c>
      <c r="F1628" s="87">
        <v>0</v>
      </c>
      <c r="G1628" s="87" t="s">
        <v>1475</v>
      </c>
    </row>
    <row r="1629" spans="2:7">
      <c r="B1629" s="99" t="s">
        <v>2092</v>
      </c>
      <c r="C1629" s="87" t="s">
        <v>1448</v>
      </c>
      <c r="D1629" s="87">
        <v>70</v>
      </c>
      <c r="E1629" s="87">
        <v>703</v>
      </c>
      <c r="F1629" s="87">
        <v>7031</v>
      </c>
      <c r="G1629" s="87" t="s">
        <v>1476</v>
      </c>
    </row>
    <row r="1630" spans="2:7">
      <c r="B1630" s="99" t="s">
        <v>2092</v>
      </c>
      <c r="C1630" s="87" t="s">
        <v>1448</v>
      </c>
      <c r="D1630" s="87">
        <v>70</v>
      </c>
      <c r="E1630" s="87">
        <v>703</v>
      </c>
      <c r="F1630" s="87">
        <v>7032</v>
      </c>
      <c r="G1630" s="87" t="s">
        <v>1477</v>
      </c>
    </row>
    <row r="1631" spans="2:7">
      <c r="B1631" s="99" t="s">
        <v>2092</v>
      </c>
      <c r="C1631" s="87" t="s">
        <v>1448</v>
      </c>
      <c r="D1631" s="87">
        <v>70</v>
      </c>
      <c r="E1631" s="87">
        <v>704</v>
      </c>
      <c r="F1631" s="87">
        <v>0</v>
      </c>
      <c r="G1631" s="87" t="s">
        <v>1478</v>
      </c>
    </row>
    <row r="1632" spans="2:7">
      <c r="B1632" s="99" t="s">
        <v>2092</v>
      </c>
      <c r="C1632" s="87" t="s">
        <v>1448</v>
      </c>
      <c r="D1632" s="87">
        <v>70</v>
      </c>
      <c r="E1632" s="87">
        <v>704</v>
      </c>
      <c r="F1632" s="87">
        <v>7041</v>
      </c>
      <c r="G1632" s="87" t="s">
        <v>1478</v>
      </c>
    </row>
    <row r="1633" spans="2:7">
      <c r="B1633" s="99" t="s">
        <v>2092</v>
      </c>
      <c r="C1633" s="87" t="s">
        <v>1448</v>
      </c>
      <c r="D1633" s="87">
        <v>70</v>
      </c>
      <c r="E1633" s="87">
        <v>705</v>
      </c>
      <c r="F1633" s="87">
        <v>0</v>
      </c>
      <c r="G1633" s="87" t="s">
        <v>1479</v>
      </c>
    </row>
    <row r="1634" spans="2:7">
      <c r="B1634" s="99" t="s">
        <v>2092</v>
      </c>
      <c r="C1634" s="87" t="s">
        <v>1448</v>
      </c>
      <c r="D1634" s="87">
        <v>70</v>
      </c>
      <c r="E1634" s="87">
        <v>705</v>
      </c>
      <c r="F1634" s="87">
        <v>7051</v>
      </c>
      <c r="G1634" s="87" t="s">
        <v>1479</v>
      </c>
    </row>
    <row r="1635" spans="2:7">
      <c r="B1635" s="99" t="s">
        <v>2092</v>
      </c>
      <c r="C1635" s="87" t="s">
        <v>1448</v>
      </c>
      <c r="D1635" s="87">
        <v>70</v>
      </c>
      <c r="E1635" s="87">
        <v>709</v>
      </c>
      <c r="F1635" s="87">
        <v>0</v>
      </c>
      <c r="G1635" s="87" t="s">
        <v>1480</v>
      </c>
    </row>
    <row r="1636" spans="2:7">
      <c r="B1636" s="99" t="s">
        <v>2092</v>
      </c>
      <c r="C1636" s="87" t="s">
        <v>1448</v>
      </c>
      <c r="D1636" s="87">
        <v>70</v>
      </c>
      <c r="E1636" s="87">
        <v>709</v>
      </c>
      <c r="F1636" s="87">
        <v>7091</v>
      </c>
      <c r="G1636" s="87" t="s">
        <v>1481</v>
      </c>
    </row>
    <row r="1637" spans="2:7">
      <c r="B1637" s="99" t="s">
        <v>2092</v>
      </c>
      <c r="C1637" s="87" t="s">
        <v>1448</v>
      </c>
      <c r="D1637" s="87">
        <v>70</v>
      </c>
      <c r="E1637" s="87">
        <v>709</v>
      </c>
      <c r="F1637" s="87">
        <v>7092</v>
      </c>
      <c r="G1637" s="87" t="s">
        <v>1482</v>
      </c>
    </row>
    <row r="1638" spans="2:7">
      <c r="B1638" s="99" t="s">
        <v>2092</v>
      </c>
      <c r="C1638" s="87" t="s">
        <v>1448</v>
      </c>
      <c r="D1638" s="87">
        <v>70</v>
      </c>
      <c r="E1638" s="87">
        <v>709</v>
      </c>
      <c r="F1638" s="87">
        <v>7093</v>
      </c>
      <c r="G1638" s="87" t="s">
        <v>1483</v>
      </c>
    </row>
    <row r="1639" spans="2:7">
      <c r="B1639" s="99" t="s">
        <v>2092</v>
      </c>
      <c r="C1639" s="87" t="s">
        <v>1448</v>
      </c>
      <c r="D1639" s="87">
        <v>70</v>
      </c>
      <c r="E1639" s="87">
        <v>709</v>
      </c>
      <c r="F1639" s="87">
        <v>7099</v>
      </c>
      <c r="G1639" s="87" t="s">
        <v>1484</v>
      </c>
    </row>
    <row r="1640" spans="2:7">
      <c r="B1640" s="99" t="s">
        <v>2092</v>
      </c>
      <c r="C1640" s="87" t="s">
        <v>1485</v>
      </c>
      <c r="D1640" s="87">
        <v>0</v>
      </c>
      <c r="E1640" s="87">
        <v>0</v>
      </c>
      <c r="F1640" s="87">
        <v>0</v>
      </c>
      <c r="G1640" s="87" t="s">
        <v>1486</v>
      </c>
    </row>
    <row r="1641" spans="2:7">
      <c r="B1641" s="99" t="s">
        <v>2092</v>
      </c>
      <c r="C1641" s="87" t="s">
        <v>1485</v>
      </c>
      <c r="D1641" s="87">
        <v>71</v>
      </c>
      <c r="E1641" s="87">
        <v>0</v>
      </c>
      <c r="F1641" s="87">
        <v>0</v>
      </c>
      <c r="G1641" s="87" t="s">
        <v>1487</v>
      </c>
    </row>
    <row r="1642" spans="2:7">
      <c r="B1642" s="99" t="s">
        <v>2092</v>
      </c>
      <c r="C1642" s="87" t="s">
        <v>1485</v>
      </c>
      <c r="D1642" s="87">
        <v>71</v>
      </c>
      <c r="E1642" s="87">
        <v>710</v>
      </c>
      <c r="F1642" s="87">
        <v>0</v>
      </c>
      <c r="G1642" s="87" t="s">
        <v>1488</v>
      </c>
    </row>
    <row r="1643" spans="2:7">
      <c r="B1643" s="99" t="s">
        <v>2092</v>
      </c>
      <c r="C1643" s="87" t="s">
        <v>1485</v>
      </c>
      <c r="D1643" s="87">
        <v>71</v>
      </c>
      <c r="E1643" s="87">
        <v>710</v>
      </c>
      <c r="F1643" s="87">
        <v>7101</v>
      </c>
      <c r="G1643" s="87" t="s">
        <v>1343</v>
      </c>
    </row>
    <row r="1644" spans="2:7">
      <c r="B1644" s="99" t="s">
        <v>2092</v>
      </c>
      <c r="C1644" s="87" t="s">
        <v>1485</v>
      </c>
      <c r="D1644" s="87">
        <v>71</v>
      </c>
      <c r="E1644" s="87">
        <v>711</v>
      </c>
      <c r="F1644" s="87">
        <v>0</v>
      </c>
      <c r="G1644" s="87" t="s">
        <v>1489</v>
      </c>
    </row>
    <row r="1645" spans="2:7">
      <c r="B1645" s="99" t="s">
        <v>2092</v>
      </c>
      <c r="C1645" s="87" t="s">
        <v>1485</v>
      </c>
      <c r="D1645" s="87">
        <v>71</v>
      </c>
      <c r="E1645" s="87">
        <v>711</v>
      </c>
      <c r="F1645" s="87">
        <v>7111</v>
      </c>
      <c r="G1645" s="87" t="s">
        <v>1490</v>
      </c>
    </row>
    <row r="1646" spans="2:7">
      <c r="B1646" s="99" t="s">
        <v>2092</v>
      </c>
      <c r="C1646" s="87" t="s">
        <v>1485</v>
      </c>
      <c r="D1646" s="87">
        <v>71</v>
      </c>
      <c r="E1646" s="87">
        <v>711</v>
      </c>
      <c r="F1646" s="87">
        <v>7112</v>
      </c>
      <c r="G1646" s="87" t="s">
        <v>1491</v>
      </c>
    </row>
    <row r="1647" spans="2:7">
      <c r="B1647" s="99" t="s">
        <v>2092</v>
      </c>
      <c r="C1647" s="87" t="s">
        <v>1485</v>
      </c>
      <c r="D1647" s="87">
        <v>71</v>
      </c>
      <c r="E1647" s="87">
        <v>711</v>
      </c>
      <c r="F1647" s="87">
        <v>7113</v>
      </c>
      <c r="G1647" s="87" t="s">
        <v>1492</v>
      </c>
    </row>
    <row r="1648" spans="2:7">
      <c r="B1648" s="99" t="s">
        <v>2092</v>
      </c>
      <c r="C1648" s="87" t="s">
        <v>1485</v>
      </c>
      <c r="D1648" s="87">
        <v>71</v>
      </c>
      <c r="E1648" s="87">
        <v>711</v>
      </c>
      <c r="F1648" s="87">
        <v>7114</v>
      </c>
      <c r="G1648" s="87" t="s">
        <v>1493</v>
      </c>
    </row>
    <row r="1649" spans="2:7">
      <c r="B1649" s="99" t="s">
        <v>2092</v>
      </c>
      <c r="C1649" s="87" t="s">
        <v>1485</v>
      </c>
      <c r="D1649" s="87">
        <v>71</v>
      </c>
      <c r="E1649" s="87">
        <v>712</v>
      </c>
      <c r="F1649" s="87">
        <v>0</v>
      </c>
      <c r="G1649" s="87" t="s">
        <v>1494</v>
      </c>
    </row>
    <row r="1650" spans="2:7">
      <c r="B1650" s="99" t="s">
        <v>2092</v>
      </c>
      <c r="C1650" s="87" t="s">
        <v>1485</v>
      </c>
      <c r="D1650" s="87">
        <v>71</v>
      </c>
      <c r="E1650" s="87">
        <v>712</v>
      </c>
      <c r="F1650" s="87">
        <v>7121</v>
      </c>
      <c r="G1650" s="87" t="s">
        <v>1494</v>
      </c>
    </row>
    <row r="1651" spans="2:7">
      <c r="B1651" s="99" t="s">
        <v>2092</v>
      </c>
      <c r="C1651" s="87" t="s">
        <v>1485</v>
      </c>
      <c r="D1651" s="87">
        <v>72</v>
      </c>
      <c r="E1651" s="87">
        <v>0</v>
      </c>
      <c r="F1651" s="87">
        <v>0</v>
      </c>
      <c r="G1651" s="87" t="s">
        <v>1495</v>
      </c>
    </row>
    <row r="1652" spans="2:7">
      <c r="B1652" s="99" t="s">
        <v>2092</v>
      </c>
      <c r="C1652" s="87" t="s">
        <v>1485</v>
      </c>
      <c r="D1652" s="87">
        <v>72</v>
      </c>
      <c r="E1652" s="87">
        <v>720</v>
      </c>
      <c r="F1652" s="87">
        <v>0</v>
      </c>
      <c r="G1652" s="87" t="s">
        <v>1496</v>
      </c>
    </row>
    <row r="1653" spans="2:7">
      <c r="B1653" s="99" t="s">
        <v>2092</v>
      </c>
      <c r="C1653" s="87" t="s">
        <v>1485</v>
      </c>
      <c r="D1653" s="87">
        <v>72</v>
      </c>
      <c r="E1653" s="87">
        <v>720</v>
      </c>
      <c r="F1653" s="87">
        <v>7201</v>
      </c>
      <c r="G1653" s="87" t="s">
        <v>1343</v>
      </c>
    </row>
    <row r="1654" spans="2:7">
      <c r="B1654" s="99" t="s">
        <v>2092</v>
      </c>
      <c r="C1654" s="87" t="s">
        <v>1485</v>
      </c>
      <c r="D1654" s="87">
        <v>72</v>
      </c>
      <c r="E1654" s="87">
        <v>721</v>
      </c>
      <c r="F1654" s="87">
        <v>0</v>
      </c>
      <c r="G1654" s="87" t="s">
        <v>1497</v>
      </c>
    </row>
    <row r="1655" spans="2:7">
      <c r="B1655" s="99" t="s">
        <v>2092</v>
      </c>
      <c r="C1655" s="87" t="s">
        <v>1485</v>
      </c>
      <c r="D1655" s="87">
        <v>72</v>
      </c>
      <c r="E1655" s="87">
        <v>721</v>
      </c>
      <c r="F1655" s="87">
        <v>7211</v>
      </c>
      <c r="G1655" s="87" t="s">
        <v>1498</v>
      </c>
    </row>
    <row r="1656" spans="2:7">
      <c r="B1656" s="99" t="s">
        <v>2092</v>
      </c>
      <c r="C1656" s="87" t="s">
        <v>1485</v>
      </c>
      <c r="D1656" s="87">
        <v>72</v>
      </c>
      <c r="E1656" s="87">
        <v>721</v>
      </c>
      <c r="F1656" s="87">
        <v>7212</v>
      </c>
      <c r="G1656" s="87" t="s">
        <v>1499</v>
      </c>
    </row>
    <row r="1657" spans="2:7">
      <c r="B1657" s="99" t="s">
        <v>2092</v>
      </c>
      <c r="C1657" s="87" t="s">
        <v>1485</v>
      </c>
      <c r="D1657" s="87">
        <v>72</v>
      </c>
      <c r="E1657" s="87">
        <v>722</v>
      </c>
      <c r="F1657" s="87">
        <v>0</v>
      </c>
      <c r="G1657" s="87" t="s">
        <v>1500</v>
      </c>
    </row>
    <row r="1658" spans="2:7">
      <c r="B1658" s="99" t="s">
        <v>2092</v>
      </c>
      <c r="C1658" s="87" t="s">
        <v>1485</v>
      </c>
      <c r="D1658" s="87">
        <v>72</v>
      </c>
      <c r="E1658" s="87">
        <v>722</v>
      </c>
      <c r="F1658" s="87">
        <v>7221</v>
      </c>
      <c r="G1658" s="87" t="s">
        <v>1501</v>
      </c>
    </row>
    <row r="1659" spans="2:7">
      <c r="B1659" s="99" t="s">
        <v>2092</v>
      </c>
      <c r="C1659" s="87" t="s">
        <v>1485</v>
      </c>
      <c r="D1659" s="87">
        <v>72</v>
      </c>
      <c r="E1659" s="87">
        <v>722</v>
      </c>
      <c r="F1659" s="87">
        <v>7222</v>
      </c>
      <c r="G1659" s="87" t="s">
        <v>1502</v>
      </c>
    </row>
    <row r="1660" spans="2:7">
      <c r="B1660" s="99" t="s">
        <v>2092</v>
      </c>
      <c r="C1660" s="87" t="s">
        <v>1485</v>
      </c>
      <c r="D1660" s="87">
        <v>72</v>
      </c>
      <c r="E1660" s="87">
        <v>723</v>
      </c>
      <c r="F1660" s="87">
        <v>0</v>
      </c>
      <c r="G1660" s="87" t="s">
        <v>1503</v>
      </c>
    </row>
    <row r="1661" spans="2:7">
      <c r="B1661" s="99" t="s">
        <v>2092</v>
      </c>
      <c r="C1661" s="87" t="s">
        <v>1485</v>
      </c>
      <c r="D1661" s="87">
        <v>72</v>
      </c>
      <c r="E1661" s="87">
        <v>723</v>
      </c>
      <c r="F1661" s="87">
        <v>7231</v>
      </c>
      <c r="G1661" s="87" t="s">
        <v>1503</v>
      </c>
    </row>
    <row r="1662" spans="2:7">
      <c r="B1662" s="99" t="s">
        <v>2092</v>
      </c>
      <c r="C1662" s="87" t="s">
        <v>1485</v>
      </c>
      <c r="D1662" s="87">
        <v>72</v>
      </c>
      <c r="E1662" s="87">
        <v>724</v>
      </c>
      <c r="F1662" s="87">
        <v>0</v>
      </c>
      <c r="G1662" s="87" t="s">
        <v>1504</v>
      </c>
    </row>
    <row r="1663" spans="2:7">
      <c r="B1663" s="99" t="s">
        <v>2092</v>
      </c>
      <c r="C1663" s="87" t="s">
        <v>1485</v>
      </c>
      <c r="D1663" s="87">
        <v>72</v>
      </c>
      <c r="E1663" s="87">
        <v>724</v>
      </c>
      <c r="F1663" s="87">
        <v>7241</v>
      </c>
      <c r="G1663" s="87" t="s">
        <v>1505</v>
      </c>
    </row>
    <row r="1664" spans="2:7">
      <c r="B1664" s="99" t="s">
        <v>2092</v>
      </c>
      <c r="C1664" s="87" t="s">
        <v>1485</v>
      </c>
      <c r="D1664" s="87">
        <v>72</v>
      </c>
      <c r="E1664" s="87">
        <v>724</v>
      </c>
      <c r="F1664" s="87">
        <v>7242</v>
      </c>
      <c r="G1664" s="87" t="s">
        <v>1506</v>
      </c>
    </row>
    <row r="1665" spans="2:7">
      <c r="B1665" s="99" t="s">
        <v>2092</v>
      </c>
      <c r="C1665" s="87" t="s">
        <v>1485</v>
      </c>
      <c r="D1665" s="87">
        <v>72</v>
      </c>
      <c r="E1665" s="87">
        <v>725</v>
      </c>
      <c r="F1665" s="87">
        <v>0</v>
      </c>
      <c r="G1665" s="87" t="s">
        <v>1507</v>
      </c>
    </row>
    <row r="1666" spans="2:7">
      <c r="B1666" s="99" t="s">
        <v>2092</v>
      </c>
      <c r="C1666" s="87" t="s">
        <v>1485</v>
      </c>
      <c r="D1666" s="87">
        <v>72</v>
      </c>
      <c r="E1666" s="87">
        <v>725</v>
      </c>
      <c r="F1666" s="87">
        <v>7251</v>
      </c>
      <c r="G1666" s="87" t="s">
        <v>1507</v>
      </c>
    </row>
    <row r="1667" spans="2:7">
      <c r="B1667" s="99" t="s">
        <v>2092</v>
      </c>
      <c r="C1667" s="87" t="s">
        <v>1485</v>
      </c>
      <c r="D1667" s="87">
        <v>72</v>
      </c>
      <c r="E1667" s="87">
        <v>726</v>
      </c>
      <c r="F1667" s="87">
        <v>0</v>
      </c>
      <c r="G1667" s="87" t="s">
        <v>1508</v>
      </c>
    </row>
    <row r="1668" spans="2:7">
      <c r="B1668" s="99" t="s">
        <v>2092</v>
      </c>
      <c r="C1668" s="87" t="s">
        <v>1485</v>
      </c>
      <c r="D1668" s="87">
        <v>72</v>
      </c>
      <c r="E1668" s="87">
        <v>726</v>
      </c>
      <c r="F1668" s="87">
        <v>7261</v>
      </c>
      <c r="G1668" s="87" t="s">
        <v>1508</v>
      </c>
    </row>
    <row r="1669" spans="2:7">
      <c r="B1669" s="99" t="s">
        <v>2092</v>
      </c>
      <c r="C1669" s="87" t="s">
        <v>1485</v>
      </c>
      <c r="D1669" s="87">
        <v>72</v>
      </c>
      <c r="E1669" s="87">
        <v>727</v>
      </c>
      <c r="F1669" s="87">
        <v>0</v>
      </c>
      <c r="G1669" s="87" t="s">
        <v>1509</v>
      </c>
    </row>
    <row r="1670" spans="2:7">
      <c r="B1670" s="99" t="s">
        <v>2092</v>
      </c>
      <c r="C1670" s="87" t="s">
        <v>1485</v>
      </c>
      <c r="D1670" s="87">
        <v>72</v>
      </c>
      <c r="E1670" s="87">
        <v>727</v>
      </c>
      <c r="F1670" s="87">
        <v>7271</v>
      </c>
      <c r="G1670" s="87" t="s">
        <v>1510</v>
      </c>
    </row>
    <row r="1671" spans="2:7">
      <c r="B1671" s="99" t="s">
        <v>2092</v>
      </c>
      <c r="C1671" s="87" t="s">
        <v>1485</v>
      </c>
      <c r="D1671" s="87">
        <v>72</v>
      </c>
      <c r="E1671" s="87">
        <v>727</v>
      </c>
      <c r="F1671" s="87">
        <v>7272</v>
      </c>
      <c r="G1671" s="87" t="s">
        <v>1511</v>
      </c>
    </row>
    <row r="1672" spans="2:7">
      <c r="B1672" s="99" t="s">
        <v>2092</v>
      </c>
      <c r="C1672" s="87" t="s">
        <v>1485</v>
      </c>
      <c r="D1672" s="87">
        <v>72</v>
      </c>
      <c r="E1672" s="87">
        <v>728</v>
      </c>
      <c r="F1672" s="87">
        <v>0</v>
      </c>
      <c r="G1672" s="87" t="s">
        <v>1512</v>
      </c>
    </row>
    <row r="1673" spans="2:7">
      <c r="B1673" s="99" t="s">
        <v>2092</v>
      </c>
      <c r="C1673" s="87" t="s">
        <v>1485</v>
      </c>
      <c r="D1673" s="87">
        <v>72</v>
      </c>
      <c r="E1673" s="87">
        <v>728</v>
      </c>
      <c r="F1673" s="87">
        <v>7281</v>
      </c>
      <c r="G1673" s="87" t="s">
        <v>1513</v>
      </c>
    </row>
    <row r="1674" spans="2:7">
      <c r="B1674" s="99" t="s">
        <v>2092</v>
      </c>
      <c r="C1674" s="87" t="s">
        <v>1485</v>
      </c>
      <c r="D1674" s="87">
        <v>72</v>
      </c>
      <c r="E1674" s="87">
        <v>728</v>
      </c>
      <c r="F1674" s="87">
        <v>7282</v>
      </c>
      <c r="G1674" s="87" t="s">
        <v>1514</v>
      </c>
    </row>
    <row r="1675" spans="2:7">
      <c r="B1675" s="99" t="s">
        <v>2092</v>
      </c>
      <c r="C1675" s="87" t="s">
        <v>1485</v>
      </c>
      <c r="D1675" s="87">
        <v>72</v>
      </c>
      <c r="E1675" s="87">
        <v>729</v>
      </c>
      <c r="F1675" s="87">
        <v>0</v>
      </c>
      <c r="G1675" s="87" t="s">
        <v>1515</v>
      </c>
    </row>
    <row r="1676" spans="2:7">
      <c r="B1676" s="99" t="s">
        <v>2092</v>
      </c>
      <c r="C1676" s="87" t="s">
        <v>1485</v>
      </c>
      <c r="D1676" s="87">
        <v>72</v>
      </c>
      <c r="E1676" s="87">
        <v>729</v>
      </c>
      <c r="F1676" s="87">
        <v>7291</v>
      </c>
      <c r="G1676" s="87" t="s">
        <v>1516</v>
      </c>
    </row>
    <row r="1677" spans="2:7">
      <c r="B1677" s="99" t="s">
        <v>2092</v>
      </c>
      <c r="C1677" s="87" t="s">
        <v>1485</v>
      </c>
      <c r="D1677" s="87">
        <v>72</v>
      </c>
      <c r="E1677" s="87">
        <v>729</v>
      </c>
      <c r="F1677" s="87">
        <v>7292</v>
      </c>
      <c r="G1677" s="87" t="s">
        <v>1517</v>
      </c>
    </row>
    <row r="1678" spans="2:7">
      <c r="B1678" s="99" t="s">
        <v>2092</v>
      </c>
      <c r="C1678" s="87" t="s">
        <v>1485</v>
      </c>
      <c r="D1678" s="87">
        <v>72</v>
      </c>
      <c r="E1678" s="87">
        <v>729</v>
      </c>
      <c r="F1678" s="87">
        <v>7293</v>
      </c>
      <c r="G1678" s="87" t="s">
        <v>1518</v>
      </c>
    </row>
    <row r="1679" spans="2:7">
      <c r="B1679" s="99" t="s">
        <v>2092</v>
      </c>
      <c r="C1679" s="87" t="s">
        <v>1485</v>
      </c>
      <c r="D1679" s="87">
        <v>72</v>
      </c>
      <c r="E1679" s="87">
        <v>729</v>
      </c>
      <c r="F1679" s="87">
        <v>7294</v>
      </c>
      <c r="G1679" s="87" t="s">
        <v>1519</v>
      </c>
    </row>
    <row r="1680" spans="2:7">
      <c r="B1680" s="99" t="s">
        <v>2092</v>
      </c>
      <c r="C1680" s="87" t="s">
        <v>1485</v>
      </c>
      <c r="D1680" s="87">
        <v>72</v>
      </c>
      <c r="E1680" s="87">
        <v>729</v>
      </c>
      <c r="F1680" s="87">
        <v>7299</v>
      </c>
      <c r="G1680" s="87" t="s">
        <v>1520</v>
      </c>
    </row>
    <row r="1681" spans="2:7">
      <c r="B1681" s="99" t="s">
        <v>2092</v>
      </c>
      <c r="C1681" s="87" t="s">
        <v>1485</v>
      </c>
      <c r="D1681" s="87">
        <v>73</v>
      </c>
      <c r="E1681" s="87">
        <v>0</v>
      </c>
      <c r="F1681" s="87">
        <v>0</v>
      </c>
      <c r="G1681" s="87" t="s">
        <v>1521</v>
      </c>
    </row>
    <row r="1682" spans="2:7">
      <c r="B1682" s="99" t="s">
        <v>2092</v>
      </c>
      <c r="C1682" s="87" t="s">
        <v>1485</v>
      </c>
      <c r="D1682" s="87">
        <v>73</v>
      </c>
      <c r="E1682" s="87">
        <v>730</v>
      </c>
      <c r="F1682" s="87">
        <v>0</v>
      </c>
      <c r="G1682" s="87" t="s">
        <v>1522</v>
      </c>
    </row>
    <row r="1683" spans="2:7">
      <c r="B1683" s="99" t="s">
        <v>2092</v>
      </c>
      <c r="C1683" s="87" t="s">
        <v>1485</v>
      </c>
      <c r="D1683" s="87">
        <v>73</v>
      </c>
      <c r="E1683" s="87">
        <v>730</v>
      </c>
      <c r="F1683" s="87">
        <v>7300</v>
      </c>
      <c r="G1683" s="87" t="s">
        <v>303</v>
      </c>
    </row>
    <row r="1684" spans="2:7">
      <c r="B1684" s="99" t="s">
        <v>2092</v>
      </c>
      <c r="C1684" s="87" t="s">
        <v>1485</v>
      </c>
      <c r="D1684" s="87">
        <v>73</v>
      </c>
      <c r="E1684" s="87">
        <v>730</v>
      </c>
      <c r="F1684" s="87">
        <v>7309</v>
      </c>
      <c r="G1684" s="87" t="s">
        <v>304</v>
      </c>
    </row>
    <row r="1685" spans="2:7">
      <c r="B1685" s="99" t="s">
        <v>2092</v>
      </c>
      <c r="C1685" s="87" t="s">
        <v>1485</v>
      </c>
      <c r="D1685" s="87">
        <v>73</v>
      </c>
      <c r="E1685" s="87">
        <v>731</v>
      </c>
      <c r="F1685" s="87">
        <v>0</v>
      </c>
      <c r="G1685" s="87" t="s">
        <v>1521</v>
      </c>
    </row>
    <row r="1686" spans="2:7">
      <c r="B1686" s="99" t="s">
        <v>2092</v>
      </c>
      <c r="C1686" s="87" t="s">
        <v>1485</v>
      </c>
      <c r="D1686" s="87">
        <v>73</v>
      </c>
      <c r="E1686" s="87">
        <v>731</v>
      </c>
      <c r="F1686" s="87">
        <v>7311</v>
      </c>
      <c r="G1686" s="87" t="s">
        <v>1521</v>
      </c>
    </row>
    <row r="1687" spans="2:7">
      <c r="B1687" s="99" t="s">
        <v>2092</v>
      </c>
      <c r="C1687" s="87" t="s">
        <v>1485</v>
      </c>
      <c r="D1687" s="87">
        <v>74</v>
      </c>
      <c r="E1687" s="87">
        <v>0</v>
      </c>
      <c r="F1687" s="87">
        <v>0</v>
      </c>
      <c r="G1687" s="87" t="s">
        <v>1523</v>
      </c>
    </row>
    <row r="1688" spans="2:7">
      <c r="B1688" s="99" t="s">
        <v>2092</v>
      </c>
      <c r="C1688" s="87" t="s">
        <v>1485</v>
      </c>
      <c r="D1688" s="87">
        <v>74</v>
      </c>
      <c r="E1688" s="87">
        <v>740</v>
      </c>
      <c r="F1688" s="87">
        <v>0</v>
      </c>
      <c r="G1688" s="87" t="s">
        <v>1524</v>
      </c>
    </row>
    <row r="1689" spans="2:7">
      <c r="B1689" s="99" t="s">
        <v>2092</v>
      </c>
      <c r="C1689" s="87" t="s">
        <v>1485</v>
      </c>
      <c r="D1689" s="87">
        <v>74</v>
      </c>
      <c r="E1689" s="87">
        <v>740</v>
      </c>
      <c r="F1689" s="87">
        <v>7401</v>
      </c>
      <c r="G1689" s="87" t="s">
        <v>1343</v>
      </c>
    </row>
    <row r="1690" spans="2:7">
      <c r="B1690" s="99" t="s">
        <v>2092</v>
      </c>
      <c r="C1690" s="87" t="s">
        <v>1485</v>
      </c>
      <c r="D1690" s="87">
        <v>74</v>
      </c>
      <c r="E1690" s="87">
        <v>741</v>
      </c>
      <c r="F1690" s="87">
        <v>0</v>
      </c>
      <c r="G1690" s="87" t="s">
        <v>1525</v>
      </c>
    </row>
    <row r="1691" spans="2:7">
      <c r="B1691" s="99" t="s">
        <v>2092</v>
      </c>
      <c r="C1691" s="87" t="s">
        <v>1485</v>
      </c>
      <c r="D1691" s="87">
        <v>74</v>
      </c>
      <c r="E1691" s="87">
        <v>741</v>
      </c>
      <c r="F1691" s="87">
        <v>7411</v>
      </c>
      <c r="G1691" s="87" t="s">
        <v>1525</v>
      </c>
    </row>
    <row r="1692" spans="2:7">
      <c r="B1692" s="99" t="s">
        <v>2092</v>
      </c>
      <c r="C1692" s="87" t="s">
        <v>1485</v>
      </c>
      <c r="D1692" s="87">
        <v>74</v>
      </c>
      <c r="E1692" s="87">
        <v>742</v>
      </c>
      <c r="F1692" s="87">
        <v>0</v>
      </c>
      <c r="G1692" s="87" t="s">
        <v>1526</v>
      </c>
    </row>
    <row r="1693" spans="2:7">
      <c r="B1693" s="99" t="s">
        <v>2092</v>
      </c>
      <c r="C1693" s="87" t="s">
        <v>1485</v>
      </c>
      <c r="D1693" s="87">
        <v>74</v>
      </c>
      <c r="E1693" s="87">
        <v>742</v>
      </c>
      <c r="F1693" s="87">
        <v>7421</v>
      </c>
      <c r="G1693" s="87" t="s">
        <v>1527</v>
      </c>
    </row>
    <row r="1694" spans="2:7">
      <c r="B1694" s="99" t="s">
        <v>2092</v>
      </c>
      <c r="C1694" s="87" t="s">
        <v>1485</v>
      </c>
      <c r="D1694" s="87">
        <v>74</v>
      </c>
      <c r="E1694" s="87">
        <v>742</v>
      </c>
      <c r="F1694" s="87">
        <v>7422</v>
      </c>
      <c r="G1694" s="87" t="s">
        <v>1528</v>
      </c>
    </row>
    <row r="1695" spans="2:7">
      <c r="B1695" s="99" t="s">
        <v>2092</v>
      </c>
      <c r="C1695" s="87" t="s">
        <v>1485</v>
      </c>
      <c r="D1695" s="87">
        <v>74</v>
      </c>
      <c r="E1695" s="87">
        <v>742</v>
      </c>
      <c r="F1695" s="87">
        <v>7429</v>
      </c>
      <c r="G1695" s="87" t="s">
        <v>1529</v>
      </c>
    </row>
    <row r="1696" spans="2:7">
      <c r="B1696" s="99" t="s">
        <v>2092</v>
      </c>
      <c r="C1696" s="87" t="s">
        <v>1485</v>
      </c>
      <c r="D1696" s="87">
        <v>74</v>
      </c>
      <c r="E1696" s="87">
        <v>743</v>
      </c>
      <c r="F1696" s="87">
        <v>0</v>
      </c>
      <c r="G1696" s="87" t="s">
        <v>1530</v>
      </c>
    </row>
    <row r="1697" spans="2:7">
      <c r="B1697" s="99" t="s">
        <v>2092</v>
      </c>
      <c r="C1697" s="87" t="s">
        <v>1485</v>
      </c>
      <c r="D1697" s="87">
        <v>74</v>
      </c>
      <c r="E1697" s="87">
        <v>743</v>
      </c>
      <c r="F1697" s="87">
        <v>7431</v>
      </c>
      <c r="G1697" s="87" t="s">
        <v>1530</v>
      </c>
    </row>
    <row r="1698" spans="2:7">
      <c r="B1698" s="99" t="s">
        <v>2092</v>
      </c>
      <c r="C1698" s="87" t="s">
        <v>1485</v>
      </c>
      <c r="D1698" s="87">
        <v>74</v>
      </c>
      <c r="E1698" s="87">
        <v>744</v>
      </c>
      <c r="F1698" s="87">
        <v>0</v>
      </c>
      <c r="G1698" s="87" t="s">
        <v>1531</v>
      </c>
    </row>
    <row r="1699" spans="2:7">
      <c r="B1699" s="99" t="s">
        <v>2092</v>
      </c>
      <c r="C1699" s="87" t="s">
        <v>1485</v>
      </c>
      <c r="D1699" s="87">
        <v>74</v>
      </c>
      <c r="E1699" s="87">
        <v>744</v>
      </c>
      <c r="F1699" s="87">
        <v>7441</v>
      </c>
      <c r="G1699" s="87" t="s">
        <v>1532</v>
      </c>
    </row>
    <row r="1700" spans="2:7">
      <c r="B1700" s="99" t="s">
        <v>2092</v>
      </c>
      <c r="C1700" s="87" t="s">
        <v>1485</v>
      </c>
      <c r="D1700" s="87">
        <v>74</v>
      </c>
      <c r="E1700" s="87">
        <v>744</v>
      </c>
      <c r="F1700" s="87">
        <v>7442</v>
      </c>
      <c r="G1700" s="87" t="s">
        <v>1533</v>
      </c>
    </row>
    <row r="1701" spans="2:7">
      <c r="B1701" s="99" t="s">
        <v>2092</v>
      </c>
      <c r="C1701" s="87" t="s">
        <v>1485</v>
      </c>
      <c r="D1701" s="87">
        <v>74</v>
      </c>
      <c r="E1701" s="87">
        <v>745</v>
      </c>
      <c r="F1701" s="87">
        <v>0</v>
      </c>
      <c r="G1701" s="87" t="s">
        <v>1534</v>
      </c>
    </row>
    <row r="1702" spans="2:7">
      <c r="B1702" s="99" t="s">
        <v>2092</v>
      </c>
      <c r="C1702" s="87" t="s">
        <v>1485</v>
      </c>
      <c r="D1702" s="87">
        <v>74</v>
      </c>
      <c r="E1702" s="87">
        <v>745</v>
      </c>
      <c r="F1702" s="87">
        <v>7451</v>
      </c>
      <c r="G1702" s="87" t="s">
        <v>1535</v>
      </c>
    </row>
    <row r="1703" spans="2:7">
      <c r="B1703" s="99" t="s">
        <v>2092</v>
      </c>
      <c r="C1703" s="87" t="s">
        <v>1485</v>
      </c>
      <c r="D1703" s="87">
        <v>74</v>
      </c>
      <c r="E1703" s="87">
        <v>745</v>
      </c>
      <c r="F1703" s="87">
        <v>7452</v>
      </c>
      <c r="G1703" s="87" t="s">
        <v>1536</v>
      </c>
    </row>
    <row r="1704" spans="2:7">
      <c r="B1704" s="99" t="s">
        <v>2092</v>
      </c>
      <c r="C1704" s="87" t="s">
        <v>1485</v>
      </c>
      <c r="D1704" s="87">
        <v>74</v>
      </c>
      <c r="E1704" s="87">
        <v>745</v>
      </c>
      <c r="F1704" s="87">
        <v>7459</v>
      </c>
      <c r="G1704" s="87" t="s">
        <v>1537</v>
      </c>
    </row>
    <row r="1705" spans="2:7">
      <c r="B1705" s="99" t="s">
        <v>2092</v>
      </c>
      <c r="C1705" s="87" t="s">
        <v>1485</v>
      </c>
      <c r="D1705" s="87">
        <v>74</v>
      </c>
      <c r="E1705" s="87">
        <v>746</v>
      </c>
      <c r="F1705" s="87">
        <v>0</v>
      </c>
      <c r="G1705" s="87" t="s">
        <v>1538</v>
      </c>
    </row>
    <row r="1706" spans="2:7">
      <c r="B1706" s="99" t="s">
        <v>2092</v>
      </c>
      <c r="C1706" s="87" t="s">
        <v>1485</v>
      </c>
      <c r="D1706" s="87">
        <v>74</v>
      </c>
      <c r="E1706" s="87">
        <v>746</v>
      </c>
      <c r="F1706" s="87">
        <v>7461</v>
      </c>
      <c r="G1706" s="87" t="s">
        <v>1539</v>
      </c>
    </row>
    <row r="1707" spans="2:7">
      <c r="B1707" s="99" t="s">
        <v>2092</v>
      </c>
      <c r="C1707" s="87" t="s">
        <v>1485</v>
      </c>
      <c r="D1707" s="87">
        <v>74</v>
      </c>
      <c r="E1707" s="87">
        <v>746</v>
      </c>
      <c r="F1707" s="87">
        <v>7462</v>
      </c>
      <c r="G1707" s="87" t="s">
        <v>1540</v>
      </c>
    </row>
    <row r="1708" spans="2:7">
      <c r="B1708" s="99" t="s">
        <v>2092</v>
      </c>
      <c r="C1708" s="87" t="s">
        <v>1485</v>
      </c>
      <c r="D1708" s="87">
        <v>74</v>
      </c>
      <c r="E1708" s="87">
        <v>749</v>
      </c>
      <c r="F1708" s="87">
        <v>0</v>
      </c>
      <c r="G1708" s="87" t="s">
        <v>1541</v>
      </c>
    </row>
    <row r="1709" spans="2:7">
      <c r="B1709" s="99" t="s">
        <v>2092</v>
      </c>
      <c r="C1709" s="87" t="s">
        <v>1485</v>
      </c>
      <c r="D1709" s="87">
        <v>74</v>
      </c>
      <c r="E1709" s="87">
        <v>749</v>
      </c>
      <c r="F1709" s="87">
        <v>7499</v>
      </c>
      <c r="G1709" s="87" t="s">
        <v>1541</v>
      </c>
    </row>
    <row r="1710" spans="2:7">
      <c r="B1710" s="99" t="s">
        <v>2093</v>
      </c>
      <c r="C1710" s="87" t="s">
        <v>1542</v>
      </c>
      <c r="D1710" s="87">
        <v>0</v>
      </c>
      <c r="E1710" s="87">
        <v>0</v>
      </c>
      <c r="F1710" s="87">
        <v>0</v>
      </c>
      <c r="G1710" s="87" t="s">
        <v>1543</v>
      </c>
    </row>
    <row r="1711" spans="2:7">
      <c r="B1711" s="99" t="s">
        <v>2092</v>
      </c>
      <c r="C1711" s="87" t="s">
        <v>1542</v>
      </c>
      <c r="D1711" s="87">
        <v>75</v>
      </c>
      <c r="E1711" s="87">
        <v>0</v>
      </c>
      <c r="F1711" s="87">
        <v>0</v>
      </c>
      <c r="G1711" s="87" t="s">
        <v>1544</v>
      </c>
    </row>
    <row r="1712" spans="2:7">
      <c r="B1712" s="99" t="s">
        <v>2092</v>
      </c>
      <c r="C1712" s="87" t="s">
        <v>1542</v>
      </c>
      <c r="D1712" s="87">
        <v>75</v>
      </c>
      <c r="E1712" s="87">
        <v>750</v>
      </c>
      <c r="F1712" s="87">
        <v>0</v>
      </c>
      <c r="G1712" s="87" t="s">
        <v>1545</v>
      </c>
    </row>
    <row r="1713" spans="2:7">
      <c r="B1713" s="99" t="s">
        <v>2092</v>
      </c>
      <c r="C1713" s="87" t="s">
        <v>1542</v>
      </c>
      <c r="D1713" s="87">
        <v>75</v>
      </c>
      <c r="E1713" s="87">
        <v>750</v>
      </c>
      <c r="F1713" s="87">
        <v>7500</v>
      </c>
      <c r="G1713" s="87" t="s">
        <v>303</v>
      </c>
    </row>
    <row r="1714" spans="2:7">
      <c r="B1714" s="99" t="s">
        <v>2092</v>
      </c>
      <c r="C1714" s="87" t="s">
        <v>1542</v>
      </c>
      <c r="D1714" s="87">
        <v>75</v>
      </c>
      <c r="E1714" s="87">
        <v>750</v>
      </c>
      <c r="F1714" s="87">
        <v>7509</v>
      </c>
      <c r="G1714" s="87" t="s">
        <v>304</v>
      </c>
    </row>
    <row r="1715" spans="2:7">
      <c r="B1715" s="99" t="s">
        <v>2092</v>
      </c>
      <c r="C1715" s="87" t="s">
        <v>1542</v>
      </c>
      <c r="D1715" s="87">
        <v>75</v>
      </c>
      <c r="E1715" s="87">
        <v>751</v>
      </c>
      <c r="F1715" s="87">
        <v>0</v>
      </c>
      <c r="G1715" s="87" t="s">
        <v>1546</v>
      </c>
    </row>
    <row r="1716" spans="2:7">
      <c r="B1716" s="99" t="s">
        <v>2092</v>
      </c>
      <c r="C1716" s="87" t="s">
        <v>1542</v>
      </c>
      <c r="D1716" s="87">
        <v>75</v>
      </c>
      <c r="E1716" s="87">
        <v>751</v>
      </c>
      <c r="F1716" s="87">
        <v>7511</v>
      </c>
      <c r="G1716" s="87" t="s">
        <v>1546</v>
      </c>
    </row>
    <row r="1717" spans="2:7">
      <c r="B1717" s="99" t="s">
        <v>2092</v>
      </c>
      <c r="C1717" s="87" t="s">
        <v>1542</v>
      </c>
      <c r="D1717" s="87">
        <v>75</v>
      </c>
      <c r="E1717" s="87">
        <v>752</v>
      </c>
      <c r="F1717" s="87">
        <v>0</v>
      </c>
      <c r="G1717" s="87" t="s">
        <v>1547</v>
      </c>
    </row>
    <row r="1718" spans="2:7">
      <c r="B1718" s="99" t="s">
        <v>2092</v>
      </c>
      <c r="C1718" s="87" t="s">
        <v>1542</v>
      </c>
      <c r="D1718" s="87">
        <v>75</v>
      </c>
      <c r="E1718" s="87">
        <v>752</v>
      </c>
      <c r="F1718" s="87">
        <v>7521</v>
      </c>
      <c r="G1718" s="87" t="s">
        <v>1547</v>
      </c>
    </row>
    <row r="1719" spans="2:7">
      <c r="B1719" s="99" t="s">
        <v>2092</v>
      </c>
      <c r="C1719" s="87" t="s">
        <v>1542</v>
      </c>
      <c r="D1719" s="87">
        <v>75</v>
      </c>
      <c r="E1719" s="87">
        <v>753</v>
      </c>
      <c r="F1719" s="87">
        <v>0</v>
      </c>
      <c r="G1719" s="87" t="s">
        <v>1548</v>
      </c>
    </row>
    <row r="1720" spans="2:7">
      <c r="B1720" s="99" t="s">
        <v>2092</v>
      </c>
      <c r="C1720" s="87" t="s">
        <v>1542</v>
      </c>
      <c r="D1720" s="87">
        <v>75</v>
      </c>
      <c r="E1720" s="87">
        <v>753</v>
      </c>
      <c r="F1720" s="87">
        <v>7531</v>
      </c>
      <c r="G1720" s="87" t="s">
        <v>1548</v>
      </c>
    </row>
    <row r="1721" spans="2:7">
      <c r="B1721" s="99" t="s">
        <v>2092</v>
      </c>
      <c r="C1721" s="87" t="s">
        <v>1542</v>
      </c>
      <c r="D1721" s="87">
        <v>75</v>
      </c>
      <c r="E1721" s="87">
        <v>759</v>
      </c>
      <c r="F1721" s="87">
        <v>0</v>
      </c>
      <c r="G1721" s="87" t="s">
        <v>1549</v>
      </c>
    </row>
    <row r="1722" spans="2:7">
      <c r="B1722" s="99" t="s">
        <v>2092</v>
      </c>
      <c r="C1722" s="87" t="s">
        <v>1542</v>
      </c>
      <c r="D1722" s="87">
        <v>75</v>
      </c>
      <c r="E1722" s="87">
        <v>759</v>
      </c>
      <c r="F1722" s="87">
        <v>7591</v>
      </c>
      <c r="G1722" s="87" t="s">
        <v>1550</v>
      </c>
    </row>
    <row r="1723" spans="2:7">
      <c r="B1723" s="99" t="s">
        <v>2092</v>
      </c>
      <c r="C1723" s="87" t="s">
        <v>1542</v>
      </c>
      <c r="D1723" s="87">
        <v>75</v>
      </c>
      <c r="E1723" s="87">
        <v>759</v>
      </c>
      <c r="F1723" s="87">
        <v>7592</v>
      </c>
      <c r="G1723" s="87" t="s">
        <v>1551</v>
      </c>
    </row>
    <row r="1724" spans="2:7">
      <c r="B1724" s="99" t="s">
        <v>2092</v>
      </c>
      <c r="C1724" s="87" t="s">
        <v>1542</v>
      </c>
      <c r="D1724" s="87">
        <v>75</v>
      </c>
      <c r="E1724" s="87">
        <v>759</v>
      </c>
      <c r="F1724" s="87">
        <v>7599</v>
      </c>
      <c r="G1724" s="87" t="s">
        <v>1552</v>
      </c>
    </row>
    <row r="1725" spans="2:7">
      <c r="B1725" s="99" t="s">
        <v>2091</v>
      </c>
      <c r="C1725" s="87" t="s">
        <v>1542</v>
      </c>
      <c r="D1725" s="87">
        <v>76</v>
      </c>
      <c r="E1725" s="87">
        <v>0</v>
      </c>
      <c r="F1725" s="87">
        <v>0</v>
      </c>
      <c r="G1725" s="87" t="s">
        <v>1553</v>
      </c>
    </row>
    <row r="1726" spans="2:7">
      <c r="B1726" s="99" t="s">
        <v>2091</v>
      </c>
      <c r="C1726" s="87" t="s">
        <v>1542</v>
      </c>
      <c r="D1726" s="87">
        <v>76</v>
      </c>
      <c r="E1726" s="87">
        <v>760</v>
      </c>
      <c r="F1726" s="87">
        <v>0</v>
      </c>
      <c r="G1726" s="87" t="s">
        <v>2069</v>
      </c>
    </row>
    <row r="1727" spans="2:7">
      <c r="B1727" s="99" t="s">
        <v>2091</v>
      </c>
      <c r="C1727" s="87" t="s">
        <v>1542</v>
      </c>
      <c r="D1727" s="87">
        <v>76</v>
      </c>
      <c r="E1727" s="87">
        <v>760</v>
      </c>
      <c r="F1727" s="87">
        <v>7600</v>
      </c>
      <c r="G1727" s="87" t="s">
        <v>303</v>
      </c>
    </row>
    <row r="1728" spans="2:7">
      <c r="B1728" s="99" t="s">
        <v>2091</v>
      </c>
      <c r="C1728" s="87" t="s">
        <v>1542</v>
      </c>
      <c r="D1728" s="87">
        <v>76</v>
      </c>
      <c r="E1728" s="87">
        <v>760</v>
      </c>
      <c r="F1728" s="87">
        <v>7609</v>
      </c>
      <c r="G1728" s="87" t="s">
        <v>304</v>
      </c>
    </row>
    <row r="1729" spans="2:7">
      <c r="B1729" s="99" t="s">
        <v>2091</v>
      </c>
      <c r="C1729" s="87" t="s">
        <v>1542</v>
      </c>
      <c r="D1729" s="87">
        <v>76</v>
      </c>
      <c r="E1729" s="87">
        <v>761</v>
      </c>
      <c r="F1729" s="87">
        <v>0</v>
      </c>
      <c r="G1729" s="87" t="s">
        <v>2070</v>
      </c>
    </row>
    <row r="1730" spans="2:7">
      <c r="B1730" s="99" t="s">
        <v>2091</v>
      </c>
      <c r="C1730" s="87" t="s">
        <v>1542</v>
      </c>
      <c r="D1730" s="87">
        <v>76</v>
      </c>
      <c r="E1730" s="87">
        <v>761</v>
      </c>
      <c r="F1730" s="87">
        <v>7611</v>
      </c>
      <c r="G1730" s="87" t="s">
        <v>2070</v>
      </c>
    </row>
    <row r="1731" spans="2:7">
      <c r="B1731" s="99" t="s">
        <v>2091</v>
      </c>
      <c r="C1731" s="87" t="s">
        <v>1542</v>
      </c>
      <c r="D1731" s="87">
        <v>76</v>
      </c>
      <c r="E1731" s="87">
        <v>762</v>
      </c>
      <c r="F1731" s="87">
        <v>0</v>
      </c>
      <c r="G1731" s="87" t="s">
        <v>2071</v>
      </c>
    </row>
    <row r="1732" spans="2:7">
      <c r="B1732" s="99" t="s">
        <v>2091</v>
      </c>
      <c r="C1732" s="87" t="s">
        <v>1542</v>
      </c>
      <c r="D1732" s="87">
        <v>76</v>
      </c>
      <c r="E1732" s="87">
        <v>762</v>
      </c>
      <c r="F1732" s="87">
        <v>7621</v>
      </c>
      <c r="G1732" s="87" t="s">
        <v>2072</v>
      </c>
    </row>
    <row r="1733" spans="2:7">
      <c r="B1733" s="99" t="s">
        <v>2091</v>
      </c>
      <c r="C1733" s="87" t="s">
        <v>1542</v>
      </c>
      <c r="D1733" s="87">
        <v>76</v>
      </c>
      <c r="E1733" s="87">
        <v>762</v>
      </c>
      <c r="F1733" s="87">
        <v>7622</v>
      </c>
      <c r="G1733" s="87" t="s">
        <v>2073</v>
      </c>
    </row>
    <row r="1734" spans="2:7">
      <c r="B1734" s="99" t="s">
        <v>2091</v>
      </c>
      <c r="C1734" s="87" t="s">
        <v>1542</v>
      </c>
      <c r="D1734" s="87">
        <v>76</v>
      </c>
      <c r="E1734" s="87">
        <v>762</v>
      </c>
      <c r="F1734" s="87">
        <v>7623</v>
      </c>
      <c r="G1734" s="87" t="s">
        <v>2074</v>
      </c>
    </row>
    <row r="1735" spans="2:7">
      <c r="B1735" s="99" t="s">
        <v>2091</v>
      </c>
      <c r="C1735" s="87" t="s">
        <v>1542</v>
      </c>
      <c r="D1735" s="87">
        <v>76</v>
      </c>
      <c r="E1735" s="87">
        <v>762</v>
      </c>
      <c r="F1735" s="87">
        <v>7624</v>
      </c>
      <c r="G1735" s="87" t="s">
        <v>2075</v>
      </c>
    </row>
    <row r="1736" spans="2:7">
      <c r="B1736" s="99" t="s">
        <v>2091</v>
      </c>
      <c r="C1736" s="87" t="s">
        <v>1542</v>
      </c>
      <c r="D1736" s="87">
        <v>76</v>
      </c>
      <c r="E1736" s="87">
        <v>762</v>
      </c>
      <c r="F1736" s="87">
        <v>7625</v>
      </c>
      <c r="G1736" s="87" t="s">
        <v>2076</v>
      </c>
    </row>
    <row r="1737" spans="2:7">
      <c r="B1737" s="99" t="s">
        <v>2091</v>
      </c>
      <c r="C1737" s="87" t="s">
        <v>1542</v>
      </c>
      <c r="D1737" s="87">
        <v>76</v>
      </c>
      <c r="E1737" s="87">
        <v>762</v>
      </c>
      <c r="F1737" s="87">
        <v>7629</v>
      </c>
      <c r="G1737" s="87" t="s">
        <v>2077</v>
      </c>
    </row>
    <row r="1738" spans="2:7">
      <c r="B1738" s="99" t="s">
        <v>2091</v>
      </c>
      <c r="C1738" s="87" t="s">
        <v>1542</v>
      </c>
      <c r="D1738" s="87">
        <v>76</v>
      </c>
      <c r="E1738" s="87">
        <v>763</v>
      </c>
      <c r="F1738" s="87">
        <v>0</v>
      </c>
      <c r="G1738" s="87" t="s">
        <v>2078</v>
      </c>
    </row>
    <row r="1739" spans="2:7">
      <c r="B1739" s="99" t="s">
        <v>2091</v>
      </c>
      <c r="C1739" s="87" t="s">
        <v>1542</v>
      </c>
      <c r="D1739" s="87">
        <v>76</v>
      </c>
      <c r="E1739" s="87">
        <v>763</v>
      </c>
      <c r="F1739" s="87">
        <v>7631</v>
      </c>
      <c r="G1739" s="87" t="s">
        <v>2078</v>
      </c>
    </row>
    <row r="1740" spans="2:7">
      <c r="B1740" s="99" t="s">
        <v>2091</v>
      </c>
      <c r="C1740" s="87" t="s">
        <v>1542</v>
      </c>
      <c r="D1740" s="87">
        <v>76</v>
      </c>
      <c r="E1740" s="87">
        <v>764</v>
      </c>
      <c r="F1740" s="87">
        <v>0</v>
      </c>
      <c r="G1740" s="87" t="s">
        <v>2079</v>
      </c>
    </row>
    <row r="1741" spans="2:7">
      <c r="B1741" s="99" t="s">
        <v>2091</v>
      </c>
      <c r="C1741" s="87" t="s">
        <v>1542</v>
      </c>
      <c r="D1741" s="87">
        <v>76</v>
      </c>
      <c r="E1741" s="87">
        <v>764</v>
      </c>
      <c r="F1741" s="87">
        <v>7641</v>
      </c>
      <c r="G1741" s="87" t="s">
        <v>2079</v>
      </c>
    </row>
    <row r="1742" spans="2:7">
      <c r="B1742" s="99" t="s">
        <v>2091</v>
      </c>
      <c r="C1742" s="87" t="s">
        <v>1542</v>
      </c>
      <c r="D1742" s="87">
        <v>76</v>
      </c>
      <c r="E1742" s="87">
        <v>765</v>
      </c>
      <c r="F1742" s="87">
        <v>0</v>
      </c>
      <c r="G1742" s="87" t="s">
        <v>2080</v>
      </c>
    </row>
    <row r="1743" spans="2:7">
      <c r="B1743" s="99" t="s">
        <v>2091</v>
      </c>
      <c r="C1743" s="87" t="s">
        <v>1542</v>
      </c>
      <c r="D1743" s="87">
        <v>76</v>
      </c>
      <c r="E1743" s="87">
        <v>765</v>
      </c>
      <c r="F1743" s="87">
        <v>7651</v>
      </c>
      <c r="G1743" s="87" t="s">
        <v>2080</v>
      </c>
    </row>
    <row r="1744" spans="2:7">
      <c r="B1744" s="99" t="s">
        <v>2091</v>
      </c>
      <c r="C1744" s="87" t="s">
        <v>1542</v>
      </c>
      <c r="D1744" s="87">
        <v>76</v>
      </c>
      <c r="E1744" s="87">
        <v>766</v>
      </c>
      <c r="F1744" s="87">
        <v>0</v>
      </c>
      <c r="G1744" s="87" t="s">
        <v>2081</v>
      </c>
    </row>
    <row r="1745" spans="2:7">
      <c r="B1745" s="99" t="s">
        <v>2091</v>
      </c>
      <c r="C1745" s="87" t="s">
        <v>1542</v>
      </c>
      <c r="D1745" s="87">
        <v>76</v>
      </c>
      <c r="E1745" s="87">
        <v>766</v>
      </c>
      <c r="F1745" s="87">
        <v>7661</v>
      </c>
      <c r="G1745" s="87" t="s">
        <v>2081</v>
      </c>
    </row>
    <row r="1746" spans="2:7">
      <c r="B1746" s="99" t="s">
        <v>2091</v>
      </c>
      <c r="C1746" s="87" t="s">
        <v>1542</v>
      </c>
      <c r="D1746" s="87">
        <v>76</v>
      </c>
      <c r="E1746" s="87">
        <v>767</v>
      </c>
      <c r="F1746" s="87">
        <v>0</v>
      </c>
      <c r="G1746" s="87" t="s">
        <v>2082</v>
      </c>
    </row>
    <row r="1747" spans="2:7">
      <c r="B1747" s="99" t="s">
        <v>2091</v>
      </c>
      <c r="C1747" s="87" t="s">
        <v>1542</v>
      </c>
      <c r="D1747" s="87">
        <v>76</v>
      </c>
      <c r="E1747" s="87">
        <v>767</v>
      </c>
      <c r="F1747" s="87">
        <v>7671</v>
      </c>
      <c r="G1747" s="87" t="s">
        <v>2082</v>
      </c>
    </row>
    <row r="1748" spans="2:7">
      <c r="B1748" s="99" t="s">
        <v>2091</v>
      </c>
      <c r="C1748" s="87" t="s">
        <v>1542</v>
      </c>
      <c r="D1748" s="87">
        <v>76</v>
      </c>
      <c r="E1748" s="87">
        <v>769</v>
      </c>
      <c r="F1748" s="87">
        <v>0</v>
      </c>
      <c r="G1748" s="87" t="s">
        <v>2083</v>
      </c>
    </row>
    <row r="1749" spans="2:7">
      <c r="B1749" s="99" t="s">
        <v>2091</v>
      </c>
      <c r="C1749" s="87" t="s">
        <v>1542</v>
      </c>
      <c r="D1749" s="87">
        <v>76</v>
      </c>
      <c r="E1749" s="87">
        <v>769</v>
      </c>
      <c r="F1749" s="87">
        <v>7691</v>
      </c>
      <c r="G1749" s="87" t="s">
        <v>2084</v>
      </c>
    </row>
    <row r="1750" spans="2:7">
      <c r="B1750" s="99" t="s">
        <v>2091</v>
      </c>
      <c r="C1750" s="87" t="s">
        <v>1542</v>
      </c>
      <c r="D1750" s="87">
        <v>76</v>
      </c>
      <c r="E1750" s="87">
        <v>769</v>
      </c>
      <c r="F1750" s="87">
        <v>7692</v>
      </c>
      <c r="G1750" s="87" t="s">
        <v>2085</v>
      </c>
    </row>
    <row r="1751" spans="2:7">
      <c r="B1751" s="99" t="s">
        <v>2091</v>
      </c>
      <c r="C1751" s="87" t="s">
        <v>1542</v>
      </c>
      <c r="D1751" s="87">
        <v>76</v>
      </c>
      <c r="E1751" s="87">
        <v>769</v>
      </c>
      <c r="F1751" s="87">
        <v>7699</v>
      </c>
      <c r="G1751" s="87" t="s">
        <v>2086</v>
      </c>
    </row>
    <row r="1752" spans="2:7">
      <c r="B1752" s="99" t="s">
        <v>2091</v>
      </c>
      <c r="C1752" s="87" t="s">
        <v>1542</v>
      </c>
      <c r="D1752" s="87">
        <v>77</v>
      </c>
      <c r="E1752" s="87">
        <v>0</v>
      </c>
      <c r="F1752" s="87">
        <v>0</v>
      </c>
      <c r="G1752" s="87" t="s">
        <v>1554</v>
      </c>
    </row>
    <row r="1753" spans="2:7">
      <c r="B1753" s="99" t="s">
        <v>2091</v>
      </c>
      <c r="C1753" s="87" t="s">
        <v>1542</v>
      </c>
      <c r="D1753" s="87">
        <v>77</v>
      </c>
      <c r="E1753" s="87">
        <v>770</v>
      </c>
      <c r="F1753" s="87">
        <v>0</v>
      </c>
      <c r="G1753" s="87" t="s">
        <v>2087</v>
      </c>
    </row>
    <row r="1754" spans="2:7">
      <c r="B1754" s="99" t="s">
        <v>2091</v>
      </c>
      <c r="C1754" s="87" t="s">
        <v>1542</v>
      </c>
      <c r="D1754" s="87">
        <v>77</v>
      </c>
      <c r="E1754" s="87">
        <v>770</v>
      </c>
      <c r="F1754" s="87">
        <v>7700</v>
      </c>
      <c r="G1754" s="87" t="s">
        <v>303</v>
      </c>
    </row>
    <row r="1755" spans="2:7">
      <c r="B1755" s="99" t="s">
        <v>2091</v>
      </c>
      <c r="C1755" s="87" t="s">
        <v>1542</v>
      </c>
      <c r="D1755" s="87">
        <v>77</v>
      </c>
      <c r="E1755" s="87">
        <v>770</v>
      </c>
      <c r="F1755" s="87">
        <v>7709</v>
      </c>
      <c r="G1755" s="87" t="s">
        <v>304</v>
      </c>
    </row>
    <row r="1756" spans="2:7">
      <c r="B1756" s="99" t="s">
        <v>2091</v>
      </c>
      <c r="C1756" s="87" t="s">
        <v>1542</v>
      </c>
      <c r="D1756" s="87">
        <v>77</v>
      </c>
      <c r="E1756" s="87">
        <v>771</v>
      </c>
      <c r="F1756" s="87">
        <v>0</v>
      </c>
      <c r="G1756" s="87" t="s">
        <v>2088</v>
      </c>
    </row>
    <row r="1757" spans="2:7">
      <c r="B1757" s="99" t="s">
        <v>2091</v>
      </c>
      <c r="C1757" s="87" t="s">
        <v>1542</v>
      </c>
      <c r="D1757" s="87">
        <v>77</v>
      </c>
      <c r="E1757" s="87">
        <v>771</v>
      </c>
      <c r="F1757" s="87">
        <v>7711</v>
      </c>
      <c r="G1757" s="87" t="s">
        <v>2088</v>
      </c>
    </row>
    <row r="1758" spans="2:7">
      <c r="B1758" s="99" t="s">
        <v>2091</v>
      </c>
      <c r="C1758" s="87" t="s">
        <v>1542</v>
      </c>
      <c r="D1758" s="87">
        <v>77</v>
      </c>
      <c r="E1758" s="87">
        <v>772</v>
      </c>
      <c r="F1758" s="87">
        <v>0</v>
      </c>
      <c r="G1758" s="87" t="s">
        <v>2089</v>
      </c>
    </row>
    <row r="1759" spans="2:7">
      <c r="B1759" s="99" t="s">
        <v>2091</v>
      </c>
      <c r="C1759" s="87" t="s">
        <v>1542</v>
      </c>
      <c r="D1759" s="87">
        <v>77</v>
      </c>
      <c r="E1759" s="87">
        <v>772</v>
      </c>
      <c r="F1759" s="87">
        <v>7721</v>
      </c>
      <c r="G1759" s="87" t="s">
        <v>2089</v>
      </c>
    </row>
    <row r="1760" spans="2:7">
      <c r="B1760" s="99" t="s">
        <v>2092</v>
      </c>
      <c r="C1760" s="87" t="s">
        <v>1555</v>
      </c>
      <c r="D1760" s="87">
        <v>0</v>
      </c>
      <c r="E1760" s="87">
        <v>0</v>
      </c>
      <c r="F1760" s="87">
        <v>0</v>
      </c>
      <c r="G1760" s="87" t="s">
        <v>1556</v>
      </c>
    </row>
    <row r="1761" spans="2:7">
      <c r="B1761" s="99" t="s">
        <v>2092</v>
      </c>
      <c r="C1761" s="87" t="s">
        <v>1555</v>
      </c>
      <c r="D1761" s="87">
        <v>78</v>
      </c>
      <c r="E1761" s="87">
        <v>0</v>
      </c>
      <c r="F1761" s="87">
        <v>0</v>
      </c>
      <c r="G1761" s="87" t="s">
        <v>1557</v>
      </c>
    </row>
    <row r="1762" spans="2:7">
      <c r="B1762" s="99" t="s">
        <v>2092</v>
      </c>
      <c r="C1762" s="87" t="s">
        <v>1555</v>
      </c>
      <c r="D1762" s="87">
        <v>78</v>
      </c>
      <c r="E1762" s="87">
        <v>780</v>
      </c>
      <c r="F1762" s="87">
        <v>0</v>
      </c>
      <c r="G1762" s="87" t="s">
        <v>1558</v>
      </c>
    </row>
    <row r="1763" spans="2:7">
      <c r="B1763" s="99" t="s">
        <v>2092</v>
      </c>
      <c r="C1763" s="87" t="s">
        <v>1555</v>
      </c>
      <c r="D1763" s="87">
        <v>78</v>
      </c>
      <c r="E1763" s="87">
        <v>780</v>
      </c>
      <c r="F1763" s="87">
        <v>7800</v>
      </c>
      <c r="G1763" s="87" t="s">
        <v>303</v>
      </c>
    </row>
    <row r="1764" spans="2:7">
      <c r="B1764" s="99" t="s">
        <v>2092</v>
      </c>
      <c r="C1764" s="87" t="s">
        <v>1555</v>
      </c>
      <c r="D1764" s="87">
        <v>78</v>
      </c>
      <c r="E1764" s="87">
        <v>780</v>
      </c>
      <c r="F1764" s="87">
        <v>7809</v>
      </c>
      <c r="G1764" s="87" t="s">
        <v>304</v>
      </c>
    </row>
    <row r="1765" spans="2:7">
      <c r="B1765" s="99" t="s">
        <v>2092</v>
      </c>
      <c r="C1765" s="87" t="s">
        <v>1555</v>
      </c>
      <c r="D1765" s="87">
        <v>78</v>
      </c>
      <c r="E1765" s="87">
        <v>781</v>
      </c>
      <c r="F1765" s="87">
        <v>0</v>
      </c>
      <c r="G1765" s="87" t="s">
        <v>1559</v>
      </c>
    </row>
    <row r="1766" spans="2:7">
      <c r="B1766" s="99" t="s">
        <v>2092</v>
      </c>
      <c r="C1766" s="87" t="s">
        <v>1555</v>
      </c>
      <c r="D1766" s="87">
        <v>78</v>
      </c>
      <c r="E1766" s="87">
        <v>781</v>
      </c>
      <c r="F1766" s="87">
        <v>7811</v>
      </c>
      <c r="G1766" s="87" t="s">
        <v>1560</v>
      </c>
    </row>
    <row r="1767" spans="2:7">
      <c r="B1767" s="99" t="s">
        <v>2092</v>
      </c>
      <c r="C1767" s="87" t="s">
        <v>1555</v>
      </c>
      <c r="D1767" s="87">
        <v>78</v>
      </c>
      <c r="E1767" s="87">
        <v>781</v>
      </c>
      <c r="F1767" s="87">
        <v>7812</v>
      </c>
      <c r="G1767" s="87" t="s">
        <v>1561</v>
      </c>
    </row>
    <row r="1768" spans="2:7">
      <c r="B1768" s="99" t="s">
        <v>2092</v>
      </c>
      <c r="C1768" s="87" t="s">
        <v>1555</v>
      </c>
      <c r="D1768" s="87">
        <v>78</v>
      </c>
      <c r="E1768" s="87">
        <v>781</v>
      </c>
      <c r="F1768" s="87">
        <v>7813</v>
      </c>
      <c r="G1768" s="87" t="s">
        <v>1562</v>
      </c>
    </row>
    <row r="1769" spans="2:7">
      <c r="B1769" s="99" t="s">
        <v>2092</v>
      </c>
      <c r="C1769" s="87" t="s">
        <v>1555</v>
      </c>
      <c r="D1769" s="87">
        <v>78</v>
      </c>
      <c r="E1769" s="87">
        <v>782</v>
      </c>
      <c r="F1769" s="87">
        <v>0</v>
      </c>
      <c r="G1769" s="87" t="s">
        <v>1563</v>
      </c>
    </row>
    <row r="1770" spans="2:7">
      <c r="B1770" s="99" t="s">
        <v>2092</v>
      </c>
      <c r="C1770" s="87" t="s">
        <v>1555</v>
      </c>
      <c r="D1770" s="87">
        <v>78</v>
      </c>
      <c r="E1770" s="87">
        <v>782</v>
      </c>
      <c r="F1770" s="87">
        <v>7821</v>
      </c>
      <c r="G1770" s="87" t="s">
        <v>1563</v>
      </c>
    </row>
    <row r="1771" spans="2:7">
      <c r="B1771" s="99" t="s">
        <v>2092</v>
      </c>
      <c r="C1771" s="87" t="s">
        <v>1555</v>
      </c>
      <c r="D1771" s="87">
        <v>78</v>
      </c>
      <c r="E1771" s="87">
        <v>783</v>
      </c>
      <c r="F1771" s="87">
        <v>0</v>
      </c>
      <c r="G1771" s="87" t="s">
        <v>1564</v>
      </c>
    </row>
    <row r="1772" spans="2:7">
      <c r="B1772" s="99" t="s">
        <v>2092</v>
      </c>
      <c r="C1772" s="87" t="s">
        <v>1555</v>
      </c>
      <c r="D1772" s="87">
        <v>78</v>
      </c>
      <c r="E1772" s="87">
        <v>783</v>
      </c>
      <c r="F1772" s="87">
        <v>7831</v>
      </c>
      <c r="G1772" s="87" t="s">
        <v>1564</v>
      </c>
    </row>
    <row r="1773" spans="2:7">
      <c r="B1773" s="99" t="s">
        <v>2092</v>
      </c>
      <c r="C1773" s="87" t="s">
        <v>1555</v>
      </c>
      <c r="D1773" s="87">
        <v>78</v>
      </c>
      <c r="E1773" s="87">
        <v>784</v>
      </c>
      <c r="F1773" s="87">
        <v>0</v>
      </c>
      <c r="G1773" s="87" t="s">
        <v>1565</v>
      </c>
    </row>
    <row r="1774" spans="2:7">
      <c r="B1774" s="99" t="s">
        <v>2092</v>
      </c>
      <c r="C1774" s="87" t="s">
        <v>1555</v>
      </c>
      <c r="D1774" s="87">
        <v>78</v>
      </c>
      <c r="E1774" s="87">
        <v>784</v>
      </c>
      <c r="F1774" s="87">
        <v>7841</v>
      </c>
      <c r="G1774" s="87" t="s">
        <v>1565</v>
      </c>
    </row>
    <row r="1775" spans="2:7">
      <c r="B1775" s="99" t="s">
        <v>2092</v>
      </c>
      <c r="C1775" s="87" t="s">
        <v>1555</v>
      </c>
      <c r="D1775" s="87">
        <v>78</v>
      </c>
      <c r="E1775" s="87">
        <v>785</v>
      </c>
      <c r="F1775" s="87">
        <v>0</v>
      </c>
      <c r="G1775" s="87" t="s">
        <v>1566</v>
      </c>
    </row>
    <row r="1776" spans="2:7">
      <c r="B1776" s="99" t="s">
        <v>2092</v>
      </c>
      <c r="C1776" s="87" t="s">
        <v>1555</v>
      </c>
      <c r="D1776" s="87">
        <v>78</v>
      </c>
      <c r="E1776" s="87">
        <v>785</v>
      </c>
      <c r="F1776" s="87">
        <v>7851</v>
      </c>
      <c r="G1776" s="87" t="s">
        <v>1566</v>
      </c>
    </row>
    <row r="1777" spans="2:7">
      <c r="B1777" s="99" t="s">
        <v>2092</v>
      </c>
      <c r="C1777" s="87" t="s">
        <v>1555</v>
      </c>
      <c r="D1777" s="87">
        <v>78</v>
      </c>
      <c r="E1777" s="87">
        <v>789</v>
      </c>
      <c r="F1777" s="87">
        <v>0</v>
      </c>
      <c r="G1777" s="87" t="s">
        <v>1567</v>
      </c>
    </row>
    <row r="1778" spans="2:7">
      <c r="B1778" s="99" t="s">
        <v>2092</v>
      </c>
      <c r="C1778" s="87" t="s">
        <v>1555</v>
      </c>
      <c r="D1778" s="87">
        <v>78</v>
      </c>
      <c r="E1778" s="87">
        <v>789</v>
      </c>
      <c r="F1778" s="87">
        <v>7891</v>
      </c>
      <c r="G1778" s="87" t="s">
        <v>1568</v>
      </c>
    </row>
    <row r="1779" spans="2:7">
      <c r="B1779" s="99" t="s">
        <v>2092</v>
      </c>
      <c r="C1779" s="87" t="s">
        <v>1555</v>
      </c>
      <c r="D1779" s="87">
        <v>78</v>
      </c>
      <c r="E1779" s="87">
        <v>789</v>
      </c>
      <c r="F1779" s="87">
        <v>7892</v>
      </c>
      <c r="G1779" s="87" t="s">
        <v>1569</v>
      </c>
    </row>
    <row r="1780" spans="2:7">
      <c r="B1780" s="99" t="s">
        <v>2092</v>
      </c>
      <c r="C1780" s="87" t="s">
        <v>1555</v>
      </c>
      <c r="D1780" s="87">
        <v>78</v>
      </c>
      <c r="E1780" s="87">
        <v>789</v>
      </c>
      <c r="F1780" s="87">
        <v>7893</v>
      </c>
      <c r="G1780" s="87" t="s">
        <v>1570</v>
      </c>
    </row>
    <row r="1781" spans="2:7">
      <c r="B1781" s="99" t="s">
        <v>2092</v>
      </c>
      <c r="C1781" s="87" t="s">
        <v>1555</v>
      </c>
      <c r="D1781" s="87">
        <v>78</v>
      </c>
      <c r="E1781" s="87">
        <v>789</v>
      </c>
      <c r="F1781" s="87">
        <v>7894</v>
      </c>
      <c r="G1781" s="87" t="s">
        <v>1571</v>
      </c>
    </row>
    <row r="1782" spans="2:7">
      <c r="B1782" s="99" t="s">
        <v>2092</v>
      </c>
      <c r="C1782" s="87" t="s">
        <v>1555</v>
      </c>
      <c r="D1782" s="87">
        <v>78</v>
      </c>
      <c r="E1782" s="87">
        <v>789</v>
      </c>
      <c r="F1782" s="87">
        <v>7899</v>
      </c>
      <c r="G1782" s="87" t="s">
        <v>1572</v>
      </c>
    </row>
    <row r="1783" spans="2:7">
      <c r="B1783" s="99" t="s">
        <v>2092</v>
      </c>
      <c r="C1783" s="87" t="s">
        <v>1555</v>
      </c>
      <c r="D1783" s="87">
        <v>79</v>
      </c>
      <c r="E1783" s="87">
        <v>0</v>
      </c>
      <c r="F1783" s="87">
        <v>0</v>
      </c>
      <c r="G1783" s="87" t="s">
        <v>1573</v>
      </c>
    </row>
    <row r="1784" spans="2:7">
      <c r="B1784" s="99" t="s">
        <v>2092</v>
      </c>
      <c r="C1784" s="87" t="s">
        <v>1555</v>
      </c>
      <c r="D1784" s="87">
        <v>79</v>
      </c>
      <c r="E1784" s="87">
        <v>790</v>
      </c>
      <c r="F1784" s="87">
        <v>0</v>
      </c>
      <c r="G1784" s="87" t="s">
        <v>1574</v>
      </c>
    </row>
    <row r="1785" spans="2:7">
      <c r="B1785" s="99" t="s">
        <v>2092</v>
      </c>
      <c r="C1785" s="87" t="s">
        <v>1555</v>
      </c>
      <c r="D1785" s="87">
        <v>79</v>
      </c>
      <c r="E1785" s="87">
        <v>790</v>
      </c>
      <c r="F1785" s="87">
        <v>7900</v>
      </c>
      <c r="G1785" s="87" t="s">
        <v>303</v>
      </c>
    </row>
    <row r="1786" spans="2:7">
      <c r="B1786" s="99" t="s">
        <v>2092</v>
      </c>
      <c r="C1786" s="87" t="s">
        <v>1555</v>
      </c>
      <c r="D1786" s="87">
        <v>79</v>
      </c>
      <c r="E1786" s="87">
        <v>790</v>
      </c>
      <c r="F1786" s="87">
        <v>7909</v>
      </c>
      <c r="G1786" s="87" t="s">
        <v>304</v>
      </c>
    </row>
    <row r="1787" spans="2:7">
      <c r="B1787" s="99" t="s">
        <v>2092</v>
      </c>
      <c r="C1787" s="87" t="s">
        <v>1555</v>
      </c>
      <c r="D1787" s="87">
        <v>79</v>
      </c>
      <c r="E1787" s="87">
        <v>791</v>
      </c>
      <c r="F1787" s="87">
        <v>0</v>
      </c>
      <c r="G1787" s="87" t="s">
        <v>1575</v>
      </c>
    </row>
    <row r="1788" spans="2:7">
      <c r="B1788" s="99" t="s">
        <v>2092</v>
      </c>
      <c r="C1788" s="87" t="s">
        <v>1555</v>
      </c>
      <c r="D1788" s="87">
        <v>79</v>
      </c>
      <c r="E1788" s="87">
        <v>791</v>
      </c>
      <c r="F1788" s="87">
        <v>7911</v>
      </c>
      <c r="G1788" s="87" t="s">
        <v>1576</v>
      </c>
    </row>
    <row r="1789" spans="2:7">
      <c r="B1789" s="99" t="s">
        <v>2092</v>
      </c>
      <c r="C1789" s="87" t="s">
        <v>1555</v>
      </c>
      <c r="D1789" s="87">
        <v>79</v>
      </c>
      <c r="E1789" s="87">
        <v>791</v>
      </c>
      <c r="F1789" s="87">
        <v>7912</v>
      </c>
      <c r="G1789" s="87" t="s">
        <v>1577</v>
      </c>
    </row>
    <row r="1790" spans="2:7">
      <c r="B1790" s="99" t="s">
        <v>2092</v>
      </c>
      <c r="C1790" s="87" t="s">
        <v>1555</v>
      </c>
      <c r="D1790" s="87">
        <v>79</v>
      </c>
      <c r="E1790" s="87">
        <v>792</v>
      </c>
      <c r="F1790" s="87">
        <v>0</v>
      </c>
      <c r="G1790" s="87" t="s">
        <v>1578</v>
      </c>
    </row>
    <row r="1791" spans="2:7">
      <c r="B1791" s="99" t="s">
        <v>2092</v>
      </c>
      <c r="C1791" s="87" t="s">
        <v>1555</v>
      </c>
      <c r="D1791" s="87">
        <v>79</v>
      </c>
      <c r="E1791" s="87">
        <v>792</v>
      </c>
      <c r="F1791" s="87">
        <v>7921</v>
      </c>
      <c r="G1791" s="87" t="s">
        <v>1579</v>
      </c>
    </row>
    <row r="1792" spans="2:7">
      <c r="B1792" s="99" t="s">
        <v>2092</v>
      </c>
      <c r="C1792" s="87" t="s">
        <v>1555</v>
      </c>
      <c r="D1792" s="87">
        <v>79</v>
      </c>
      <c r="E1792" s="87">
        <v>792</v>
      </c>
      <c r="F1792" s="87">
        <v>7922</v>
      </c>
      <c r="G1792" s="87" t="s">
        <v>1580</v>
      </c>
    </row>
    <row r="1793" spans="2:7">
      <c r="B1793" s="99" t="s">
        <v>2092</v>
      </c>
      <c r="C1793" s="87" t="s">
        <v>1555</v>
      </c>
      <c r="D1793" s="87">
        <v>79</v>
      </c>
      <c r="E1793" s="87">
        <v>793</v>
      </c>
      <c r="F1793" s="87">
        <v>0</v>
      </c>
      <c r="G1793" s="87" t="s">
        <v>1581</v>
      </c>
    </row>
    <row r="1794" spans="2:7">
      <c r="B1794" s="99" t="s">
        <v>2092</v>
      </c>
      <c r="C1794" s="87" t="s">
        <v>1555</v>
      </c>
      <c r="D1794" s="87">
        <v>79</v>
      </c>
      <c r="E1794" s="87">
        <v>793</v>
      </c>
      <c r="F1794" s="87">
        <v>7931</v>
      </c>
      <c r="G1794" s="87" t="s">
        <v>1581</v>
      </c>
    </row>
    <row r="1795" spans="2:7">
      <c r="B1795" s="99" t="s">
        <v>2092</v>
      </c>
      <c r="C1795" s="87" t="s">
        <v>1555</v>
      </c>
      <c r="D1795" s="87">
        <v>79</v>
      </c>
      <c r="E1795" s="87">
        <v>794</v>
      </c>
      <c r="F1795" s="87">
        <v>0</v>
      </c>
      <c r="G1795" s="87" t="s">
        <v>1582</v>
      </c>
    </row>
    <row r="1796" spans="2:7">
      <c r="B1796" s="99" t="s">
        <v>2092</v>
      </c>
      <c r="C1796" s="87" t="s">
        <v>1555</v>
      </c>
      <c r="D1796" s="87">
        <v>79</v>
      </c>
      <c r="E1796" s="87">
        <v>794</v>
      </c>
      <c r="F1796" s="87">
        <v>7941</v>
      </c>
      <c r="G1796" s="87" t="s">
        <v>1582</v>
      </c>
    </row>
    <row r="1797" spans="2:7">
      <c r="B1797" s="99" t="s">
        <v>2092</v>
      </c>
      <c r="C1797" s="87" t="s">
        <v>1555</v>
      </c>
      <c r="D1797" s="87">
        <v>79</v>
      </c>
      <c r="E1797" s="87">
        <v>795</v>
      </c>
      <c r="F1797" s="87">
        <v>0</v>
      </c>
      <c r="G1797" s="87" t="s">
        <v>1583</v>
      </c>
    </row>
    <row r="1798" spans="2:7">
      <c r="B1798" s="99" t="s">
        <v>2092</v>
      </c>
      <c r="C1798" s="87" t="s">
        <v>1555</v>
      </c>
      <c r="D1798" s="87">
        <v>79</v>
      </c>
      <c r="E1798" s="87">
        <v>795</v>
      </c>
      <c r="F1798" s="87">
        <v>7951</v>
      </c>
      <c r="G1798" s="87" t="s">
        <v>1584</v>
      </c>
    </row>
    <row r="1799" spans="2:7">
      <c r="B1799" s="99" t="s">
        <v>2092</v>
      </c>
      <c r="C1799" s="87" t="s">
        <v>1555</v>
      </c>
      <c r="D1799" s="87">
        <v>79</v>
      </c>
      <c r="E1799" s="87">
        <v>795</v>
      </c>
      <c r="F1799" s="87">
        <v>7952</v>
      </c>
      <c r="G1799" s="87" t="s">
        <v>1585</v>
      </c>
    </row>
    <row r="1800" spans="2:7">
      <c r="B1800" s="99" t="s">
        <v>2092</v>
      </c>
      <c r="C1800" s="87" t="s">
        <v>1555</v>
      </c>
      <c r="D1800" s="87">
        <v>79</v>
      </c>
      <c r="E1800" s="87">
        <v>796</v>
      </c>
      <c r="F1800" s="87">
        <v>0</v>
      </c>
      <c r="G1800" s="87" t="s">
        <v>1586</v>
      </c>
    </row>
    <row r="1801" spans="2:7">
      <c r="B1801" s="99" t="s">
        <v>2092</v>
      </c>
      <c r="C1801" s="87" t="s">
        <v>1555</v>
      </c>
      <c r="D1801" s="87">
        <v>79</v>
      </c>
      <c r="E1801" s="87">
        <v>796</v>
      </c>
      <c r="F1801" s="87">
        <v>7961</v>
      </c>
      <c r="G1801" s="87" t="s">
        <v>1587</v>
      </c>
    </row>
    <row r="1802" spans="2:7">
      <c r="B1802" s="99" t="s">
        <v>2092</v>
      </c>
      <c r="C1802" s="87" t="s">
        <v>1555</v>
      </c>
      <c r="D1802" s="87">
        <v>79</v>
      </c>
      <c r="E1802" s="87">
        <v>796</v>
      </c>
      <c r="F1802" s="87">
        <v>7962</v>
      </c>
      <c r="G1802" s="87" t="s">
        <v>1588</v>
      </c>
    </row>
    <row r="1803" spans="2:7">
      <c r="B1803" s="99" t="s">
        <v>2092</v>
      </c>
      <c r="C1803" s="87" t="s">
        <v>1555</v>
      </c>
      <c r="D1803" s="87">
        <v>79</v>
      </c>
      <c r="E1803" s="87">
        <v>796</v>
      </c>
      <c r="F1803" s="87">
        <v>7963</v>
      </c>
      <c r="G1803" s="87" t="s">
        <v>1589</v>
      </c>
    </row>
    <row r="1804" spans="2:7">
      <c r="B1804" s="99" t="s">
        <v>2092</v>
      </c>
      <c r="C1804" s="87" t="s">
        <v>1555</v>
      </c>
      <c r="D1804" s="87">
        <v>79</v>
      </c>
      <c r="E1804" s="87">
        <v>799</v>
      </c>
      <c r="F1804" s="87">
        <v>0</v>
      </c>
      <c r="G1804" s="87" t="s">
        <v>1590</v>
      </c>
    </row>
    <row r="1805" spans="2:7">
      <c r="B1805" s="99" t="s">
        <v>2092</v>
      </c>
      <c r="C1805" s="87" t="s">
        <v>1555</v>
      </c>
      <c r="D1805" s="87">
        <v>79</v>
      </c>
      <c r="E1805" s="87">
        <v>799</v>
      </c>
      <c r="F1805" s="87">
        <v>7991</v>
      </c>
      <c r="G1805" s="87" t="s">
        <v>1591</v>
      </c>
    </row>
    <row r="1806" spans="2:7">
      <c r="B1806" s="99" t="s">
        <v>2092</v>
      </c>
      <c r="C1806" s="87" t="s">
        <v>1555</v>
      </c>
      <c r="D1806" s="87">
        <v>79</v>
      </c>
      <c r="E1806" s="87">
        <v>799</v>
      </c>
      <c r="F1806" s="87">
        <v>7992</v>
      </c>
      <c r="G1806" s="87" t="s">
        <v>1592</v>
      </c>
    </row>
    <row r="1807" spans="2:7">
      <c r="B1807" s="99" t="s">
        <v>2092</v>
      </c>
      <c r="C1807" s="87" t="s">
        <v>1555</v>
      </c>
      <c r="D1807" s="87">
        <v>79</v>
      </c>
      <c r="E1807" s="87">
        <v>799</v>
      </c>
      <c r="F1807" s="87">
        <v>7993</v>
      </c>
      <c r="G1807" s="87" t="s">
        <v>1593</v>
      </c>
    </row>
    <row r="1808" spans="2:7">
      <c r="B1808" s="99" t="s">
        <v>2092</v>
      </c>
      <c r="C1808" s="87" t="s">
        <v>1555</v>
      </c>
      <c r="D1808" s="87">
        <v>79</v>
      </c>
      <c r="E1808" s="87">
        <v>799</v>
      </c>
      <c r="F1808" s="87">
        <v>7999</v>
      </c>
      <c r="G1808" s="87" t="s">
        <v>1594</v>
      </c>
    </row>
    <row r="1809" spans="2:7">
      <c r="B1809" s="99" t="s">
        <v>2092</v>
      </c>
      <c r="C1809" s="87" t="s">
        <v>1555</v>
      </c>
      <c r="D1809" s="87">
        <v>80</v>
      </c>
      <c r="E1809" s="87">
        <v>0</v>
      </c>
      <c r="F1809" s="87">
        <v>0</v>
      </c>
      <c r="G1809" s="87" t="s">
        <v>1595</v>
      </c>
    </row>
    <row r="1810" spans="2:7">
      <c r="B1810" s="99" t="s">
        <v>2092</v>
      </c>
      <c r="C1810" s="87" t="s">
        <v>1555</v>
      </c>
      <c r="D1810" s="87">
        <v>80</v>
      </c>
      <c r="E1810" s="87">
        <v>800</v>
      </c>
      <c r="F1810" s="87">
        <v>0</v>
      </c>
      <c r="G1810" s="87" t="s">
        <v>1596</v>
      </c>
    </row>
    <row r="1811" spans="2:7">
      <c r="B1811" s="99" t="s">
        <v>2092</v>
      </c>
      <c r="C1811" s="87" t="s">
        <v>1555</v>
      </c>
      <c r="D1811" s="87">
        <v>80</v>
      </c>
      <c r="E1811" s="87">
        <v>800</v>
      </c>
      <c r="F1811" s="87">
        <v>8000</v>
      </c>
      <c r="G1811" s="87" t="s">
        <v>303</v>
      </c>
    </row>
    <row r="1812" spans="2:7">
      <c r="B1812" s="99" t="s">
        <v>2092</v>
      </c>
      <c r="C1812" s="87" t="s">
        <v>1555</v>
      </c>
      <c r="D1812" s="87">
        <v>80</v>
      </c>
      <c r="E1812" s="87">
        <v>800</v>
      </c>
      <c r="F1812" s="87">
        <v>8009</v>
      </c>
      <c r="G1812" s="87" t="s">
        <v>304</v>
      </c>
    </row>
    <row r="1813" spans="2:7">
      <c r="B1813" s="99" t="s">
        <v>2092</v>
      </c>
      <c r="C1813" s="87" t="s">
        <v>1555</v>
      </c>
      <c r="D1813" s="87">
        <v>80</v>
      </c>
      <c r="E1813" s="87">
        <v>801</v>
      </c>
      <c r="F1813" s="87">
        <v>0</v>
      </c>
      <c r="G1813" s="87" t="s">
        <v>1597</v>
      </c>
    </row>
    <row r="1814" spans="2:7">
      <c r="B1814" s="99" t="s">
        <v>2092</v>
      </c>
      <c r="C1814" s="87" t="s">
        <v>1555</v>
      </c>
      <c r="D1814" s="87">
        <v>80</v>
      </c>
      <c r="E1814" s="87">
        <v>801</v>
      </c>
      <c r="F1814" s="87">
        <v>8011</v>
      </c>
      <c r="G1814" s="87" t="s">
        <v>1597</v>
      </c>
    </row>
    <row r="1815" spans="2:7">
      <c r="B1815" s="99" t="s">
        <v>2092</v>
      </c>
      <c r="C1815" s="87" t="s">
        <v>1555</v>
      </c>
      <c r="D1815" s="87">
        <v>80</v>
      </c>
      <c r="E1815" s="87">
        <v>802</v>
      </c>
      <c r="F1815" s="87">
        <v>0</v>
      </c>
      <c r="G1815" s="87" t="s">
        <v>1598</v>
      </c>
    </row>
    <row r="1816" spans="2:7">
      <c r="B1816" s="99" t="s">
        <v>2092</v>
      </c>
      <c r="C1816" s="87" t="s">
        <v>1555</v>
      </c>
      <c r="D1816" s="87">
        <v>80</v>
      </c>
      <c r="E1816" s="87">
        <v>802</v>
      </c>
      <c r="F1816" s="87">
        <v>8021</v>
      </c>
      <c r="G1816" s="87" t="s">
        <v>1599</v>
      </c>
    </row>
    <row r="1817" spans="2:7">
      <c r="B1817" s="99" t="s">
        <v>2092</v>
      </c>
      <c r="C1817" s="87" t="s">
        <v>1555</v>
      </c>
      <c r="D1817" s="87">
        <v>80</v>
      </c>
      <c r="E1817" s="87">
        <v>802</v>
      </c>
      <c r="F1817" s="87">
        <v>8022</v>
      </c>
      <c r="G1817" s="87" t="s">
        <v>1600</v>
      </c>
    </row>
    <row r="1818" spans="2:7">
      <c r="B1818" s="99" t="s">
        <v>2092</v>
      </c>
      <c r="C1818" s="87" t="s">
        <v>1555</v>
      </c>
      <c r="D1818" s="87">
        <v>80</v>
      </c>
      <c r="E1818" s="87">
        <v>802</v>
      </c>
      <c r="F1818" s="87">
        <v>8023</v>
      </c>
      <c r="G1818" s="87" t="s">
        <v>1601</v>
      </c>
    </row>
    <row r="1819" spans="2:7">
      <c r="B1819" s="99" t="s">
        <v>2092</v>
      </c>
      <c r="C1819" s="87" t="s">
        <v>1555</v>
      </c>
      <c r="D1819" s="87">
        <v>80</v>
      </c>
      <c r="E1819" s="87">
        <v>802</v>
      </c>
      <c r="F1819" s="87">
        <v>8024</v>
      </c>
      <c r="G1819" s="87" t="s">
        <v>1602</v>
      </c>
    </row>
    <row r="1820" spans="2:7">
      <c r="B1820" s="99" t="s">
        <v>2092</v>
      </c>
      <c r="C1820" s="87" t="s">
        <v>1555</v>
      </c>
      <c r="D1820" s="87">
        <v>80</v>
      </c>
      <c r="E1820" s="87">
        <v>802</v>
      </c>
      <c r="F1820" s="87">
        <v>8025</v>
      </c>
      <c r="G1820" s="87" t="s">
        <v>1603</v>
      </c>
    </row>
    <row r="1821" spans="2:7">
      <c r="B1821" s="99" t="s">
        <v>2092</v>
      </c>
      <c r="C1821" s="87" t="s">
        <v>1555</v>
      </c>
      <c r="D1821" s="87">
        <v>80</v>
      </c>
      <c r="E1821" s="87">
        <v>803</v>
      </c>
      <c r="F1821" s="87">
        <v>0</v>
      </c>
      <c r="G1821" s="87" t="s">
        <v>1604</v>
      </c>
    </row>
    <row r="1822" spans="2:7">
      <c r="B1822" s="99" t="s">
        <v>2092</v>
      </c>
      <c r="C1822" s="87" t="s">
        <v>1555</v>
      </c>
      <c r="D1822" s="87">
        <v>80</v>
      </c>
      <c r="E1822" s="87">
        <v>803</v>
      </c>
      <c r="F1822" s="87">
        <v>8031</v>
      </c>
      <c r="G1822" s="87" t="s">
        <v>1605</v>
      </c>
    </row>
    <row r="1823" spans="2:7">
      <c r="B1823" s="99" t="s">
        <v>2092</v>
      </c>
      <c r="C1823" s="87" t="s">
        <v>1555</v>
      </c>
      <c r="D1823" s="87">
        <v>80</v>
      </c>
      <c r="E1823" s="87">
        <v>803</v>
      </c>
      <c r="F1823" s="87">
        <v>8032</v>
      </c>
      <c r="G1823" s="87" t="s">
        <v>1606</v>
      </c>
    </row>
    <row r="1824" spans="2:7">
      <c r="B1824" s="99" t="s">
        <v>2092</v>
      </c>
      <c r="C1824" s="87" t="s">
        <v>1555</v>
      </c>
      <c r="D1824" s="87">
        <v>80</v>
      </c>
      <c r="E1824" s="87">
        <v>803</v>
      </c>
      <c r="F1824" s="87">
        <v>8033</v>
      </c>
      <c r="G1824" s="87" t="s">
        <v>1607</v>
      </c>
    </row>
    <row r="1825" spans="2:7">
      <c r="B1825" s="99" t="s">
        <v>2092</v>
      </c>
      <c r="C1825" s="87" t="s">
        <v>1555</v>
      </c>
      <c r="D1825" s="87">
        <v>80</v>
      </c>
      <c r="E1825" s="87">
        <v>803</v>
      </c>
      <c r="F1825" s="87">
        <v>8034</v>
      </c>
      <c r="G1825" s="87" t="s">
        <v>1608</v>
      </c>
    </row>
    <row r="1826" spans="2:7">
      <c r="B1826" s="99" t="s">
        <v>2092</v>
      </c>
      <c r="C1826" s="87" t="s">
        <v>1555</v>
      </c>
      <c r="D1826" s="87">
        <v>80</v>
      </c>
      <c r="E1826" s="87">
        <v>803</v>
      </c>
      <c r="F1826" s="87">
        <v>8035</v>
      </c>
      <c r="G1826" s="87" t="s">
        <v>1609</v>
      </c>
    </row>
    <row r="1827" spans="2:7">
      <c r="B1827" s="99" t="s">
        <v>2092</v>
      </c>
      <c r="C1827" s="87" t="s">
        <v>1555</v>
      </c>
      <c r="D1827" s="87">
        <v>80</v>
      </c>
      <c r="E1827" s="87">
        <v>803</v>
      </c>
      <c r="F1827" s="87">
        <v>8036</v>
      </c>
      <c r="G1827" s="87" t="s">
        <v>1610</v>
      </c>
    </row>
    <row r="1828" spans="2:7">
      <c r="B1828" s="99" t="s">
        <v>2092</v>
      </c>
      <c r="C1828" s="87" t="s">
        <v>1555</v>
      </c>
      <c r="D1828" s="87">
        <v>80</v>
      </c>
      <c r="E1828" s="87">
        <v>804</v>
      </c>
      <c r="F1828" s="87">
        <v>0</v>
      </c>
      <c r="G1828" s="87" t="s">
        <v>1611</v>
      </c>
    </row>
    <row r="1829" spans="2:7">
      <c r="B1829" s="99" t="s">
        <v>2092</v>
      </c>
      <c r="C1829" s="87" t="s">
        <v>1555</v>
      </c>
      <c r="D1829" s="87">
        <v>80</v>
      </c>
      <c r="E1829" s="87">
        <v>804</v>
      </c>
      <c r="F1829" s="87">
        <v>8041</v>
      </c>
      <c r="G1829" s="87" t="s">
        <v>1612</v>
      </c>
    </row>
    <row r="1830" spans="2:7">
      <c r="B1830" s="99" t="s">
        <v>2092</v>
      </c>
      <c r="C1830" s="87" t="s">
        <v>1555</v>
      </c>
      <c r="D1830" s="87">
        <v>80</v>
      </c>
      <c r="E1830" s="87">
        <v>804</v>
      </c>
      <c r="F1830" s="87">
        <v>8042</v>
      </c>
      <c r="G1830" s="87" t="s">
        <v>1613</v>
      </c>
    </row>
    <row r="1831" spans="2:7">
      <c r="B1831" s="99" t="s">
        <v>2092</v>
      </c>
      <c r="C1831" s="87" t="s">
        <v>1555</v>
      </c>
      <c r="D1831" s="87">
        <v>80</v>
      </c>
      <c r="E1831" s="87">
        <v>804</v>
      </c>
      <c r="F1831" s="87">
        <v>8043</v>
      </c>
      <c r="G1831" s="87" t="s">
        <v>1614</v>
      </c>
    </row>
    <row r="1832" spans="2:7">
      <c r="B1832" s="99" t="s">
        <v>2092</v>
      </c>
      <c r="C1832" s="87" t="s">
        <v>1555</v>
      </c>
      <c r="D1832" s="87">
        <v>80</v>
      </c>
      <c r="E1832" s="87">
        <v>804</v>
      </c>
      <c r="F1832" s="87">
        <v>8044</v>
      </c>
      <c r="G1832" s="87" t="s">
        <v>1615</v>
      </c>
    </row>
    <row r="1833" spans="2:7">
      <c r="B1833" s="99" t="s">
        <v>2092</v>
      </c>
      <c r="C1833" s="87" t="s">
        <v>1555</v>
      </c>
      <c r="D1833" s="87">
        <v>80</v>
      </c>
      <c r="E1833" s="87">
        <v>804</v>
      </c>
      <c r="F1833" s="87">
        <v>8045</v>
      </c>
      <c r="G1833" s="87" t="s">
        <v>1616</v>
      </c>
    </row>
    <row r="1834" spans="2:7">
      <c r="B1834" s="99" t="s">
        <v>2092</v>
      </c>
      <c r="C1834" s="87" t="s">
        <v>1555</v>
      </c>
      <c r="D1834" s="87">
        <v>80</v>
      </c>
      <c r="E1834" s="87">
        <v>804</v>
      </c>
      <c r="F1834" s="87">
        <v>8046</v>
      </c>
      <c r="G1834" s="87" t="s">
        <v>1617</v>
      </c>
    </row>
    <row r="1835" spans="2:7">
      <c r="B1835" s="99" t="s">
        <v>2092</v>
      </c>
      <c r="C1835" s="87" t="s">
        <v>1555</v>
      </c>
      <c r="D1835" s="87">
        <v>80</v>
      </c>
      <c r="E1835" s="87">
        <v>804</v>
      </c>
      <c r="F1835" s="87">
        <v>8047</v>
      </c>
      <c r="G1835" s="87" t="s">
        <v>1618</v>
      </c>
    </row>
    <row r="1836" spans="2:7">
      <c r="B1836" s="99" t="s">
        <v>2092</v>
      </c>
      <c r="C1836" s="87" t="s">
        <v>1555</v>
      </c>
      <c r="D1836" s="87">
        <v>80</v>
      </c>
      <c r="E1836" s="87">
        <v>804</v>
      </c>
      <c r="F1836" s="87">
        <v>8048</v>
      </c>
      <c r="G1836" s="87" t="s">
        <v>1619</v>
      </c>
    </row>
    <row r="1837" spans="2:7">
      <c r="B1837" s="99" t="s">
        <v>2092</v>
      </c>
      <c r="C1837" s="87" t="s">
        <v>1555</v>
      </c>
      <c r="D1837" s="87">
        <v>80</v>
      </c>
      <c r="E1837" s="87">
        <v>805</v>
      </c>
      <c r="F1837" s="87">
        <v>0</v>
      </c>
      <c r="G1837" s="87" t="s">
        <v>1620</v>
      </c>
    </row>
    <row r="1838" spans="2:7">
      <c r="B1838" s="99" t="s">
        <v>2092</v>
      </c>
      <c r="C1838" s="87" t="s">
        <v>1555</v>
      </c>
      <c r="D1838" s="87">
        <v>80</v>
      </c>
      <c r="E1838" s="87">
        <v>805</v>
      </c>
      <c r="F1838" s="87">
        <v>8051</v>
      </c>
      <c r="G1838" s="87" t="s">
        <v>1621</v>
      </c>
    </row>
    <row r="1839" spans="2:7">
      <c r="B1839" s="99" t="s">
        <v>2092</v>
      </c>
      <c r="C1839" s="87" t="s">
        <v>1555</v>
      </c>
      <c r="D1839" s="87">
        <v>80</v>
      </c>
      <c r="E1839" s="87">
        <v>805</v>
      </c>
      <c r="F1839" s="87">
        <v>8052</v>
      </c>
      <c r="G1839" s="87" t="s">
        <v>1622</v>
      </c>
    </row>
    <row r="1840" spans="2:7">
      <c r="B1840" s="99" t="s">
        <v>2092</v>
      </c>
      <c r="C1840" s="87" t="s">
        <v>1555</v>
      </c>
      <c r="D1840" s="87">
        <v>80</v>
      </c>
      <c r="E1840" s="87">
        <v>805</v>
      </c>
      <c r="F1840" s="87">
        <v>8053</v>
      </c>
      <c r="G1840" s="87" t="s">
        <v>1623</v>
      </c>
    </row>
    <row r="1841" spans="2:7">
      <c r="B1841" s="99" t="s">
        <v>2092</v>
      </c>
      <c r="C1841" s="87" t="s">
        <v>1555</v>
      </c>
      <c r="D1841" s="87">
        <v>80</v>
      </c>
      <c r="E1841" s="87">
        <v>806</v>
      </c>
      <c r="F1841" s="87">
        <v>0</v>
      </c>
      <c r="G1841" s="87" t="s">
        <v>1624</v>
      </c>
    </row>
    <row r="1842" spans="2:7">
      <c r="B1842" s="99" t="s">
        <v>2092</v>
      </c>
      <c r="C1842" s="87" t="s">
        <v>1555</v>
      </c>
      <c r="D1842" s="87">
        <v>80</v>
      </c>
      <c r="E1842" s="87">
        <v>806</v>
      </c>
      <c r="F1842" s="87">
        <v>8061</v>
      </c>
      <c r="G1842" s="87" t="s">
        <v>1625</v>
      </c>
    </row>
    <row r="1843" spans="2:7">
      <c r="B1843" s="99" t="s">
        <v>2092</v>
      </c>
      <c r="C1843" s="87" t="s">
        <v>1555</v>
      </c>
      <c r="D1843" s="87">
        <v>80</v>
      </c>
      <c r="E1843" s="87">
        <v>806</v>
      </c>
      <c r="F1843" s="87">
        <v>8062</v>
      </c>
      <c r="G1843" s="87" t="s">
        <v>1626</v>
      </c>
    </row>
    <row r="1844" spans="2:7">
      <c r="B1844" s="99" t="s">
        <v>2092</v>
      </c>
      <c r="C1844" s="87" t="s">
        <v>1555</v>
      </c>
      <c r="D1844" s="87">
        <v>80</v>
      </c>
      <c r="E1844" s="87">
        <v>806</v>
      </c>
      <c r="F1844" s="87">
        <v>8063</v>
      </c>
      <c r="G1844" s="87" t="s">
        <v>1627</v>
      </c>
    </row>
    <row r="1845" spans="2:7">
      <c r="B1845" s="99" t="s">
        <v>2092</v>
      </c>
      <c r="C1845" s="87" t="s">
        <v>1555</v>
      </c>
      <c r="D1845" s="87">
        <v>80</v>
      </c>
      <c r="E1845" s="87">
        <v>806</v>
      </c>
      <c r="F1845" s="87">
        <v>8064</v>
      </c>
      <c r="G1845" s="87" t="s">
        <v>1628</v>
      </c>
    </row>
    <row r="1846" spans="2:7">
      <c r="B1846" s="99" t="s">
        <v>2092</v>
      </c>
      <c r="C1846" s="87" t="s">
        <v>1555</v>
      </c>
      <c r="D1846" s="87">
        <v>80</v>
      </c>
      <c r="E1846" s="87">
        <v>806</v>
      </c>
      <c r="F1846" s="87">
        <v>8065</v>
      </c>
      <c r="G1846" s="87" t="s">
        <v>1629</v>
      </c>
    </row>
    <row r="1847" spans="2:7">
      <c r="B1847" s="99" t="s">
        <v>2092</v>
      </c>
      <c r="C1847" s="87" t="s">
        <v>1555</v>
      </c>
      <c r="D1847" s="87">
        <v>80</v>
      </c>
      <c r="E1847" s="87">
        <v>806</v>
      </c>
      <c r="F1847" s="87">
        <v>8069</v>
      </c>
      <c r="G1847" s="87" t="s">
        <v>1630</v>
      </c>
    </row>
    <row r="1848" spans="2:7">
      <c r="B1848" s="99" t="s">
        <v>2092</v>
      </c>
      <c r="C1848" s="87" t="s">
        <v>1555</v>
      </c>
      <c r="D1848" s="87">
        <v>80</v>
      </c>
      <c r="E1848" s="87">
        <v>809</v>
      </c>
      <c r="F1848" s="87">
        <v>0</v>
      </c>
      <c r="G1848" s="87" t="s">
        <v>1631</v>
      </c>
    </row>
    <row r="1849" spans="2:7">
      <c r="B1849" s="99" t="s">
        <v>2092</v>
      </c>
      <c r="C1849" s="87" t="s">
        <v>1555</v>
      </c>
      <c r="D1849" s="87">
        <v>80</v>
      </c>
      <c r="E1849" s="87">
        <v>809</v>
      </c>
      <c r="F1849" s="87">
        <v>8091</v>
      </c>
      <c r="G1849" s="87" t="s">
        <v>1632</v>
      </c>
    </row>
    <row r="1850" spans="2:7">
      <c r="B1850" s="99" t="s">
        <v>2092</v>
      </c>
      <c r="C1850" s="87" t="s">
        <v>1555</v>
      </c>
      <c r="D1850" s="87">
        <v>80</v>
      </c>
      <c r="E1850" s="87">
        <v>809</v>
      </c>
      <c r="F1850" s="87">
        <v>8092</v>
      </c>
      <c r="G1850" s="87" t="s">
        <v>1633</v>
      </c>
    </row>
    <row r="1851" spans="2:7">
      <c r="B1851" s="99" t="s">
        <v>2092</v>
      </c>
      <c r="C1851" s="87" t="s">
        <v>1555</v>
      </c>
      <c r="D1851" s="87">
        <v>80</v>
      </c>
      <c r="E1851" s="87">
        <v>809</v>
      </c>
      <c r="F1851" s="87">
        <v>8093</v>
      </c>
      <c r="G1851" s="87" t="s">
        <v>1634</v>
      </c>
    </row>
    <row r="1852" spans="2:7">
      <c r="B1852" s="99" t="s">
        <v>2092</v>
      </c>
      <c r="C1852" s="87" t="s">
        <v>1555</v>
      </c>
      <c r="D1852" s="87">
        <v>80</v>
      </c>
      <c r="E1852" s="87">
        <v>809</v>
      </c>
      <c r="F1852" s="87">
        <v>8094</v>
      </c>
      <c r="G1852" s="87" t="s">
        <v>1635</v>
      </c>
    </row>
    <row r="1853" spans="2:7">
      <c r="B1853" s="99" t="s">
        <v>2092</v>
      </c>
      <c r="C1853" s="87" t="s">
        <v>1555</v>
      </c>
      <c r="D1853" s="87">
        <v>80</v>
      </c>
      <c r="E1853" s="87">
        <v>809</v>
      </c>
      <c r="F1853" s="87">
        <v>8095</v>
      </c>
      <c r="G1853" s="87" t="s">
        <v>1636</v>
      </c>
    </row>
    <row r="1854" spans="2:7">
      <c r="B1854" s="99" t="s">
        <v>2092</v>
      </c>
      <c r="C1854" s="87" t="s">
        <v>1555</v>
      </c>
      <c r="D1854" s="87">
        <v>80</v>
      </c>
      <c r="E1854" s="87">
        <v>809</v>
      </c>
      <c r="F1854" s="87">
        <v>8096</v>
      </c>
      <c r="G1854" s="87" t="s">
        <v>1637</v>
      </c>
    </row>
    <row r="1855" spans="2:7">
      <c r="B1855" s="99" t="s">
        <v>2092</v>
      </c>
      <c r="C1855" s="87" t="s">
        <v>1555</v>
      </c>
      <c r="D1855" s="87">
        <v>80</v>
      </c>
      <c r="E1855" s="87">
        <v>809</v>
      </c>
      <c r="F1855" s="87">
        <v>8099</v>
      </c>
      <c r="G1855" s="87" t="s">
        <v>1638</v>
      </c>
    </row>
    <row r="1856" spans="2:7">
      <c r="B1856" s="99" t="s">
        <v>2092</v>
      </c>
      <c r="C1856" s="87" t="s">
        <v>1639</v>
      </c>
      <c r="D1856" s="87">
        <v>0</v>
      </c>
      <c r="E1856" s="87">
        <v>0</v>
      </c>
      <c r="F1856" s="87">
        <v>0</v>
      </c>
      <c r="G1856" s="87" t="s">
        <v>1640</v>
      </c>
    </row>
    <row r="1857" spans="2:7">
      <c r="B1857" s="99" t="s">
        <v>2092</v>
      </c>
      <c r="C1857" s="87" t="s">
        <v>1639</v>
      </c>
      <c r="D1857" s="87">
        <v>81</v>
      </c>
      <c r="E1857" s="87">
        <v>0</v>
      </c>
      <c r="F1857" s="87">
        <v>0</v>
      </c>
      <c r="G1857" s="87" t="s">
        <v>1641</v>
      </c>
    </row>
    <row r="1858" spans="2:7">
      <c r="B1858" s="99" t="s">
        <v>2092</v>
      </c>
      <c r="C1858" s="87" t="s">
        <v>1639</v>
      </c>
      <c r="D1858" s="87">
        <v>81</v>
      </c>
      <c r="E1858" s="87">
        <v>810</v>
      </c>
      <c r="F1858" s="87">
        <v>0</v>
      </c>
      <c r="G1858" s="87" t="s">
        <v>1642</v>
      </c>
    </row>
    <row r="1859" spans="2:7">
      <c r="B1859" s="99" t="s">
        <v>2092</v>
      </c>
      <c r="C1859" s="87" t="s">
        <v>1639</v>
      </c>
      <c r="D1859" s="87">
        <v>81</v>
      </c>
      <c r="E1859" s="87">
        <v>810</v>
      </c>
      <c r="F1859" s="87">
        <v>8101</v>
      </c>
      <c r="G1859" s="87" t="s">
        <v>1343</v>
      </c>
    </row>
    <row r="1860" spans="2:7">
      <c r="B1860" s="99" t="s">
        <v>2092</v>
      </c>
      <c r="C1860" s="87" t="s">
        <v>1639</v>
      </c>
      <c r="D1860" s="87">
        <v>81</v>
      </c>
      <c r="E1860" s="87">
        <v>811</v>
      </c>
      <c r="F1860" s="87">
        <v>0</v>
      </c>
      <c r="G1860" s="87" t="s">
        <v>1643</v>
      </c>
    </row>
    <row r="1861" spans="2:7">
      <c r="B1861" s="99" t="s">
        <v>2092</v>
      </c>
      <c r="C1861" s="87" t="s">
        <v>1639</v>
      </c>
      <c r="D1861" s="87">
        <v>81</v>
      </c>
      <c r="E1861" s="87">
        <v>811</v>
      </c>
      <c r="F1861" s="87">
        <v>8111</v>
      </c>
      <c r="G1861" s="87" t="s">
        <v>1643</v>
      </c>
    </row>
    <row r="1862" spans="2:7">
      <c r="B1862" s="99" t="s">
        <v>2092</v>
      </c>
      <c r="C1862" s="87" t="s">
        <v>1639</v>
      </c>
      <c r="D1862" s="87">
        <v>81</v>
      </c>
      <c r="E1862" s="87">
        <v>812</v>
      </c>
      <c r="F1862" s="87">
        <v>0</v>
      </c>
      <c r="G1862" s="87" t="s">
        <v>1644</v>
      </c>
    </row>
    <row r="1863" spans="2:7">
      <c r="B1863" s="99" t="s">
        <v>2092</v>
      </c>
      <c r="C1863" s="87" t="s">
        <v>1639</v>
      </c>
      <c r="D1863" s="87">
        <v>81</v>
      </c>
      <c r="E1863" s="87">
        <v>812</v>
      </c>
      <c r="F1863" s="87">
        <v>8121</v>
      </c>
      <c r="G1863" s="87" t="s">
        <v>1644</v>
      </c>
    </row>
    <row r="1864" spans="2:7">
      <c r="B1864" s="99" t="s">
        <v>2092</v>
      </c>
      <c r="C1864" s="87" t="s">
        <v>1639</v>
      </c>
      <c r="D1864" s="87">
        <v>81</v>
      </c>
      <c r="E1864" s="87">
        <v>813</v>
      </c>
      <c r="F1864" s="87">
        <v>0</v>
      </c>
      <c r="G1864" s="87" t="s">
        <v>1645</v>
      </c>
    </row>
    <row r="1865" spans="2:7">
      <c r="B1865" s="99" t="s">
        <v>2092</v>
      </c>
      <c r="C1865" s="87" t="s">
        <v>1639</v>
      </c>
      <c r="D1865" s="87">
        <v>81</v>
      </c>
      <c r="E1865" s="87">
        <v>813</v>
      </c>
      <c r="F1865" s="87">
        <v>8131</v>
      </c>
      <c r="G1865" s="87" t="s">
        <v>1645</v>
      </c>
    </row>
    <row r="1866" spans="2:7">
      <c r="B1866" s="99" t="s">
        <v>2092</v>
      </c>
      <c r="C1866" s="87" t="s">
        <v>1639</v>
      </c>
      <c r="D1866" s="87">
        <v>81</v>
      </c>
      <c r="E1866" s="87">
        <v>814</v>
      </c>
      <c r="F1866" s="87">
        <v>0</v>
      </c>
      <c r="G1866" s="87" t="s">
        <v>1646</v>
      </c>
    </row>
    <row r="1867" spans="2:7">
      <c r="B1867" s="99" t="s">
        <v>2092</v>
      </c>
      <c r="C1867" s="87" t="s">
        <v>1639</v>
      </c>
      <c r="D1867" s="87">
        <v>81</v>
      </c>
      <c r="E1867" s="87">
        <v>814</v>
      </c>
      <c r="F1867" s="87">
        <v>8141</v>
      </c>
      <c r="G1867" s="87" t="s">
        <v>1647</v>
      </c>
    </row>
    <row r="1868" spans="2:7">
      <c r="B1868" s="99" t="s">
        <v>2092</v>
      </c>
      <c r="C1868" s="87" t="s">
        <v>1639</v>
      </c>
      <c r="D1868" s="87">
        <v>81</v>
      </c>
      <c r="E1868" s="87">
        <v>814</v>
      </c>
      <c r="F1868" s="87">
        <v>8142</v>
      </c>
      <c r="G1868" s="87" t="s">
        <v>1648</v>
      </c>
    </row>
    <row r="1869" spans="2:7">
      <c r="B1869" s="99" t="s">
        <v>2092</v>
      </c>
      <c r="C1869" s="87" t="s">
        <v>1639</v>
      </c>
      <c r="D1869" s="87">
        <v>81</v>
      </c>
      <c r="E1869" s="87">
        <v>815</v>
      </c>
      <c r="F1869" s="87">
        <v>0</v>
      </c>
      <c r="G1869" s="87" t="s">
        <v>1649</v>
      </c>
    </row>
    <row r="1870" spans="2:7">
      <c r="B1870" s="99" t="s">
        <v>2092</v>
      </c>
      <c r="C1870" s="87" t="s">
        <v>1639</v>
      </c>
      <c r="D1870" s="87">
        <v>81</v>
      </c>
      <c r="E1870" s="87">
        <v>815</v>
      </c>
      <c r="F1870" s="87">
        <v>8151</v>
      </c>
      <c r="G1870" s="87" t="s">
        <v>1649</v>
      </c>
    </row>
    <row r="1871" spans="2:7">
      <c r="B1871" s="99" t="s">
        <v>2092</v>
      </c>
      <c r="C1871" s="87" t="s">
        <v>1639</v>
      </c>
      <c r="D1871" s="87">
        <v>81</v>
      </c>
      <c r="E1871" s="87">
        <v>816</v>
      </c>
      <c r="F1871" s="87">
        <v>0</v>
      </c>
      <c r="G1871" s="87" t="s">
        <v>1650</v>
      </c>
    </row>
    <row r="1872" spans="2:7">
      <c r="B1872" s="99" t="s">
        <v>2092</v>
      </c>
      <c r="C1872" s="87" t="s">
        <v>1639</v>
      </c>
      <c r="D1872" s="87">
        <v>81</v>
      </c>
      <c r="E1872" s="87">
        <v>816</v>
      </c>
      <c r="F1872" s="87">
        <v>8161</v>
      </c>
      <c r="G1872" s="87" t="s">
        <v>1651</v>
      </c>
    </row>
    <row r="1873" spans="2:7">
      <c r="B1873" s="99" t="s">
        <v>2092</v>
      </c>
      <c r="C1873" s="87" t="s">
        <v>1639</v>
      </c>
      <c r="D1873" s="87">
        <v>81</v>
      </c>
      <c r="E1873" s="87">
        <v>816</v>
      </c>
      <c r="F1873" s="87">
        <v>8162</v>
      </c>
      <c r="G1873" s="87" t="s">
        <v>1652</v>
      </c>
    </row>
    <row r="1874" spans="2:7">
      <c r="B1874" s="99" t="s">
        <v>2092</v>
      </c>
      <c r="C1874" s="87" t="s">
        <v>1639</v>
      </c>
      <c r="D1874" s="87">
        <v>81</v>
      </c>
      <c r="E1874" s="87">
        <v>816</v>
      </c>
      <c r="F1874" s="87">
        <v>8163</v>
      </c>
      <c r="G1874" s="87" t="s">
        <v>1653</v>
      </c>
    </row>
    <row r="1875" spans="2:7">
      <c r="B1875" s="99" t="s">
        <v>2092</v>
      </c>
      <c r="C1875" s="87" t="s">
        <v>1639</v>
      </c>
      <c r="D1875" s="87">
        <v>81</v>
      </c>
      <c r="E1875" s="87">
        <v>817</v>
      </c>
      <c r="F1875" s="87">
        <v>0</v>
      </c>
      <c r="G1875" s="87" t="s">
        <v>1654</v>
      </c>
    </row>
    <row r="1876" spans="2:7">
      <c r="B1876" s="99" t="s">
        <v>2092</v>
      </c>
      <c r="C1876" s="87" t="s">
        <v>1639</v>
      </c>
      <c r="D1876" s="87">
        <v>81</v>
      </c>
      <c r="E1876" s="87">
        <v>817</v>
      </c>
      <c r="F1876" s="87">
        <v>8171</v>
      </c>
      <c r="G1876" s="87" t="s">
        <v>1655</v>
      </c>
    </row>
    <row r="1877" spans="2:7">
      <c r="B1877" s="99" t="s">
        <v>2092</v>
      </c>
      <c r="C1877" s="87" t="s">
        <v>1639</v>
      </c>
      <c r="D1877" s="87">
        <v>81</v>
      </c>
      <c r="E1877" s="87">
        <v>817</v>
      </c>
      <c r="F1877" s="87">
        <v>8172</v>
      </c>
      <c r="G1877" s="87" t="s">
        <v>1656</v>
      </c>
    </row>
    <row r="1878" spans="2:7">
      <c r="B1878" s="99" t="s">
        <v>2092</v>
      </c>
      <c r="C1878" s="87" t="s">
        <v>1639</v>
      </c>
      <c r="D1878" s="87">
        <v>81</v>
      </c>
      <c r="E1878" s="87">
        <v>818</v>
      </c>
      <c r="F1878" s="87">
        <v>0</v>
      </c>
      <c r="G1878" s="87" t="s">
        <v>1657</v>
      </c>
    </row>
    <row r="1879" spans="2:7">
      <c r="B1879" s="99" t="s">
        <v>2092</v>
      </c>
      <c r="C1879" s="87" t="s">
        <v>1639</v>
      </c>
      <c r="D1879" s="87">
        <v>81</v>
      </c>
      <c r="E1879" s="87">
        <v>818</v>
      </c>
      <c r="F1879" s="87">
        <v>8181</v>
      </c>
      <c r="G1879" s="87" t="s">
        <v>1657</v>
      </c>
    </row>
    <row r="1880" spans="2:7">
      <c r="B1880" s="99" t="s">
        <v>2092</v>
      </c>
      <c r="C1880" s="87" t="s">
        <v>1639</v>
      </c>
      <c r="D1880" s="87">
        <v>81</v>
      </c>
      <c r="E1880" s="87">
        <v>819</v>
      </c>
      <c r="F1880" s="87">
        <v>0</v>
      </c>
      <c r="G1880" s="87" t="s">
        <v>1658</v>
      </c>
    </row>
    <row r="1881" spans="2:7">
      <c r="B1881" s="99" t="s">
        <v>2092</v>
      </c>
      <c r="C1881" s="87" t="s">
        <v>1639</v>
      </c>
      <c r="D1881" s="87">
        <v>81</v>
      </c>
      <c r="E1881" s="87">
        <v>819</v>
      </c>
      <c r="F1881" s="87">
        <v>8191</v>
      </c>
      <c r="G1881" s="87" t="s">
        <v>1658</v>
      </c>
    </row>
    <row r="1882" spans="2:7">
      <c r="B1882" s="99" t="s">
        <v>2092</v>
      </c>
      <c r="C1882" s="87" t="s">
        <v>1639</v>
      </c>
      <c r="D1882" s="87">
        <v>82</v>
      </c>
      <c r="E1882" s="87">
        <v>0</v>
      </c>
      <c r="F1882" s="87">
        <v>0</v>
      </c>
      <c r="G1882" s="87" t="s">
        <v>1659</v>
      </c>
    </row>
    <row r="1883" spans="2:7">
      <c r="B1883" s="99" t="s">
        <v>2092</v>
      </c>
      <c r="C1883" s="87" t="s">
        <v>1639</v>
      </c>
      <c r="D1883" s="87">
        <v>82</v>
      </c>
      <c r="E1883" s="87">
        <v>820</v>
      </c>
      <c r="F1883" s="87">
        <v>0</v>
      </c>
      <c r="G1883" s="87" t="s">
        <v>1660</v>
      </c>
    </row>
    <row r="1884" spans="2:7">
      <c r="B1884" s="99" t="s">
        <v>2092</v>
      </c>
      <c r="C1884" s="87" t="s">
        <v>1639</v>
      </c>
      <c r="D1884" s="87">
        <v>82</v>
      </c>
      <c r="E1884" s="87">
        <v>820</v>
      </c>
      <c r="F1884" s="87">
        <v>8200</v>
      </c>
      <c r="G1884" s="87" t="s">
        <v>303</v>
      </c>
    </row>
    <row r="1885" spans="2:7">
      <c r="B1885" s="99" t="s">
        <v>2092</v>
      </c>
      <c r="C1885" s="87" t="s">
        <v>1639</v>
      </c>
      <c r="D1885" s="87">
        <v>82</v>
      </c>
      <c r="E1885" s="87">
        <v>820</v>
      </c>
      <c r="F1885" s="87">
        <v>8209</v>
      </c>
      <c r="G1885" s="87" t="s">
        <v>304</v>
      </c>
    </row>
    <row r="1886" spans="2:7">
      <c r="B1886" s="99" t="s">
        <v>2092</v>
      </c>
      <c r="C1886" s="87" t="s">
        <v>1639</v>
      </c>
      <c r="D1886" s="87">
        <v>82</v>
      </c>
      <c r="E1886" s="87">
        <v>821</v>
      </c>
      <c r="F1886" s="87">
        <v>0</v>
      </c>
      <c r="G1886" s="87" t="s">
        <v>1661</v>
      </c>
    </row>
    <row r="1887" spans="2:7">
      <c r="B1887" s="99" t="s">
        <v>2092</v>
      </c>
      <c r="C1887" s="87" t="s">
        <v>1639</v>
      </c>
      <c r="D1887" s="87">
        <v>82</v>
      </c>
      <c r="E1887" s="87">
        <v>821</v>
      </c>
      <c r="F1887" s="87">
        <v>8211</v>
      </c>
      <c r="G1887" s="87" t="s">
        <v>1662</v>
      </c>
    </row>
    <row r="1888" spans="2:7">
      <c r="B1888" s="99" t="s">
        <v>2092</v>
      </c>
      <c r="C1888" s="87" t="s">
        <v>1639</v>
      </c>
      <c r="D1888" s="87">
        <v>82</v>
      </c>
      <c r="E1888" s="87">
        <v>821</v>
      </c>
      <c r="F1888" s="87">
        <v>8212</v>
      </c>
      <c r="G1888" s="87" t="s">
        <v>1663</v>
      </c>
    </row>
    <row r="1889" spans="2:7">
      <c r="B1889" s="99" t="s">
        <v>2092</v>
      </c>
      <c r="C1889" s="87" t="s">
        <v>1639</v>
      </c>
      <c r="D1889" s="87">
        <v>82</v>
      </c>
      <c r="E1889" s="87">
        <v>821</v>
      </c>
      <c r="F1889" s="87">
        <v>8213</v>
      </c>
      <c r="G1889" s="87" t="s">
        <v>1664</v>
      </c>
    </row>
    <row r="1890" spans="2:7">
      <c r="B1890" s="99" t="s">
        <v>2092</v>
      </c>
      <c r="C1890" s="87" t="s">
        <v>1639</v>
      </c>
      <c r="D1890" s="87">
        <v>82</v>
      </c>
      <c r="E1890" s="87">
        <v>821</v>
      </c>
      <c r="F1890" s="87">
        <v>8214</v>
      </c>
      <c r="G1890" s="87" t="s">
        <v>1665</v>
      </c>
    </row>
    <row r="1891" spans="2:7">
      <c r="B1891" s="99" t="s">
        <v>2092</v>
      </c>
      <c r="C1891" s="87" t="s">
        <v>1639</v>
      </c>
      <c r="D1891" s="87">
        <v>82</v>
      </c>
      <c r="E1891" s="87">
        <v>821</v>
      </c>
      <c r="F1891" s="87">
        <v>8215</v>
      </c>
      <c r="G1891" s="87" t="s">
        <v>1666</v>
      </c>
    </row>
    <row r="1892" spans="2:7">
      <c r="B1892" s="99" t="s">
        <v>2092</v>
      </c>
      <c r="C1892" s="87" t="s">
        <v>1639</v>
      </c>
      <c r="D1892" s="87">
        <v>82</v>
      </c>
      <c r="E1892" s="87">
        <v>821</v>
      </c>
      <c r="F1892" s="87">
        <v>8216</v>
      </c>
      <c r="G1892" s="87" t="s">
        <v>1667</v>
      </c>
    </row>
    <row r="1893" spans="2:7">
      <c r="B1893" s="99" t="s">
        <v>2092</v>
      </c>
      <c r="C1893" s="87" t="s">
        <v>1639</v>
      </c>
      <c r="D1893" s="87">
        <v>82</v>
      </c>
      <c r="E1893" s="87">
        <v>821</v>
      </c>
      <c r="F1893" s="87">
        <v>8219</v>
      </c>
      <c r="G1893" s="87" t="s">
        <v>1668</v>
      </c>
    </row>
    <row r="1894" spans="2:7">
      <c r="B1894" s="99" t="s">
        <v>2092</v>
      </c>
      <c r="C1894" s="87" t="s">
        <v>1639</v>
      </c>
      <c r="D1894" s="87">
        <v>82</v>
      </c>
      <c r="E1894" s="87">
        <v>822</v>
      </c>
      <c r="F1894" s="87">
        <v>0</v>
      </c>
      <c r="G1894" s="87" t="s">
        <v>1669</v>
      </c>
    </row>
    <row r="1895" spans="2:7">
      <c r="B1895" s="99" t="s">
        <v>2092</v>
      </c>
      <c r="C1895" s="87" t="s">
        <v>1639</v>
      </c>
      <c r="D1895" s="87">
        <v>82</v>
      </c>
      <c r="E1895" s="87">
        <v>822</v>
      </c>
      <c r="F1895" s="87">
        <v>8221</v>
      </c>
      <c r="G1895" s="87" t="s">
        <v>1670</v>
      </c>
    </row>
    <row r="1896" spans="2:7">
      <c r="B1896" s="99" t="s">
        <v>2092</v>
      </c>
      <c r="C1896" s="87" t="s">
        <v>1639</v>
      </c>
      <c r="D1896" s="87">
        <v>82</v>
      </c>
      <c r="E1896" s="87">
        <v>822</v>
      </c>
      <c r="F1896" s="87">
        <v>8222</v>
      </c>
      <c r="G1896" s="87" t="s">
        <v>1671</v>
      </c>
    </row>
    <row r="1897" spans="2:7">
      <c r="B1897" s="99" t="s">
        <v>2092</v>
      </c>
      <c r="C1897" s="87" t="s">
        <v>1639</v>
      </c>
      <c r="D1897" s="87">
        <v>82</v>
      </c>
      <c r="E1897" s="87">
        <v>822</v>
      </c>
      <c r="F1897" s="87">
        <v>8229</v>
      </c>
      <c r="G1897" s="87" t="s">
        <v>1672</v>
      </c>
    </row>
    <row r="1898" spans="2:7">
      <c r="B1898" s="99" t="s">
        <v>2092</v>
      </c>
      <c r="C1898" s="87" t="s">
        <v>1639</v>
      </c>
      <c r="D1898" s="87">
        <v>82</v>
      </c>
      <c r="E1898" s="87">
        <v>823</v>
      </c>
      <c r="F1898" s="87">
        <v>0</v>
      </c>
      <c r="G1898" s="87" t="s">
        <v>1673</v>
      </c>
    </row>
    <row r="1899" spans="2:7">
      <c r="B1899" s="99" t="s">
        <v>2092</v>
      </c>
      <c r="C1899" s="87" t="s">
        <v>1639</v>
      </c>
      <c r="D1899" s="87">
        <v>82</v>
      </c>
      <c r="E1899" s="87">
        <v>823</v>
      </c>
      <c r="F1899" s="87">
        <v>8231</v>
      </c>
      <c r="G1899" s="87" t="s">
        <v>1673</v>
      </c>
    </row>
    <row r="1900" spans="2:7">
      <c r="B1900" s="99" t="s">
        <v>2092</v>
      </c>
      <c r="C1900" s="87" t="s">
        <v>1639</v>
      </c>
      <c r="D1900" s="87">
        <v>82</v>
      </c>
      <c r="E1900" s="87">
        <v>824</v>
      </c>
      <c r="F1900" s="87">
        <v>0</v>
      </c>
      <c r="G1900" s="87" t="s">
        <v>1674</v>
      </c>
    </row>
    <row r="1901" spans="2:7">
      <c r="B1901" s="99" t="s">
        <v>2092</v>
      </c>
      <c r="C1901" s="87" t="s">
        <v>1639</v>
      </c>
      <c r="D1901" s="87">
        <v>82</v>
      </c>
      <c r="E1901" s="87">
        <v>824</v>
      </c>
      <c r="F1901" s="87">
        <v>8241</v>
      </c>
      <c r="G1901" s="87" t="s">
        <v>1675</v>
      </c>
    </row>
    <row r="1902" spans="2:7">
      <c r="B1902" s="99" t="s">
        <v>2092</v>
      </c>
      <c r="C1902" s="87" t="s">
        <v>1639</v>
      </c>
      <c r="D1902" s="87">
        <v>82</v>
      </c>
      <c r="E1902" s="87">
        <v>824</v>
      </c>
      <c r="F1902" s="87">
        <v>8242</v>
      </c>
      <c r="G1902" s="87" t="s">
        <v>1676</v>
      </c>
    </row>
    <row r="1903" spans="2:7">
      <c r="B1903" s="99" t="s">
        <v>2092</v>
      </c>
      <c r="C1903" s="87" t="s">
        <v>1639</v>
      </c>
      <c r="D1903" s="87">
        <v>82</v>
      </c>
      <c r="E1903" s="87">
        <v>824</v>
      </c>
      <c r="F1903" s="87">
        <v>8243</v>
      </c>
      <c r="G1903" s="87" t="s">
        <v>1677</v>
      </c>
    </row>
    <row r="1904" spans="2:7">
      <c r="B1904" s="99" t="s">
        <v>2092</v>
      </c>
      <c r="C1904" s="87" t="s">
        <v>1639</v>
      </c>
      <c r="D1904" s="87">
        <v>82</v>
      </c>
      <c r="E1904" s="87">
        <v>824</v>
      </c>
      <c r="F1904" s="87">
        <v>8244</v>
      </c>
      <c r="G1904" s="87" t="s">
        <v>1678</v>
      </c>
    </row>
    <row r="1905" spans="2:7">
      <c r="B1905" s="99" t="s">
        <v>2092</v>
      </c>
      <c r="C1905" s="87" t="s">
        <v>1639</v>
      </c>
      <c r="D1905" s="87">
        <v>82</v>
      </c>
      <c r="E1905" s="87">
        <v>824</v>
      </c>
      <c r="F1905" s="87">
        <v>8245</v>
      </c>
      <c r="G1905" s="87" t="s">
        <v>1679</v>
      </c>
    </row>
    <row r="1906" spans="2:7">
      <c r="B1906" s="99" t="s">
        <v>2092</v>
      </c>
      <c r="C1906" s="87" t="s">
        <v>1639</v>
      </c>
      <c r="D1906" s="87">
        <v>82</v>
      </c>
      <c r="E1906" s="87">
        <v>824</v>
      </c>
      <c r="F1906" s="87">
        <v>8246</v>
      </c>
      <c r="G1906" s="87" t="s">
        <v>1680</v>
      </c>
    </row>
    <row r="1907" spans="2:7">
      <c r="B1907" s="99" t="s">
        <v>2092</v>
      </c>
      <c r="C1907" s="87" t="s">
        <v>1639</v>
      </c>
      <c r="D1907" s="87">
        <v>82</v>
      </c>
      <c r="E1907" s="87">
        <v>824</v>
      </c>
      <c r="F1907" s="87">
        <v>8249</v>
      </c>
      <c r="G1907" s="87" t="s">
        <v>1681</v>
      </c>
    </row>
    <row r="1908" spans="2:7">
      <c r="B1908" s="99" t="s">
        <v>2092</v>
      </c>
      <c r="C1908" s="87" t="s">
        <v>1639</v>
      </c>
      <c r="D1908" s="87">
        <v>82</v>
      </c>
      <c r="E1908" s="87">
        <v>829</v>
      </c>
      <c r="F1908" s="87">
        <v>0</v>
      </c>
      <c r="G1908" s="87" t="s">
        <v>1682</v>
      </c>
    </row>
    <row r="1909" spans="2:7">
      <c r="B1909" s="99" t="s">
        <v>2092</v>
      </c>
      <c r="C1909" s="87" t="s">
        <v>1639</v>
      </c>
      <c r="D1909" s="87">
        <v>82</v>
      </c>
      <c r="E1909" s="87">
        <v>829</v>
      </c>
      <c r="F1909" s="87">
        <v>8299</v>
      </c>
      <c r="G1909" s="87" t="s">
        <v>1682</v>
      </c>
    </row>
    <row r="1910" spans="2:7">
      <c r="B1910" s="99" t="s">
        <v>2092</v>
      </c>
      <c r="C1910" s="87" t="s">
        <v>1683</v>
      </c>
      <c r="D1910" s="87">
        <v>0</v>
      </c>
      <c r="E1910" s="87">
        <v>0</v>
      </c>
      <c r="F1910" s="87">
        <v>0</v>
      </c>
      <c r="G1910" s="87" t="s">
        <v>1684</v>
      </c>
    </row>
    <row r="1911" spans="2:7">
      <c r="B1911" s="99" t="s">
        <v>2092</v>
      </c>
      <c r="C1911" s="87" t="s">
        <v>1683</v>
      </c>
      <c r="D1911" s="87">
        <v>83</v>
      </c>
      <c r="E1911" s="87">
        <v>0</v>
      </c>
      <c r="F1911" s="87">
        <v>0</v>
      </c>
      <c r="G1911" s="87" t="s">
        <v>1685</v>
      </c>
    </row>
    <row r="1912" spans="2:7">
      <c r="B1912" s="99" t="s">
        <v>2092</v>
      </c>
      <c r="C1912" s="87" t="s">
        <v>1683</v>
      </c>
      <c r="D1912" s="87">
        <v>83</v>
      </c>
      <c r="E1912" s="87">
        <v>830</v>
      </c>
      <c r="F1912" s="87">
        <v>0</v>
      </c>
      <c r="G1912" s="87" t="s">
        <v>1686</v>
      </c>
    </row>
    <row r="1913" spans="2:7">
      <c r="B1913" s="99" t="s">
        <v>2092</v>
      </c>
      <c r="C1913" s="87" t="s">
        <v>1683</v>
      </c>
      <c r="D1913" s="87">
        <v>83</v>
      </c>
      <c r="E1913" s="87">
        <v>830</v>
      </c>
      <c r="F1913" s="87">
        <v>8300</v>
      </c>
      <c r="G1913" s="87" t="s">
        <v>303</v>
      </c>
    </row>
    <row r="1914" spans="2:7">
      <c r="B1914" s="99" t="s">
        <v>2092</v>
      </c>
      <c r="C1914" s="87" t="s">
        <v>1683</v>
      </c>
      <c r="D1914" s="87">
        <v>83</v>
      </c>
      <c r="E1914" s="87">
        <v>830</v>
      </c>
      <c r="F1914" s="87">
        <v>8309</v>
      </c>
      <c r="G1914" s="87" t="s">
        <v>304</v>
      </c>
    </row>
    <row r="1915" spans="2:7">
      <c r="B1915" s="99" t="s">
        <v>2092</v>
      </c>
      <c r="C1915" s="87" t="s">
        <v>1683</v>
      </c>
      <c r="D1915" s="87">
        <v>83</v>
      </c>
      <c r="E1915" s="87">
        <v>831</v>
      </c>
      <c r="F1915" s="87">
        <v>0</v>
      </c>
      <c r="G1915" s="87" t="s">
        <v>1687</v>
      </c>
    </row>
    <row r="1916" spans="2:7">
      <c r="B1916" s="99" t="s">
        <v>2092</v>
      </c>
      <c r="C1916" s="87" t="s">
        <v>1683</v>
      </c>
      <c r="D1916" s="87">
        <v>83</v>
      </c>
      <c r="E1916" s="87">
        <v>831</v>
      </c>
      <c r="F1916" s="87">
        <v>8311</v>
      </c>
      <c r="G1916" s="87" t="s">
        <v>1688</v>
      </c>
    </row>
    <row r="1917" spans="2:7">
      <c r="B1917" s="99" t="s">
        <v>2092</v>
      </c>
      <c r="C1917" s="87" t="s">
        <v>1683</v>
      </c>
      <c r="D1917" s="87">
        <v>83</v>
      </c>
      <c r="E1917" s="87">
        <v>831</v>
      </c>
      <c r="F1917" s="87">
        <v>8312</v>
      </c>
      <c r="G1917" s="87" t="s">
        <v>1689</v>
      </c>
    </row>
    <row r="1918" spans="2:7">
      <c r="B1918" s="99" t="s">
        <v>2092</v>
      </c>
      <c r="C1918" s="87" t="s">
        <v>1683</v>
      </c>
      <c r="D1918" s="87">
        <v>83</v>
      </c>
      <c r="E1918" s="87">
        <v>832</v>
      </c>
      <c r="F1918" s="87">
        <v>0</v>
      </c>
      <c r="G1918" s="87" t="s">
        <v>1690</v>
      </c>
    </row>
    <row r="1919" spans="2:7">
      <c r="B1919" s="99" t="s">
        <v>2092</v>
      </c>
      <c r="C1919" s="87" t="s">
        <v>1683</v>
      </c>
      <c r="D1919" s="87">
        <v>83</v>
      </c>
      <c r="E1919" s="87">
        <v>832</v>
      </c>
      <c r="F1919" s="87">
        <v>8321</v>
      </c>
      <c r="G1919" s="87" t="s">
        <v>1691</v>
      </c>
    </row>
    <row r="1920" spans="2:7">
      <c r="B1920" s="99" t="s">
        <v>2092</v>
      </c>
      <c r="C1920" s="87" t="s">
        <v>1683</v>
      </c>
      <c r="D1920" s="87">
        <v>83</v>
      </c>
      <c r="E1920" s="87">
        <v>832</v>
      </c>
      <c r="F1920" s="87">
        <v>8322</v>
      </c>
      <c r="G1920" s="87" t="s">
        <v>1692</v>
      </c>
    </row>
    <row r="1921" spans="2:7">
      <c r="B1921" s="99" t="s">
        <v>2092</v>
      </c>
      <c r="C1921" s="87" t="s">
        <v>1683</v>
      </c>
      <c r="D1921" s="87">
        <v>83</v>
      </c>
      <c r="E1921" s="87">
        <v>833</v>
      </c>
      <c r="F1921" s="87">
        <v>0</v>
      </c>
      <c r="G1921" s="87" t="s">
        <v>1693</v>
      </c>
    </row>
    <row r="1922" spans="2:7">
      <c r="B1922" s="99" t="s">
        <v>2092</v>
      </c>
      <c r="C1922" s="87" t="s">
        <v>1683</v>
      </c>
      <c r="D1922" s="87">
        <v>83</v>
      </c>
      <c r="E1922" s="87">
        <v>833</v>
      </c>
      <c r="F1922" s="87">
        <v>8331</v>
      </c>
      <c r="G1922" s="87" t="s">
        <v>1693</v>
      </c>
    </row>
    <row r="1923" spans="2:7">
      <c r="B1923" s="99" t="s">
        <v>2092</v>
      </c>
      <c r="C1923" s="87" t="s">
        <v>1683</v>
      </c>
      <c r="D1923" s="87">
        <v>83</v>
      </c>
      <c r="E1923" s="87">
        <v>834</v>
      </c>
      <c r="F1923" s="87">
        <v>0</v>
      </c>
      <c r="G1923" s="87" t="s">
        <v>1694</v>
      </c>
    </row>
    <row r="1924" spans="2:7">
      <c r="B1924" s="99" t="s">
        <v>2092</v>
      </c>
      <c r="C1924" s="87" t="s">
        <v>1683</v>
      </c>
      <c r="D1924" s="87">
        <v>83</v>
      </c>
      <c r="E1924" s="87">
        <v>834</v>
      </c>
      <c r="F1924" s="87">
        <v>8341</v>
      </c>
      <c r="G1924" s="87" t="s">
        <v>1695</v>
      </c>
    </row>
    <row r="1925" spans="2:7">
      <c r="B1925" s="99" t="s">
        <v>2092</v>
      </c>
      <c r="C1925" s="87" t="s">
        <v>1683</v>
      </c>
      <c r="D1925" s="87">
        <v>83</v>
      </c>
      <c r="E1925" s="87">
        <v>834</v>
      </c>
      <c r="F1925" s="87">
        <v>8342</v>
      </c>
      <c r="G1925" s="87" t="s">
        <v>1696</v>
      </c>
    </row>
    <row r="1926" spans="2:7">
      <c r="B1926" s="99" t="s">
        <v>2092</v>
      </c>
      <c r="C1926" s="87" t="s">
        <v>1683</v>
      </c>
      <c r="D1926" s="87">
        <v>83</v>
      </c>
      <c r="E1926" s="87">
        <v>835</v>
      </c>
      <c r="F1926" s="87">
        <v>0</v>
      </c>
      <c r="G1926" s="87" t="s">
        <v>1697</v>
      </c>
    </row>
    <row r="1927" spans="2:7">
      <c r="B1927" s="99" t="s">
        <v>2092</v>
      </c>
      <c r="C1927" s="87" t="s">
        <v>1683</v>
      </c>
      <c r="D1927" s="87">
        <v>83</v>
      </c>
      <c r="E1927" s="87">
        <v>835</v>
      </c>
      <c r="F1927" s="87">
        <v>8351</v>
      </c>
      <c r="G1927" s="87" t="s">
        <v>1698</v>
      </c>
    </row>
    <row r="1928" spans="2:7">
      <c r="B1928" s="99" t="s">
        <v>2092</v>
      </c>
      <c r="C1928" s="87" t="s">
        <v>1683</v>
      </c>
      <c r="D1928" s="87">
        <v>83</v>
      </c>
      <c r="E1928" s="87">
        <v>835</v>
      </c>
      <c r="F1928" s="87">
        <v>8359</v>
      </c>
      <c r="G1928" s="87" t="s">
        <v>1699</v>
      </c>
    </row>
    <row r="1929" spans="2:7">
      <c r="B1929" s="99" t="s">
        <v>2092</v>
      </c>
      <c r="C1929" s="87" t="s">
        <v>1683</v>
      </c>
      <c r="D1929" s="87">
        <v>83</v>
      </c>
      <c r="E1929" s="87">
        <v>836</v>
      </c>
      <c r="F1929" s="87">
        <v>0</v>
      </c>
      <c r="G1929" s="87" t="s">
        <v>1700</v>
      </c>
    </row>
    <row r="1930" spans="2:7">
      <c r="B1930" s="99" t="s">
        <v>2092</v>
      </c>
      <c r="C1930" s="87" t="s">
        <v>1683</v>
      </c>
      <c r="D1930" s="87">
        <v>83</v>
      </c>
      <c r="E1930" s="87">
        <v>836</v>
      </c>
      <c r="F1930" s="87">
        <v>8361</v>
      </c>
      <c r="G1930" s="87" t="s">
        <v>1701</v>
      </c>
    </row>
    <row r="1931" spans="2:7">
      <c r="B1931" s="99" t="s">
        <v>2092</v>
      </c>
      <c r="C1931" s="87" t="s">
        <v>1683</v>
      </c>
      <c r="D1931" s="87">
        <v>83</v>
      </c>
      <c r="E1931" s="87">
        <v>836</v>
      </c>
      <c r="F1931" s="87">
        <v>8369</v>
      </c>
      <c r="G1931" s="87" t="s">
        <v>1702</v>
      </c>
    </row>
    <row r="1932" spans="2:7">
      <c r="B1932" s="99" t="s">
        <v>2092</v>
      </c>
      <c r="C1932" s="87" t="s">
        <v>1683</v>
      </c>
      <c r="D1932" s="87">
        <v>84</v>
      </c>
      <c r="E1932" s="87">
        <v>0</v>
      </c>
      <c r="F1932" s="87">
        <v>0</v>
      </c>
      <c r="G1932" s="87" t="s">
        <v>1703</v>
      </c>
    </row>
    <row r="1933" spans="2:7">
      <c r="B1933" s="99" t="s">
        <v>2092</v>
      </c>
      <c r="C1933" s="87" t="s">
        <v>1683</v>
      </c>
      <c r="D1933" s="87">
        <v>84</v>
      </c>
      <c r="E1933" s="87">
        <v>840</v>
      </c>
      <c r="F1933" s="87">
        <v>0</v>
      </c>
      <c r="G1933" s="87" t="s">
        <v>1704</v>
      </c>
    </row>
    <row r="1934" spans="2:7">
      <c r="B1934" s="99" t="s">
        <v>2092</v>
      </c>
      <c r="C1934" s="87" t="s">
        <v>1683</v>
      </c>
      <c r="D1934" s="87">
        <v>84</v>
      </c>
      <c r="E1934" s="87">
        <v>840</v>
      </c>
      <c r="F1934" s="87">
        <v>8400</v>
      </c>
      <c r="G1934" s="87" t="s">
        <v>303</v>
      </c>
    </row>
    <row r="1935" spans="2:7">
      <c r="B1935" s="99" t="s">
        <v>2092</v>
      </c>
      <c r="C1935" s="87" t="s">
        <v>1683</v>
      </c>
      <c r="D1935" s="87">
        <v>84</v>
      </c>
      <c r="E1935" s="87">
        <v>840</v>
      </c>
      <c r="F1935" s="87">
        <v>8409</v>
      </c>
      <c r="G1935" s="87" t="s">
        <v>304</v>
      </c>
    </row>
    <row r="1936" spans="2:7">
      <c r="B1936" s="99" t="s">
        <v>2092</v>
      </c>
      <c r="C1936" s="87" t="s">
        <v>1683</v>
      </c>
      <c r="D1936" s="87">
        <v>84</v>
      </c>
      <c r="E1936" s="87">
        <v>841</v>
      </c>
      <c r="F1936" s="87">
        <v>0</v>
      </c>
      <c r="G1936" s="87" t="s">
        <v>1705</v>
      </c>
    </row>
    <row r="1937" spans="2:7">
      <c r="B1937" s="99" t="s">
        <v>2092</v>
      </c>
      <c r="C1937" s="87" t="s">
        <v>1683</v>
      </c>
      <c r="D1937" s="87">
        <v>84</v>
      </c>
      <c r="E1937" s="87">
        <v>841</v>
      </c>
      <c r="F1937" s="87">
        <v>8411</v>
      </c>
      <c r="G1937" s="87" t="s">
        <v>1705</v>
      </c>
    </row>
    <row r="1938" spans="2:7">
      <c r="B1938" s="99" t="s">
        <v>2092</v>
      </c>
      <c r="C1938" s="87" t="s">
        <v>1683</v>
      </c>
      <c r="D1938" s="87">
        <v>84</v>
      </c>
      <c r="E1938" s="87">
        <v>842</v>
      </c>
      <c r="F1938" s="87">
        <v>0</v>
      </c>
      <c r="G1938" s="87" t="s">
        <v>1706</v>
      </c>
    </row>
    <row r="1939" spans="2:7">
      <c r="B1939" s="99" t="s">
        <v>2092</v>
      </c>
      <c r="C1939" s="87" t="s">
        <v>1683</v>
      </c>
      <c r="D1939" s="87">
        <v>84</v>
      </c>
      <c r="E1939" s="87">
        <v>842</v>
      </c>
      <c r="F1939" s="87">
        <v>8421</v>
      </c>
      <c r="G1939" s="87" t="s">
        <v>1707</v>
      </c>
    </row>
    <row r="1940" spans="2:7">
      <c r="B1940" s="99" t="s">
        <v>2092</v>
      </c>
      <c r="C1940" s="87" t="s">
        <v>1683</v>
      </c>
      <c r="D1940" s="87">
        <v>84</v>
      </c>
      <c r="E1940" s="87">
        <v>842</v>
      </c>
      <c r="F1940" s="87">
        <v>8422</v>
      </c>
      <c r="G1940" s="87" t="s">
        <v>1708</v>
      </c>
    </row>
    <row r="1941" spans="2:7">
      <c r="B1941" s="99" t="s">
        <v>2092</v>
      </c>
      <c r="C1941" s="87" t="s">
        <v>1683</v>
      </c>
      <c r="D1941" s="87">
        <v>84</v>
      </c>
      <c r="E1941" s="87">
        <v>842</v>
      </c>
      <c r="F1941" s="87">
        <v>8423</v>
      </c>
      <c r="G1941" s="87" t="s">
        <v>1709</v>
      </c>
    </row>
    <row r="1942" spans="2:7">
      <c r="B1942" s="99" t="s">
        <v>2092</v>
      </c>
      <c r="C1942" s="87" t="s">
        <v>1683</v>
      </c>
      <c r="D1942" s="87">
        <v>84</v>
      </c>
      <c r="E1942" s="87">
        <v>842</v>
      </c>
      <c r="F1942" s="87">
        <v>8429</v>
      </c>
      <c r="G1942" s="87" t="s">
        <v>1710</v>
      </c>
    </row>
    <row r="1943" spans="2:7">
      <c r="B1943" s="99" t="s">
        <v>2092</v>
      </c>
      <c r="C1943" s="87" t="s">
        <v>1683</v>
      </c>
      <c r="D1943" s="87">
        <v>84</v>
      </c>
      <c r="E1943" s="87">
        <v>849</v>
      </c>
      <c r="F1943" s="87">
        <v>0</v>
      </c>
      <c r="G1943" s="87" t="s">
        <v>1711</v>
      </c>
    </row>
    <row r="1944" spans="2:7">
      <c r="B1944" s="99" t="s">
        <v>2092</v>
      </c>
      <c r="C1944" s="87" t="s">
        <v>1683</v>
      </c>
      <c r="D1944" s="87">
        <v>84</v>
      </c>
      <c r="E1944" s="87">
        <v>849</v>
      </c>
      <c r="F1944" s="87">
        <v>8491</v>
      </c>
      <c r="G1944" s="87" t="s">
        <v>1712</v>
      </c>
    </row>
    <row r="1945" spans="2:7">
      <c r="B1945" s="99" t="s">
        <v>2092</v>
      </c>
      <c r="C1945" s="87" t="s">
        <v>1683</v>
      </c>
      <c r="D1945" s="87">
        <v>84</v>
      </c>
      <c r="E1945" s="87">
        <v>849</v>
      </c>
      <c r="F1945" s="87">
        <v>8492</v>
      </c>
      <c r="G1945" s="87" t="s">
        <v>1713</v>
      </c>
    </row>
    <row r="1946" spans="2:7">
      <c r="B1946" s="99" t="s">
        <v>2092</v>
      </c>
      <c r="C1946" s="87" t="s">
        <v>1683</v>
      </c>
      <c r="D1946" s="87">
        <v>84</v>
      </c>
      <c r="E1946" s="87">
        <v>849</v>
      </c>
      <c r="F1946" s="87">
        <v>8493</v>
      </c>
      <c r="G1946" s="87" t="s">
        <v>1714</v>
      </c>
    </row>
    <row r="1947" spans="2:7">
      <c r="B1947" s="99" t="s">
        <v>2092</v>
      </c>
      <c r="C1947" s="87" t="s">
        <v>1683</v>
      </c>
      <c r="D1947" s="87">
        <v>84</v>
      </c>
      <c r="E1947" s="87">
        <v>849</v>
      </c>
      <c r="F1947" s="87">
        <v>8499</v>
      </c>
      <c r="G1947" s="87" t="s">
        <v>1715</v>
      </c>
    </row>
    <row r="1948" spans="2:7">
      <c r="B1948" s="99" t="s">
        <v>2092</v>
      </c>
      <c r="C1948" s="87" t="s">
        <v>1683</v>
      </c>
      <c r="D1948" s="87">
        <v>85</v>
      </c>
      <c r="E1948" s="87">
        <v>0</v>
      </c>
      <c r="F1948" s="87">
        <v>0</v>
      </c>
      <c r="G1948" s="87" t="s">
        <v>1716</v>
      </c>
    </row>
    <row r="1949" spans="2:7">
      <c r="B1949" s="99" t="s">
        <v>2092</v>
      </c>
      <c r="C1949" s="87" t="s">
        <v>1683</v>
      </c>
      <c r="D1949" s="87">
        <v>85</v>
      </c>
      <c r="E1949" s="87">
        <v>850</v>
      </c>
      <c r="F1949" s="87">
        <v>0</v>
      </c>
      <c r="G1949" s="87" t="s">
        <v>1717</v>
      </c>
    </row>
    <row r="1950" spans="2:7">
      <c r="B1950" s="99" t="s">
        <v>2092</v>
      </c>
      <c r="C1950" s="87" t="s">
        <v>1683</v>
      </c>
      <c r="D1950" s="87">
        <v>85</v>
      </c>
      <c r="E1950" s="87">
        <v>850</v>
      </c>
      <c r="F1950" s="87">
        <v>8500</v>
      </c>
      <c r="G1950" s="87" t="s">
        <v>303</v>
      </c>
    </row>
    <row r="1951" spans="2:7">
      <c r="B1951" s="99" t="s">
        <v>2092</v>
      </c>
      <c r="C1951" s="87" t="s">
        <v>1683</v>
      </c>
      <c r="D1951" s="87">
        <v>85</v>
      </c>
      <c r="E1951" s="87">
        <v>850</v>
      </c>
      <c r="F1951" s="87">
        <v>8509</v>
      </c>
      <c r="G1951" s="87" t="s">
        <v>304</v>
      </c>
    </row>
    <row r="1952" spans="2:7">
      <c r="B1952" s="99" t="s">
        <v>2092</v>
      </c>
      <c r="C1952" s="87" t="s">
        <v>1683</v>
      </c>
      <c r="D1952" s="87">
        <v>85</v>
      </c>
      <c r="E1952" s="87">
        <v>851</v>
      </c>
      <c r="F1952" s="87">
        <v>0</v>
      </c>
      <c r="G1952" s="87" t="s">
        <v>1718</v>
      </c>
    </row>
    <row r="1953" spans="2:7">
      <c r="B1953" s="99" t="s">
        <v>2092</v>
      </c>
      <c r="C1953" s="87" t="s">
        <v>1683</v>
      </c>
      <c r="D1953" s="87">
        <v>85</v>
      </c>
      <c r="E1953" s="87">
        <v>851</v>
      </c>
      <c r="F1953" s="87">
        <v>8511</v>
      </c>
      <c r="G1953" s="87" t="s">
        <v>1718</v>
      </c>
    </row>
    <row r="1954" spans="2:7">
      <c r="B1954" s="99" t="s">
        <v>2092</v>
      </c>
      <c r="C1954" s="87" t="s">
        <v>1683</v>
      </c>
      <c r="D1954" s="87">
        <v>85</v>
      </c>
      <c r="E1954" s="87">
        <v>852</v>
      </c>
      <c r="F1954" s="87">
        <v>0</v>
      </c>
      <c r="G1954" s="87" t="s">
        <v>1719</v>
      </c>
    </row>
    <row r="1955" spans="2:7">
      <c r="B1955" s="99" t="s">
        <v>2092</v>
      </c>
      <c r="C1955" s="87" t="s">
        <v>1683</v>
      </c>
      <c r="D1955" s="87">
        <v>85</v>
      </c>
      <c r="E1955" s="87">
        <v>852</v>
      </c>
      <c r="F1955" s="87">
        <v>8521</v>
      </c>
      <c r="G1955" s="87" t="s">
        <v>1719</v>
      </c>
    </row>
    <row r="1956" spans="2:7">
      <c r="B1956" s="99" t="s">
        <v>2092</v>
      </c>
      <c r="C1956" s="87" t="s">
        <v>1683</v>
      </c>
      <c r="D1956" s="87">
        <v>85</v>
      </c>
      <c r="E1956" s="87">
        <v>853</v>
      </c>
      <c r="F1956" s="87">
        <v>0</v>
      </c>
      <c r="G1956" s="87" t="s">
        <v>1720</v>
      </c>
    </row>
    <row r="1957" spans="2:7">
      <c r="B1957" s="99" t="s">
        <v>2092</v>
      </c>
      <c r="C1957" s="87" t="s">
        <v>1683</v>
      </c>
      <c r="D1957" s="87">
        <v>85</v>
      </c>
      <c r="E1957" s="87">
        <v>853</v>
      </c>
      <c r="F1957" s="87">
        <v>8531</v>
      </c>
      <c r="G1957" s="87" t="s">
        <v>1721</v>
      </c>
    </row>
    <row r="1958" spans="2:7">
      <c r="B1958" s="99" t="s">
        <v>2092</v>
      </c>
      <c r="C1958" s="87" t="s">
        <v>1683</v>
      </c>
      <c r="D1958" s="87">
        <v>85</v>
      </c>
      <c r="E1958" s="87">
        <v>853</v>
      </c>
      <c r="F1958" s="87">
        <v>8539</v>
      </c>
      <c r="G1958" s="87" t="s">
        <v>1722</v>
      </c>
    </row>
    <row r="1959" spans="2:7">
      <c r="B1959" s="99" t="s">
        <v>2092</v>
      </c>
      <c r="C1959" s="87" t="s">
        <v>1683</v>
      </c>
      <c r="D1959" s="87">
        <v>85</v>
      </c>
      <c r="E1959" s="87">
        <v>854</v>
      </c>
      <c r="F1959" s="87">
        <v>0</v>
      </c>
      <c r="G1959" s="87" t="s">
        <v>1723</v>
      </c>
    </row>
    <row r="1960" spans="2:7">
      <c r="B1960" s="99" t="s">
        <v>2092</v>
      </c>
      <c r="C1960" s="87" t="s">
        <v>1683</v>
      </c>
      <c r="D1960" s="87">
        <v>85</v>
      </c>
      <c r="E1960" s="87">
        <v>854</v>
      </c>
      <c r="F1960" s="87">
        <v>8541</v>
      </c>
      <c r="G1960" s="87" t="s">
        <v>1724</v>
      </c>
    </row>
    <row r="1961" spans="2:7">
      <c r="B1961" s="99" t="s">
        <v>2092</v>
      </c>
      <c r="C1961" s="87" t="s">
        <v>1683</v>
      </c>
      <c r="D1961" s="87">
        <v>85</v>
      </c>
      <c r="E1961" s="87">
        <v>854</v>
      </c>
      <c r="F1961" s="87">
        <v>8542</v>
      </c>
      <c r="G1961" s="87" t="s">
        <v>1725</v>
      </c>
    </row>
    <row r="1962" spans="2:7">
      <c r="B1962" s="99" t="s">
        <v>2092</v>
      </c>
      <c r="C1962" s="87" t="s">
        <v>1683</v>
      </c>
      <c r="D1962" s="87">
        <v>85</v>
      </c>
      <c r="E1962" s="87">
        <v>854</v>
      </c>
      <c r="F1962" s="87">
        <v>8543</v>
      </c>
      <c r="G1962" s="87" t="s">
        <v>1726</v>
      </c>
    </row>
    <row r="1963" spans="2:7">
      <c r="B1963" s="99" t="s">
        <v>2092</v>
      </c>
      <c r="C1963" s="87" t="s">
        <v>1683</v>
      </c>
      <c r="D1963" s="87">
        <v>85</v>
      </c>
      <c r="E1963" s="87">
        <v>854</v>
      </c>
      <c r="F1963" s="87">
        <v>8544</v>
      </c>
      <c r="G1963" s="87" t="s">
        <v>1727</v>
      </c>
    </row>
    <row r="1964" spans="2:7">
      <c r="B1964" s="99" t="s">
        <v>2092</v>
      </c>
      <c r="C1964" s="87" t="s">
        <v>1683</v>
      </c>
      <c r="D1964" s="87">
        <v>85</v>
      </c>
      <c r="E1964" s="87">
        <v>854</v>
      </c>
      <c r="F1964" s="87">
        <v>8545</v>
      </c>
      <c r="G1964" s="87" t="s">
        <v>1728</v>
      </c>
    </row>
    <row r="1965" spans="2:7">
      <c r="B1965" s="99" t="s">
        <v>2092</v>
      </c>
      <c r="C1965" s="87" t="s">
        <v>1683</v>
      </c>
      <c r="D1965" s="87">
        <v>85</v>
      </c>
      <c r="E1965" s="87">
        <v>854</v>
      </c>
      <c r="F1965" s="87">
        <v>8546</v>
      </c>
      <c r="G1965" s="87" t="s">
        <v>1729</v>
      </c>
    </row>
    <row r="1966" spans="2:7">
      <c r="B1966" s="99" t="s">
        <v>2092</v>
      </c>
      <c r="C1966" s="87" t="s">
        <v>1683</v>
      </c>
      <c r="D1966" s="87">
        <v>85</v>
      </c>
      <c r="E1966" s="87">
        <v>854</v>
      </c>
      <c r="F1966" s="87">
        <v>8549</v>
      </c>
      <c r="G1966" s="87" t="s">
        <v>1730</v>
      </c>
    </row>
    <row r="1967" spans="2:7">
      <c r="B1967" s="99" t="s">
        <v>2092</v>
      </c>
      <c r="C1967" s="87" t="s">
        <v>1683</v>
      </c>
      <c r="D1967" s="87">
        <v>85</v>
      </c>
      <c r="E1967" s="87">
        <v>855</v>
      </c>
      <c r="F1967" s="87">
        <v>0</v>
      </c>
      <c r="G1967" s="87" t="s">
        <v>1731</v>
      </c>
    </row>
    <row r="1968" spans="2:7">
      <c r="B1968" s="99" t="s">
        <v>2092</v>
      </c>
      <c r="C1968" s="87" t="s">
        <v>1683</v>
      </c>
      <c r="D1968" s="87">
        <v>85</v>
      </c>
      <c r="E1968" s="87">
        <v>855</v>
      </c>
      <c r="F1968" s="87">
        <v>8551</v>
      </c>
      <c r="G1968" s="87" t="s">
        <v>1732</v>
      </c>
    </row>
    <row r="1969" spans="2:7">
      <c r="B1969" s="99" t="s">
        <v>2092</v>
      </c>
      <c r="C1969" s="87" t="s">
        <v>1683</v>
      </c>
      <c r="D1969" s="87">
        <v>85</v>
      </c>
      <c r="E1969" s="87">
        <v>855</v>
      </c>
      <c r="F1969" s="87">
        <v>8559</v>
      </c>
      <c r="G1969" s="87" t="s">
        <v>1733</v>
      </c>
    </row>
    <row r="1970" spans="2:7">
      <c r="B1970" s="99" t="s">
        <v>2092</v>
      </c>
      <c r="C1970" s="87" t="s">
        <v>1683</v>
      </c>
      <c r="D1970" s="87">
        <v>85</v>
      </c>
      <c r="E1970" s="87">
        <v>859</v>
      </c>
      <c r="F1970" s="87">
        <v>0</v>
      </c>
      <c r="G1970" s="87" t="s">
        <v>1734</v>
      </c>
    </row>
    <row r="1971" spans="2:7">
      <c r="B1971" s="99" t="s">
        <v>2092</v>
      </c>
      <c r="C1971" s="87" t="s">
        <v>1683</v>
      </c>
      <c r="D1971" s="87">
        <v>85</v>
      </c>
      <c r="E1971" s="87">
        <v>859</v>
      </c>
      <c r="F1971" s="87">
        <v>8591</v>
      </c>
      <c r="G1971" s="87" t="s">
        <v>1735</v>
      </c>
    </row>
    <row r="1972" spans="2:7">
      <c r="B1972" s="99" t="s">
        <v>2092</v>
      </c>
      <c r="C1972" s="87" t="s">
        <v>1683</v>
      </c>
      <c r="D1972" s="87">
        <v>85</v>
      </c>
      <c r="E1972" s="87">
        <v>859</v>
      </c>
      <c r="F1972" s="87">
        <v>8599</v>
      </c>
      <c r="G1972" s="87" t="s">
        <v>1736</v>
      </c>
    </row>
    <row r="1973" spans="2:7">
      <c r="B1973" s="99" t="s">
        <v>2092</v>
      </c>
      <c r="C1973" s="87" t="s">
        <v>1737</v>
      </c>
      <c r="D1973" s="87">
        <v>0</v>
      </c>
      <c r="E1973" s="87">
        <v>0</v>
      </c>
      <c r="F1973" s="87">
        <v>0</v>
      </c>
      <c r="G1973" s="87" t="s">
        <v>1738</v>
      </c>
    </row>
    <row r="1974" spans="2:7">
      <c r="B1974" s="99" t="s">
        <v>2092</v>
      </c>
      <c r="C1974" s="87" t="s">
        <v>1737</v>
      </c>
      <c r="D1974" s="87">
        <v>86</v>
      </c>
      <c r="E1974" s="87">
        <v>0</v>
      </c>
      <c r="F1974" s="87">
        <v>0</v>
      </c>
      <c r="G1974" s="87" t="s">
        <v>1739</v>
      </c>
    </row>
    <row r="1975" spans="2:7">
      <c r="B1975" s="99" t="s">
        <v>2092</v>
      </c>
      <c r="C1975" s="87" t="s">
        <v>1737</v>
      </c>
      <c r="D1975" s="87">
        <v>86</v>
      </c>
      <c r="E1975" s="87">
        <v>860</v>
      </c>
      <c r="F1975" s="87">
        <v>0</v>
      </c>
      <c r="G1975" s="87" t="s">
        <v>1740</v>
      </c>
    </row>
    <row r="1976" spans="2:7">
      <c r="B1976" s="99" t="s">
        <v>2092</v>
      </c>
      <c r="C1976" s="87" t="s">
        <v>1737</v>
      </c>
      <c r="D1976" s="87">
        <v>86</v>
      </c>
      <c r="E1976" s="87">
        <v>860</v>
      </c>
      <c r="F1976" s="87">
        <v>8601</v>
      </c>
      <c r="G1976" s="87" t="s">
        <v>1343</v>
      </c>
    </row>
    <row r="1977" spans="2:7">
      <c r="B1977" s="99" t="s">
        <v>2092</v>
      </c>
      <c r="C1977" s="87" t="s">
        <v>1737</v>
      </c>
      <c r="D1977" s="87">
        <v>86</v>
      </c>
      <c r="E1977" s="87">
        <v>861</v>
      </c>
      <c r="F1977" s="87">
        <v>0</v>
      </c>
      <c r="G1977" s="87" t="s">
        <v>1739</v>
      </c>
    </row>
    <row r="1978" spans="2:7">
      <c r="B1978" s="99" t="s">
        <v>2092</v>
      </c>
      <c r="C1978" s="87" t="s">
        <v>1737</v>
      </c>
      <c r="D1978" s="87">
        <v>86</v>
      </c>
      <c r="E1978" s="87">
        <v>861</v>
      </c>
      <c r="F1978" s="87">
        <v>8611</v>
      </c>
      <c r="G1978" s="87" t="s">
        <v>1739</v>
      </c>
    </row>
    <row r="1979" spans="2:7">
      <c r="B1979" s="99" t="s">
        <v>2092</v>
      </c>
      <c r="C1979" s="87" t="s">
        <v>1737</v>
      </c>
      <c r="D1979" s="87">
        <v>86</v>
      </c>
      <c r="E1979" s="87">
        <v>862</v>
      </c>
      <c r="F1979" s="87">
        <v>0</v>
      </c>
      <c r="G1979" s="87" t="s">
        <v>1741</v>
      </c>
    </row>
    <row r="1980" spans="2:7">
      <c r="B1980" s="99" t="s">
        <v>2092</v>
      </c>
      <c r="C1980" s="87" t="s">
        <v>1737</v>
      </c>
      <c r="D1980" s="87">
        <v>86</v>
      </c>
      <c r="E1980" s="87">
        <v>862</v>
      </c>
      <c r="F1980" s="87">
        <v>8621</v>
      </c>
      <c r="G1980" s="87" t="s">
        <v>1742</v>
      </c>
    </row>
    <row r="1981" spans="2:7">
      <c r="B1981" s="99" t="s">
        <v>2092</v>
      </c>
      <c r="C1981" s="87" t="s">
        <v>1737</v>
      </c>
      <c r="D1981" s="87">
        <v>86</v>
      </c>
      <c r="E1981" s="87">
        <v>862</v>
      </c>
      <c r="F1981" s="87">
        <v>8629</v>
      </c>
      <c r="G1981" s="87" t="s">
        <v>1743</v>
      </c>
    </row>
    <row r="1982" spans="2:7">
      <c r="B1982" s="99" t="s">
        <v>2092</v>
      </c>
      <c r="C1982" s="87" t="s">
        <v>1737</v>
      </c>
      <c r="D1982" s="87">
        <v>87</v>
      </c>
      <c r="E1982" s="87">
        <v>0</v>
      </c>
      <c r="F1982" s="87">
        <v>0</v>
      </c>
      <c r="G1982" s="87" t="s">
        <v>1744</v>
      </c>
    </row>
    <row r="1983" spans="2:7">
      <c r="B1983" s="99" t="s">
        <v>2092</v>
      </c>
      <c r="C1983" s="87" t="s">
        <v>1737</v>
      </c>
      <c r="D1983" s="87">
        <v>87</v>
      </c>
      <c r="E1983" s="87">
        <v>870</v>
      </c>
      <c r="F1983" s="87">
        <v>0</v>
      </c>
      <c r="G1983" s="87" t="s">
        <v>1745</v>
      </c>
    </row>
    <row r="1984" spans="2:7">
      <c r="B1984" s="99" t="s">
        <v>2092</v>
      </c>
      <c r="C1984" s="87" t="s">
        <v>1737</v>
      </c>
      <c r="D1984" s="87">
        <v>87</v>
      </c>
      <c r="E1984" s="87">
        <v>870</v>
      </c>
      <c r="F1984" s="87">
        <v>8701</v>
      </c>
      <c r="G1984" s="87" t="s">
        <v>1343</v>
      </c>
    </row>
    <row r="1985" spans="2:7">
      <c r="B1985" s="99" t="s">
        <v>2092</v>
      </c>
      <c r="C1985" s="87" t="s">
        <v>1737</v>
      </c>
      <c r="D1985" s="87">
        <v>87</v>
      </c>
      <c r="E1985" s="87">
        <v>871</v>
      </c>
      <c r="F1985" s="87">
        <v>0</v>
      </c>
      <c r="G1985" s="87" t="s">
        <v>1746</v>
      </c>
    </row>
    <row r="1986" spans="2:7">
      <c r="B1986" s="99" t="s">
        <v>2092</v>
      </c>
      <c r="C1986" s="87" t="s">
        <v>1737</v>
      </c>
      <c r="D1986" s="87">
        <v>87</v>
      </c>
      <c r="E1986" s="87">
        <v>871</v>
      </c>
      <c r="F1986" s="87">
        <v>8711</v>
      </c>
      <c r="G1986" s="87" t="s">
        <v>1747</v>
      </c>
    </row>
    <row r="1987" spans="2:7">
      <c r="B1987" s="99" t="s">
        <v>2092</v>
      </c>
      <c r="C1987" s="87" t="s">
        <v>1737</v>
      </c>
      <c r="D1987" s="87">
        <v>87</v>
      </c>
      <c r="E1987" s="87">
        <v>871</v>
      </c>
      <c r="F1987" s="87">
        <v>8712</v>
      </c>
      <c r="G1987" s="87" t="s">
        <v>1748</v>
      </c>
    </row>
    <row r="1988" spans="2:7">
      <c r="B1988" s="99" t="s">
        <v>2092</v>
      </c>
      <c r="C1988" s="87" t="s">
        <v>1737</v>
      </c>
      <c r="D1988" s="87">
        <v>87</v>
      </c>
      <c r="E1988" s="87">
        <v>871</v>
      </c>
      <c r="F1988" s="87">
        <v>8713</v>
      </c>
      <c r="G1988" s="87" t="s">
        <v>1749</v>
      </c>
    </row>
    <row r="1989" spans="2:7">
      <c r="B1989" s="99" t="s">
        <v>2092</v>
      </c>
      <c r="C1989" s="87" t="s">
        <v>1737</v>
      </c>
      <c r="D1989" s="87">
        <v>87</v>
      </c>
      <c r="E1989" s="87">
        <v>871</v>
      </c>
      <c r="F1989" s="87">
        <v>8714</v>
      </c>
      <c r="G1989" s="87" t="s">
        <v>1750</v>
      </c>
    </row>
    <row r="1990" spans="2:7">
      <c r="B1990" s="99" t="s">
        <v>2092</v>
      </c>
      <c r="C1990" s="87" t="s">
        <v>1737</v>
      </c>
      <c r="D1990" s="87">
        <v>87</v>
      </c>
      <c r="E1990" s="87">
        <v>872</v>
      </c>
      <c r="F1990" s="87">
        <v>0</v>
      </c>
      <c r="G1990" s="87" t="s">
        <v>1751</v>
      </c>
    </row>
    <row r="1991" spans="2:7">
      <c r="B1991" s="99" t="s">
        <v>2092</v>
      </c>
      <c r="C1991" s="87" t="s">
        <v>1737</v>
      </c>
      <c r="D1991" s="87">
        <v>87</v>
      </c>
      <c r="E1991" s="87">
        <v>872</v>
      </c>
      <c r="F1991" s="87">
        <v>8721</v>
      </c>
      <c r="G1991" s="87" t="s">
        <v>1751</v>
      </c>
    </row>
    <row r="1992" spans="2:7">
      <c r="B1992" s="99" t="s">
        <v>2092</v>
      </c>
      <c r="C1992" s="87" t="s">
        <v>1752</v>
      </c>
      <c r="D1992" s="87">
        <v>0</v>
      </c>
      <c r="E1992" s="87">
        <v>0</v>
      </c>
      <c r="F1992" s="87">
        <v>0</v>
      </c>
      <c r="G1992" s="87" t="s">
        <v>1753</v>
      </c>
    </row>
    <row r="1993" spans="2:7">
      <c r="B1993" s="99" t="s">
        <v>2092</v>
      </c>
      <c r="C1993" s="87" t="s">
        <v>1752</v>
      </c>
      <c r="D1993" s="87">
        <v>88</v>
      </c>
      <c r="E1993" s="87">
        <v>0</v>
      </c>
      <c r="F1993" s="87">
        <v>0</v>
      </c>
      <c r="G1993" s="87" t="s">
        <v>1754</v>
      </c>
    </row>
    <row r="1994" spans="2:7">
      <c r="B1994" s="99" t="s">
        <v>2092</v>
      </c>
      <c r="C1994" s="87" t="s">
        <v>1752</v>
      </c>
      <c r="D1994" s="87">
        <v>88</v>
      </c>
      <c r="E1994" s="87">
        <v>880</v>
      </c>
      <c r="F1994" s="87">
        <v>0</v>
      </c>
      <c r="G1994" s="87" t="s">
        <v>1755</v>
      </c>
    </row>
    <row r="1995" spans="2:7">
      <c r="B1995" s="99" t="s">
        <v>2092</v>
      </c>
      <c r="C1995" s="87" t="s">
        <v>1752</v>
      </c>
      <c r="D1995" s="87">
        <v>88</v>
      </c>
      <c r="E1995" s="87">
        <v>880</v>
      </c>
      <c r="F1995" s="87">
        <v>8800</v>
      </c>
      <c r="G1995" s="87" t="s">
        <v>303</v>
      </c>
    </row>
    <row r="1996" spans="2:7">
      <c r="B1996" s="99" t="s">
        <v>2092</v>
      </c>
      <c r="C1996" s="87" t="s">
        <v>1752</v>
      </c>
      <c r="D1996" s="87">
        <v>88</v>
      </c>
      <c r="E1996" s="87">
        <v>880</v>
      </c>
      <c r="F1996" s="87">
        <v>8809</v>
      </c>
      <c r="G1996" s="87" t="s">
        <v>304</v>
      </c>
    </row>
    <row r="1997" spans="2:7">
      <c r="B1997" s="99" t="s">
        <v>2092</v>
      </c>
      <c r="C1997" s="87" t="s">
        <v>1752</v>
      </c>
      <c r="D1997" s="87">
        <v>88</v>
      </c>
      <c r="E1997" s="87">
        <v>881</v>
      </c>
      <c r="F1997" s="87">
        <v>0</v>
      </c>
      <c r="G1997" s="87" t="s">
        <v>1756</v>
      </c>
    </row>
    <row r="1998" spans="2:7">
      <c r="B1998" s="99" t="s">
        <v>2092</v>
      </c>
      <c r="C1998" s="87" t="s">
        <v>1752</v>
      </c>
      <c r="D1998" s="87">
        <v>88</v>
      </c>
      <c r="E1998" s="87">
        <v>881</v>
      </c>
      <c r="F1998" s="87">
        <v>8811</v>
      </c>
      <c r="G1998" s="87" t="s">
        <v>1757</v>
      </c>
    </row>
    <row r="1999" spans="2:7">
      <c r="B1999" s="99" t="s">
        <v>2092</v>
      </c>
      <c r="C1999" s="87" t="s">
        <v>1752</v>
      </c>
      <c r="D1999" s="87">
        <v>88</v>
      </c>
      <c r="E1999" s="87">
        <v>881</v>
      </c>
      <c r="F1999" s="87">
        <v>8812</v>
      </c>
      <c r="G1999" s="87" t="s">
        <v>1758</v>
      </c>
    </row>
    <row r="2000" spans="2:7">
      <c r="B2000" s="99" t="s">
        <v>2092</v>
      </c>
      <c r="C2000" s="87" t="s">
        <v>1752</v>
      </c>
      <c r="D2000" s="87">
        <v>88</v>
      </c>
      <c r="E2000" s="87">
        <v>881</v>
      </c>
      <c r="F2000" s="87">
        <v>8813</v>
      </c>
      <c r="G2000" s="87" t="s">
        <v>1759</v>
      </c>
    </row>
    <row r="2001" spans="2:7">
      <c r="B2001" s="99" t="s">
        <v>2092</v>
      </c>
      <c r="C2001" s="87" t="s">
        <v>1752</v>
      </c>
      <c r="D2001" s="87">
        <v>88</v>
      </c>
      <c r="E2001" s="87">
        <v>881</v>
      </c>
      <c r="F2001" s="87">
        <v>8814</v>
      </c>
      <c r="G2001" s="87" t="s">
        <v>1760</v>
      </c>
    </row>
    <row r="2002" spans="2:7">
      <c r="B2002" s="99" t="s">
        <v>2092</v>
      </c>
      <c r="C2002" s="87" t="s">
        <v>1752</v>
      </c>
      <c r="D2002" s="87">
        <v>88</v>
      </c>
      <c r="E2002" s="87">
        <v>881</v>
      </c>
      <c r="F2002" s="87">
        <v>8815</v>
      </c>
      <c r="G2002" s="87" t="s">
        <v>1761</v>
      </c>
    </row>
    <row r="2003" spans="2:7">
      <c r="B2003" s="99" t="s">
        <v>2092</v>
      </c>
      <c r="C2003" s="87" t="s">
        <v>1752</v>
      </c>
      <c r="D2003" s="87">
        <v>88</v>
      </c>
      <c r="E2003" s="87">
        <v>881</v>
      </c>
      <c r="F2003" s="87">
        <v>8816</v>
      </c>
      <c r="G2003" s="87" t="s">
        <v>1762</v>
      </c>
    </row>
    <row r="2004" spans="2:7">
      <c r="B2004" s="99" t="s">
        <v>2092</v>
      </c>
      <c r="C2004" s="87" t="s">
        <v>1752</v>
      </c>
      <c r="D2004" s="87">
        <v>88</v>
      </c>
      <c r="E2004" s="87">
        <v>881</v>
      </c>
      <c r="F2004" s="87">
        <v>8817</v>
      </c>
      <c r="G2004" s="87" t="s">
        <v>1763</v>
      </c>
    </row>
    <row r="2005" spans="2:7">
      <c r="B2005" s="99" t="s">
        <v>2092</v>
      </c>
      <c r="C2005" s="87" t="s">
        <v>1752</v>
      </c>
      <c r="D2005" s="87">
        <v>88</v>
      </c>
      <c r="E2005" s="87">
        <v>882</v>
      </c>
      <c r="F2005" s="87">
        <v>0</v>
      </c>
      <c r="G2005" s="87" t="s">
        <v>1764</v>
      </c>
    </row>
    <row r="2006" spans="2:7">
      <c r="B2006" s="99" t="s">
        <v>2092</v>
      </c>
      <c r="C2006" s="87" t="s">
        <v>1752</v>
      </c>
      <c r="D2006" s="87">
        <v>88</v>
      </c>
      <c r="E2006" s="87">
        <v>882</v>
      </c>
      <c r="F2006" s="87">
        <v>8821</v>
      </c>
      <c r="G2006" s="87" t="s">
        <v>1765</v>
      </c>
    </row>
    <row r="2007" spans="2:7">
      <c r="B2007" s="99" t="s">
        <v>2092</v>
      </c>
      <c r="C2007" s="87" t="s">
        <v>1752</v>
      </c>
      <c r="D2007" s="87">
        <v>88</v>
      </c>
      <c r="E2007" s="87">
        <v>882</v>
      </c>
      <c r="F2007" s="87">
        <v>8822</v>
      </c>
      <c r="G2007" s="87" t="s">
        <v>1766</v>
      </c>
    </row>
    <row r="2008" spans="2:7">
      <c r="B2008" s="99" t="s">
        <v>2092</v>
      </c>
      <c r="C2008" s="87" t="s">
        <v>1752</v>
      </c>
      <c r="D2008" s="87">
        <v>88</v>
      </c>
      <c r="E2008" s="87">
        <v>882</v>
      </c>
      <c r="F2008" s="87">
        <v>8823</v>
      </c>
      <c r="G2008" s="87" t="s">
        <v>1767</v>
      </c>
    </row>
    <row r="2009" spans="2:7">
      <c r="B2009" s="99" t="s">
        <v>2092</v>
      </c>
      <c r="C2009" s="87" t="s">
        <v>1752</v>
      </c>
      <c r="D2009" s="87">
        <v>88</v>
      </c>
      <c r="E2009" s="87">
        <v>882</v>
      </c>
      <c r="F2009" s="87">
        <v>8824</v>
      </c>
      <c r="G2009" s="87" t="s">
        <v>1768</v>
      </c>
    </row>
    <row r="2010" spans="2:7">
      <c r="B2010" s="99" t="s">
        <v>2092</v>
      </c>
      <c r="C2010" s="87" t="s">
        <v>1752</v>
      </c>
      <c r="D2010" s="87">
        <v>88</v>
      </c>
      <c r="E2010" s="87">
        <v>889</v>
      </c>
      <c r="F2010" s="87">
        <v>0</v>
      </c>
      <c r="G2010" s="87" t="s">
        <v>1769</v>
      </c>
    </row>
    <row r="2011" spans="2:7">
      <c r="B2011" s="99" t="s">
        <v>2092</v>
      </c>
      <c r="C2011" s="87" t="s">
        <v>1752</v>
      </c>
      <c r="D2011" s="87">
        <v>88</v>
      </c>
      <c r="E2011" s="87">
        <v>889</v>
      </c>
      <c r="F2011" s="87">
        <v>8891</v>
      </c>
      <c r="G2011" s="87" t="s">
        <v>1770</v>
      </c>
    </row>
    <row r="2012" spans="2:7">
      <c r="B2012" s="99" t="s">
        <v>2092</v>
      </c>
      <c r="C2012" s="87" t="s">
        <v>1752</v>
      </c>
      <c r="D2012" s="87">
        <v>88</v>
      </c>
      <c r="E2012" s="87">
        <v>889</v>
      </c>
      <c r="F2012" s="87">
        <v>8899</v>
      </c>
      <c r="G2012" s="87" t="s">
        <v>1771</v>
      </c>
    </row>
    <row r="2013" spans="2:7">
      <c r="B2013" s="99" t="s">
        <v>2092</v>
      </c>
      <c r="C2013" s="87" t="s">
        <v>1752</v>
      </c>
      <c r="D2013" s="87">
        <v>89</v>
      </c>
      <c r="E2013" s="87">
        <v>0</v>
      </c>
      <c r="F2013" s="87">
        <v>0</v>
      </c>
      <c r="G2013" s="87" t="s">
        <v>1772</v>
      </c>
    </row>
    <row r="2014" spans="2:7">
      <c r="B2014" s="99" t="s">
        <v>2092</v>
      </c>
      <c r="C2014" s="87" t="s">
        <v>1752</v>
      </c>
      <c r="D2014" s="87">
        <v>89</v>
      </c>
      <c r="E2014" s="87">
        <v>890</v>
      </c>
      <c r="F2014" s="87">
        <v>0</v>
      </c>
      <c r="G2014" s="87" t="s">
        <v>1773</v>
      </c>
    </row>
    <row r="2015" spans="2:7">
      <c r="B2015" s="99" t="s">
        <v>2092</v>
      </c>
      <c r="C2015" s="87" t="s">
        <v>1752</v>
      </c>
      <c r="D2015" s="87">
        <v>89</v>
      </c>
      <c r="E2015" s="87">
        <v>890</v>
      </c>
      <c r="F2015" s="87">
        <v>8901</v>
      </c>
      <c r="G2015" s="87" t="s">
        <v>1343</v>
      </c>
    </row>
    <row r="2016" spans="2:7">
      <c r="B2016" s="99" t="s">
        <v>2092</v>
      </c>
      <c r="C2016" s="87" t="s">
        <v>1752</v>
      </c>
      <c r="D2016" s="87">
        <v>89</v>
      </c>
      <c r="E2016" s="87">
        <v>891</v>
      </c>
      <c r="F2016" s="87">
        <v>0</v>
      </c>
      <c r="G2016" s="87" t="s">
        <v>1772</v>
      </c>
    </row>
    <row r="2017" spans="2:7">
      <c r="B2017" s="99" t="s">
        <v>2092</v>
      </c>
      <c r="C2017" s="87" t="s">
        <v>1752</v>
      </c>
      <c r="D2017" s="87">
        <v>89</v>
      </c>
      <c r="E2017" s="87">
        <v>891</v>
      </c>
      <c r="F2017" s="87">
        <v>8911</v>
      </c>
      <c r="G2017" s="87" t="s">
        <v>1774</v>
      </c>
    </row>
    <row r="2018" spans="2:7">
      <c r="B2018" s="99" t="s">
        <v>2092</v>
      </c>
      <c r="C2018" s="87" t="s">
        <v>1752</v>
      </c>
      <c r="D2018" s="87">
        <v>89</v>
      </c>
      <c r="E2018" s="87">
        <v>891</v>
      </c>
      <c r="F2018" s="87">
        <v>8919</v>
      </c>
      <c r="G2018" s="87" t="s">
        <v>1775</v>
      </c>
    </row>
    <row r="2019" spans="2:7">
      <c r="B2019" s="99" t="s">
        <v>2092</v>
      </c>
      <c r="C2019" s="87" t="s">
        <v>1752</v>
      </c>
      <c r="D2019" s="87">
        <v>90</v>
      </c>
      <c r="E2019" s="87">
        <v>0</v>
      </c>
      <c r="F2019" s="87">
        <v>0</v>
      </c>
      <c r="G2019" s="87" t="s">
        <v>1776</v>
      </c>
    </row>
    <row r="2020" spans="2:7">
      <c r="B2020" s="99" t="s">
        <v>2092</v>
      </c>
      <c r="C2020" s="87" t="s">
        <v>1752</v>
      </c>
      <c r="D2020" s="87">
        <v>90</v>
      </c>
      <c r="E2020" s="87">
        <v>900</v>
      </c>
      <c r="F2020" s="87">
        <v>0</v>
      </c>
      <c r="G2020" s="87" t="s">
        <v>1777</v>
      </c>
    </row>
    <row r="2021" spans="2:7">
      <c r="B2021" s="99" t="s">
        <v>2092</v>
      </c>
      <c r="C2021" s="87" t="s">
        <v>1752</v>
      </c>
      <c r="D2021" s="87">
        <v>90</v>
      </c>
      <c r="E2021" s="87">
        <v>900</v>
      </c>
      <c r="F2021" s="87">
        <v>9000</v>
      </c>
      <c r="G2021" s="87" t="s">
        <v>303</v>
      </c>
    </row>
    <row r="2022" spans="2:7">
      <c r="B2022" s="99" t="s">
        <v>2092</v>
      </c>
      <c r="C2022" s="87" t="s">
        <v>1752</v>
      </c>
      <c r="D2022" s="87">
        <v>90</v>
      </c>
      <c r="E2022" s="87">
        <v>900</v>
      </c>
      <c r="F2022" s="87">
        <v>9009</v>
      </c>
      <c r="G2022" s="87" t="s">
        <v>304</v>
      </c>
    </row>
    <row r="2023" spans="2:7">
      <c r="B2023" s="99" t="s">
        <v>2092</v>
      </c>
      <c r="C2023" s="87" t="s">
        <v>1752</v>
      </c>
      <c r="D2023" s="87">
        <v>90</v>
      </c>
      <c r="E2023" s="87">
        <v>901</v>
      </c>
      <c r="F2023" s="87">
        <v>0</v>
      </c>
      <c r="G2023" s="87" t="s">
        <v>1778</v>
      </c>
    </row>
    <row r="2024" spans="2:7">
      <c r="B2024" s="99" t="s">
        <v>2092</v>
      </c>
      <c r="C2024" s="87" t="s">
        <v>1752</v>
      </c>
      <c r="D2024" s="87">
        <v>90</v>
      </c>
      <c r="E2024" s="87">
        <v>901</v>
      </c>
      <c r="F2024" s="87">
        <v>9011</v>
      </c>
      <c r="G2024" s="87" t="s">
        <v>1779</v>
      </c>
    </row>
    <row r="2025" spans="2:7">
      <c r="B2025" s="99" t="s">
        <v>2092</v>
      </c>
      <c r="C2025" s="87" t="s">
        <v>1752</v>
      </c>
      <c r="D2025" s="87">
        <v>90</v>
      </c>
      <c r="E2025" s="87">
        <v>901</v>
      </c>
      <c r="F2025" s="87">
        <v>9012</v>
      </c>
      <c r="G2025" s="87" t="s">
        <v>1780</v>
      </c>
    </row>
    <row r="2026" spans="2:7">
      <c r="B2026" s="99" t="s">
        <v>2092</v>
      </c>
      <c r="C2026" s="87" t="s">
        <v>1752</v>
      </c>
      <c r="D2026" s="87">
        <v>90</v>
      </c>
      <c r="E2026" s="87">
        <v>902</v>
      </c>
      <c r="F2026" s="87">
        <v>0</v>
      </c>
      <c r="G2026" s="87" t="s">
        <v>1781</v>
      </c>
    </row>
    <row r="2027" spans="2:7">
      <c r="B2027" s="99" t="s">
        <v>2092</v>
      </c>
      <c r="C2027" s="87" t="s">
        <v>1752</v>
      </c>
      <c r="D2027" s="87">
        <v>90</v>
      </c>
      <c r="E2027" s="87">
        <v>902</v>
      </c>
      <c r="F2027" s="87">
        <v>9021</v>
      </c>
      <c r="G2027" s="87" t="s">
        <v>1781</v>
      </c>
    </row>
    <row r="2028" spans="2:7">
      <c r="B2028" s="99" t="s">
        <v>2092</v>
      </c>
      <c r="C2028" s="87" t="s">
        <v>1752</v>
      </c>
      <c r="D2028" s="87">
        <v>90</v>
      </c>
      <c r="E2028" s="87">
        <v>903</v>
      </c>
      <c r="F2028" s="87">
        <v>0</v>
      </c>
      <c r="G2028" s="87" t="s">
        <v>1782</v>
      </c>
    </row>
    <row r="2029" spans="2:7">
      <c r="B2029" s="99" t="s">
        <v>2092</v>
      </c>
      <c r="C2029" s="87" t="s">
        <v>1752</v>
      </c>
      <c r="D2029" s="87">
        <v>90</v>
      </c>
      <c r="E2029" s="87">
        <v>903</v>
      </c>
      <c r="F2029" s="87">
        <v>9031</v>
      </c>
      <c r="G2029" s="87" t="s">
        <v>1782</v>
      </c>
    </row>
    <row r="2030" spans="2:7">
      <c r="B2030" s="99" t="s">
        <v>2092</v>
      </c>
      <c r="C2030" s="87" t="s">
        <v>1752</v>
      </c>
      <c r="D2030" s="87">
        <v>90</v>
      </c>
      <c r="E2030" s="87">
        <v>909</v>
      </c>
      <c r="F2030" s="87">
        <v>0</v>
      </c>
      <c r="G2030" s="87" t="s">
        <v>1783</v>
      </c>
    </row>
    <row r="2031" spans="2:7">
      <c r="B2031" s="99" t="s">
        <v>2092</v>
      </c>
      <c r="C2031" s="87" t="s">
        <v>1752</v>
      </c>
      <c r="D2031" s="87">
        <v>90</v>
      </c>
      <c r="E2031" s="87">
        <v>909</v>
      </c>
      <c r="F2031" s="87">
        <v>9091</v>
      </c>
      <c r="G2031" s="87" t="s">
        <v>1784</v>
      </c>
    </row>
    <row r="2032" spans="2:7">
      <c r="B2032" s="99" t="s">
        <v>2092</v>
      </c>
      <c r="C2032" s="87" t="s">
        <v>1752</v>
      </c>
      <c r="D2032" s="87">
        <v>90</v>
      </c>
      <c r="E2032" s="87">
        <v>909</v>
      </c>
      <c r="F2032" s="87">
        <v>9092</v>
      </c>
      <c r="G2032" s="87" t="s">
        <v>1785</v>
      </c>
    </row>
    <row r="2033" spans="2:7">
      <c r="B2033" s="99" t="s">
        <v>2092</v>
      </c>
      <c r="C2033" s="87" t="s">
        <v>1752</v>
      </c>
      <c r="D2033" s="87">
        <v>90</v>
      </c>
      <c r="E2033" s="87">
        <v>909</v>
      </c>
      <c r="F2033" s="87">
        <v>9093</v>
      </c>
      <c r="G2033" s="87" t="s">
        <v>1786</v>
      </c>
    </row>
    <row r="2034" spans="2:7">
      <c r="B2034" s="99" t="s">
        <v>2092</v>
      </c>
      <c r="C2034" s="87" t="s">
        <v>1752</v>
      </c>
      <c r="D2034" s="87">
        <v>90</v>
      </c>
      <c r="E2034" s="87">
        <v>909</v>
      </c>
      <c r="F2034" s="87">
        <v>9094</v>
      </c>
      <c r="G2034" s="87" t="s">
        <v>1787</v>
      </c>
    </row>
    <row r="2035" spans="2:7">
      <c r="B2035" s="99" t="s">
        <v>2092</v>
      </c>
      <c r="C2035" s="87" t="s">
        <v>1752</v>
      </c>
      <c r="D2035" s="87">
        <v>90</v>
      </c>
      <c r="E2035" s="87">
        <v>909</v>
      </c>
      <c r="F2035" s="87">
        <v>9099</v>
      </c>
      <c r="G2035" s="87" t="s">
        <v>1788</v>
      </c>
    </row>
    <row r="2036" spans="2:7">
      <c r="B2036" s="99" t="s">
        <v>2092</v>
      </c>
      <c r="C2036" s="87" t="s">
        <v>1752</v>
      </c>
      <c r="D2036" s="87">
        <v>91</v>
      </c>
      <c r="E2036" s="87">
        <v>0</v>
      </c>
      <c r="F2036" s="87">
        <v>0</v>
      </c>
      <c r="G2036" s="87" t="s">
        <v>1789</v>
      </c>
    </row>
    <row r="2037" spans="2:7">
      <c r="B2037" s="99" t="s">
        <v>2092</v>
      </c>
      <c r="C2037" s="87" t="s">
        <v>1752</v>
      </c>
      <c r="D2037" s="87">
        <v>91</v>
      </c>
      <c r="E2037" s="87">
        <v>910</v>
      </c>
      <c r="F2037" s="87">
        <v>0</v>
      </c>
      <c r="G2037" s="87" t="s">
        <v>1790</v>
      </c>
    </row>
    <row r="2038" spans="2:7">
      <c r="B2038" s="99" t="s">
        <v>2092</v>
      </c>
      <c r="C2038" s="87" t="s">
        <v>1752</v>
      </c>
      <c r="D2038" s="87">
        <v>91</v>
      </c>
      <c r="E2038" s="87">
        <v>910</v>
      </c>
      <c r="F2038" s="87">
        <v>9100</v>
      </c>
      <c r="G2038" s="87" t="s">
        <v>303</v>
      </c>
    </row>
    <row r="2039" spans="2:7">
      <c r="B2039" s="99" t="s">
        <v>2092</v>
      </c>
      <c r="C2039" s="87" t="s">
        <v>1752</v>
      </c>
      <c r="D2039" s="87">
        <v>91</v>
      </c>
      <c r="E2039" s="87">
        <v>910</v>
      </c>
      <c r="F2039" s="87">
        <v>9109</v>
      </c>
      <c r="G2039" s="87" t="s">
        <v>304</v>
      </c>
    </row>
    <row r="2040" spans="2:7">
      <c r="B2040" s="99" t="s">
        <v>2092</v>
      </c>
      <c r="C2040" s="87" t="s">
        <v>1752</v>
      </c>
      <c r="D2040" s="87">
        <v>91</v>
      </c>
      <c r="E2040" s="87">
        <v>911</v>
      </c>
      <c r="F2040" s="87">
        <v>0</v>
      </c>
      <c r="G2040" s="87" t="s">
        <v>1791</v>
      </c>
    </row>
    <row r="2041" spans="2:7">
      <c r="B2041" s="99" t="s">
        <v>2092</v>
      </c>
      <c r="C2041" s="87" t="s">
        <v>1752</v>
      </c>
      <c r="D2041" s="87">
        <v>91</v>
      </c>
      <c r="E2041" s="87">
        <v>911</v>
      </c>
      <c r="F2041" s="87">
        <v>9111</v>
      </c>
      <c r="G2041" s="87" t="s">
        <v>1791</v>
      </c>
    </row>
    <row r="2042" spans="2:7">
      <c r="B2042" s="99" t="s">
        <v>2092</v>
      </c>
      <c r="C2042" s="87" t="s">
        <v>1752</v>
      </c>
      <c r="D2042" s="87">
        <v>91</v>
      </c>
      <c r="E2042" s="87">
        <v>912</v>
      </c>
      <c r="F2042" s="87">
        <v>0</v>
      </c>
      <c r="G2042" s="87" t="s">
        <v>1792</v>
      </c>
    </row>
    <row r="2043" spans="2:7">
      <c r="B2043" s="99" t="s">
        <v>2092</v>
      </c>
      <c r="C2043" s="87" t="s">
        <v>1752</v>
      </c>
      <c r="D2043" s="87">
        <v>91</v>
      </c>
      <c r="E2043" s="87">
        <v>912</v>
      </c>
      <c r="F2043" s="87">
        <v>9121</v>
      </c>
      <c r="G2043" s="87" t="s">
        <v>1792</v>
      </c>
    </row>
    <row r="2044" spans="2:7">
      <c r="B2044" s="99" t="s">
        <v>2092</v>
      </c>
      <c r="C2044" s="87" t="s">
        <v>1752</v>
      </c>
      <c r="D2044" s="87">
        <v>92</v>
      </c>
      <c r="E2044" s="87">
        <v>0</v>
      </c>
      <c r="F2044" s="87">
        <v>0</v>
      </c>
      <c r="G2044" s="87" t="s">
        <v>1793</v>
      </c>
    </row>
    <row r="2045" spans="2:7">
      <c r="B2045" s="99" t="s">
        <v>2092</v>
      </c>
      <c r="C2045" s="87" t="s">
        <v>1752</v>
      </c>
      <c r="D2045" s="87">
        <v>92</v>
      </c>
      <c r="E2045" s="87">
        <v>920</v>
      </c>
      <c r="F2045" s="87">
        <v>0</v>
      </c>
      <c r="G2045" s="87" t="s">
        <v>1794</v>
      </c>
    </row>
    <row r="2046" spans="2:7">
      <c r="B2046" s="99" t="s">
        <v>2092</v>
      </c>
      <c r="C2046" s="87" t="s">
        <v>1752</v>
      </c>
      <c r="D2046" s="87">
        <v>92</v>
      </c>
      <c r="E2046" s="87">
        <v>920</v>
      </c>
      <c r="F2046" s="87">
        <v>9200</v>
      </c>
      <c r="G2046" s="87" t="s">
        <v>303</v>
      </c>
    </row>
    <row r="2047" spans="2:7">
      <c r="B2047" s="99" t="s">
        <v>2092</v>
      </c>
      <c r="C2047" s="87" t="s">
        <v>1752</v>
      </c>
      <c r="D2047" s="87">
        <v>92</v>
      </c>
      <c r="E2047" s="87">
        <v>920</v>
      </c>
      <c r="F2047" s="87">
        <v>9209</v>
      </c>
      <c r="G2047" s="87" t="s">
        <v>304</v>
      </c>
    </row>
    <row r="2048" spans="2:7">
      <c r="B2048" s="99" t="s">
        <v>2092</v>
      </c>
      <c r="C2048" s="87" t="s">
        <v>1752</v>
      </c>
      <c r="D2048" s="87">
        <v>92</v>
      </c>
      <c r="E2048" s="87">
        <v>921</v>
      </c>
      <c r="F2048" s="87">
        <v>0</v>
      </c>
      <c r="G2048" s="87" t="s">
        <v>1795</v>
      </c>
    </row>
    <row r="2049" spans="2:7">
      <c r="B2049" s="99" t="s">
        <v>2092</v>
      </c>
      <c r="C2049" s="87" t="s">
        <v>1752</v>
      </c>
      <c r="D2049" s="87">
        <v>92</v>
      </c>
      <c r="E2049" s="87">
        <v>921</v>
      </c>
      <c r="F2049" s="87">
        <v>9211</v>
      </c>
      <c r="G2049" s="87" t="s">
        <v>1796</v>
      </c>
    </row>
    <row r="2050" spans="2:7">
      <c r="B2050" s="99" t="s">
        <v>2092</v>
      </c>
      <c r="C2050" s="87" t="s">
        <v>1752</v>
      </c>
      <c r="D2050" s="87">
        <v>92</v>
      </c>
      <c r="E2050" s="87">
        <v>921</v>
      </c>
      <c r="F2050" s="87">
        <v>9212</v>
      </c>
      <c r="G2050" s="87" t="s">
        <v>1797</v>
      </c>
    </row>
    <row r="2051" spans="2:7">
      <c r="B2051" s="99" t="s">
        <v>2092</v>
      </c>
      <c r="C2051" s="87" t="s">
        <v>1752</v>
      </c>
      <c r="D2051" s="87">
        <v>92</v>
      </c>
      <c r="E2051" s="87">
        <v>922</v>
      </c>
      <c r="F2051" s="87">
        <v>0</v>
      </c>
      <c r="G2051" s="87" t="s">
        <v>1798</v>
      </c>
    </row>
    <row r="2052" spans="2:7">
      <c r="B2052" s="99" t="s">
        <v>2092</v>
      </c>
      <c r="C2052" s="87" t="s">
        <v>1752</v>
      </c>
      <c r="D2052" s="87">
        <v>92</v>
      </c>
      <c r="E2052" s="87">
        <v>922</v>
      </c>
      <c r="F2052" s="87">
        <v>9221</v>
      </c>
      <c r="G2052" s="87" t="s">
        <v>1799</v>
      </c>
    </row>
    <row r="2053" spans="2:7">
      <c r="B2053" s="99" t="s">
        <v>2092</v>
      </c>
      <c r="C2053" s="87" t="s">
        <v>1752</v>
      </c>
      <c r="D2053" s="87">
        <v>92</v>
      </c>
      <c r="E2053" s="87">
        <v>922</v>
      </c>
      <c r="F2053" s="87">
        <v>9229</v>
      </c>
      <c r="G2053" s="87" t="s">
        <v>1800</v>
      </c>
    </row>
    <row r="2054" spans="2:7">
      <c r="B2054" s="99" t="s">
        <v>2092</v>
      </c>
      <c r="C2054" s="87" t="s">
        <v>1752</v>
      </c>
      <c r="D2054" s="87">
        <v>92</v>
      </c>
      <c r="E2054" s="87">
        <v>923</v>
      </c>
      <c r="F2054" s="87">
        <v>0</v>
      </c>
      <c r="G2054" s="87" t="s">
        <v>1801</v>
      </c>
    </row>
    <row r="2055" spans="2:7">
      <c r="B2055" s="99" t="s">
        <v>2092</v>
      </c>
      <c r="C2055" s="87" t="s">
        <v>1752</v>
      </c>
      <c r="D2055" s="87">
        <v>92</v>
      </c>
      <c r="E2055" s="87">
        <v>923</v>
      </c>
      <c r="F2055" s="87">
        <v>9231</v>
      </c>
      <c r="G2055" s="87" t="s">
        <v>1801</v>
      </c>
    </row>
    <row r="2056" spans="2:7">
      <c r="B2056" s="99" t="s">
        <v>2092</v>
      </c>
      <c r="C2056" s="87" t="s">
        <v>1752</v>
      </c>
      <c r="D2056" s="87">
        <v>92</v>
      </c>
      <c r="E2056" s="87">
        <v>929</v>
      </c>
      <c r="F2056" s="87">
        <v>0</v>
      </c>
      <c r="G2056" s="87" t="s">
        <v>1802</v>
      </c>
    </row>
    <row r="2057" spans="2:7">
      <c r="B2057" s="99" t="s">
        <v>2092</v>
      </c>
      <c r="C2057" s="87" t="s">
        <v>1752</v>
      </c>
      <c r="D2057" s="87">
        <v>92</v>
      </c>
      <c r="E2057" s="87">
        <v>929</v>
      </c>
      <c r="F2057" s="87">
        <v>9291</v>
      </c>
      <c r="G2057" s="87" t="s">
        <v>1803</v>
      </c>
    </row>
    <row r="2058" spans="2:7">
      <c r="B2058" s="99" t="s">
        <v>2092</v>
      </c>
      <c r="C2058" s="87" t="s">
        <v>1752</v>
      </c>
      <c r="D2058" s="87">
        <v>92</v>
      </c>
      <c r="E2058" s="87">
        <v>929</v>
      </c>
      <c r="F2058" s="87">
        <v>9292</v>
      </c>
      <c r="G2058" s="87" t="s">
        <v>1804</v>
      </c>
    </row>
    <row r="2059" spans="2:7">
      <c r="B2059" s="99" t="s">
        <v>2092</v>
      </c>
      <c r="C2059" s="87" t="s">
        <v>1752</v>
      </c>
      <c r="D2059" s="87">
        <v>92</v>
      </c>
      <c r="E2059" s="87">
        <v>929</v>
      </c>
      <c r="F2059" s="87">
        <v>9293</v>
      </c>
      <c r="G2059" s="87" t="s">
        <v>1805</v>
      </c>
    </row>
    <row r="2060" spans="2:7">
      <c r="B2060" s="99" t="s">
        <v>2092</v>
      </c>
      <c r="C2060" s="87" t="s">
        <v>1752</v>
      </c>
      <c r="D2060" s="87">
        <v>92</v>
      </c>
      <c r="E2060" s="87">
        <v>929</v>
      </c>
      <c r="F2060" s="87">
        <v>9294</v>
      </c>
      <c r="G2060" s="87" t="s">
        <v>1806</v>
      </c>
    </row>
    <row r="2061" spans="2:7">
      <c r="B2061" s="99" t="s">
        <v>2092</v>
      </c>
      <c r="C2061" s="87" t="s">
        <v>1752</v>
      </c>
      <c r="D2061" s="87">
        <v>92</v>
      </c>
      <c r="E2061" s="87">
        <v>929</v>
      </c>
      <c r="F2061" s="87">
        <v>9299</v>
      </c>
      <c r="G2061" s="87" t="s">
        <v>1807</v>
      </c>
    </row>
    <row r="2062" spans="2:7">
      <c r="B2062" s="99" t="s">
        <v>2092</v>
      </c>
      <c r="C2062" s="87" t="s">
        <v>1752</v>
      </c>
      <c r="D2062" s="87">
        <v>93</v>
      </c>
      <c r="E2062" s="87">
        <v>0</v>
      </c>
      <c r="F2062" s="87">
        <v>0</v>
      </c>
      <c r="G2062" s="87" t="s">
        <v>1808</v>
      </c>
    </row>
    <row r="2063" spans="2:7">
      <c r="B2063" s="99" t="s">
        <v>2092</v>
      </c>
      <c r="C2063" s="87" t="s">
        <v>1752</v>
      </c>
      <c r="D2063" s="87">
        <v>93</v>
      </c>
      <c r="E2063" s="87">
        <v>931</v>
      </c>
      <c r="F2063" s="87">
        <v>0</v>
      </c>
      <c r="G2063" s="87" t="s">
        <v>1809</v>
      </c>
    </row>
    <row r="2064" spans="2:7">
      <c r="B2064" s="99" t="s">
        <v>2092</v>
      </c>
      <c r="C2064" s="87" t="s">
        <v>1752</v>
      </c>
      <c r="D2064" s="87">
        <v>93</v>
      </c>
      <c r="E2064" s="87">
        <v>931</v>
      </c>
      <c r="F2064" s="87">
        <v>9311</v>
      </c>
      <c r="G2064" s="87" t="s">
        <v>1810</v>
      </c>
    </row>
    <row r="2065" spans="2:7">
      <c r="B2065" s="99" t="s">
        <v>2092</v>
      </c>
      <c r="C2065" s="87" t="s">
        <v>1752</v>
      </c>
      <c r="D2065" s="87">
        <v>93</v>
      </c>
      <c r="E2065" s="87">
        <v>931</v>
      </c>
      <c r="F2065" s="87">
        <v>9312</v>
      </c>
      <c r="G2065" s="87" t="s">
        <v>1811</v>
      </c>
    </row>
    <row r="2066" spans="2:7">
      <c r="B2066" s="99" t="s">
        <v>2092</v>
      </c>
      <c r="C2066" s="87" t="s">
        <v>1752</v>
      </c>
      <c r="D2066" s="87">
        <v>93</v>
      </c>
      <c r="E2066" s="87">
        <v>932</v>
      </c>
      <c r="F2066" s="87">
        <v>0</v>
      </c>
      <c r="G2066" s="87" t="s">
        <v>1812</v>
      </c>
    </row>
    <row r="2067" spans="2:7">
      <c r="B2067" s="99" t="s">
        <v>2092</v>
      </c>
      <c r="C2067" s="87" t="s">
        <v>1752</v>
      </c>
      <c r="D2067" s="87">
        <v>93</v>
      </c>
      <c r="E2067" s="87">
        <v>932</v>
      </c>
      <c r="F2067" s="87">
        <v>9321</v>
      </c>
      <c r="G2067" s="87" t="s">
        <v>1812</v>
      </c>
    </row>
    <row r="2068" spans="2:7">
      <c r="B2068" s="99" t="s">
        <v>2092</v>
      </c>
      <c r="C2068" s="87" t="s">
        <v>1752</v>
      </c>
      <c r="D2068" s="87">
        <v>93</v>
      </c>
      <c r="E2068" s="87">
        <v>933</v>
      </c>
      <c r="F2068" s="87">
        <v>0</v>
      </c>
      <c r="G2068" s="87" t="s">
        <v>1813</v>
      </c>
    </row>
    <row r="2069" spans="2:7">
      <c r="B2069" s="99" t="s">
        <v>2092</v>
      </c>
      <c r="C2069" s="87" t="s">
        <v>1752</v>
      </c>
      <c r="D2069" s="87">
        <v>93</v>
      </c>
      <c r="E2069" s="87">
        <v>933</v>
      </c>
      <c r="F2069" s="87">
        <v>9331</v>
      </c>
      <c r="G2069" s="87" t="s">
        <v>1814</v>
      </c>
    </row>
    <row r="2070" spans="2:7">
      <c r="B2070" s="99" t="s">
        <v>2092</v>
      </c>
      <c r="C2070" s="87" t="s">
        <v>1752</v>
      </c>
      <c r="D2070" s="87">
        <v>93</v>
      </c>
      <c r="E2070" s="87">
        <v>933</v>
      </c>
      <c r="F2070" s="87">
        <v>9332</v>
      </c>
      <c r="G2070" s="87" t="s">
        <v>1815</v>
      </c>
    </row>
    <row r="2071" spans="2:7">
      <c r="B2071" s="99" t="s">
        <v>2092</v>
      </c>
      <c r="C2071" s="87" t="s">
        <v>1752</v>
      </c>
      <c r="D2071" s="87">
        <v>93</v>
      </c>
      <c r="E2071" s="87">
        <v>934</v>
      </c>
      <c r="F2071" s="87">
        <v>0</v>
      </c>
      <c r="G2071" s="87" t="s">
        <v>1816</v>
      </c>
    </row>
    <row r="2072" spans="2:7">
      <c r="B2072" s="99" t="s">
        <v>2092</v>
      </c>
      <c r="C2072" s="87" t="s">
        <v>1752</v>
      </c>
      <c r="D2072" s="87">
        <v>93</v>
      </c>
      <c r="E2072" s="87">
        <v>934</v>
      </c>
      <c r="F2072" s="87">
        <v>9341</v>
      </c>
      <c r="G2072" s="87" t="s">
        <v>1816</v>
      </c>
    </row>
    <row r="2073" spans="2:7">
      <c r="B2073" s="99" t="s">
        <v>2092</v>
      </c>
      <c r="C2073" s="87" t="s">
        <v>1752</v>
      </c>
      <c r="D2073" s="87">
        <v>93</v>
      </c>
      <c r="E2073" s="87">
        <v>939</v>
      </c>
      <c r="F2073" s="87">
        <v>0</v>
      </c>
      <c r="G2073" s="87" t="s">
        <v>1817</v>
      </c>
    </row>
    <row r="2074" spans="2:7">
      <c r="B2074" s="99" t="s">
        <v>2092</v>
      </c>
      <c r="C2074" s="87" t="s">
        <v>1752</v>
      </c>
      <c r="D2074" s="87">
        <v>93</v>
      </c>
      <c r="E2074" s="87">
        <v>939</v>
      </c>
      <c r="F2074" s="87">
        <v>9399</v>
      </c>
      <c r="G2074" s="87" t="s">
        <v>1817</v>
      </c>
    </row>
    <row r="2075" spans="2:7">
      <c r="B2075" s="99" t="s">
        <v>2092</v>
      </c>
      <c r="C2075" s="87" t="s">
        <v>1752</v>
      </c>
      <c r="D2075" s="87">
        <v>94</v>
      </c>
      <c r="E2075" s="87">
        <v>0</v>
      </c>
      <c r="F2075" s="87">
        <v>0</v>
      </c>
      <c r="G2075" s="87" t="s">
        <v>1818</v>
      </c>
    </row>
    <row r="2076" spans="2:7">
      <c r="B2076" s="99" t="s">
        <v>2092</v>
      </c>
      <c r="C2076" s="87" t="s">
        <v>1752</v>
      </c>
      <c r="D2076" s="87">
        <v>94</v>
      </c>
      <c r="E2076" s="87">
        <v>941</v>
      </c>
      <c r="F2076" s="87">
        <v>0</v>
      </c>
      <c r="G2076" s="87" t="s">
        <v>1819</v>
      </c>
    </row>
    <row r="2077" spans="2:7">
      <c r="B2077" s="99" t="s">
        <v>2092</v>
      </c>
      <c r="C2077" s="87" t="s">
        <v>1752</v>
      </c>
      <c r="D2077" s="87">
        <v>94</v>
      </c>
      <c r="E2077" s="87">
        <v>941</v>
      </c>
      <c r="F2077" s="87">
        <v>9411</v>
      </c>
      <c r="G2077" s="87" t="s">
        <v>1820</v>
      </c>
    </row>
    <row r="2078" spans="2:7">
      <c r="B2078" s="99" t="s">
        <v>2092</v>
      </c>
      <c r="C2078" s="87" t="s">
        <v>1752</v>
      </c>
      <c r="D2078" s="87">
        <v>94</v>
      </c>
      <c r="E2078" s="87">
        <v>941</v>
      </c>
      <c r="F2078" s="87">
        <v>9412</v>
      </c>
      <c r="G2078" s="87" t="s">
        <v>1821</v>
      </c>
    </row>
    <row r="2079" spans="2:7">
      <c r="B2079" s="99" t="s">
        <v>2092</v>
      </c>
      <c r="C2079" s="87" t="s">
        <v>1752</v>
      </c>
      <c r="D2079" s="87">
        <v>94</v>
      </c>
      <c r="E2079" s="87">
        <v>942</v>
      </c>
      <c r="F2079" s="87">
        <v>0</v>
      </c>
      <c r="G2079" s="87" t="s">
        <v>1822</v>
      </c>
    </row>
    <row r="2080" spans="2:7">
      <c r="B2080" s="99" t="s">
        <v>2092</v>
      </c>
      <c r="C2080" s="87" t="s">
        <v>1752</v>
      </c>
      <c r="D2080" s="87">
        <v>94</v>
      </c>
      <c r="E2080" s="87">
        <v>942</v>
      </c>
      <c r="F2080" s="87">
        <v>9421</v>
      </c>
      <c r="G2080" s="87" t="s">
        <v>1823</v>
      </c>
    </row>
    <row r="2081" spans="2:7">
      <c r="B2081" s="99" t="s">
        <v>2092</v>
      </c>
      <c r="C2081" s="87" t="s">
        <v>1752</v>
      </c>
      <c r="D2081" s="87">
        <v>94</v>
      </c>
      <c r="E2081" s="87">
        <v>942</v>
      </c>
      <c r="F2081" s="87">
        <v>9422</v>
      </c>
      <c r="G2081" s="87" t="s">
        <v>1824</v>
      </c>
    </row>
    <row r="2082" spans="2:7">
      <c r="B2082" s="99" t="s">
        <v>2092</v>
      </c>
      <c r="C2082" s="87" t="s">
        <v>1752</v>
      </c>
      <c r="D2082" s="87">
        <v>94</v>
      </c>
      <c r="E2082" s="87">
        <v>943</v>
      </c>
      <c r="F2082" s="87">
        <v>0</v>
      </c>
      <c r="G2082" s="87" t="s">
        <v>1825</v>
      </c>
    </row>
    <row r="2083" spans="2:7">
      <c r="B2083" s="99" t="s">
        <v>2092</v>
      </c>
      <c r="C2083" s="87" t="s">
        <v>1752</v>
      </c>
      <c r="D2083" s="87">
        <v>94</v>
      </c>
      <c r="E2083" s="87">
        <v>943</v>
      </c>
      <c r="F2083" s="87">
        <v>9431</v>
      </c>
      <c r="G2083" s="87" t="s">
        <v>1826</v>
      </c>
    </row>
    <row r="2084" spans="2:7">
      <c r="B2084" s="99" t="s">
        <v>2092</v>
      </c>
      <c r="C2084" s="87" t="s">
        <v>1752</v>
      </c>
      <c r="D2084" s="87">
        <v>94</v>
      </c>
      <c r="E2084" s="87">
        <v>943</v>
      </c>
      <c r="F2084" s="87">
        <v>9432</v>
      </c>
      <c r="G2084" s="87" t="s">
        <v>1827</v>
      </c>
    </row>
    <row r="2085" spans="2:7">
      <c r="B2085" s="99" t="s">
        <v>2092</v>
      </c>
      <c r="C2085" s="87" t="s">
        <v>1752</v>
      </c>
      <c r="D2085" s="87">
        <v>94</v>
      </c>
      <c r="E2085" s="87">
        <v>949</v>
      </c>
      <c r="F2085" s="87">
        <v>0</v>
      </c>
      <c r="G2085" s="87" t="s">
        <v>1828</v>
      </c>
    </row>
    <row r="2086" spans="2:7">
      <c r="B2086" s="99" t="s">
        <v>2092</v>
      </c>
      <c r="C2086" s="87" t="s">
        <v>1752</v>
      </c>
      <c r="D2086" s="87">
        <v>94</v>
      </c>
      <c r="E2086" s="87">
        <v>949</v>
      </c>
      <c r="F2086" s="87">
        <v>9491</v>
      </c>
      <c r="G2086" s="87" t="s">
        <v>1829</v>
      </c>
    </row>
    <row r="2087" spans="2:7">
      <c r="B2087" s="99" t="s">
        <v>2092</v>
      </c>
      <c r="C2087" s="87" t="s">
        <v>1752</v>
      </c>
      <c r="D2087" s="87">
        <v>94</v>
      </c>
      <c r="E2087" s="87">
        <v>949</v>
      </c>
      <c r="F2087" s="87">
        <v>9499</v>
      </c>
      <c r="G2087" s="87" t="s">
        <v>1830</v>
      </c>
    </row>
    <row r="2088" spans="2:7">
      <c r="B2088" s="99" t="s">
        <v>2092</v>
      </c>
      <c r="C2088" s="87" t="s">
        <v>1752</v>
      </c>
      <c r="D2088" s="87">
        <v>95</v>
      </c>
      <c r="E2088" s="87">
        <v>0</v>
      </c>
      <c r="F2088" s="87">
        <v>0</v>
      </c>
      <c r="G2088" s="87" t="s">
        <v>1831</v>
      </c>
    </row>
    <row r="2089" spans="2:7">
      <c r="B2089" s="99" t="s">
        <v>2092</v>
      </c>
      <c r="C2089" s="87" t="s">
        <v>1752</v>
      </c>
      <c r="D2089" s="87">
        <v>95</v>
      </c>
      <c r="E2089" s="87">
        <v>950</v>
      </c>
      <c r="F2089" s="87">
        <v>0</v>
      </c>
      <c r="G2089" s="87" t="s">
        <v>1832</v>
      </c>
    </row>
    <row r="2090" spans="2:7">
      <c r="B2090" s="99" t="s">
        <v>2092</v>
      </c>
      <c r="C2090" s="87" t="s">
        <v>1752</v>
      </c>
      <c r="D2090" s="87">
        <v>95</v>
      </c>
      <c r="E2090" s="87">
        <v>950</v>
      </c>
      <c r="F2090" s="87">
        <v>9501</v>
      </c>
      <c r="G2090" s="87" t="s">
        <v>1343</v>
      </c>
    </row>
    <row r="2091" spans="2:7">
      <c r="B2091" s="99" t="s">
        <v>2092</v>
      </c>
      <c r="C2091" s="87" t="s">
        <v>1752</v>
      </c>
      <c r="D2091" s="87">
        <v>95</v>
      </c>
      <c r="E2091" s="87">
        <v>951</v>
      </c>
      <c r="F2091" s="87">
        <v>0</v>
      </c>
      <c r="G2091" s="87" t="s">
        <v>1833</v>
      </c>
    </row>
    <row r="2092" spans="2:7">
      <c r="B2092" s="99" t="s">
        <v>2092</v>
      </c>
      <c r="C2092" s="87" t="s">
        <v>1752</v>
      </c>
      <c r="D2092" s="87">
        <v>95</v>
      </c>
      <c r="E2092" s="87">
        <v>951</v>
      </c>
      <c r="F2092" s="87">
        <v>9511</v>
      </c>
      <c r="G2092" s="87" t="s">
        <v>1833</v>
      </c>
    </row>
    <row r="2093" spans="2:7">
      <c r="B2093" s="99" t="s">
        <v>2092</v>
      </c>
      <c r="C2093" s="87" t="s">
        <v>1752</v>
      </c>
      <c r="D2093" s="87">
        <v>95</v>
      </c>
      <c r="E2093" s="87">
        <v>952</v>
      </c>
      <c r="F2093" s="87">
        <v>0</v>
      </c>
      <c r="G2093" s="87" t="s">
        <v>1834</v>
      </c>
    </row>
    <row r="2094" spans="2:7">
      <c r="B2094" s="99" t="s">
        <v>2092</v>
      </c>
      <c r="C2094" s="87" t="s">
        <v>1752</v>
      </c>
      <c r="D2094" s="87">
        <v>95</v>
      </c>
      <c r="E2094" s="87">
        <v>952</v>
      </c>
      <c r="F2094" s="87">
        <v>9521</v>
      </c>
      <c r="G2094" s="87" t="s">
        <v>1834</v>
      </c>
    </row>
    <row r="2095" spans="2:7">
      <c r="B2095" s="99" t="s">
        <v>2092</v>
      </c>
      <c r="C2095" s="87" t="s">
        <v>1752</v>
      </c>
      <c r="D2095" s="87">
        <v>95</v>
      </c>
      <c r="E2095" s="87">
        <v>959</v>
      </c>
      <c r="F2095" s="87">
        <v>0</v>
      </c>
      <c r="G2095" s="87" t="s">
        <v>1835</v>
      </c>
    </row>
    <row r="2096" spans="2:7">
      <c r="B2096" s="99" t="s">
        <v>2092</v>
      </c>
      <c r="C2096" s="87" t="s">
        <v>1752</v>
      </c>
      <c r="D2096" s="87">
        <v>95</v>
      </c>
      <c r="E2096" s="87">
        <v>959</v>
      </c>
      <c r="F2096" s="87">
        <v>9599</v>
      </c>
      <c r="G2096" s="87" t="s">
        <v>1835</v>
      </c>
    </row>
    <row r="2097" spans="2:7">
      <c r="B2097" s="99" t="s">
        <v>2092</v>
      </c>
      <c r="C2097" s="87" t="s">
        <v>1752</v>
      </c>
      <c r="D2097" s="87">
        <v>96</v>
      </c>
      <c r="E2097" s="87">
        <v>0</v>
      </c>
      <c r="F2097" s="87">
        <v>0</v>
      </c>
      <c r="G2097" s="87" t="s">
        <v>1836</v>
      </c>
    </row>
    <row r="2098" spans="2:7">
      <c r="B2098" s="99" t="s">
        <v>2092</v>
      </c>
      <c r="C2098" s="87" t="s">
        <v>1752</v>
      </c>
      <c r="D2098" s="87">
        <v>96</v>
      </c>
      <c r="E2098" s="87">
        <v>961</v>
      </c>
      <c r="F2098" s="87">
        <v>0</v>
      </c>
      <c r="G2098" s="87" t="s">
        <v>1837</v>
      </c>
    </row>
    <row r="2099" spans="2:7">
      <c r="B2099" s="99" t="s">
        <v>2092</v>
      </c>
      <c r="C2099" s="87" t="s">
        <v>1752</v>
      </c>
      <c r="D2099" s="87">
        <v>96</v>
      </c>
      <c r="E2099" s="87">
        <v>961</v>
      </c>
      <c r="F2099" s="87">
        <v>9611</v>
      </c>
      <c r="G2099" s="87" t="s">
        <v>1837</v>
      </c>
    </row>
    <row r="2100" spans="2:7">
      <c r="B2100" s="99" t="s">
        <v>2092</v>
      </c>
      <c r="C2100" s="87" t="s">
        <v>1752</v>
      </c>
      <c r="D2100" s="87">
        <v>96</v>
      </c>
      <c r="E2100" s="87">
        <v>969</v>
      </c>
      <c r="F2100" s="87">
        <v>0</v>
      </c>
      <c r="G2100" s="87" t="s">
        <v>1838</v>
      </c>
    </row>
    <row r="2101" spans="2:7">
      <c r="B2101" s="99" t="s">
        <v>2092</v>
      </c>
      <c r="C2101" s="87" t="s">
        <v>1752</v>
      </c>
      <c r="D2101" s="87">
        <v>96</v>
      </c>
      <c r="E2101" s="87">
        <v>969</v>
      </c>
      <c r="F2101" s="87">
        <v>9699</v>
      </c>
      <c r="G2101" s="87" t="s">
        <v>1838</v>
      </c>
    </row>
    <row r="2102" spans="2:7">
      <c r="B2102" s="99" t="s">
        <v>2093</v>
      </c>
      <c r="C2102" s="87" t="s">
        <v>1839</v>
      </c>
      <c r="D2102" s="87">
        <v>0</v>
      </c>
      <c r="E2102" s="87">
        <v>0</v>
      </c>
      <c r="F2102" s="87">
        <v>0</v>
      </c>
      <c r="G2102" s="87" t="s">
        <v>1840</v>
      </c>
    </row>
    <row r="2103" spans="2:7">
      <c r="B2103" s="99" t="s">
        <v>2093</v>
      </c>
      <c r="C2103" s="87" t="s">
        <v>1839</v>
      </c>
      <c r="D2103" s="87">
        <v>97</v>
      </c>
      <c r="E2103" s="87">
        <v>0</v>
      </c>
      <c r="F2103" s="87">
        <v>0</v>
      </c>
      <c r="G2103" s="87" t="s">
        <v>1841</v>
      </c>
    </row>
    <row r="2104" spans="2:7">
      <c r="B2104" s="99" t="s">
        <v>2093</v>
      </c>
      <c r="C2104" s="87" t="s">
        <v>1839</v>
      </c>
      <c r="D2104" s="87">
        <v>97</v>
      </c>
      <c r="E2104" s="87">
        <v>971</v>
      </c>
      <c r="F2104" s="87">
        <v>0</v>
      </c>
      <c r="G2104" s="87" t="s">
        <v>1842</v>
      </c>
    </row>
    <row r="2105" spans="2:7">
      <c r="B2105" s="99" t="s">
        <v>2093</v>
      </c>
      <c r="C2105" s="87" t="s">
        <v>1839</v>
      </c>
      <c r="D2105" s="87">
        <v>97</v>
      </c>
      <c r="E2105" s="87">
        <v>971</v>
      </c>
      <c r="F2105" s="87">
        <v>9711</v>
      </c>
      <c r="G2105" s="87" t="s">
        <v>1842</v>
      </c>
    </row>
    <row r="2106" spans="2:7">
      <c r="B2106" s="99" t="s">
        <v>2093</v>
      </c>
      <c r="C2106" s="87" t="s">
        <v>1839</v>
      </c>
      <c r="D2106" s="87">
        <v>97</v>
      </c>
      <c r="E2106" s="87">
        <v>972</v>
      </c>
      <c r="F2106" s="87">
        <v>0</v>
      </c>
      <c r="G2106" s="87" t="s">
        <v>1843</v>
      </c>
    </row>
    <row r="2107" spans="2:7">
      <c r="B2107" s="99" t="s">
        <v>2093</v>
      </c>
      <c r="C2107" s="87" t="s">
        <v>1839</v>
      </c>
      <c r="D2107" s="87">
        <v>97</v>
      </c>
      <c r="E2107" s="87">
        <v>972</v>
      </c>
      <c r="F2107" s="87">
        <v>9721</v>
      </c>
      <c r="G2107" s="87" t="s">
        <v>1843</v>
      </c>
    </row>
    <row r="2108" spans="2:7">
      <c r="B2108" s="99" t="s">
        <v>2093</v>
      </c>
      <c r="C2108" s="87" t="s">
        <v>1839</v>
      </c>
      <c r="D2108" s="87">
        <v>97</v>
      </c>
      <c r="E2108" s="87">
        <v>973</v>
      </c>
      <c r="F2108" s="87">
        <v>0</v>
      </c>
      <c r="G2108" s="87" t="s">
        <v>1844</v>
      </c>
    </row>
    <row r="2109" spans="2:7">
      <c r="B2109" s="99" t="s">
        <v>2093</v>
      </c>
      <c r="C2109" s="87" t="s">
        <v>1839</v>
      </c>
      <c r="D2109" s="87">
        <v>97</v>
      </c>
      <c r="E2109" s="87">
        <v>973</v>
      </c>
      <c r="F2109" s="87">
        <v>9731</v>
      </c>
      <c r="G2109" s="87" t="s">
        <v>1844</v>
      </c>
    </row>
    <row r="2110" spans="2:7">
      <c r="B2110" s="99" t="s">
        <v>2093</v>
      </c>
      <c r="C2110" s="87" t="s">
        <v>1839</v>
      </c>
      <c r="D2110" s="87">
        <v>98</v>
      </c>
      <c r="E2110" s="87">
        <v>0</v>
      </c>
      <c r="F2110" s="87">
        <v>0</v>
      </c>
      <c r="G2110" s="87" t="s">
        <v>1845</v>
      </c>
    </row>
    <row r="2111" spans="2:7">
      <c r="B2111" s="99" t="s">
        <v>2093</v>
      </c>
      <c r="C2111" s="87" t="s">
        <v>1839</v>
      </c>
      <c r="D2111" s="87">
        <v>98</v>
      </c>
      <c r="E2111" s="87">
        <v>981</v>
      </c>
      <c r="F2111" s="87">
        <v>0</v>
      </c>
      <c r="G2111" s="87" t="s">
        <v>1846</v>
      </c>
    </row>
    <row r="2112" spans="2:7">
      <c r="B2112" s="99" t="s">
        <v>2093</v>
      </c>
      <c r="C2112" s="87" t="s">
        <v>1839</v>
      </c>
      <c r="D2112" s="87">
        <v>98</v>
      </c>
      <c r="E2112" s="87">
        <v>981</v>
      </c>
      <c r="F2112" s="87">
        <v>9811</v>
      </c>
      <c r="G2112" s="87" t="s">
        <v>1846</v>
      </c>
    </row>
    <row r="2113" spans="2:7">
      <c r="B2113" s="99" t="s">
        <v>2093</v>
      </c>
      <c r="C2113" s="87" t="s">
        <v>1839</v>
      </c>
      <c r="D2113" s="87">
        <v>98</v>
      </c>
      <c r="E2113" s="87">
        <v>982</v>
      </c>
      <c r="F2113" s="87">
        <v>0</v>
      </c>
      <c r="G2113" s="87" t="s">
        <v>1847</v>
      </c>
    </row>
    <row r="2114" spans="2:7">
      <c r="B2114" s="99" t="s">
        <v>2093</v>
      </c>
      <c r="C2114" s="87" t="s">
        <v>1839</v>
      </c>
      <c r="D2114" s="87">
        <v>98</v>
      </c>
      <c r="E2114" s="87">
        <v>982</v>
      </c>
      <c r="F2114" s="87">
        <v>9821</v>
      </c>
      <c r="G2114" s="87" t="s">
        <v>1847</v>
      </c>
    </row>
    <row r="2115" spans="2:7">
      <c r="B2115" s="99" t="s">
        <v>2093</v>
      </c>
      <c r="C2115" s="87" t="s">
        <v>1848</v>
      </c>
      <c r="D2115" s="87">
        <v>0</v>
      </c>
      <c r="E2115" s="87">
        <v>0</v>
      </c>
      <c r="F2115" s="87">
        <v>0</v>
      </c>
      <c r="G2115" s="87" t="s">
        <v>1849</v>
      </c>
    </row>
    <row r="2116" spans="2:7">
      <c r="B2116" s="99" t="s">
        <v>2093</v>
      </c>
      <c r="C2116" s="87" t="s">
        <v>1848</v>
      </c>
      <c r="D2116" s="87">
        <v>99</v>
      </c>
      <c r="E2116" s="87">
        <v>0</v>
      </c>
      <c r="F2116" s="87">
        <v>0</v>
      </c>
      <c r="G2116" s="87" t="s">
        <v>1849</v>
      </c>
    </row>
    <row r="2117" spans="2:7">
      <c r="B2117" s="99" t="s">
        <v>2093</v>
      </c>
      <c r="C2117" s="87" t="s">
        <v>1848</v>
      </c>
      <c r="D2117" s="87">
        <v>99</v>
      </c>
      <c r="E2117" s="87">
        <v>999</v>
      </c>
      <c r="F2117" s="87">
        <v>0</v>
      </c>
      <c r="G2117" s="87" t="s">
        <v>1849</v>
      </c>
    </row>
    <row r="2118" spans="2:7">
      <c r="B2118" s="99" t="s">
        <v>2093</v>
      </c>
      <c r="C2118" s="87" t="s">
        <v>1848</v>
      </c>
      <c r="D2118" s="87">
        <v>99</v>
      </c>
      <c r="E2118" s="87">
        <v>999</v>
      </c>
      <c r="F2118" s="87">
        <v>9999</v>
      </c>
      <c r="G2118" s="87" t="s">
        <v>1849</v>
      </c>
    </row>
  </sheetData>
  <sheetProtection algorithmName="SHA-512" hashValue="9d3EaXefhtHAmoQbNtS6x8a0563efpCTph/pvJXUAIPsbKGNQILhMrZ3cXtp5rkpD1aRrgpa0t73weZ9Y1YYTA==" saltValue="WDUFedymeBxKFFMp0yV6ow==" spinCount="100000" sheet="1" autoFilter="0"/>
  <autoFilter ref="B9:G2118" xr:uid="{00000000-0009-0000-0000-000004000000}"/>
  <mergeCells count="11">
    <mergeCell ref="C8:G8"/>
    <mergeCell ref="C2:D2"/>
    <mergeCell ref="E2:F2"/>
    <mergeCell ref="C3:D3"/>
    <mergeCell ref="C4:D4"/>
    <mergeCell ref="C5:D5"/>
    <mergeCell ref="C6:D6"/>
    <mergeCell ref="E3:F3"/>
    <mergeCell ref="E4:F4"/>
    <mergeCell ref="E5:F5"/>
    <mergeCell ref="E6:F6"/>
  </mergeCells>
  <phoneticPr fontId="58"/>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BH125"/>
  <sheetViews>
    <sheetView showGridLines="0" showZeros="0" view="pageBreakPreview" zoomScaleNormal="100" zoomScaleSheetLayoutView="100" workbookViewId="0">
      <selection activeCell="E6" sqref="E6:G6"/>
    </sheetView>
  </sheetViews>
  <sheetFormatPr defaultColWidth="9" defaultRowHeight="14.4"/>
  <cols>
    <col min="1" max="1" width="2.6640625" style="2" customWidth="1"/>
    <col min="2" max="2" width="5.6640625" style="2" customWidth="1"/>
    <col min="3" max="3" width="15.6640625" style="2" customWidth="1"/>
    <col min="4" max="4" width="12.6640625" style="2" customWidth="1"/>
    <col min="5" max="7" width="11.21875" style="2" customWidth="1"/>
    <col min="8" max="8" width="3.109375" style="2" customWidth="1"/>
    <col min="9" max="9" width="11.88671875" style="418" customWidth="1"/>
    <col min="10" max="13" width="11.88671875" style="104" hidden="1" customWidth="1"/>
    <col min="14" max="14" width="11.88671875" style="568" hidden="1" customWidth="1"/>
    <col min="15" max="16" width="11.88671875" hidden="1" customWidth="1"/>
    <col min="17" max="21" width="11.88671875" style="543" hidden="1" customWidth="1"/>
    <col min="22" max="23" width="11.88671875" style="544" hidden="1" customWidth="1"/>
    <col min="24" max="26" width="11.88671875" hidden="1" customWidth="1"/>
    <col min="27" max="27" width="5.6640625" hidden="1" customWidth="1"/>
    <col min="28" max="28" width="15.6640625" hidden="1" customWidth="1"/>
    <col min="29" max="29" width="12.6640625" hidden="1" customWidth="1"/>
    <col min="30" max="30" width="13.5546875" hidden="1" customWidth="1"/>
    <col min="31" max="32" width="11.21875" hidden="1" customWidth="1"/>
    <col min="33" max="33" width="3.109375" hidden="1" customWidth="1"/>
    <col min="34" max="38" width="13.44140625" hidden="1" customWidth="1"/>
    <col min="39" max="42" width="9" hidden="1" customWidth="1"/>
    <col min="43" max="43" width="9.109375" hidden="1" customWidth="1"/>
    <col min="44" max="50" width="0" hidden="1" customWidth="1"/>
    <col min="53" max="53" width="2.6640625" style="2" customWidth="1"/>
    <col min="54" max="54" width="5.6640625" style="2" customWidth="1"/>
    <col min="55" max="55" width="15.6640625" style="2" customWidth="1"/>
    <col min="56" max="56" width="12.6640625" style="2" customWidth="1"/>
    <col min="57" max="59" width="11.21875" style="2" customWidth="1"/>
    <col min="60" max="60" width="3.109375" style="2" customWidth="1"/>
  </cols>
  <sheetData>
    <row r="1" spans="2:59" ht="25.5" customHeight="1">
      <c r="B1" s="2" t="s">
        <v>265</v>
      </c>
      <c r="N1" s="542"/>
      <c r="V1" s="544" t="s">
        <v>238</v>
      </c>
      <c r="AA1" s="2" t="s">
        <v>265</v>
      </c>
      <c r="AB1" s="2"/>
      <c r="AC1" s="2"/>
      <c r="AD1" s="2"/>
      <c r="AE1" s="2"/>
      <c r="AF1" s="2"/>
      <c r="AG1" s="2"/>
      <c r="BB1" s="2" t="s">
        <v>265</v>
      </c>
    </row>
    <row r="2" spans="2:59" ht="27.75" customHeight="1">
      <c r="B2" s="698" t="s">
        <v>2362</v>
      </c>
      <c r="C2" s="714"/>
      <c r="D2" s="714"/>
      <c r="E2" s="706"/>
      <c r="F2" s="707"/>
      <c r="G2" s="708"/>
      <c r="N2" s="542"/>
      <c r="Q2" s="543" t="s">
        <v>243</v>
      </c>
      <c r="R2" s="543" t="s">
        <v>243</v>
      </c>
      <c r="S2" s="543" t="s">
        <v>244</v>
      </c>
      <c r="T2" s="543" t="s">
        <v>245</v>
      </c>
      <c r="V2" s="545" t="s">
        <v>119</v>
      </c>
      <c r="W2" s="545" t="s">
        <v>118</v>
      </c>
      <c r="AA2" s="698" t="s">
        <v>2362</v>
      </c>
      <c r="AB2" s="699"/>
      <c r="AC2" s="699"/>
      <c r="AD2" s="700" t="s">
        <v>2396</v>
      </c>
      <c r="AE2" s="701"/>
      <c r="AF2" s="702"/>
      <c r="AG2" s="2"/>
      <c r="BB2" s="698" t="s">
        <v>2362</v>
      </c>
      <c r="BC2" s="714"/>
      <c r="BD2" s="716"/>
      <c r="BE2" s="700" t="s">
        <v>2396</v>
      </c>
      <c r="BF2" s="717"/>
      <c r="BG2" s="718"/>
    </row>
    <row r="3" spans="2:59" ht="21" customHeight="1">
      <c r="B3" s="636" t="s">
        <v>26</v>
      </c>
      <c r="C3" s="637"/>
      <c r="D3" s="638"/>
      <c r="E3" s="674" t="str">
        <f>IF(E2="","","蓄電池")</f>
        <v/>
      </c>
      <c r="F3" s="675"/>
      <c r="G3" s="676"/>
      <c r="M3" s="546"/>
      <c r="N3" s="542"/>
      <c r="Q3" s="543" t="s">
        <v>120</v>
      </c>
      <c r="R3" s="543" t="s">
        <v>120</v>
      </c>
      <c r="S3" s="543">
        <f t="shared" ref="S3:S20" si="0">COUNTIF($V$3:$V$125,Q3)</f>
        <v>2</v>
      </c>
      <c r="T3" s="543" t="e">
        <f>"基本情報!V"&amp;R3&amp;":V"&amp;(R3+S3-1)</f>
        <v>#VALUE!</v>
      </c>
      <c r="V3" s="547" t="s">
        <v>120</v>
      </c>
      <c r="W3" s="54" t="s">
        <v>140</v>
      </c>
      <c r="X3" t="s">
        <v>286</v>
      </c>
      <c r="AA3" s="636" t="s">
        <v>26</v>
      </c>
      <c r="AB3" s="637"/>
      <c r="AC3" s="638"/>
      <c r="AD3" s="703" t="s">
        <v>287</v>
      </c>
      <c r="AE3" s="704"/>
      <c r="AF3" s="705"/>
      <c r="AG3" s="2"/>
      <c r="BB3" s="636" t="s">
        <v>26</v>
      </c>
      <c r="BC3" s="637"/>
      <c r="BD3" s="638"/>
      <c r="BE3" s="703" t="s">
        <v>2574</v>
      </c>
      <c r="BF3" s="704"/>
      <c r="BG3" s="705"/>
    </row>
    <row r="4" spans="2:59" ht="39" customHeight="1">
      <c r="B4" s="636" t="s">
        <v>266</v>
      </c>
      <c r="C4" s="637"/>
      <c r="D4" s="637"/>
      <c r="E4" s="403"/>
      <c r="F4" s="549" t="str">
        <f>IF(E2="","",E3)</f>
        <v/>
      </c>
      <c r="G4" s="550" t="str">
        <f>IF(F4="","",IF(F4&gt;="","設備導入事業","　"))</f>
        <v/>
      </c>
      <c r="I4" s="712"/>
      <c r="J4" s="713"/>
      <c r="K4" s="713"/>
      <c r="L4" s="713"/>
      <c r="M4" s="713"/>
      <c r="N4" s="713"/>
      <c r="Q4" s="543" t="s">
        <v>121</v>
      </c>
      <c r="R4" s="543" t="s">
        <v>121</v>
      </c>
      <c r="S4" s="543">
        <f t="shared" si="0"/>
        <v>2</v>
      </c>
      <c r="T4" s="543" t="e">
        <f t="shared" ref="T4:T20" si="1">"基本情報!V"&amp;R4&amp;":V"&amp;(R4+S4-1)</f>
        <v>#VALUE!</v>
      </c>
      <c r="V4" s="547" t="s">
        <v>120</v>
      </c>
      <c r="W4" s="54" t="s">
        <v>141</v>
      </c>
      <c r="X4" t="s">
        <v>287</v>
      </c>
      <c r="AA4" s="636" t="s">
        <v>266</v>
      </c>
      <c r="AB4" s="637"/>
      <c r="AC4" s="637"/>
      <c r="AD4" s="548" t="s">
        <v>2397</v>
      </c>
      <c r="AE4" s="549" t="str">
        <f>AD3</f>
        <v>太陽光発電・蓄電池</v>
      </c>
      <c r="AF4" s="550" t="str">
        <f>IF(AE4="","",IF(AE4&gt;="","設備導入事業","　"))</f>
        <v>設備導入事業</v>
      </c>
      <c r="AG4" s="2"/>
      <c r="BB4" s="636" t="s">
        <v>266</v>
      </c>
      <c r="BC4" s="637"/>
      <c r="BD4" s="638"/>
      <c r="BE4" s="610" t="s">
        <v>2397</v>
      </c>
      <c r="BF4" s="549" t="s">
        <v>2654</v>
      </c>
      <c r="BG4" s="550" t="s">
        <v>2655</v>
      </c>
    </row>
    <row r="5" spans="2:59" ht="21" hidden="1" customHeight="1">
      <c r="B5" s="604" t="s">
        <v>267</v>
      </c>
      <c r="C5" s="639" t="s">
        <v>47</v>
      </c>
      <c r="D5" s="551" t="s">
        <v>46</v>
      </c>
      <c r="E5" s="684" t="str">
        <f>ASC(PHONETIC(E6))</f>
        <v/>
      </c>
      <c r="F5" s="647"/>
      <c r="G5" s="648"/>
      <c r="M5" s="552"/>
      <c r="N5" s="553"/>
      <c r="Q5" s="543" t="s">
        <v>240</v>
      </c>
      <c r="R5" s="543" t="s">
        <v>240</v>
      </c>
      <c r="S5" s="543">
        <f t="shared" si="0"/>
        <v>1</v>
      </c>
      <c r="T5" s="543" t="e">
        <f t="shared" si="1"/>
        <v>#VALUE!</v>
      </c>
      <c r="V5" s="547" t="s">
        <v>121</v>
      </c>
      <c r="W5" s="54" t="s">
        <v>142</v>
      </c>
      <c r="X5" t="s">
        <v>278</v>
      </c>
      <c r="AA5" s="660" t="s">
        <v>267</v>
      </c>
      <c r="AB5" s="639" t="s">
        <v>47</v>
      </c>
      <c r="AC5" s="551" t="s">
        <v>46</v>
      </c>
      <c r="AD5" s="684" t="str">
        <f>ASC(PHONETIC(AD6))</f>
        <v>○○ｶﾌﾞｼｷｶﾞｲｼｬ</v>
      </c>
      <c r="AE5" s="647"/>
      <c r="AF5" s="648"/>
      <c r="AG5" s="2"/>
      <c r="BB5" s="660" t="s">
        <v>267</v>
      </c>
      <c r="BC5" s="719" t="s">
        <v>47</v>
      </c>
      <c r="BD5" s="551" t="s">
        <v>46</v>
      </c>
      <c r="BE5" s="684" t="s">
        <v>2656</v>
      </c>
      <c r="BF5" s="647"/>
      <c r="BG5" s="648"/>
    </row>
    <row r="6" spans="2:59" ht="21" customHeight="1">
      <c r="B6" s="633" t="s">
        <v>2694</v>
      </c>
      <c r="C6" s="639"/>
      <c r="D6" s="538"/>
      <c r="E6" s="680"/>
      <c r="F6" s="681"/>
      <c r="G6" s="682"/>
      <c r="I6" s="555"/>
      <c r="J6" s="556"/>
      <c r="K6" s="557"/>
      <c r="L6" s="557"/>
      <c r="N6" s="542"/>
      <c r="Q6" s="543" t="s">
        <v>123</v>
      </c>
      <c r="R6" s="543" t="s">
        <v>123</v>
      </c>
      <c r="S6" s="543">
        <f t="shared" si="0"/>
        <v>3</v>
      </c>
      <c r="T6" s="543" t="e">
        <f t="shared" si="1"/>
        <v>#VALUE!</v>
      </c>
      <c r="V6" s="547" t="s">
        <v>121</v>
      </c>
      <c r="W6" s="54" t="s">
        <v>143</v>
      </c>
      <c r="X6" t="s">
        <v>288</v>
      </c>
      <c r="AA6" s="633"/>
      <c r="AB6" s="639"/>
      <c r="AC6" s="554" t="s">
        <v>2417</v>
      </c>
      <c r="AD6" s="656" t="s">
        <v>2398</v>
      </c>
      <c r="AE6" s="657"/>
      <c r="AF6" s="658"/>
      <c r="AG6" s="2"/>
      <c r="BB6" s="633"/>
      <c r="BC6" s="720"/>
      <c r="BD6" s="554" t="s">
        <v>2417</v>
      </c>
      <c r="BE6" s="721" t="s">
        <v>2398</v>
      </c>
      <c r="BF6" s="722"/>
      <c r="BG6" s="723"/>
    </row>
    <row r="7" spans="2:59" ht="21" customHeight="1">
      <c r="B7" s="634"/>
      <c r="C7" s="662" t="s">
        <v>53</v>
      </c>
      <c r="D7" s="558" t="s">
        <v>34</v>
      </c>
      <c r="E7" s="685"/>
      <c r="F7" s="686"/>
      <c r="G7" s="687"/>
      <c r="I7" s="559"/>
      <c r="J7" s="546"/>
      <c r="K7" s="560"/>
      <c r="L7" s="552"/>
      <c r="M7" s="552"/>
      <c r="N7" s="561"/>
      <c r="Q7" s="543" t="s">
        <v>124</v>
      </c>
      <c r="R7" s="543" t="s">
        <v>124</v>
      </c>
      <c r="S7" s="543">
        <f t="shared" si="0"/>
        <v>44</v>
      </c>
      <c r="T7" s="543" t="e">
        <f t="shared" si="1"/>
        <v>#VALUE!</v>
      </c>
      <c r="V7" s="547" t="s">
        <v>122</v>
      </c>
      <c r="W7" s="54" t="s">
        <v>144</v>
      </c>
      <c r="X7" t="s">
        <v>279</v>
      </c>
      <c r="AA7" s="633"/>
      <c r="AB7" s="662" t="s">
        <v>53</v>
      </c>
      <c r="AC7" s="558" t="s">
        <v>34</v>
      </c>
      <c r="AD7" s="665" t="s">
        <v>2399</v>
      </c>
      <c r="AE7" s="666"/>
      <c r="AF7" s="667"/>
      <c r="AG7" s="2"/>
      <c r="BB7" s="633"/>
      <c r="BC7" s="677" t="s">
        <v>53</v>
      </c>
      <c r="BD7" s="558" t="s">
        <v>34</v>
      </c>
      <c r="BE7" s="725" t="s">
        <v>2399</v>
      </c>
      <c r="BF7" s="726"/>
      <c r="BG7" s="727"/>
    </row>
    <row r="8" spans="2:59" ht="21" customHeight="1">
      <c r="B8" s="634"/>
      <c r="C8" s="662"/>
      <c r="D8" s="558" t="s">
        <v>35</v>
      </c>
      <c r="E8" s="680"/>
      <c r="F8" s="681"/>
      <c r="G8" s="682"/>
      <c r="I8" s="559"/>
      <c r="J8" s="546"/>
      <c r="K8" s="560"/>
      <c r="L8" s="552"/>
      <c r="M8" s="552"/>
      <c r="N8" s="561"/>
      <c r="Q8" s="543" t="s">
        <v>125</v>
      </c>
      <c r="R8" s="543" t="s">
        <v>125</v>
      </c>
      <c r="S8" s="543">
        <f t="shared" si="0"/>
        <v>8</v>
      </c>
      <c r="T8" s="543" t="e">
        <f t="shared" si="1"/>
        <v>#VALUE!</v>
      </c>
      <c r="V8" s="547" t="s">
        <v>123</v>
      </c>
      <c r="W8" s="54" t="s">
        <v>145</v>
      </c>
      <c r="X8" t="s">
        <v>289</v>
      </c>
      <c r="AA8" s="633"/>
      <c r="AB8" s="662"/>
      <c r="AC8" s="558" t="s">
        <v>35</v>
      </c>
      <c r="AD8" s="668" t="s">
        <v>2400</v>
      </c>
      <c r="AE8" s="669"/>
      <c r="AF8" s="670"/>
      <c r="AG8" s="2"/>
      <c r="BB8" s="633"/>
      <c r="BC8" s="724"/>
      <c r="BD8" s="558" t="s">
        <v>35</v>
      </c>
      <c r="BE8" s="721" t="s">
        <v>2400</v>
      </c>
      <c r="BF8" s="722"/>
      <c r="BG8" s="723"/>
    </row>
    <row r="9" spans="2:59" ht="21" customHeight="1">
      <c r="B9" s="634"/>
      <c r="C9" s="639" t="s">
        <v>30</v>
      </c>
      <c r="D9" s="558" t="s">
        <v>31</v>
      </c>
      <c r="E9" s="680"/>
      <c r="F9" s="681"/>
      <c r="G9" s="682"/>
      <c r="I9" s="559"/>
      <c r="J9" s="546"/>
      <c r="K9" s="560"/>
      <c r="L9" s="552"/>
      <c r="N9" s="542"/>
      <c r="Q9" s="543" t="s">
        <v>126</v>
      </c>
      <c r="R9" s="543" t="s">
        <v>126</v>
      </c>
      <c r="S9" s="543">
        <f t="shared" si="0"/>
        <v>5</v>
      </c>
      <c r="T9" s="543" t="e">
        <f t="shared" si="1"/>
        <v>#VALUE!</v>
      </c>
      <c r="V9" s="547" t="s">
        <v>123</v>
      </c>
      <c r="W9" s="54" t="s">
        <v>146</v>
      </c>
      <c r="X9" t="s">
        <v>280</v>
      </c>
      <c r="AA9" s="633"/>
      <c r="AB9" s="639" t="s">
        <v>30</v>
      </c>
      <c r="AC9" s="558" t="s">
        <v>31</v>
      </c>
      <c r="AD9" s="656" t="s">
        <v>2401</v>
      </c>
      <c r="AE9" s="657"/>
      <c r="AF9" s="658"/>
      <c r="AG9" s="2"/>
      <c r="BB9" s="633"/>
      <c r="BC9" s="719" t="s">
        <v>30</v>
      </c>
      <c r="BD9" s="558" t="s">
        <v>31</v>
      </c>
      <c r="BE9" s="721" t="s">
        <v>2401</v>
      </c>
      <c r="BF9" s="722"/>
      <c r="BG9" s="723"/>
    </row>
    <row r="10" spans="2:59" ht="21" hidden="1" customHeight="1">
      <c r="B10" s="634"/>
      <c r="C10" s="639"/>
      <c r="D10" s="551" t="s">
        <v>46</v>
      </c>
      <c r="E10" s="688"/>
      <c r="F10" s="672"/>
      <c r="G10" s="673"/>
      <c r="I10" s="96"/>
      <c r="J10" s="546"/>
      <c r="K10" s="560"/>
      <c r="L10" s="552"/>
      <c r="N10" s="542"/>
      <c r="Q10" s="543" t="s">
        <v>127</v>
      </c>
      <c r="R10" s="543" t="s">
        <v>127</v>
      </c>
      <c r="S10" s="543">
        <f t="shared" si="0"/>
        <v>8</v>
      </c>
      <c r="T10" s="543" t="e">
        <f t="shared" si="1"/>
        <v>#VALUE!</v>
      </c>
      <c r="V10" s="547" t="s">
        <v>123</v>
      </c>
      <c r="W10" s="54" t="s">
        <v>147</v>
      </c>
      <c r="X10" t="s">
        <v>290</v>
      </c>
      <c r="AA10" s="633"/>
      <c r="AB10" s="639"/>
      <c r="AC10" s="551" t="s">
        <v>46</v>
      </c>
      <c r="AD10" s="684" t="str">
        <f>ASC(PHONETIC(AD11))</f>
        <v>ｶﾝｷｮｳ ﾀﾛｳ</v>
      </c>
      <c r="AE10" s="647"/>
      <c r="AF10" s="648"/>
      <c r="AG10" s="2"/>
      <c r="BB10" s="633"/>
      <c r="BC10" s="728"/>
      <c r="BD10" s="551" t="s">
        <v>46</v>
      </c>
      <c r="BE10" s="684" t="s">
        <v>2657</v>
      </c>
      <c r="BF10" s="647"/>
      <c r="BG10" s="648"/>
    </row>
    <row r="11" spans="2:59" ht="21" customHeight="1">
      <c r="B11" s="634"/>
      <c r="C11" s="639"/>
      <c r="D11" s="558" t="s">
        <v>32</v>
      </c>
      <c r="E11" s="680"/>
      <c r="F11" s="681"/>
      <c r="G11" s="682"/>
      <c r="I11" s="559"/>
      <c r="J11" s="546"/>
      <c r="K11" s="560"/>
      <c r="L11" s="552"/>
      <c r="N11" s="542"/>
      <c r="Q11" s="543" t="s">
        <v>128</v>
      </c>
      <c r="R11" s="543" t="s">
        <v>128</v>
      </c>
      <c r="S11" s="543">
        <f t="shared" si="0"/>
        <v>12</v>
      </c>
      <c r="T11" s="543" t="e">
        <f t="shared" si="1"/>
        <v>#VALUE!</v>
      </c>
      <c r="V11" s="547" t="s">
        <v>124</v>
      </c>
      <c r="W11" s="54" t="s">
        <v>148</v>
      </c>
      <c r="X11" t="s">
        <v>281</v>
      </c>
      <c r="AA11" s="633"/>
      <c r="AB11" s="639"/>
      <c r="AC11" s="558" t="s">
        <v>32</v>
      </c>
      <c r="AD11" s="656" t="s">
        <v>2402</v>
      </c>
      <c r="AE11" s="657"/>
      <c r="AF11" s="658"/>
      <c r="AG11" s="2"/>
      <c r="BB11" s="633"/>
      <c r="BC11" s="720"/>
      <c r="BD11" s="558" t="s">
        <v>32</v>
      </c>
      <c r="BE11" s="721" t="s">
        <v>2402</v>
      </c>
      <c r="BF11" s="722"/>
      <c r="BG11" s="723"/>
    </row>
    <row r="12" spans="2:59" ht="21" customHeight="1">
      <c r="B12" s="634"/>
      <c r="C12" s="662" t="s">
        <v>2156</v>
      </c>
      <c r="D12" s="558" t="s">
        <v>38</v>
      </c>
      <c r="E12" s="680"/>
      <c r="F12" s="681"/>
      <c r="G12" s="682"/>
      <c r="I12" s="693"/>
      <c r="J12" s="693"/>
      <c r="K12" s="560"/>
      <c r="L12" s="552"/>
      <c r="N12" s="542"/>
      <c r="Q12" s="543" t="s">
        <v>129</v>
      </c>
      <c r="R12" s="543" t="s">
        <v>129</v>
      </c>
      <c r="S12" s="543">
        <f t="shared" si="0"/>
        <v>6</v>
      </c>
      <c r="T12" s="543" t="e">
        <f t="shared" si="1"/>
        <v>#VALUE!</v>
      </c>
      <c r="V12" s="547" t="s">
        <v>124</v>
      </c>
      <c r="W12" s="54" t="s">
        <v>149</v>
      </c>
      <c r="X12" t="s">
        <v>291</v>
      </c>
      <c r="AA12" s="633"/>
      <c r="AB12" s="662" t="s">
        <v>2156</v>
      </c>
      <c r="AC12" s="558" t="s">
        <v>38</v>
      </c>
      <c r="AD12" s="656" t="s">
        <v>2403</v>
      </c>
      <c r="AE12" s="657"/>
      <c r="AF12" s="658"/>
      <c r="AG12" s="2"/>
      <c r="BB12" s="633"/>
      <c r="BC12" s="677" t="s">
        <v>2699</v>
      </c>
      <c r="BD12" s="558" t="s">
        <v>38</v>
      </c>
      <c r="BE12" s="721" t="s">
        <v>2403</v>
      </c>
      <c r="BF12" s="722"/>
      <c r="BG12" s="723"/>
    </row>
    <row r="13" spans="2:59" ht="21" hidden="1" customHeight="1">
      <c r="B13" s="634"/>
      <c r="C13" s="662"/>
      <c r="D13" s="551" t="s">
        <v>46</v>
      </c>
      <c r="E13" s="688"/>
      <c r="F13" s="672"/>
      <c r="G13" s="673"/>
      <c r="I13" s="693"/>
      <c r="J13" s="693"/>
      <c r="K13" s="560"/>
      <c r="L13" s="552"/>
      <c r="N13" s="542"/>
      <c r="Q13" s="543" t="s">
        <v>130</v>
      </c>
      <c r="R13" s="543" t="s">
        <v>130</v>
      </c>
      <c r="S13" s="543">
        <f t="shared" si="0"/>
        <v>3</v>
      </c>
      <c r="T13" s="543" t="e">
        <f t="shared" si="1"/>
        <v>#VALUE!</v>
      </c>
      <c r="V13" s="547" t="s">
        <v>124</v>
      </c>
      <c r="W13" s="54" t="s">
        <v>150</v>
      </c>
      <c r="X13" t="s">
        <v>282</v>
      </c>
      <c r="AA13" s="633"/>
      <c r="AB13" s="662"/>
      <c r="AC13" s="551" t="s">
        <v>46</v>
      </c>
      <c r="AD13" s="684" t="str">
        <f>ASC(PHONETIC(AD14))</f>
        <v>ｶﾝｷｮｳ ｼﾞﾛｳ</v>
      </c>
      <c r="AE13" s="647"/>
      <c r="AF13" s="648"/>
      <c r="AG13" s="2"/>
      <c r="BB13" s="633"/>
      <c r="BC13" s="683"/>
      <c r="BD13" s="551" t="s">
        <v>46</v>
      </c>
      <c r="BE13" s="684" t="s">
        <v>2658</v>
      </c>
      <c r="BF13" s="647"/>
      <c r="BG13" s="648"/>
    </row>
    <row r="14" spans="2:59" ht="21" customHeight="1">
      <c r="B14" s="634"/>
      <c r="C14" s="662"/>
      <c r="D14" s="558" t="s">
        <v>32</v>
      </c>
      <c r="E14" s="680"/>
      <c r="F14" s="681"/>
      <c r="G14" s="682"/>
      <c r="K14" s="560"/>
      <c r="L14" s="552"/>
      <c r="N14" s="542"/>
      <c r="Q14" s="543" t="s">
        <v>2153</v>
      </c>
      <c r="R14" s="543" t="s">
        <v>2153</v>
      </c>
      <c r="S14" s="543">
        <f t="shared" si="0"/>
        <v>0</v>
      </c>
      <c r="T14" s="543" t="e">
        <f t="shared" si="1"/>
        <v>#VALUE!</v>
      </c>
      <c r="V14" s="547" t="s">
        <v>124</v>
      </c>
      <c r="W14" s="54" t="s">
        <v>151</v>
      </c>
      <c r="X14" t="s">
        <v>283</v>
      </c>
      <c r="AA14" s="633"/>
      <c r="AB14" s="662"/>
      <c r="AC14" s="558" t="s">
        <v>32</v>
      </c>
      <c r="AD14" s="656" t="s">
        <v>2404</v>
      </c>
      <c r="AE14" s="657"/>
      <c r="AF14" s="658"/>
      <c r="AG14" s="2"/>
      <c r="BB14" s="633"/>
      <c r="BC14" s="683"/>
      <c r="BD14" s="558" t="s">
        <v>32</v>
      </c>
      <c r="BE14" s="721" t="s">
        <v>2404</v>
      </c>
      <c r="BF14" s="722"/>
      <c r="BG14" s="723"/>
    </row>
    <row r="15" spans="2:59" ht="21" customHeight="1">
      <c r="B15" s="634"/>
      <c r="C15" s="662"/>
      <c r="D15" s="558" t="s">
        <v>36</v>
      </c>
      <c r="E15" s="680"/>
      <c r="F15" s="681"/>
      <c r="G15" s="682"/>
      <c r="K15" s="560"/>
      <c r="L15" s="552"/>
      <c r="N15" s="542"/>
      <c r="Q15" s="543" t="s">
        <v>132</v>
      </c>
      <c r="R15" s="543" t="s">
        <v>132</v>
      </c>
      <c r="S15" s="543">
        <f t="shared" si="0"/>
        <v>3</v>
      </c>
      <c r="T15" s="543" t="e">
        <f t="shared" si="1"/>
        <v>#VALUE!</v>
      </c>
      <c r="V15" s="547" t="s">
        <v>124</v>
      </c>
      <c r="W15" s="54" t="s">
        <v>152</v>
      </c>
      <c r="X15" t="s">
        <v>284</v>
      </c>
      <c r="AA15" s="633"/>
      <c r="AB15" s="662"/>
      <c r="AC15" s="558" t="s">
        <v>36</v>
      </c>
      <c r="AD15" s="656" t="s">
        <v>2405</v>
      </c>
      <c r="AE15" s="657"/>
      <c r="AF15" s="658"/>
      <c r="AG15" s="2"/>
      <c r="BB15" s="633"/>
      <c r="BC15" s="683"/>
      <c r="BD15" s="558" t="s">
        <v>36</v>
      </c>
      <c r="BE15" s="721" t="s">
        <v>2405</v>
      </c>
      <c r="BF15" s="722"/>
      <c r="BG15" s="723"/>
    </row>
    <row r="16" spans="2:59" ht="21" customHeight="1">
      <c r="B16" s="634"/>
      <c r="C16" s="662"/>
      <c r="D16" s="558" t="s">
        <v>39</v>
      </c>
      <c r="E16" s="680"/>
      <c r="F16" s="681"/>
      <c r="G16" s="682"/>
      <c r="I16" s="559"/>
      <c r="J16" s="546"/>
      <c r="K16" s="560"/>
      <c r="L16" s="552"/>
      <c r="N16" s="542"/>
      <c r="Q16" s="543" t="s">
        <v>133</v>
      </c>
      <c r="R16" s="543" t="s">
        <v>133</v>
      </c>
      <c r="S16" s="543">
        <f t="shared" si="0"/>
        <v>3</v>
      </c>
      <c r="T16" s="543" t="e">
        <f t="shared" si="1"/>
        <v>#VALUE!</v>
      </c>
      <c r="V16" s="547" t="s">
        <v>124</v>
      </c>
      <c r="W16" s="54" t="s">
        <v>153</v>
      </c>
      <c r="X16" t="s">
        <v>2155</v>
      </c>
      <c r="AA16" s="633"/>
      <c r="AB16" s="662"/>
      <c r="AC16" s="558" t="s">
        <v>39</v>
      </c>
      <c r="AD16" s="656" t="s">
        <v>2406</v>
      </c>
      <c r="AE16" s="657"/>
      <c r="AF16" s="658"/>
      <c r="AG16" s="2"/>
      <c r="BB16" s="633"/>
      <c r="BC16" s="683"/>
      <c r="BD16" s="558" t="s">
        <v>39</v>
      </c>
      <c r="BE16" s="721" t="s">
        <v>2406</v>
      </c>
      <c r="BF16" s="722"/>
      <c r="BG16" s="723"/>
    </row>
    <row r="17" spans="2:60" ht="22.2" customHeight="1">
      <c r="B17" s="635"/>
      <c r="C17" s="662"/>
      <c r="D17" s="562" t="s">
        <v>37</v>
      </c>
      <c r="E17" s="680"/>
      <c r="F17" s="681"/>
      <c r="G17" s="682"/>
      <c r="I17" s="559"/>
      <c r="J17" s="546"/>
      <c r="K17" s="563"/>
      <c r="L17" s="552"/>
      <c r="N17" s="542"/>
      <c r="Q17" s="543" t="s">
        <v>134</v>
      </c>
      <c r="R17" s="543" t="s">
        <v>134</v>
      </c>
      <c r="S17" s="543">
        <f t="shared" si="0"/>
        <v>2</v>
      </c>
      <c r="T17" s="543" t="e">
        <f t="shared" si="1"/>
        <v>#VALUE!</v>
      </c>
      <c r="V17" s="547" t="s">
        <v>124</v>
      </c>
      <c r="W17" s="54" t="s">
        <v>154</v>
      </c>
      <c r="AA17" s="633"/>
      <c r="AB17" s="677"/>
      <c r="AC17" s="562" t="s">
        <v>37</v>
      </c>
      <c r="AD17" s="656" t="s">
        <v>2407</v>
      </c>
      <c r="AE17" s="657"/>
      <c r="AF17" s="658"/>
      <c r="AG17" s="2"/>
      <c r="BB17" s="633"/>
      <c r="BC17" s="724"/>
      <c r="BD17" s="562" t="s">
        <v>37</v>
      </c>
      <c r="BE17" s="721" t="s">
        <v>2407</v>
      </c>
      <c r="BF17" s="722"/>
      <c r="BG17" s="723"/>
    </row>
    <row r="18" spans="2:60" ht="21" hidden="1" customHeight="1">
      <c r="B18" s="605"/>
      <c r="C18" s="677" t="s">
        <v>117</v>
      </c>
      <c r="D18" s="564" t="s">
        <v>49</v>
      </c>
      <c r="E18" s="689"/>
      <c r="F18" s="690"/>
      <c r="G18" s="691"/>
      <c r="N18" s="542"/>
      <c r="Q18" s="543" t="s">
        <v>136</v>
      </c>
      <c r="R18" s="543" t="s">
        <v>136</v>
      </c>
      <c r="S18" s="543">
        <f t="shared" si="0"/>
        <v>2</v>
      </c>
      <c r="T18" s="543" t="e">
        <f t="shared" si="1"/>
        <v>#VALUE!</v>
      </c>
      <c r="V18" s="547" t="s">
        <v>124</v>
      </c>
      <c r="W18" s="54" t="s">
        <v>155</v>
      </c>
      <c r="AA18" s="633"/>
      <c r="AB18" s="677" t="s">
        <v>117</v>
      </c>
      <c r="AC18" s="564" t="s">
        <v>49</v>
      </c>
      <c r="AD18" s="709" t="s">
        <v>120</v>
      </c>
      <c r="AE18" s="710"/>
      <c r="AF18" s="711"/>
      <c r="AG18" s="2"/>
      <c r="BB18" s="633"/>
      <c r="BC18" s="677" t="s">
        <v>117</v>
      </c>
      <c r="BD18" s="564" t="s">
        <v>49</v>
      </c>
      <c r="BE18" s="709" t="s">
        <v>120</v>
      </c>
      <c r="BF18" s="729"/>
      <c r="BG18" s="730"/>
    </row>
    <row r="19" spans="2:60" ht="21" hidden="1" customHeight="1">
      <c r="B19" s="605"/>
      <c r="C19" s="683"/>
      <c r="D19" s="564" t="s">
        <v>50</v>
      </c>
      <c r="E19" s="689"/>
      <c r="F19" s="690"/>
      <c r="G19" s="691"/>
      <c r="K19" s="546"/>
      <c r="N19" s="542"/>
      <c r="Q19" s="543" t="s">
        <v>241</v>
      </c>
      <c r="R19" s="543" t="s">
        <v>241</v>
      </c>
      <c r="S19" s="543">
        <f t="shared" si="0"/>
        <v>9</v>
      </c>
      <c r="T19" s="543" t="e">
        <f t="shared" si="1"/>
        <v>#VALUE!</v>
      </c>
      <c r="V19" s="547" t="s">
        <v>124</v>
      </c>
      <c r="W19" s="54" t="s">
        <v>156</v>
      </c>
      <c r="AA19" s="633"/>
      <c r="AB19" s="683"/>
      <c r="AC19" s="564" t="s">
        <v>50</v>
      </c>
      <c r="AD19" s="709" t="s">
        <v>2408</v>
      </c>
      <c r="AE19" s="710"/>
      <c r="AF19" s="711"/>
      <c r="AG19" s="2"/>
      <c r="BB19" s="633"/>
      <c r="BC19" s="724"/>
      <c r="BD19" s="564" t="s">
        <v>50</v>
      </c>
      <c r="BE19" s="709" t="s">
        <v>2408</v>
      </c>
      <c r="BF19" s="729"/>
      <c r="BG19" s="730"/>
    </row>
    <row r="20" spans="2:60" ht="21" hidden="1" customHeight="1">
      <c r="B20" s="605"/>
      <c r="C20" s="678" t="s">
        <v>51</v>
      </c>
      <c r="D20" s="679"/>
      <c r="E20" s="692"/>
      <c r="F20" s="681"/>
      <c r="G20" s="682"/>
      <c r="H20" s="2" t="s">
        <v>261</v>
      </c>
      <c r="I20" s="565"/>
      <c r="N20" s="542"/>
      <c r="Q20" s="543" t="s">
        <v>242</v>
      </c>
      <c r="R20" s="543" t="s">
        <v>242</v>
      </c>
      <c r="S20" s="543">
        <f t="shared" si="0"/>
        <v>2</v>
      </c>
      <c r="T20" s="543" t="e">
        <f t="shared" si="1"/>
        <v>#VALUE!</v>
      </c>
      <c r="V20" s="547" t="s">
        <v>124</v>
      </c>
      <c r="W20" s="54" t="s">
        <v>157</v>
      </c>
      <c r="AA20" s="633"/>
      <c r="AB20" s="678" t="s">
        <v>51</v>
      </c>
      <c r="AC20" s="679"/>
      <c r="AD20" s="715">
        <v>100000000000</v>
      </c>
      <c r="AE20" s="657"/>
      <c r="AF20" s="658"/>
      <c r="AG20" s="2" t="s">
        <v>261</v>
      </c>
      <c r="BB20" s="633"/>
      <c r="BC20" s="678" t="s">
        <v>51</v>
      </c>
      <c r="BD20" s="731"/>
      <c r="BE20" s="732">
        <v>100000000000</v>
      </c>
      <c r="BF20" s="733"/>
      <c r="BG20" s="734"/>
      <c r="BH20" s="2" t="s">
        <v>261</v>
      </c>
    </row>
    <row r="21" spans="2:60" ht="26.4" hidden="1" customHeight="1">
      <c r="B21" s="606"/>
      <c r="C21" s="678" t="s">
        <v>52</v>
      </c>
      <c r="D21" s="679"/>
      <c r="E21" s="692"/>
      <c r="F21" s="681"/>
      <c r="G21" s="682"/>
      <c r="H21" s="2" t="s">
        <v>262</v>
      </c>
      <c r="I21" s="697"/>
      <c r="J21" s="697"/>
      <c r="N21" s="542"/>
      <c r="Q21" s="566" t="s">
        <v>120</v>
      </c>
      <c r="V21" s="547" t="s">
        <v>124</v>
      </c>
      <c r="W21" s="54" t="s">
        <v>158</v>
      </c>
      <c r="AA21" s="661"/>
      <c r="AB21" s="678" t="s">
        <v>52</v>
      </c>
      <c r="AC21" s="679"/>
      <c r="AD21" s="715">
        <v>100</v>
      </c>
      <c r="AE21" s="657"/>
      <c r="AF21" s="658"/>
      <c r="AG21" s="2" t="s">
        <v>262</v>
      </c>
      <c r="BB21" s="661"/>
      <c r="BC21" s="678" t="s">
        <v>52</v>
      </c>
      <c r="BD21" s="731"/>
      <c r="BE21" s="732">
        <v>100</v>
      </c>
      <c r="BF21" s="733"/>
      <c r="BG21" s="734"/>
      <c r="BH21" s="2" t="s">
        <v>262</v>
      </c>
    </row>
    <row r="22" spans="2:60" ht="26.4" hidden="1" customHeight="1">
      <c r="B22" s="660" t="s">
        <v>2485</v>
      </c>
      <c r="C22" s="639" t="s">
        <v>47</v>
      </c>
      <c r="D22" s="551" t="s">
        <v>46</v>
      </c>
      <c r="E22" s="671"/>
      <c r="F22" s="672"/>
      <c r="G22" s="673"/>
      <c r="I22" s="697"/>
      <c r="J22" s="697"/>
      <c r="N22" s="542"/>
      <c r="Q22" s="566" t="s">
        <v>121</v>
      </c>
      <c r="V22" s="547" t="s">
        <v>124</v>
      </c>
      <c r="W22" s="54" t="s">
        <v>159</v>
      </c>
      <c r="AA22" s="660" t="s">
        <v>2431</v>
      </c>
      <c r="AB22" s="639" t="s">
        <v>47</v>
      </c>
      <c r="AC22" s="551" t="s">
        <v>46</v>
      </c>
      <c r="AD22" s="646" t="str">
        <f>ASC(PHONETIC(AD23))</f>
        <v>ｶﾌﾞｼｷｶﾞｲｼｬ××</v>
      </c>
      <c r="AE22" s="647"/>
      <c r="AF22" s="648"/>
      <c r="AG22" s="2"/>
      <c r="BB22" s="660" t="s">
        <v>2485</v>
      </c>
      <c r="BC22" s="719" t="s">
        <v>47</v>
      </c>
      <c r="BD22" s="551" t="s">
        <v>46</v>
      </c>
      <c r="BE22" s="735" t="s">
        <v>2659</v>
      </c>
      <c r="BF22" s="736"/>
      <c r="BG22" s="737"/>
    </row>
    <row r="23" spans="2:60" ht="26.4" customHeight="1">
      <c r="B23" s="633"/>
      <c r="C23" s="639"/>
      <c r="D23" s="551" t="s">
        <v>48</v>
      </c>
      <c r="E23" s="680"/>
      <c r="F23" s="681"/>
      <c r="G23" s="682"/>
      <c r="I23" s="417"/>
      <c r="J23" s="546"/>
      <c r="N23" s="542"/>
      <c r="Q23" s="53" t="s">
        <v>122</v>
      </c>
      <c r="V23" s="547" t="s">
        <v>124</v>
      </c>
      <c r="W23" s="54" t="s">
        <v>160</v>
      </c>
      <c r="AA23" s="633"/>
      <c r="AB23" s="639"/>
      <c r="AC23" s="551" t="s">
        <v>48</v>
      </c>
      <c r="AD23" s="656" t="s">
        <v>2409</v>
      </c>
      <c r="AE23" s="657"/>
      <c r="AF23" s="658"/>
      <c r="AG23" s="2"/>
      <c r="BB23" s="633"/>
      <c r="BC23" s="720"/>
      <c r="BD23" s="551" t="s">
        <v>48</v>
      </c>
      <c r="BE23" s="721" t="s">
        <v>2409</v>
      </c>
      <c r="BF23" s="722"/>
      <c r="BG23" s="723"/>
    </row>
    <row r="24" spans="2:60" ht="21" customHeight="1">
      <c r="B24" s="633"/>
      <c r="C24" s="662" t="s">
        <v>33</v>
      </c>
      <c r="D24" s="558" t="s">
        <v>34</v>
      </c>
      <c r="E24" s="685"/>
      <c r="F24" s="686"/>
      <c r="G24" s="687"/>
      <c r="I24" s="417"/>
      <c r="J24" s="546"/>
      <c r="N24" s="542"/>
      <c r="Q24" s="566" t="s">
        <v>123</v>
      </c>
      <c r="V24" s="547" t="s">
        <v>124</v>
      </c>
      <c r="W24" s="54" t="s">
        <v>161</v>
      </c>
      <c r="AA24" s="633"/>
      <c r="AB24" s="662" t="s">
        <v>33</v>
      </c>
      <c r="AC24" s="558" t="s">
        <v>34</v>
      </c>
      <c r="AD24" s="665" t="s">
        <v>2399</v>
      </c>
      <c r="AE24" s="666"/>
      <c r="AF24" s="667"/>
      <c r="AG24" s="2"/>
      <c r="BB24" s="633"/>
      <c r="BC24" s="677" t="s">
        <v>33</v>
      </c>
      <c r="BD24" s="558" t="s">
        <v>34</v>
      </c>
      <c r="BE24" s="725" t="s">
        <v>2399</v>
      </c>
      <c r="BF24" s="726"/>
      <c r="BG24" s="727"/>
    </row>
    <row r="25" spans="2:60" ht="21" customHeight="1">
      <c r="B25" s="633"/>
      <c r="C25" s="662"/>
      <c r="D25" s="558" t="s">
        <v>35</v>
      </c>
      <c r="E25" s="680"/>
      <c r="F25" s="681"/>
      <c r="G25" s="682"/>
      <c r="I25" s="417"/>
      <c r="J25" s="546"/>
      <c r="N25" s="542"/>
      <c r="Q25" s="566" t="s">
        <v>124</v>
      </c>
      <c r="V25" s="547" t="s">
        <v>124</v>
      </c>
      <c r="W25" s="54" t="s">
        <v>162</v>
      </c>
      <c r="AA25" s="633"/>
      <c r="AB25" s="662"/>
      <c r="AC25" s="558" t="s">
        <v>35</v>
      </c>
      <c r="AD25" s="668" t="s">
        <v>2410</v>
      </c>
      <c r="AE25" s="669"/>
      <c r="AF25" s="670"/>
      <c r="AG25" s="2"/>
      <c r="BB25" s="633"/>
      <c r="BC25" s="724"/>
      <c r="BD25" s="558" t="s">
        <v>35</v>
      </c>
      <c r="BE25" s="721" t="s">
        <v>2410</v>
      </c>
      <c r="BF25" s="722"/>
      <c r="BG25" s="723"/>
    </row>
    <row r="26" spans="2:60" ht="21" customHeight="1">
      <c r="B26" s="633"/>
      <c r="C26" s="639" t="s">
        <v>30</v>
      </c>
      <c r="D26" s="558" t="s">
        <v>31</v>
      </c>
      <c r="E26" s="680"/>
      <c r="F26" s="681"/>
      <c r="G26" s="682"/>
      <c r="N26" s="542"/>
      <c r="Q26" s="566" t="s">
        <v>125</v>
      </c>
      <c r="V26" s="547" t="s">
        <v>124</v>
      </c>
      <c r="W26" s="54" t="s">
        <v>163</v>
      </c>
      <c r="AA26" s="633"/>
      <c r="AB26" s="639" t="s">
        <v>30</v>
      </c>
      <c r="AC26" s="558" t="s">
        <v>31</v>
      </c>
      <c r="AD26" s="656" t="s">
        <v>2401</v>
      </c>
      <c r="AE26" s="657"/>
      <c r="AF26" s="658"/>
      <c r="AG26" s="2"/>
      <c r="BB26" s="633"/>
      <c r="BC26" s="719" t="s">
        <v>30</v>
      </c>
      <c r="BD26" s="558" t="s">
        <v>31</v>
      </c>
      <c r="BE26" s="721" t="s">
        <v>2401</v>
      </c>
      <c r="BF26" s="722"/>
      <c r="BG26" s="723"/>
    </row>
    <row r="27" spans="2:60" ht="21" hidden="1" customHeight="1">
      <c r="B27" s="633"/>
      <c r="C27" s="639"/>
      <c r="D27" s="551" t="s">
        <v>46</v>
      </c>
      <c r="E27" s="671"/>
      <c r="F27" s="672"/>
      <c r="G27" s="673"/>
      <c r="N27" s="542"/>
      <c r="Q27" s="566" t="s">
        <v>126</v>
      </c>
      <c r="V27" s="547" t="s">
        <v>124</v>
      </c>
      <c r="W27" s="54" t="s">
        <v>164</v>
      </c>
      <c r="AA27" s="633"/>
      <c r="AB27" s="639"/>
      <c r="AC27" s="551" t="s">
        <v>46</v>
      </c>
      <c r="AD27" s="646" t="str">
        <f>ASC(PHONETIC(AD28))</f>
        <v>ﾄｳｷｮｳ ﾀﾛｳ</v>
      </c>
      <c r="AE27" s="647"/>
      <c r="AF27" s="648"/>
      <c r="AG27" s="2"/>
      <c r="BB27" s="633"/>
      <c r="BC27" s="728"/>
      <c r="BD27" s="551" t="s">
        <v>46</v>
      </c>
      <c r="BE27" s="735" t="s">
        <v>2660</v>
      </c>
      <c r="BF27" s="736"/>
      <c r="BG27" s="737"/>
    </row>
    <row r="28" spans="2:60" ht="21" customHeight="1">
      <c r="B28" s="633"/>
      <c r="C28" s="639"/>
      <c r="D28" s="558" t="s">
        <v>32</v>
      </c>
      <c r="E28" s="694"/>
      <c r="F28" s="695"/>
      <c r="G28" s="696"/>
      <c r="N28" s="542"/>
      <c r="Q28" s="566" t="s">
        <v>127</v>
      </c>
      <c r="V28" s="547" t="s">
        <v>124</v>
      </c>
      <c r="W28" s="54" t="s">
        <v>165</v>
      </c>
      <c r="AA28" s="633"/>
      <c r="AB28" s="639"/>
      <c r="AC28" s="558" t="s">
        <v>32</v>
      </c>
      <c r="AD28" s="651" t="s">
        <v>2411</v>
      </c>
      <c r="AE28" s="652"/>
      <c r="AF28" s="653"/>
      <c r="AG28" s="2"/>
      <c r="BB28" s="633"/>
      <c r="BC28" s="720"/>
      <c r="BD28" s="558" t="s">
        <v>32</v>
      </c>
      <c r="BE28" s="738" t="s">
        <v>2411</v>
      </c>
      <c r="BF28" s="739"/>
      <c r="BG28" s="740"/>
    </row>
    <row r="29" spans="2:60" ht="21" customHeight="1">
      <c r="B29" s="633"/>
      <c r="C29" s="662" t="s">
        <v>2156</v>
      </c>
      <c r="D29" s="558" t="s">
        <v>38</v>
      </c>
      <c r="E29" s="694"/>
      <c r="F29" s="695"/>
      <c r="G29" s="696"/>
      <c r="N29" s="542"/>
      <c r="Q29" s="566" t="s">
        <v>128</v>
      </c>
      <c r="V29" s="547" t="s">
        <v>124</v>
      </c>
      <c r="W29" s="54" t="s">
        <v>166</v>
      </c>
      <c r="AA29" s="633"/>
      <c r="AB29" s="662" t="s">
        <v>2156</v>
      </c>
      <c r="AC29" s="558" t="s">
        <v>38</v>
      </c>
      <c r="AD29" s="651" t="s">
        <v>2403</v>
      </c>
      <c r="AE29" s="652"/>
      <c r="AF29" s="653"/>
      <c r="AG29" s="2"/>
      <c r="BB29" s="633"/>
      <c r="BC29" s="677" t="s">
        <v>2699</v>
      </c>
      <c r="BD29" s="558" t="s">
        <v>38</v>
      </c>
      <c r="BE29" s="738" t="s">
        <v>2403</v>
      </c>
      <c r="BF29" s="739"/>
      <c r="BG29" s="740"/>
    </row>
    <row r="30" spans="2:60" ht="21" hidden="1" customHeight="1">
      <c r="B30" s="633"/>
      <c r="C30" s="662"/>
      <c r="D30" s="551" t="s">
        <v>46</v>
      </c>
      <c r="E30" s="671"/>
      <c r="F30" s="672"/>
      <c r="G30" s="673"/>
      <c r="N30" s="542"/>
      <c r="Q30" s="566" t="s">
        <v>129</v>
      </c>
      <c r="V30" s="547" t="s">
        <v>124</v>
      </c>
      <c r="W30" s="54" t="s">
        <v>167</v>
      </c>
      <c r="AA30" s="633"/>
      <c r="AB30" s="662"/>
      <c r="AC30" s="551" t="s">
        <v>46</v>
      </c>
      <c r="AD30" s="646" t="str">
        <f>ASC(PHONETIC(AD31))</f>
        <v>ﾄｳｷｮｳ ｼﾞﾛｳ</v>
      </c>
      <c r="AE30" s="647"/>
      <c r="AF30" s="648"/>
      <c r="AG30" s="2"/>
      <c r="BB30" s="633"/>
      <c r="BC30" s="683"/>
      <c r="BD30" s="551" t="s">
        <v>46</v>
      </c>
      <c r="BE30" s="735" t="s">
        <v>2661</v>
      </c>
      <c r="BF30" s="736"/>
      <c r="BG30" s="737"/>
    </row>
    <row r="31" spans="2:60" ht="21" customHeight="1">
      <c r="B31" s="633"/>
      <c r="C31" s="662"/>
      <c r="D31" s="558" t="s">
        <v>32</v>
      </c>
      <c r="E31" s="694"/>
      <c r="F31" s="695"/>
      <c r="G31" s="696"/>
      <c r="N31" s="542"/>
      <c r="Q31" s="566" t="s">
        <v>130</v>
      </c>
      <c r="V31" s="547" t="s">
        <v>124</v>
      </c>
      <c r="W31" s="54" t="s">
        <v>168</v>
      </c>
      <c r="AA31" s="633"/>
      <c r="AB31" s="662"/>
      <c r="AC31" s="558" t="s">
        <v>32</v>
      </c>
      <c r="AD31" s="651" t="s">
        <v>2412</v>
      </c>
      <c r="AE31" s="652"/>
      <c r="AF31" s="653"/>
      <c r="AG31" s="2"/>
      <c r="BB31" s="633"/>
      <c r="BC31" s="683"/>
      <c r="BD31" s="558" t="s">
        <v>32</v>
      </c>
      <c r="BE31" s="738" t="s">
        <v>2412</v>
      </c>
      <c r="BF31" s="739"/>
      <c r="BG31" s="740"/>
    </row>
    <row r="32" spans="2:60" ht="21" customHeight="1">
      <c r="B32" s="633"/>
      <c r="C32" s="662"/>
      <c r="D32" s="558" t="s">
        <v>36</v>
      </c>
      <c r="E32" s="680"/>
      <c r="F32" s="681"/>
      <c r="G32" s="682"/>
      <c r="N32" s="542"/>
      <c r="Q32" s="566" t="s">
        <v>131</v>
      </c>
      <c r="V32" s="547" t="s">
        <v>124</v>
      </c>
      <c r="W32" s="54" t="s">
        <v>169</v>
      </c>
      <c r="AA32" s="633"/>
      <c r="AB32" s="662"/>
      <c r="AC32" s="558" t="s">
        <v>36</v>
      </c>
      <c r="AD32" s="656" t="s">
        <v>2405</v>
      </c>
      <c r="AE32" s="657"/>
      <c r="AF32" s="658"/>
      <c r="AG32" s="2"/>
      <c r="BB32" s="633"/>
      <c r="BC32" s="683"/>
      <c r="BD32" s="558" t="s">
        <v>36</v>
      </c>
      <c r="BE32" s="721" t="s">
        <v>2405</v>
      </c>
      <c r="BF32" s="722"/>
      <c r="BG32" s="723"/>
    </row>
    <row r="33" spans="2:59" ht="21" customHeight="1">
      <c r="B33" s="633"/>
      <c r="C33" s="662"/>
      <c r="D33" s="558" t="s">
        <v>39</v>
      </c>
      <c r="E33" s="680"/>
      <c r="F33" s="681"/>
      <c r="G33" s="682"/>
      <c r="N33" s="542"/>
      <c r="Q33" s="566" t="s">
        <v>132</v>
      </c>
      <c r="V33" s="547" t="s">
        <v>125</v>
      </c>
      <c r="W33" s="54" t="s">
        <v>170</v>
      </c>
      <c r="AA33" s="633"/>
      <c r="AB33" s="662"/>
      <c r="AC33" s="558" t="s">
        <v>39</v>
      </c>
      <c r="AD33" s="656" t="s">
        <v>2406</v>
      </c>
      <c r="AE33" s="657"/>
      <c r="AF33" s="658"/>
      <c r="AG33" s="2"/>
      <c r="BB33" s="633"/>
      <c r="BC33" s="683"/>
      <c r="BD33" s="558" t="s">
        <v>39</v>
      </c>
      <c r="BE33" s="721" t="s">
        <v>2406</v>
      </c>
      <c r="BF33" s="722"/>
      <c r="BG33" s="723"/>
    </row>
    <row r="34" spans="2:59" ht="21" customHeight="1">
      <c r="B34" s="661"/>
      <c r="C34" s="662"/>
      <c r="D34" s="558" t="s">
        <v>37</v>
      </c>
      <c r="E34" s="680"/>
      <c r="F34" s="681"/>
      <c r="G34" s="682"/>
      <c r="N34" s="542"/>
      <c r="Q34" s="566" t="s">
        <v>133</v>
      </c>
      <c r="V34" s="547" t="s">
        <v>125</v>
      </c>
      <c r="W34" s="54" t="s">
        <v>171</v>
      </c>
      <c r="AA34" s="661"/>
      <c r="AB34" s="677"/>
      <c r="AC34" s="558" t="s">
        <v>37</v>
      </c>
      <c r="AD34" s="656" t="s">
        <v>2407</v>
      </c>
      <c r="AE34" s="657"/>
      <c r="AF34" s="658"/>
      <c r="AG34" s="2"/>
      <c r="BB34" s="661"/>
      <c r="BC34" s="724"/>
      <c r="BD34" s="558" t="s">
        <v>37</v>
      </c>
      <c r="BE34" s="721" t="s">
        <v>2407</v>
      </c>
      <c r="BF34" s="722"/>
      <c r="BG34" s="723"/>
    </row>
    <row r="35" spans="2:59" ht="21" hidden="1" customHeight="1">
      <c r="B35" s="659" t="s">
        <v>2486</v>
      </c>
      <c r="C35" s="639" t="s">
        <v>47</v>
      </c>
      <c r="D35" s="416" t="s">
        <v>46</v>
      </c>
      <c r="E35" s="644"/>
      <c r="F35" s="645"/>
      <c r="G35" s="645"/>
      <c r="N35" s="542"/>
      <c r="Q35" s="566" t="s">
        <v>121</v>
      </c>
      <c r="V35" s="547" t="s">
        <v>124</v>
      </c>
      <c r="W35" s="54" t="s">
        <v>159</v>
      </c>
      <c r="AA35" s="660" t="s">
        <v>2431</v>
      </c>
      <c r="AB35" s="639" t="s">
        <v>47</v>
      </c>
      <c r="AC35" s="551" t="s">
        <v>46</v>
      </c>
      <c r="AD35" s="646" t="str">
        <f>ASC(PHONETIC(AD36))</f>
        <v>ｶﾌﾞｼｷｶﾞｲｼｬ××</v>
      </c>
      <c r="AE35" s="647"/>
      <c r="AF35" s="648"/>
      <c r="AG35" s="2"/>
      <c r="BB35" s="660" t="s">
        <v>2486</v>
      </c>
      <c r="BC35" s="719" t="s">
        <v>47</v>
      </c>
      <c r="BD35" s="416" t="s">
        <v>46</v>
      </c>
      <c r="BE35" s="735" t="s">
        <v>2662</v>
      </c>
      <c r="BF35" s="736"/>
      <c r="BG35" s="737"/>
    </row>
    <row r="36" spans="2:59" ht="21" customHeight="1">
      <c r="B36" s="659"/>
      <c r="C36" s="639"/>
      <c r="D36" s="416" t="s">
        <v>48</v>
      </c>
      <c r="E36" s="654"/>
      <c r="F36" s="655"/>
      <c r="G36" s="655"/>
      <c r="I36" s="417"/>
      <c r="J36" s="546"/>
      <c r="N36" s="542"/>
      <c r="Q36" s="53" t="s">
        <v>122</v>
      </c>
      <c r="V36" s="547" t="s">
        <v>124</v>
      </c>
      <c r="W36" s="54" t="s">
        <v>160</v>
      </c>
      <c r="AA36" s="633"/>
      <c r="AB36" s="639"/>
      <c r="AC36" s="551" t="s">
        <v>48</v>
      </c>
      <c r="AD36" s="656" t="s">
        <v>2409</v>
      </c>
      <c r="AE36" s="657"/>
      <c r="AF36" s="658"/>
      <c r="AG36" s="2"/>
      <c r="BB36" s="633"/>
      <c r="BC36" s="720"/>
      <c r="BD36" s="416" t="s">
        <v>48</v>
      </c>
      <c r="BE36" s="721" t="s">
        <v>2487</v>
      </c>
      <c r="BF36" s="722"/>
      <c r="BG36" s="723"/>
    </row>
    <row r="37" spans="2:59" ht="21" customHeight="1">
      <c r="B37" s="659"/>
      <c r="C37" s="662" t="s">
        <v>33</v>
      </c>
      <c r="D37" s="58" t="s">
        <v>34</v>
      </c>
      <c r="E37" s="663"/>
      <c r="F37" s="664"/>
      <c r="G37" s="664"/>
      <c r="I37" s="417"/>
      <c r="J37" s="546"/>
      <c r="N37" s="542"/>
      <c r="Q37" s="566" t="s">
        <v>123</v>
      </c>
      <c r="V37" s="547" t="s">
        <v>124</v>
      </c>
      <c r="W37" s="54" t="s">
        <v>161</v>
      </c>
      <c r="AA37" s="633"/>
      <c r="AB37" s="662" t="s">
        <v>33</v>
      </c>
      <c r="AC37" s="558" t="s">
        <v>34</v>
      </c>
      <c r="AD37" s="665" t="s">
        <v>2399</v>
      </c>
      <c r="AE37" s="666"/>
      <c r="AF37" s="667"/>
      <c r="AG37" s="2"/>
      <c r="BB37" s="633"/>
      <c r="BC37" s="677" t="s">
        <v>33</v>
      </c>
      <c r="BD37" s="58" t="s">
        <v>34</v>
      </c>
      <c r="BE37" s="725" t="s">
        <v>2399</v>
      </c>
      <c r="BF37" s="726"/>
      <c r="BG37" s="727"/>
    </row>
    <row r="38" spans="2:59" ht="21" customHeight="1">
      <c r="B38" s="659"/>
      <c r="C38" s="662"/>
      <c r="D38" s="58" t="s">
        <v>35</v>
      </c>
      <c r="E38" s="654"/>
      <c r="F38" s="655"/>
      <c r="G38" s="655"/>
      <c r="I38" s="417"/>
      <c r="J38" s="546"/>
      <c r="N38" s="542"/>
      <c r="Q38" s="566" t="s">
        <v>124</v>
      </c>
      <c r="V38" s="547" t="s">
        <v>124</v>
      </c>
      <c r="W38" s="54" t="s">
        <v>162</v>
      </c>
      <c r="AA38" s="633"/>
      <c r="AB38" s="662"/>
      <c r="AC38" s="558" t="s">
        <v>35</v>
      </c>
      <c r="AD38" s="668" t="s">
        <v>2410</v>
      </c>
      <c r="AE38" s="669"/>
      <c r="AF38" s="670"/>
      <c r="AG38" s="2"/>
      <c r="BB38" s="633"/>
      <c r="BC38" s="724"/>
      <c r="BD38" s="58" t="s">
        <v>35</v>
      </c>
      <c r="BE38" s="721" t="s">
        <v>2488</v>
      </c>
      <c r="BF38" s="722"/>
      <c r="BG38" s="723"/>
    </row>
    <row r="39" spans="2:59" ht="21" customHeight="1">
      <c r="B39" s="659"/>
      <c r="C39" s="639" t="s">
        <v>30</v>
      </c>
      <c r="D39" s="58" t="s">
        <v>31</v>
      </c>
      <c r="E39" s="654"/>
      <c r="F39" s="655"/>
      <c r="G39" s="655"/>
      <c r="N39" s="542"/>
      <c r="Q39" s="566" t="s">
        <v>125</v>
      </c>
      <c r="V39" s="547" t="s">
        <v>124</v>
      </c>
      <c r="W39" s="54" t="s">
        <v>163</v>
      </c>
      <c r="AA39" s="633"/>
      <c r="AB39" s="639" t="s">
        <v>30</v>
      </c>
      <c r="AC39" s="558" t="s">
        <v>31</v>
      </c>
      <c r="AD39" s="656" t="s">
        <v>2401</v>
      </c>
      <c r="AE39" s="657"/>
      <c r="AF39" s="658"/>
      <c r="AG39" s="2"/>
      <c r="BB39" s="633"/>
      <c r="BC39" s="719" t="s">
        <v>30</v>
      </c>
      <c r="BD39" s="58" t="s">
        <v>31</v>
      </c>
      <c r="BE39" s="721" t="s">
        <v>2401</v>
      </c>
      <c r="BF39" s="722"/>
      <c r="BG39" s="723"/>
    </row>
    <row r="40" spans="2:59" ht="21" hidden="1" customHeight="1">
      <c r="B40" s="659"/>
      <c r="C40" s="639"/>
      <c r="D40" s="416" t="s">
        <v>46</v>
      </c>
      <c r="E40" s="644"/>
      <c r="F40" s="645"/>
      <c r="G40" s="645"/>
      <c r="N40" s="542"/>
      <c r="Q40" s="566" t="s">
        <v>126</v>
      </c>
      <c r="V40" s="547" t="s">
        <v>124</v>
      </c>
      <c r="W40" s="54" t="s">
        <v>164</v>
      </c>
      <c r="AA40" s="633"/>
      <c r="AB40" s="639"/>
      <c r="AC40" s="551" t="s">
        <v>46</v>
      </c>
      <c r="AD40" s="646" t="str">
        <f>ASC(PHONETIC(AD41))</f>
        <v>ﾄｳｷｮｳ ﾀﾛｳ</v>
      </c>
      <c r="AE40" s="647"/>
      <c r="AF40" s="648"/>
      <c r="AG40" s="2"/>
      <c r="BB40" s="633"/>
      <c r="BC40" s="728"/>
      <c r="BD40" s="416" t="s">
        <v>46</v>
      </c>
      <c r="BE40" s="735" t="s">
        <v>2663</v>
      </c>
      <c r="BF40" s="736"/>
      <c r="BG40" s="737"/>
    </row>
    <row r="41" spans="2:59" ht="21" customHeight="1">
      <c r="B41" s="659"/>
      <c r="C41" s="639"/>
      <c r="D41" s="58" t="s">
        <v>32</v>
      </c>
      <c r="E41" s="649"/>
      <c r="F41" s="650"/>
      <c r="G41" s="650"/>
      <c r="N41" s="542"/>
      <c r="Q41" s="566" t="s">
        <v>127</v>
      </c>
      <c r="V41" s="547" t="s">
        <v>124</v>
      </c>
      <c r="W41" s="54" t="s">
        <v>165</v>
      </c>
      <c r="AA41" s="633"/>
      <c r="AB41" s="639"/>
      <c r="AC41" s="558" t="s">
        <v>32</v>
      </c>
      <c r="AD41" s="651" t="s">
        <v>2411</v>
      </c>
      <c r="AE41" s="652"/>
      <c r="AF41" s="653"/>
      <c r="AG41" s="2"/>
      <c r="BB41" s="633"/>
      <c r="BC41" s="720"/>
      <c r="BD41" s="58" t="s">
        <v>32</v>
      </c>
      <c r="BE41" s="738" t="s">
        <v>2489</v>
      </c>
      <c r="BF41" s="739"/>
      <c r="BG41" s="740"/>
    </row>
    <row r="42" spans="2:59" ht="21" customHeight="1">
      <c r="B42" s="659"/>
      <c r="C42" s="662" t="s">
        <v>2156</v>
      </c>
      <c r="D42" s="58" t="s">
        <v>38</v>
      </c>
      <c r="E42" s="649"/>
      <c r="F42" s="650"/>
      <c r="G42" s="650"/>
      <c r="N42" s="542"/>
      <c r="Q42" s="566" t="s">
        <v>128</v>
      </c>
      <c r="V42" s="547" t="s">
        <v>124</v>
      </c>
      <c r="W42" s="54" t="s">
        <v>166</v>
      </c>
      <c r="AA42" s="633"/>
      <c r="AB42" s="662" t="s">
        <v>2156</v>
      </c>
      <c r="AC42" s="558" t="s">
        <v>38</v>
      </c>
      <c r="AD42" s="651" t="s">
        <v>2403</v>
      </c>
      <c r="AE42" s="652"/>
      <c r="AF42" s="653"/>
      <c r="AG42" s="2"/>
      <c r="BB42" s="633"/>
      <c r="BC42" s="677" t="s">
        <v>2699</v>
      </c>
      <c r="BD42" s="58" t="s">
        <v>38</v>
      </c>
      <c r="BE42" s="738" t="s">
        <v>2491</v>
      </c>
      <c r="BF42" s="739"/>
      <c r="BG42" s="740"/>
    </row>
    <row r="43" spans="2:59" ht="21" hidden="1" customHeight="1">
      <c r="B43" s="659"/>
      <c r="C43" s="662"/>
      <c r="D43" s="416" t="s">
        <v>46</v>
      </c>
      <c r="E43" s="644"/>
      <c r="F43" s="645"/>
      <c r="G43" s="645"/>
      <c r="N43" s="542"/>
      <c r="Q43" s="566" t="s">
        <v>129</v>
      </c>
      <c r="V43" s="547" t="s">
        <v>124</v>
      </c>
      <c r="W43" s="54" t="s">
        <v>167</v>
      </c>
      <c r="AA43" s="633"/>
      <c r="AB43" s="662"/>
      <c r="AC43" s="551" t="s">
        <v>46</v>
      </c>
      <c r="AD43" s="646" t="str">
        <f>ASC(PHONETIC(AD44))</f>
        <v>ﾄｳｷｮｳ ｼﾞﾛｳ</v>
      </c>
      <c r="AE43" s="647"/>
      <c r="AF43" s="648"/>
      <c r="AG43" s="2"/>
      <c r="BB43" s="633"/>
      <c r="BC43" s="683"/>
      <c r="BD43" s="416" t="s">
        <v>46</v>
      </c>
      <c r="BE43" s="735" t="s">
        <v>2664</v>
      </c>
      <c r="BF43" s="736"/>
      <c r="BG43" s="737"/>
    </row>
    <row r="44" spans="2:59" ht="21" customHeight="1">
      <c r="B44" s="659"/>
      <c r="C44" s="662"/>
      <c r="D44" s="58" t="s">
        <v>32</v>
      </c>
      <c r="E44" s="649"/>
      <c r="F44" s="650"/>
      <c r="G44" s="650"/>
      <c r="N44" s="542"/>
      <c r="Q44" s="566" t="s">
        <v>130</v>
      </c>
      <c r="V44" s="547" t="s">
        <v>124</v>
      </c>
      <c r="W44" s="54" t="s">
        <v>168</v>
      </c>
      <c r="AA44" s="633"/>
      <c r="AB44" s="662"/>
      <c r="AC44" s="558" t="s">
        <v>32</v>
      </c>
      <c r="AD44" s="651" t="s">
        <v>2412</v>
      </c>
      <c r="AE44" s="652"/>
      <c r="AF44" s="653"/>
      <c r="AG44" s="2"/>
      <c r="BB44" s="633"/>
      <c r="BC44" s="683"/>
      <c r="BD44" s="58" t="s">
        <v>32</v>
      </c>
      <c r="BE44" s="738" t="s">
        <v>2490</v>
      </c>
      <c r="BF44" s="739"/>
      <c r="BG44" s="740"/>
    </row>
    <row r="45" spans="2:59" ht="21" customHeight="1">
      <c r="B45" s="659"/>
      <c r="C45" s="662"/>
      <c r="D45" s="58" t="s">
        <v>36</v>
      </c>
      <c r="E45" s="654"/>
      <c r="F45" s="655"/>
      <c r="G45" s="655"/>
      <c r="N45" s="542"/>
      <c r="Q45" s="566" t="s">
        <v>131</v>
      </c>
      <c r="V45" s="547" t="s">
        <v>124</v>
      </c>
      <c r="W45" s="54" t="s">
        <v>169</v>
      </c>
      <c r="AA45" s="633"/>
      <c r="AB45" s="662"/>
      <c r="AC45" s="558" t="s">
        <v>36</v>
      </c>
      <c r="AD45" s="656" t="s">
        <v>2405</v>
      </c>
      <c r="AE45" s="657"/>
      <c r="AF45" s="658"/>
      <c r="AG45" s="2"/>
      <c r="BB45" s="633"/>
      <c r="BC45" s="683"/>
      <c r="BD45" s="58" t="s">
        <v>36</v>
      </c>
      <c r="BE45" s="721" t="s">
        <v>2405</v>
      </c>
      <c r="BF45" s="722"/>
      <c r="BG45" s="723"/>
    </row>
    <row r="46" spans="2:59" ht="21" customHeight="1">
      <c r="B46" s="659"/>
      <c r="C46" s="662"/>
      <c r="D46" s="58" t="s">
        <v>39</v>
      </c>
      <c r="E46" s="654"/>
      <c r="F46" s="655"/>
      <c r="G46" s="655"/>
      <c r="N46" s="542"/>
      <c r="Q46" s="566" t="s">
        <v>132</v>
      </c>
      <c r="V46" s="547" t="s">
        <v>125</v>
      </c>
      <c r="W46" s="54" t="s">
        <v>170</v>
      </c>
      <c r="AA46" s="633"/>
      <c r="AB46" s="662"/>
      <c r="AC46" s="558" t="s">
        <v>39</v>
      </c>
      <c r="AD46" s="656" t="s">
        <v>2406</v>
      </c>
      <c r="AE46" s="657"/>
      <c r="AF46" s="658"/>
      <c r="AG46" s="2"/>
      <c r="BB46" s="633"/>
      <c r="BC46" s="683"/>
      <c r="BD46" s="58" t="s">
        <v>39</v>
      </c>
      <c r="BE46" s="721" t="s">
        <v>2406</v>
      </c>
      <c r="BF46" s="722"/>
      <c r="BG46" s="723"/>
    </row>
    <row r="47" spans="2:59" ht="21" customHeight="1">
      <c r="B47" s="659"/>
      <c r="C47" s="662"/>
      <c r="D47" s="58" t="s">
        <v>37</v>
      </c>
      <c r="E47" s="654"/>
      <c r="F47" s="655"/>
      <c r="G47" s="655"/>
      <c r="N47" s="542"/>
      <c r="Q47" s="566" t="s">
        <v>133</v>
      </c>
      <c r="V47" s="547" t="s">
        <v>125</v>
      </c>
      <c r="W47" s="54" t="s">
        <v>171</v>
      </c>
      <c r="AA47" s="661"/>
      <c r="AB47" s="677"/>
      <c r="AC47" s="558" t="s">
        <v>37</v>
      </c>
      <c r="AD47" s="656" t="s">
        <v>2407</v>
      </c>
      <c r="AE47" s="657"/>
      <c r="AF47" s="658"/>
      <c r="AG47" s="2"/>
      <c r="BB47" s="661"/>
      <c r="BC47" s="724"/>
      <c r="BD47" s="58" t="s">
        <v>37</v>
      </c>
      <c r="BE47" s="721" t="s">
        <v>2407</v>
      </c>
      <c r="BF47" s="722"/>
      <c r="BG47" s="723"/>
    </row>
    <row r="48" spans="2:59" ht="21" hidden="1" customHeight="1">
      <c r="B48" s="659" t="s">
        <v>2149</v>
      </c>
      <c r="C48" s="639" t="s">
        <v>47</v>
      </c>
      <c r="D48" s="416" t="s">
        <v>46</v>
      </c>
      <c r="E48" s="644"/>
      <c r="F48" s="645"/>
      <c r="G48" s="645"/>
      <c r="N48" s="542"/>
      <c r="Q48" s="566" t="s">
        <v>134</v>
      </c>
      <c r="V48" s="547" t="s">
        <v>124</v>
      </c>
      <c r="W48" s="54" t="s">
        <v>172</v>
      </c>
      <c r="AA48" s="660" t="s">
        <v>2149</v>
      </c>
      <c r="AB48" s="639" t="s">
        <v>47</v>
      </c>
      <c r="AC48" s="551" t="s">
        <v>46</v>
      </c>
      <c r="AD48" s="646" t="str">
        <f>ASC(PHONETIC(AD49))</f>
        <v>××ｶﾌﾞｼｷｶﾞｲｼｬ</v>
      </c>
      <c r="AE48" s="647"/>
      <c r="AF48" s="648"/>
      <c r="AG48" s="2"/>
      <c r="BB48" s="660" t="s">
        <v>2149</v>
      </c>
      <c r="BC48" s="719" t="s">
        <v>47</v>
      </c>
      <c r="BD48" s="416" t="s">
        <v>46</v>
      </c>
      <c r="BE48" s="735" t="s">
        <v>2665</v>
      </c>
      <c r="BF48" s="736"/>
      <c r="BG48" s="737"/>
    </row>
    <row r="49" spans="2:59" ht="21" customHeight="1">
      <c r="B49" s="659"/>
      <c r="C49" s="639"/>
      <c r="D49" s="416" t="s">
        <v>48</v>
      </c>
      <c r="E49" s="649"/>
      <c r="F49" s="650"/>
      <c r="G49" s="650"/>
      <c r="I49" s="417"/>
      <c r="J49" s="546"/>
      <c r="N49" s="542"/>
      <c r="Q49" s="566" t="s">
        <v>135</v>
      </c>
      <c r="V49" s="547" t="s">
        <v>124</v>
      </c>
      <c r="W49" s="54" t="s">
        <v>173</v>
      </c>
      <c r="AA49" s="633"/>
      <c r="AB49" s="639"/>
      <c r="AC49" s="551" t="s">
        <v>48</v>
      </c>
      <c r="AD49" s="651" t="s">
        <v>2413</v>
      </c>
      <c r="AE49" s="652"/>
      <c r="AF49" s="653"/>
      <c r="AG49" s="2"/>
      <c r="BB49" s="633"/>
      <c r="BC49" s="720"/>
      <c r="BD49" s="416" t="s">
        <v>48</v>
      </c>
      <c r="BE49" s="738" t="s">
        <v>2413</v>
      </c>
      <c r="BF49" s="739"/>
      <c r="BG49" s="740"/>
    </row>
    <row r="50" spans="2:59" ht="21" customHeight="1">
      <c r="B50" s="659"/>
      <c r="C50" s="662" t="s">
        <v>33</v>
      </c>
      <c r="D50" s="58" t="s">
        <v>34</v>
      </c>
      <c r="E50" s="663"/>
      <c r="F50" s="664"/>
      <c r="G50" s="664"/>
      <c r="I50" s="417"/>
      <c r="J50" s="546"/>
      <c r="N50" s="542"/>
      <c r="Q50" s="566" t="s">
        <v>136</v>
      </c>
      <c r="V50" s="547" t="s">
        <v>124</v>
      </c>
      <c r="W50" s="54" t="s">
        <v>174</v>
      </c>
      <c r="AA50" s="633"/>
      <c r="AB50" s="662" t="s">
        <v>33</v>
      </c>
      <c r="AC50" s="558" t="s">
        <v>34</v>
      </c>
      <c r="AD50" s="665" t="s">
        <v>2399</v>
      </c>
      <c r="AE50" s="666"/>
      <c r="AF50" s="667"/>
      <c r="AG50" s="2"/>
      <c r="BB50" s="633"/>
      <c r="BC50" s="677" t="s">
        <v>33</v>
      </c>
      <c r="BD50" s="58" t="s">
        <v>34</v>
      </c>
      <c r="BE50" s="725" t="s">
        <v>2399</v>
      </c>
      <c r="BF50" s="726"/>
      <c r="BG50" s="727"/>
    </row>
    <row r="51" spans="2:59" ht="21" customHeight="1">
      <c r="B51" s="659"/>
      <c r="C51" s="662"/>
      <c r="D51" s="58" t="s">
        <v>35</v>
      </c>
      <c r="E51" s="654"/>
      <c r="F51" s="655"/>
      <c r="G51" s="655"/>
      <c r="I51" s="417"/>
      <c r="J51" s="546"/>
      <c r="N51" s="542"/>
      <c r="Q51" s="566" t="s">
        <v>137</v>
      </c>
      <c r="V51" s="547" t="s">
        <v>124</v>
      </c>
      <c r="W51" s="54" t="s">
        <v>175</v>
      </c>
      <c r="AA51" s="633"/>
      <c r="AB51" s="662"/>
      <c r="AC51" s="558" t="s">
        <v>35</v>
      </c>
      <c r="AD51" s="668" t="s">
        <v>2410</v>
      </c>
      <c r="AE51" s="669"/>
      <c r="AF51" s="670"/>
      <c r="AG51" s="2"/>
      <c r="BB51" s="633"/>
      <c r="BC51" s="724"/>
      <c r="BD51" s="58" t="s">
        <v>35</v>
      </c>
      <c r="BE51" s="721" t="s">
        <v>2410</v>
      </c>
      <c r="BF51" s="722"/>
      <c r="BG51" s="723"/>
    </row>
    <row r="52" spans="2:59" ht="21" customHeight="1">
      <c r="B52" s="659"/>
      <c r="C52" s="639" t="s">
        <v>30</v>
      </c>
      <c r="D52" s="58" t="s">
        <v>31</v>
      </c>
      <c r="E52" s="654"/>
      <c r="F52" s="655"/>
      <c r="G52" s="655"/>
      <c r="N52" s="542"/>
      <c r="Q52" s="566" t="s">
        <v>138</v>
      </c>
      <c r="V52" s="547" t="s">
        <v>124</v>
      </c>
      <c r="W52" s="54" t="s">
        <v>176</v>
      </c>
      <c r="AA52" s="633"/>
      <c r="AB52" s="639" t="s">
        <v>30</v>
      </c>
      <c r="AC52" s="558" t="s">
        <v>31</v>
      </c>
      <c r="AD52" s="656" t="s">
        <v>2401</v>
      </c>
      <c r="AE52" s="657"/>
      <c r="AF52" s="658"/>
      <c r="AG52" s="2"/>
      <c r="BB52" s="633"/>
      <c r="BC52" s="719" t="s">
        <v>30</v>
      </c>
      <c r="BD52" s="58" t="s">
        <v>31</v>
      </c>
      <c r="BE52" s="721" t="s">
        <v>2401</v>
      </c>
      <c r="BF52" s="722"/>
      <c r="BG52" s="723"/>
    </row>
    <row r="53" spans="2:59" ht="21" hidden="1" customHeight="1">
      <c r="B53" s="659"/>
      <c r="C53" s="639"/>
      <c r="D53" s="416" t="s">
        <v>46</v>
      </c>
      <c r="E53" s="644"/>
      <c r="F53" s="645"/>
      <c r="G53" s="645"/>
      <c r="N53" s="542"/>
      <c r="Q53" s="53" t="s">
        <v>139</v>
      </c>
      <c r="V53" s="547" t="s">
        <v>124</v>
      </c>
      <c r="W53" s="54" t="s">
        <v>177</v>
      </c>
      <c r="AA53" s="633"/>
      <c r="AB53" s="639"/>
      <c r="AC53" s="551" t="s">
        <v>46</v>
      </c>
      <c r="AD53" s="646" t="str">
        <f>ASC(PHONETIC(AD54))</f>
        <v>ｼﾝｼﾞｭｸ ﾀﾛｳ</v>
      </c>
      <c r="AE53" s="647"/>
      <c r="AF53" s="648"/>
      <c r="AG53" s="2"/>
      <c r="BB53" s="633"/>
      <c r="BC53" s="728"/>
      <c r="BD53" s="416" t="s">
        <v>46</v>
      </c>
      <c r="BE53" s="735" t="s">
        <v>2666</v>
      </c>
      <c r="BF53" s="736"/>
      <c r="BG53" s="737"/>
    </row>
    <row r="54" spans="2:59" ht="21" customHeight="1">
      <c r="B54" s="659"/>
      <c r="C54" s="639"/>
      <c r="D54" s="58" t="s">
        <v>32</v>
      </c>
      <c r="E54" s="649"/>
      <c r="F54" s="650"/>
      <c r="G54" s="650"/>
      <c r="N54" s="542"/>
      <c r="V54" s="547" t="s">
        <v>124</v>
      </c>
      <c r="W54" s="54" t="s">
        <v>178</v>
      </c>
      <c r="AA54" s="633"/>
      <c r="AB54" s="639"/>
      <c r="AC54" s="558" t="s">
        <v>32</v>
      </c>
      <c r="AD54" s="651" t="s">
        <v>2414</v>
      </c>
      <c r="AE54" s="652"/>
      <c r="AF54" s="653"/>
      <c r="AG54" s="2"/>
      <c r="BB54" s="633"/>
      <c r="BC54" s="720"/>
      <c r="BD54" s="58" t="s">
        <v>32</v>
      </c>
      <c r="BE54" s="738" t="s">
        <v>2414</v>
      </c>
      <c r="BF54" s="739"/>
      <c r="BG54" s="740"/>
    </row>
    <row r="55" spans="2:59" ht="21" customHeight="1">
      <c r="B55" s="659"/>
      <c r="C55" s="662" t="s">
        <v>2156</v>
      </c>
      <c r="D55" s="58" t="s">
        <v>38</v>
      </c>
      <c r="E55" s="649"/>
      <c r="F55" s="650"/>
      <c r="G55" s="650"/>
      <c r="N55" s="542"/>
      <c r="V55" s="547" t="s">
        <v>124</v>
      </c>
      <c r="W55" s="54" t="s">
        <v>179</v>
      </c>
      <c r="AA55" s="633"/>
      <c r="AB55" s="662" t="s">
        <v>2156</v>
      </c>
      <c r="AC55" s="558" t="s">
        <v>38</v>
      </c>
      <c r="AD55" s="651" t="s">
        <v>2415</v>
      </c>
      <c r="AE55" s="652"/>
      <c r="AF55" s="653"/>
      <c r="AG55" s="2"/>
      <c r="BB55" s="633"/>
      <c r="BC55" s="677" t="s">
        <v>2699</v>
      </c>
      <c r="BD55" s="58" t="s">
        <v>38</v>
      </c>
      <c r="BE55" s="738" t="s">
        <v>2492</v>
      </c>
      <c r="BF55" s="739"/>
      <c r="BG55" s="740"/>
    </row>
    <row r="56" spans="2:59" ht="21" hidden="1" customHeight="1">
      <c r="B56" s="659"/>
      <c r="C56" s="662"/>
      <c r="D56" s="416" t="s">
        <v>46</v>
      </c>
      <c r="E56" s="644"/>
      <c r="F56" s="645"/>
      <c r="G56" s="645"/>
      <c r="N56" s="542"/>
      <c r="V56" s="547" t="s">
        <v>124</v>
      </c>
      <c r="W56" s="54" t="s">
        <v>180</v>
      </c>
      <c r="AA56" s="633"/>
      <c r="AB56" s="662"/>
      <c r="AC56" s="551" t="s">
        <v>46</v>
      </c>
      <c r="AD56" s="646" t="str">
        <f>ASC(PHONETIC(AD57))</f>
        <v>ｼﾝｼﾞｭｸ ｼﾞﾛｳ</v>
      </c>
      <c r="AE56" s="647"/>
      <c r="AF56" s="648"/>
      <c r="AG56" s="2"/>
      <c r="BB56" s="633"/>
      <c r="BC56" s="683"/>
      <c r="BD56" s="416" t="s">
        <v>46</v>
      </c>
      <c r="BE56" s="735" t="s">
        <v>2667</v>
      </c>
      <c r="BF56" s="736"/>
      <c r="BG56" s="737"/>
    </row>
    <row r="57" spans="2:59" ht="21" customHeight="1">
      <c r="B57" s="659"/>
      <c r="C57" s="662"/>
      <c r="D57" s="58" t="s">
        <v>32</v>
      </c>
      <c r="E57" s="649"/>
      <c r="F57" s="650"/>
      <c r="G57" s="650"/>
      <c r="N57" s="542"/>
      <c r="V57" s="547" t="s">
        <v>124</v>
      </c>
      <c r="W57" s="54" t="s">
        <v>181</v>
      </c>
      <c r="AA57" s="633"/>
      <c r="AB57" s="662"/>
      <c r="AC57" s="558" t="s">
        <v>32</v>
      </c>
      <c r="AD57" s="651" t="s">
        <v>2416</v>
      </c>
      <c r="AE57" s="652"/>
      <c r="AF57" s="653"/>
      <c r="AG57" s="2"/>
      <c r="BB57" s="633"/>
      <c r="BC57" s="683"/>
      <c r="BD57" s="58" t="s">
        <v>32</v>
      </c>
      <c r="BE57" s="738" t="s">
        <v>2416</v>
      </c>
      <c r="BF57" s="739"/>
      <c r="BG57" s="740"/>
    </row>
    <row r="58" spans="2:59" ht="21" customHeight="1">
      <c r="B58" s="659"/>
      <c r="C58" s="662"/>
      <c r="D58" s="58" t="s">
        <v>36</v>
      </c>
      <c r="E58" s="654"/>
      <c r="F58" s="655"/>
      <c r="G58" s="655"/>
      <c r="N58" s="542"/>
      <c r="V58" s="547" t="s">
        <v>124</v>
      </c>
      <c r="W58" s="54" t="s">
        <v>182</v>
      </c>
      <c r="AA58" s="633"/>
      <c r="AB58" s="662"/>
      <c r="AC58" s="558" t="s">
        <v>36</v>
      </c>
      <c r="AD58" s="656" t="s">
        <v>2405</v>
      </c>
      <c r="AE58" s="657"/>
      <c r="AF58" s="658"/>
      <c r="AG58" s="2"/>
      <c r="BB58" s="633"/>
      <c r="BC58" s="683"/>
      <c r="BD58" s="58" t="s">
        <v>36</v>
      </c>
      <c r="BE58" s="721" t="s">
        <v>2405</v>
      </c>
      <c r="BF58" s="722"/>
      <c r="BG58" s="723"/>
    </row>
    <row r="59" spans="2:59" ht="21" customHeight="1">
      <c r="B59" s="659"/>
      <c r="C59" s="662"/>
      <c r="D59" s="58" t="s">
        <v>39</v>
      </c>
      <c r="E59" s="654"/>
      <c r="F59" s="655"/>
      <c r="G59" s="655"/>
      <c r="N59" s="542"/>
      <c r="V59" s="547" t="s">
        <v>125</v>
      </c>
      <c r="W59" s="54" t="s">
        <v>183</v>
      </c>
      <c r="AA59" s="633"/>
      <c r="AB59" s="662"/>
      <c r="AC59" s="558" t="s">
        <v>39</v>
      </c>
      <c r="AD59" s="656" t="s">
        <v>2406</v>
      </c>
      <c r="AE59" s="657"/>
      <c r="AF59" s="658"/>
      <c r="AG59" s="2"/>
      <c r="BB59" s="633"/>
      <c r="BC59" s="683"/>
      <c r="BD59" s="58" t="s">
        <v>39</v>
      </c>
      <c r="BE59" s="721" t="s">
        <v>2406</v>
      </c>
      <c r="BF59" s="722"/>
      <c r="BG59" s="723"/>
    </row>
    <row r="60" spans="2:59" ht="21" customHeight="1">
      <c r="B60" s="659"/>
      <c r="C60" s="662"/>
      <c r="D60" s="58" t="s">
        <v>37</v>
      </c>
      <c r="E60" s="654"/>
      <c r="F60" s="655"/>
      <c r="G60" s="655"/>
      <c r="N60" s="542"/>
      <c r="V60" s="547" t="s">
        <v>125</v>
      </c>
      <c r="W60" s="54" t="s">
        <v>184</v>
      </c>
      <c r="AA60" s="661"/>
      <c r="AB60" s="677"/>
      <c r="AC60" s="558" t="s">
        <v>37</v>
      </c>
      <c r="AD60" s="656" t="s">
        <v>2407</v>
      </c>
      <c r="AE60" s="657"/>
      <c r="AF60" s="658"/>
      <c r="AG60" s="2"/>
      <c r="BB60" s="661"/>
      <c r="BC60" s="724"/>
      <c r="BD60" s="58" t="s">
        <v>37</v>
      </c>
      <c r="BE60" s="721" t="s">
        <v>2407</v>
      </c>
      <c r="BF60" s="722"/>
      <c r="BG60" s="723"/>
    </row>
    <row r="61" spans="2:59" ht="21" hidden="1" customHeight="1">
      <c r="B61" s="660" t="s">
        <v>40</v>
      </c>
      <c r="C61" s="662" t="s">
        <v>2157</v>
      </c>
      <c r="D61" s="551" t="s">
        <v>46</v>
      </c>
      <c r="E61" s="671"/>
      <c r="F61" s="672"/>
      <c r="G61" s="673"/>
      <c r="N61" s="542"/>
      <c r="V61" s="547" t="s">
        <v>125</v>
      </c>
      <c r="W61" s="54" t="s">
        <v>185</v>
      </c>
      <c r="AA61" s="660" t="s">
        <v>40</v>
      </c>
      <c r="AB61" s="662" t="s">
        <v>2157</v>
      </c>
      <c r="AC61" s="551" t="s">
        <v>46</v>
      </c>
      <c r="AD61" s="646" t="str">
        <f>ASC(PHONETIC(AD62))</f>
        <v>ｶﾌﾞｼｷｶﾞｲｼｬ××</v>
      </c>
      <c r="AE61" s="647"/>
      <c r="AF61" s="648"/>
      <c r="AG61" s="2"/>
      <c r="BB61" s="660" t="s">
        <v>40</v>
      </c>
      <c r="BC61" s="677" t="s">
        <v>2700</v>
      </c>
      <c r="BD61" s="551" t="s">
        <v>46</v>
      </c>
      <c r="BE61" s="735" t="s">
        <v>2659</v>
      </c>
      <c r="BF61" s="736"/>
      <c r="BG61" s="737"/>
    </row>
    <row r="62" spans="2:59" ht="45.6" customHeight="1">
      <c r="B62" s="633"/>
      <c r="C62" s="639"/>
      <c r="D62" s="551" t="s">
        <v>48</v>
      </c>
      <c r="E62" s="680"/>
      <c r="F62" s="681"/>
      <c r="G62" s="682"/>
      <c r="N62" s="542"/>
      <c r="V62" s="547" t="s">
        <v>125</v>
      </c>
      <c r="W62" s="54" t="s">
        <v>186</v>
      </c>
      <c r="AA62" s="633"/>
      <c r="AB62" s="639"/>
      <c r="AC62" s="551" t="s">
        <v>48</v>
      </c>
      <c r="AD62" s="656" t="s">
        <v>2409</v>
      </c>
      <c r="AE62" s="657"/>
      <c r="AF62" s="658"/>
      <c r="AG62" s="2"/>
      <c r="BB62" s="633"/>
      <c r="BC62" s="724"/>
      <c r="BD62" s="551" t="s">
        <v>48</v>
      </c>
      <c r="BE62" s="721" t="s">
        <v>2409</v>
      </c>
      <c r="BF62" s="722"/>
      <c r="BG62" s="723"/>
    </row>
    <row r="63" spans="2:59" ht="21" customHeight="1">
      <c r="B63" s="633"/>
      <c r="C63" s="662" t="s">
        <v>33</v>
      </c>
      <c r="D63" s="558" t="s">
        <v>34</v>
      </c>
      <c r="E63" s="685"/>
      <c r="F63" s="686"/>
      <c r="G63" s="687"/>
      <c r="N63" s="542"/>
      <c r="V63" s="547" t="s">
        <v>126</v>
      </c>
      <c r="W63" s="54" t="s">
        <v>187</v>
      </c>
      <c r="AA63" s="633"/>
      <c r="AB63" s="662" t="s">
        <v>33</v>
      </c>
      <c r="AC63" s="558" t="s">
        <v>34</v>
      </c>
      <c r="AD63" s="665" t="s">
        <v>2399</v>
      </c>
      <c r="AE63" s="666"/>
      <c r="AF63" s="667"/>
      <c r="AG63" s="2"/>
      <c r="BB63" s="633"/>
      <c r="BC63" s="677" t="s">
        <v>33</v>
      </c>
      <c r="BD63" s="558" t="s">
        <v>34</v>
      </c>
      <c r="BE63" s="725" t="s">
        <v>2399</v>
      </c>
      <c r="BF63" s="726"/>
      <c r="BG63" s="727"/>
    </row>
    <row r="64" spans="2:59" ht="21" customHeight="1">
      <c r="B64" s="633"/>
      <c r="C64" s="662"/>
      <c r="D64" s="558" t="s">
        <v>35</v>
      </c>
      <c r="E64" s="680"/>
      <c r="F64" s="681"/>
      <c r="G64" s="682"/>
      <c r="N64" s="542"/>
      <c r="V64" s="547" t="s">
        <v>126</v>
      </c>
      <c r="W64" s="54" t="s">
        <v>188</v>
      </c>
      <c r="AA64" s="633"/>
      <c r="AB64" s="662"/>
      <c r="AC64" s="558" t="s">
        <v>35</v>
      </c>
      <c r="AD64" s="668" t="s">
        <v>2410</v>
      </c>
      <c r="AE64" s="669"/>
      <c r="AF64" s="670"/>
      <c r="AG64" s="2"/>
      <c r="BB64" s="633"/>
      <c r="BC64" s="724"/>
      <c r="BD64" s="558" t="s">
        <v>35</v>
      </c>
      <c r="BE64" s="721" t="s">
        <v>2410</v>
      </c>
      <c r="BF64" s="722"/>
      <c r="BG64" s="723"/>
    </row>
    <row r="65" spans="2:59" ht="21" customHeight="1">
      <c r="B65" s="633"/>
      <c r="C65" s="639" t="s">
        <v>30</v>
      </c>
      <c r="D65" s="558" t="s">
        <v>31</v>
      </c>
      <c r="E65" s="680"/>
      <c r="F65" s="681"/>
      <c r="G65" s="682"/>
      <c r="N65" s="542"/>
      <c r="V65" s="547" t="s">
        <v>126</v>
      </c>
      <c r="W65" s="54" t="s">
        <v>189</v>
      </c>
      <c r="AA65" s="633"/>
      <c r="AB65" s="639" t="s">
        <v>30</v>
      </c>
      <c r="AC65" s="558" t="s">
        <v>31</v>
      </c>
      <c r="AD65" s="656" t="s">
        <v>2401</v>
      </c>
      <c r="AE65" s="657"/>
      <c r="AF65" s="658"/>
      <c r="AG65" s="2"/>
      <c r="BB65" s="633"/>
      <c r="BC65" s="719" t="s">
        <v>30</v>
      </c>
      <c r="BD65" s="558" t="s">
        <v>31</v>
      </c>
      <c r="BE65" s="721" t="s">
        <v>2401</v>
      </c>
      <c r="BF65" s="722"/>
      <c r="BG65" s="723"/>
    </row>
    <row r="66" spans="2:59" ht="21" hidden="1" customHeight="1">
      <c r="B66" s="633"/>
      <c r="C66" s="639"/>
      <c r="D66" s="551" t="s">
        <v>46</v>
      </c>
      <c r="E66" s="671"/>
      <c r="F66" s="672"/>
      <c r="G66" s="673"/>
      <c r="N66" s="542"/>
      <c r="V66" s="547" t="s">
        <v>126</v>
      </c>
      <c r="W66" s="54" t="s">
        <v>190</v>
      </c>
      <c r="AA66" s="633"/>
      <c r="AB66" s="639"/>
      <c r="AC66" s="551" t="s">
        <v>46</v>
      </c>
      <c r="AD66" s="646" t="str">
        <f>ASC(PHONETIC(AD67))</f>
        <v>ﾄｳｷｮｳ ﾀﾛｳ</v>
      </c>
      <c r="AE66" s="647"/>
      <c r="AF66" s="648"/>
      <c r="AG66" s="2"/>
      <c r="BB66" s="633"/>
      <c r="BC66" s="728"/>
      <c r="BD66" s="551" t="s">
        <v>46</v>
      </c>
      <c r="BE66" s="735" t="s">
        <v>2660</v>
      </c>
      <c r="BF66" s="736"/>
      <c r="BG66" s="737"/>
    </row>
    <row r="67" spans="2:59" ht="21" customHeight="1">
      <c r="B67" s="633"/>
      <c r="C67" s="639"/>
      <c r="D67" s="558" t="s">
        <v>32</v>
      </c>
      <c r="E67" s="694"/>
      <c r="F67" s="695"/>
      <c r="G67" s="696"/>
      <c r="J67" s="567"/>
      <c r="N67" s="542"/>
      <c r="V67" s="547" t="s">
        <v>126</v>
      </c>
      <c r="W67" s="54" t="s">
        <v>191</v>
      </c>
      <c r="AA67" s="633"/>
      <c r="AB67" s="639"/>
      <c r="AC67" s="558" t="s">
        <v>32</v>
      </c>
      <c r="AD67" s="651" t="s">
        <v>2411</v>
      </c>
      <c r="AE67" s="652"/>
      <c r="AF67" s="653"/>
      <c r="AG67" s="2"/>
      <c r="BB67" s="633"/>
      <c r="BC67" s="720"/>
      <c r="BD67" s="558" t="s">
        <v>32</v>
      </c>
      <c r="BE67" s="738" t="s">
        <v>2411</v>
      </c>
      <c r="BF67" s="739"/>
      <c r="BG67" s="740"/>
    </row>
    <row r="68" spans="2:59" ht="21" customHeight="1">
      <c r="B68" s="633"/>
      <c r="C68" s="662" t="s">
        <v>2156</v>
      </c>
      <c r="D68" s="558" t="s">
        <v>38</v>
      </c>
      <c r="E68" s="694"/>
      <c r="F68" s="695"/>
      <c r="G68" s="696"/>
      <c r="N68" s="542"/>
      <c r="V68" s="547" t="s">
        <v>127</v>
      </c>
      <c r="W68" s="54" t="s">
        <v>192</v>
      </c>
      <c r="AA68" s="633"/>
      <c r="AB68" s="662" t="s">
        <v>2156</v>
      </c>
      <c r="AC68" s="558" t="s">
        <v>38</v>
      </c>
      <c r="AD68" s="651" t="s">
        <v>2403</v>
      </c>
      <c r="AE68" s="652"/>
      <c r="AF68" s="653"/>
      <c r="AG68" s="2"/>
      <c r="BB68" s="633"/>
      <c r="BC68" s="677" t="s">
        <v>2699</v>
      </c>
      <c r="BD68" s="558" t="s">
        <v>38</v>
      </c>
      <c r="BE68" s="738" t="s">
        <v>2403</v>
      </c>
      <c r="BF68" s="739"/>
      <c r="BG68" s="740"/>
    </row>
    <row r="69" spans="2:59" ht="21" hidden="1" customHeight="1">
      <c r="B69" s="633"/>
      <c r="C69" s="662"/>
      <c r="D69" s="551" t="s">
        <v>46</v>
      </c>
      <c r="E69" s="671"/>
      <c r="F69" s="672"/>
      <c r="G69" s="673"/>
      <c r="N69" s="542"/>
      <c r="V69" s="547" t="s">
        <v>127</v>
      </c>
      <c r="W69" s="54" t="s">
        <v>193</v>
      </c>
      <c r="AA69" s="633"/>
      <c r="AB69" s="662"/>
      <c r="AC69" s="551" t="s">
        <v>46</v>
      </c>
      <c r="AD69" s="646" t="str">
        <f>ASC(PHONETIC(AD70))</f>
        <v>ｼﾝｼﾞｭｸ ｼﾞﾛｳ</v>
      </c>
      <c r="AE69" s="647"/>
      <c r="AF69" s="648"/>
      <c r="AG69" s="2"/>
      <c r="BB69" s="633"/>
      <c r="BC69" s="683"/>
      <c r="BD69" s="551" t="s">
        <v>46</v>
      </c>
      <c r="BE69" s="735" t="s">
        <v>2667</v>
      </c>
      <c r="BF69" s="736"/>
      <c r="BG69" s="737"/>
    </row>
    <row r="70" spans="2:59" ht="21" customHeight="1">
      <c r="B70" s="633"/>
      <c r="C70" s="662"/>
      <c r="D70" s="558" t="s">
        <v>32</v>
      </c>
      <c r="E70" s="694"/>
      <c r="F70" s="695"/>
      <c r="G70" s="696"/>
      <c r="N70" s="542"/>
      <c r="V70" s="547" t="s">
        <v>127</v>
      </c>
      <c r="W70" s="54" t="s">
        <v>194</v>
      </c>
      <c r="AA70" s="633"/>
      <c r="AB70" s="662"/>
      <c r="AC70" s="558" t="s">
        <v>32</v>
      </c>
      <c r="AD70" s="651" t="s">
        <v>2416</v>
      </c>
      <c r="AE70" s="652"/>
      <c r="AF70" s="653"/>
      <c r="AG70" s="2"/>
      <c r="BB70" s="633"/>
      <c r="BC70" s="683"/>
      <c r="BD70" s="558" t="s">
        <v>32</v>
      </c>
      <c r="BE70" s="738" t="s">
        <v>2416</v>
      </c>
      <c r="BF70" s="739"/>
      <c r="BG70" s="740"/>
    </row>
    <row r="71" spans="2:59" ht="21" customHeight="1">
      <c r="B71" s="633"/>
      <c r="C71" s="662"/>
      <c r="D71" s="558" t="s">
        <v>36</v>
      </c>
      <c r="E71" s="680"/>
      <c r="F71" s="681"/>
      <c r="G71" s="682"/>
      <c r="V71" s="547" t="s">
        <v>127</v>
      </c>
      <c r="W71" s="54" t="s">
        <v>195</v>
      </c>
      <c r="AA71" s="633"/>
      <c r="AB71" s="662"/>
      <c r="AC71" s="558" t="s">
        <v>36</v>
      </c>
      <c r="AD71" s="656" t="s">
        <v>2405</v>
      </c>
      <c r="AE71" s="657"/>
      <c r="AF71" s="658"/>
      <c r="AG71" s="2"/>
      <c r="BB71" s="633"/>
      <c r="BC71" s="683"/>
      <c r="BD71" s="558" t="s">
        <v>36</v>
      </c>
      <c r="BE71" s="721" t="s">
        <v>2405</v>
      </c>
      <c r="BF71" s="722"/>
      <c r="BG71" s="723"/>
    </row>
    <row r="72" spans="2:59" ht="21" customHeight="1">
      <c r="B72" s="633"/>
      <c r="C72" s="662"/>
      <c r="D72" s="558" t="s">
        <v>39</v>
      </c>
      <c r="E72" s="680"/>
      <c r="F72" s="681"/>
      <c r="G72" s="682"/>
      <c r="V72" s="547" t="s">
        <v>127</v>
      </c>
      <c r="W72" s="54" t="s">
        <v>196</v>
      </c>
      <c r="AA72" s="633"/>
      <c r="AB72" s="662"/>
      <c r="AC72" s="558" t="s">
        <v>39</v>
      </c>
      <c r="AD72" s="656" t="s">
        <v>2406</v>
      </c>
      <c r="AE72" s="657"/>
      <c r="AF72" s="658"/>
      <c r="AG72" s="2"/>
      <c r="BB72" s="633"/>
      <c r="BC72" s="683"/>
      <c r="BD72" s="558" t="s">
        <v>39</v>
      </c>
      <c r="BE72" s="721" t="s">
        <v>2406</v>
      </c>
      <c r="BF72" s="722"/>
      <c r="BG72" s="723"/>
    </row>
    <row r="73" spans="2:59" ht="21" customHeight="1">
      <c r="B73" s="661"/>
      <c r="C73" s="677"/>
      <c r="D73" s="562" t="s">
        <v>37</v>
      </c>
      <c r="E73" s="680"/>
      <c r="F73" s="681"/>
      <c r="G73" s="682"/>
      <c r="V73" s="547" t="s">
        <v>127</v>
      </c>
      <c r="W73" s="54" t="s">
        <v>197</v>
      </c>
      <c r="AA73" s="661"/>
      <c r="AB73" s="677"/>
      <c r="AC73" s="562" t="s">
        <v>37</v>
      </c>
      <c r="AD73" s="656" t="s">
        <v>2407</v>
      </c>
      <c r="AE73" s="657"/>
      <c r="AF73" s="658"/>
      <c r="AG73" s="2"/>
      <c r="BB73" s="661"/>
      <c r="BC73" s="724"/>
      <c r="BD73" s="562" t="s">
        <v>37</v>
      </c>
      <c r="BE73" s="721" t="s">
        <v>2407</v>
      </c>
      <c r="BF73" s="722"/>
      <c r="BG73" s="723"/>
    </row>
    <row r="74" spans="2:59" ht="21" hidden="1" customHeight="1">
      <c r="B74" s="660" t="s">
        <v>42</v>
      </c>
      <c r="C74" s="636" t="s">
        <v>46</v>
      </c>
      <c r="D74" s="637"/>
      <c r="E74" s="671"/>
      <c r="F74" s="672"/>
      <c r="G74" s="673"/>
      <c r="V74" s="547" t="s">
        <v>127</v>
      </c>
      <c r="W74" s="54" t="s">
        <v>198</v>
      </c>
      <c r="AA74" s="660" t="s">
        <v>42</v>
      </c>
      <c r="AB74" s="636" t="s">
        <v>46</v>
      </c>
      <c r="AC74" s="637"/>
      <c r="AD74" s="646" t="str">
        <f>ASC(PHONETIC(AD75))</f>
        <v>ｶﾌﾞｼｷｶﾞｲｼｬ××ﾎﾝｼｬｺｳｼﾞｮｳ</v>
      </c>
      <c r="AE74" s="647"/>
      <c r="AF74" s="648"/>
      <c r="AG74" s="2"/>
      <c r="BB74" s="660" t="s">
        <v>42</v>
      </c>
      <c r="BC74" s="636" t="s">
        <v>46</v>
      </c>
      <c r="BD74" s="638"/>
      <c r="BE74" s="735" t="s">
        <v>2668</v>
      </c>
      <c r="BF74" s="736"/>
      <c r="BG74" s="737"/>
    </row>
    <row r="75" spans="2:59" ht="21" customHeight="1">
      <c r="B75" s="633"/>
      <c r="C75" s="636" t="s">
        <v>41</v>
      </c>
      <c r="D75" s="637"/>
      <c r="E75" s="680"/>
      <c r="F75" s="681"/>
      <c r="G75" s="682"/>
      <c r="V75" s="547" t="s">
        <v>127</v>
      </c>
      <c r="W75" s="54" t="s">
        <v>199</v>
      </c>
      <c r="AA75" s="633"/>
      <c r="AB75" s="636" t="s">
        <v>41</v>
      </c>
      <c r="AC75" s="637"/>
      <c r="AD75" s="656" t="s">
        <v>2418</v>
      </c>
      <c r="AE75" s="657"/>
      <c r="AF75" s="658"/>
      <c r="AG75" s="2"/>
      <c r="BB75" s="633"/>
      <c r="BC75" s="636" t="s">
        <v>41</v>
      </c>
      <c r="BD75" s="638"/>
      <c r="BE75" s="721" t="s">
        <v>2418</v>
      </c>
      <c r="BF75" s="722"/>
      <c r="BG75" s="723"/>
    </row>
    <row r="76" spans="2:59" ht="21" customHeight="1">
      <c r="B76" s="633"/>
      <c r="C76" s="636" t="s">
        <v>29</v>
      </c>
      <c r="D76" s="637"/>
      <c r="E76" s="685"/>
      <c r="F76" s="686"/>
      <c r="G76" s="687"/>
      <c r="V76" s="547" t="s">
        <v>128</v>
      </c>
      <c r="W76" s="54" t="s">
        <v>200</v>
      </c>
      <c r="AA76" s="633"/>
      <c r="AB76" s="636" t="s">
        <v>29</v>
      </c>
      <c r="AC76" s="637"/>
      <c r="AD76" s="665" t="s">
        <v>2399</v>
      </c>
      <c r="AE76" s="666"/>
      <c r="AF76" s="667"/>
      <c r="AG76" s="2"/>
      <c r="BB76" s="633"/>
      <c r="BC76" s="636" t="s">
        <v>29</v>
      </c>
      <c r="BD76" s="638"/>
      <c r="BE76" s="725" t="s">
        <v>2399</v>
      </c>
      <c r="BF76" s="726"/>
      <c r="BG76" s="727"/>
    </row>
    <row r="77" spans="2:59" ht="21" customHeight="1">
      <c r="B77" s="661"/>
      <c r="C77" s="636" t="s">
        <v>35</v>
      </c>
      <c r="D77" s="637"/>
      <c r="E77" s="680"/>
      <c r="F77" s="681"/>
      <c r="G77" s="682"/>
      <c r="V77" s="547" t="s">
        <v>128</v>
      </c>
      <c r="W77" s="54" t="s">
        <v>201</v>
      </c>
      <c r="AA77" s="661"/>
      <c r="AB77" s="636" t="s">
        <v>35</v>
      </c>
      <c r="AC77" s="637"/>
      <c r="AD77" s="668" t="s">
        <v>2410</v>
      </c>
      <c r="AE77" s="669"/>
      <c r="AF77" s="670"/>
      <c r="AG77" s="2"/>
      <c r="BB77" s="661"/>
      <c r="BC77" s="636" t="s">
        <v>35</v>
      </c>
      <c r="BD77" s="638"/>
      <c r="BE77" s="721" t="s">
        <v>2410</v>
      </c>
      <c r="BF77" s="722"/>
      <c r="BG77" s="723"/>
    </row>
    <row r="78" spans="2:59" ht="3.6" customHeight="1">
      <c r="V78" s="547" t="s">
        <v>128</v>
      </c>
      <c r="W78" s="54" t="s">
        <v>202</v>
      </c>
      <c r="AA78" s="2"/>
      <c r="AB78" s="2"/>
      <c r="AC78" s="2"/>
      <c r="AD78" s="2"/>
      <c r="AE78" s="2"/>
      <c r="AF78" s="2"/>
      <c r="AG78" s="2"/>
    </row>
    <row r="79" spans="2:59" ht="21" customHeight="1">
      <c r="B79" s="643" t="s">
        <v>2494</v>
      </c>
      <c r="C79" s="643"/>
      <c r="D79" s="643"/>
      <c r="E79" s="643"/>
      <c r="F79" s="643"/>
      <c r="G79" s="643"/>
      <c r="J79" s="104" t="s">
        <v>2500</v>
      </c>
      <c r="K79" s="104">
        <v>1</v>
      </c>
      <c r="L79" s="104">
        <v>1</v>
      </c>
      <c r="V79" s="547" t="s">
        <v>128</v>
      </c>
      <c r="W79" s="54" t="s">
        <v>203</v>
      </c>
      <c r="BB79" s="741" t="s">
        <v>2494</v>
      </c>
      <c r="BC79" s="741"/>
      <c r="BD79" s="741"/>
      <c r="BE79" s="741"/>
      <c r="BF79" s="741"/>
      <c r="BG79" s="741"/>
    </row>
    <row r="80" spans="2:59" ht="21" customHeight="1">
      <c r="B80" s="639" t="s">
        <v>2495</v>
      </c>
      <c r="C80" s="639"/>
      <c r="D80" s="638" t="s">
        <v>2501</v>
      </c>
      <c r="E80" s="639"/>
      <c r="F80" s="639"/>
      <c r="G80" s="3"/>
      <c r="J80" s="104" t="s">
        <v>2502</v>
      </c>
      <c r="K80" s="104">
        <v>2</v>
      </c>
      <c r="L80" s="104">
        <v>2</v>
      </c>
      <c r="V80" s="547" t="s">
        <v>128</v>
      </c>
      <c r="W80" s="54" t="s">
        <v>204</v>
      </c>
      <c r="BB80" s="742" t="s">
        <v>2495</v>
      </c>
      <c r="BC80" s="743"/>
      <c r="BD80" s="636" t="s">
        <v>2501</v>
      </c>
      <c r="BE80" s="637"/>
      <c r="BF80" s="638"/>
      <c r="BG80" s="3"/>
    </row>
    <row r="81" spans="2:59" ht="21" customHeight="1">
      <c r="B81" s="642"/>
      <c r="C81" s="642"/>
      <c r="D81" s="569" t="s">
        <v>2496</v>
      </c>
      <c r="E81" s="416" t="s">
        <v>2497</v>
      </c>
      <c r="F81" s="416" t="s">
        <v>2498</v>
      </c>
      <c r="G81" s="570"/>
      <c r="J81" s="104" t="s">
        <v>2503</v>
      </c>
      <c r="K81" s="104">
        <v>3</v>
      </c>
      <c r="L81" s="104">
        <v>3</v>
      </c>
      <c r="V81" s="547" t="s">
        <v>128</v>
      </c>
      <c r="W81" s="54" t="s">
        <v>205</v>
      </c>
      <c r="BB81" s="744"/>
      <c r="BC81" s="745"/>
      <c r="BD81" s="569" t="s">
        <v>2496</v>
      </c>
      <c r="BE81" s="416" t="s">
        <v>2497</v>
      </c>
      <c r="BF81" s="416" t="s">
        <v>2498</v>
      </c>
      <c r="BG81" s="611"/>
    </row>
    <row r="82" spans="2:59" ht="21" customHeight="1">
      <c r="B82" s="640"/>
      <c r="C82" s="641"/>
      <c r="D82" s="575"/>
      <c r="E82" s="67"/>
      <c r="F82" s="67"/>
      <c r="G82" s="570"/>
      <c r="K82" s="104">
        <v>4</v>
      </c>
      <c r="L82" s="104">
        <v>4</v>
      </c>
      <c r="V82" s="547" t="s">
        <v>128</v>
      </c>
      <c r="W82" s="55" t="s">
        <v>206</v>
      </c>
      <c r="BB82" s="746" t="s">
        <v>2506</v>
      </c>
      <c r="BC82" s="747"/>
      <c r="BD82" s="571" t="s">
        <v>2500</v>
      </c>
      <c r="BE82" s="572">
        <v>2</v>
      </c>
      <c r="BF82" s="572">
        <v>2</v>
      </c>
      <c r="BG82" s="611"/>
    </row>
    <row r="83" spans="2:59" ht="8.4" customHeight="1">
      <c r="C83" s="3"/>
      <c r="D83" s="3"/>
      <c r="E83" s="570"/>
      <c r="F83" s="570"/>
      <c r="G83" s="570"/>
      <c r="K83" s="104">
        <v>5</v>
      </c>
      <c r="L83" s="104">
        <v>5</v>
      </c>
      <c r="V83" s="547" t="s">
        <v>128</v>
      </c>
      <c r="W83" s="54" t="s">
        <v>207</v>
      </c>
      <c r="BC83" s="3"/>
      <c r="BD83" s="3"/>
      <c r="BE83" s="611"/>
      <c r="BF83" s="611"/>
      <c r="BG83" s="611"/>
    </row>
    <row r="84" spans="2:59" ht="26.4">
      <c r="C84" s="636" t="s">
        <v>2505</v>
      </c>
      <c r="D84" s="637"/>
      <c r="E84" s="637"/>
      <c r="F84" s="638"/>
      <c r="K84" s="104">
        <v>6</v>
      </c>
      <c r="L84" s="104">
        <v>6</v>
      </c>
      <c r="V84" s="547" t="s">
        <v>128</v>
      </c>
      <c r="W84" s="54" t="s">
        <v>208</v>
      </c>
      <c r="BC84" s="636" t="s">
        <v>2505</v>
      </c>
      <c r="BD84" s="637"/>
      <c r="BE84" s="637"/>
      <c r="BF84" s="638"/>
    </row>
    <row r="85" spans="2:59" ht="26.4">
      <c r="C85" s="576"/>
      <c r="D85" s="416" t="s">
        <v>2504</v>
      </c>
      <c r="E85" s="577"/>
      <c r="F85" s="416" t="s">
        <v>2499</v>
      </c>
      <c r="K85" s="104">
        <v>7</v>
      </c>
      <c r="L85" s="104">
        <v>7</v>
      </c>
      <c r="V85" s="547" t="s">
        <v>128</v>
      </c>
      <c r="W85" s="54" t="s">
        <v>209</v>
      </c>
      <c r="BC85" s="369">
        <v>2</v>
      </c>
      <c r="BD85" s="416" t="s">
        <v>2504</v>
      </c>
      <c r="BE85" s="573">
        <v>777</v>
      </c>
      <c r="BF85" s="416" t="s">
        <v>2499</v>
      </c>
    </row>
    <row r="86" spans="2:59" ht="26.4">
      <c r="D86" s="3"/>
      <c r="E86" s="118"/>
      <c r="F86" s="118"/>
      <c r="K86" s="104">
        <v>8</v>
      </c>
      <c r="L86" s="104">
        <v>8</v>
      </c>
      <c r="V86" s="547" t="s">
        <v>128</v>
      </c>
      <c r="W86" s="54" t="s">
        <v>210</v>
      </c>
      <c r="BD86" s="3"/>
      <c r="BE86" s="118"/>
      <c r="BF86" s="118"/>
    </row>
    <row r="87" spans="2:59" ht="52.8">
      <c r="K87" s="104">
        <v>9</v>
      </c>
      <c r="L87" s="104">
        <v>9</v>
      </c>
      <c r="V87" s="547" t="s">
        <v>128</v>
      </c>
      <c r="W87" s="54" t="s">
        <v>211</v>
      </c>
    </row>
    <row r="88" spans="2:59" ht="26.4">
      <c r="K88" s="104">
        <v>10</v>
      </c>
      <c r="L88" s="104">
        <v>10</v>
      </c>
      <c r="V88" s="547" t="s">
        <v>129</v>
      </c>
      <c r="W88" s="54" t="s">
        <v>212</v>
      </c>
    </row>
    <row r="89" spans="2:59" ht="52.8">
      <c r="K89" s="104">
        <v>11</v>
      </c>
      <c r="L89" s="104">
        <v>11</v>
      </c>
      <c r="V89" s="547" t="s">
        <v>129</v>
      </c>
      <c r="W89" s="54" t="s">
        <v>213</v>
      </c>
    </row>
    <row r="90" spans="2:59" ht="26.4">
      <c r="K90" s="104">
        <v>12</v>
      </c>
      <c r="L90" s="104">
        <v>12</v>
      </c>
      <c r="V90" s="547" t="s">
        <v>129</v>
      </c>
      <c r="W90" s="54" t="s">
        <v>214</v>
      </c>
    </row>
    <row r="91" spans="2:59" ht="26.4">
      <c r="L91" s="104">
        <v>13</v>
      </c>
      <c r="V91" s="547" t="s">
        <v>129</v>
      </c>
      <c r="W91" s="54" t="s">
        <v>215</v>
      </c>
    </row>
    <row r="92" spans="2:59" ht="39.6">
      <c r="L92" s="104">
        <v>14</v>
      </c>
      <c r="V92" s="547" t="s">
        <v>129</v>
      </c>
      <c r="W92" s="54" t="s">
        <v>216</v>
      </c>
    </row>
    <row r="93" spans="2:59" ht="39.6">
      <c r="L93" s="104">
        <v>15</v>
      </c>
      <c r="V93" s="547" t="s">
        <v>129</v>
      </c>
      <c r="W93" s="54" t="s">
        <v>2439</v>
      </c>
    </row>
    <row r="94" spans="2:59" ht="39.6">
      <c r="L94" s="104">
        <v>16</v>
      </c>
      <c r="V94" s="547" t="s">
        <v>130</v>
      </c>
      <c r="W94" s="54" t="s">
        <v>217</v>
      </c>
    </row>
    <row r="95" spans="2:59" ht="39.6">
      <c r="L95" s="104">
        <v>17</v>
      </c>
      <c r="V95" s="547" t="s">
        <v>130</v>
      </c>
      <c r="W95" s="54" t="s">
        <v>218</v>
      </c>
    </row>
    <row r="96" spans="2:59" ht="39.6">
      <c r="L96" s="104">
        <v>18</v>
      </c>
      <c r="V96" s="547" t="s">
        <v>130</v>
      </c>
      <c r="W96" s="54" t="s">
        <v>219</v>
      </c>
    </row>
    <row r="97" spans="12:23" ht="39.6">
      <c r="L97" s="104">
        <v>19</v>
      </c>
      <c r="V97" s="547" t="s">
        <v>131</v>
      </c>
      <c r="W97" s="54" t="s">
        <v>220</v>
      </c>
    </row>
    <row r="98" spans="12:23" ht="39.6">
      <c r="L98" s="104">
        <v>20</v>
      </c>
      <c r="V98" s="547" t="s">
        <v>131</v>
      </c>
      <c r="W98" s="54" t="s">
        <v>221</v>
      </c>
    </row>
    <row r="99" spans="12:23" ht="39.6">
      <c r="L99" s="104">
        <v>21</v>
      </c>
      <c r="V99" s="547" t="s">
        <v>131</v>
      </c>
      <c r="W99" s="54" t="s">
        <v>222</v>
      </c>
    </row>
    <row r="100" spans="12:23" ht="39.6">
      <c r="L100" s="104">
        <v>22</v>
      </c>
      <c r="V100" s="547" t="s">
        <v>131</v>
      </c>
      <c r="W100" s="54" t="s">
        <v>223</v>
      </c>
    </row>
    <row r="101" spans="12:23" ht="39.6">
      <c r="L101" s="104">
        <v>23</v>
      </c>
      <c r="V101" s="547" t="s">
        <v>132</v>
      </c>
      <c r="W101" s="54" t="s">
        <v>224</v>
      </c>
    </row>
    <row r="102" spans="12:23" ht="39.6">
      <c r="L102" s="104">
        <v>24</v>
      </c>
      <c r="V102" s="547" t="s">
        <v>132</v>
      </c>
      <c r="W102" s="54" t="s">
        <v>225</v>
      </c>
    </row>
    <row r="103" spans="12:23" ht="39.6">
      <c r="L103" s="104">
        <v>25</v>
      </c>
      <c r="V103" s="547" t="s">
        <v>132</v>
      </c>
      <c r="W103" s="54" t="s">
        <v>226</v>
      </c>
    </row>
    <row r="104" spans="12:23" ht="39.6">
      <c r="L104" s="104">
        <v>26</v>
      </c>
      <c r="V104" s="547" t="s">
        <v>133</v>
      </c>
      <c r="W104" s="54" t="s">
        <v>227</v>
      </c>
    </row>
    <row r="105" spans="12:23" ht="39.6">
      <c r="L105" s="104">
        <v>27</v>
      </c>
      <c r="V105" s="547" t="s">
        <v>133</v>
      </c>
      <c r="W105" s="54" t="s">
        <v>228</v>
      </c>
    </row>
    <row r="106" spans="12:23" ht="39.6">
      <c r="L106" s="104">
        <v>28</v>
      </c>
      <c r="V106" s="547" t="s">
        <v>133</v>
      </c>
      <c r="W106" s="54" t="s">
        <v>229</v>
      </c>
    </row>
    <row r="107" spans="12:23" ht="39.6">
      <c r="L107" s="104">
        <v>29</v>
      </c>
      <c r="V107" s="547" t="s">
        <v>134</v>
      </c>
      <c r="W107" s="54" t="s">
        <v>230</v>
      </c>
    </row>
    <row r="108" spans="12:23" ht="26.4">
      <c r="L108" s="104">
        <v>30</v>
      </c>
      <c r="V108" s="547" t="s">
        <v>134</v>
      </c>
      <c r="W108" s="54" t="s">
        <v>231</v>
      </c>
    </row>
    <row r="109" spans="12:23" ht="26.4">
      <c r="L109" s="104">
        <v>31</v>
      </c>
      <c r="V109" s="547" t="s">
        <v>135</v>
      </c>
      <c r="W109" s="54" t="s">
        <v>232</v>
      </c>
    </row>
    <row r="110" spans="12:23" ht="26.4">
      <c r="V110" s="547" t="s">
        <v>135</v>
      </c>
      <c r="W110" s="54" t="s">
        <v>233</v>
      </c>
    </row>
    <row r="111" spans="12:23" ht="26.4">
      <c r="V111" s="547" t="s">
        <v>135</v>
      </c>
      <c r="W111" s="54" t="s">
        <v>234</v>
      </c>
    </row>
    <row r="112" spans="12:23" ht="26.4">
      <c r="V112" s="547" t="s">
        <v>136</v>
      </c>
      <c r="W112" s="54" t="s">
        <v>235</v>
      </c>
    </row>
    <row r="113" spans="22:23" ht="26.4">
      <c r="V113" s="547" t="s">
        <v>136</v>
      </c>
      <c r="W113" s="54" t="s">
        <v>236</v>
      </c>
    </row>
    <row r="114" spans="22:23" ht="52.8">
      <c r="V114" s="547" t="s">
        <v>137</v>
      </c>
      <c r="W114" s="54" t="s">
        <v>237</v>
      </c>
    </row>
    <row r="115" spans="22:23" ht="52.8">
      <c r="V115" s="547" t="s">
        <v>137</v>
      </c>
      <c r="W115" s="574" t="s">
        <v>227</v>
      </c>
    </row>
    <row r="116" spans="22:23" ht="52.8">
      <c r="V116" s="547" t="s">
        <v>137</v>
      </c>
      <c r="W116" s="574" t="s">
        <v>228</v>
      </c>
    </row>
    <row r="117" spans="22:23" ht="52.8">
      <c r="V117" s="547" t="s">
        <v>137</v>
      </c>
      <c r="W117" s="574" t="s">
        <v>229</v>
      </c>
    </row>
    <row r="118" spans="22:23" ht="52.8">
      <c r="V118" s="547" t="s">
        <v>137</v>
      </c>
      <c r="W118" s="574" t="s">
        <v>230</v>
      </c>
    </row>
    <row r="119" spans="22:23" ht="52.8">
      <c r="V119" s="547" t="s">
        <v>137</v>
      </c>
      <c r="W119" s="574" t="s">
        <v>231</v>
      </c>
    </row>
    <row r="120" spans="22:23" ht="52.8">
      <c r="V120" s="547" t="s">
        <v>137</v>
      </c>
      <c r="W120" s="574" t="s">
        <v>232</v>
      </c>
    </row>
    <row r="121" spans="22:23" ht="52.8">
      <c r="V121" s="547" t="s">
        <v>137</v>
      </c>
      <c r="W121" s="574" t="s">
        <v>233</v>
      </c>
    </row>
    <row r="122" spans="22:23" ht="52.8">
      <c r="V122" s="547" t="s">
        <v>137</v>
      </c>
      <c r="W122" s="574" t="s">
        <v>234</v>
      </c>
    </row>
    <row r="123" spans="22:23" ht="39.6">
      <c r="V123" s="547" t="s">
        <v>138</v>
      </c>
      <c r="W123" s="574" t="s">
        <v>235</v>
      </c>
    </row>
    <row r="124" spans="22:23" ht="39.6">
      <c r="V124" s="547" t="s">
        <v>138</v>
      </c>
      <c r="W124" s="574" t="s">
        <v>236</v>
      </c>
    </row>
    <row r="125" spans="22:23" ht="26.4">
      <c r="V125" s="547" t="s">
        <v>139</v>
      </c>
      <c r="W125" s="574" t="s">
        <v>237</v>
      </c>
    </row>
  </sheetData>
  <sheetProtection algorithmName="SHA-512" hashValue="ZTrySoZduCTqUutupX4YaTJ8lBwoO/yY3UM4qp+KMcnFvNuE/ThM/kGlRrYIRuQZ5dsOGUvTBXP+fpinBZ8fpA==" saltValue="18xM6RwvHeqpPHCK2WTXOQ==" spinCount="100000" sheet="1" formatCells="0" formatColumns="0" formatRows="0" selectLockedCells="1"/>
  <mergeCells count="346">
    <mergeCell ref="BB79:BG79"/>
    <mergeCell ref="BB80:BC81"/>
    <mergeCell ref="BD80:BF80"/>
    <mergeCell ref="BB82:BC82"/>
    <mergeCell ref="BC84:BF84"/>
    <mergeCell ref="BB74:BB77"/>
    <mergeCell ref="BC74:BD74"/>
    <mergeCell ref="BE74:BG74"/>
    <mergeCell ref="BC75:BD75"/>
    <mergeCell ref="BE75:BG75"/>
    <mergeCell ref="BC76:BD76"/>
    <mergeCell ref="BE76:BG76"/>
    <mergeCell ref="BC77:BD77"/>
    <mergeCell ref="BE77:BG77"/>
    <mergeCell ref="BB61:BB73"/>
    <mergeCell ref="BC61:BC62"/>
    <mergeCell ref="BE61:BG61"/>
    <mergeCell ref="BE62:BG62"/>
    <mergeCell ref="BC63:BC64"/>
    <mergeCell ref="BE63:BG63"/>
    <mergeCell ref="BE64:BG64"/>
    <mergeCell ref="BC65:BC67"/>
    <mergeCell ref="BE65:BG65"/>
    <mergeCell ref="BE66:BG66"/>
    <mergeCell ref="BE67:BG67"/>
    <mergeCell ref="BC68:BC73"/>
    <mergeCell ref="BE68:BG68"/>
    <mergeCell ref="BE69:BG69"/>
    <mergeCell ref="BE70:BG70"/>
    <mergeCell ref="BE71:BG71"/>
    <mergeCell ref="BE72:BG72"/>
    <mergeCell ref="BE73:BG73"/>
    <mergeCell ref="BB48:BB60"/>
    <mergeCell ref="BC48:BC49"/>
    <mergeCell ref="BE48:BG48"/>
    <mergeCell ref="BE49:BG49"/>
    <mergeCell ref="BC50:BC51"/>
    <mergeCell ref="BE50:BG50"/>
    <mergeCell ref="BE51:BG51"/>
    <mergeCell ref="BC52:BC54"/>
    <mergeCell ref="BE52:BG52"/>
    <mergeCell ref="BE53:BG53"/>
    <mergeCell ref="BE54:BG54"/>
    <mergeCell ref="BC55:BC60"/>
    <mergeCell ref="BE55:BG55"/>
    <mergeCell ref="BE56:BG56"/>
    <mergeCell ref="BE57:BG57"/>
    <mergeCell ref="BE58:BG58"/>
    <mergeCell ref="BE59:BG59"/>
    <mergeCell ref="BE60:BG60"/>
    <mergeCell ref="BB35:BB47"/>
    <mergeCell ref="BC35:BC36"/>
    <mergeCell ref="BE35:BG35"/>
    <mergeCell ref="BE36:BG36"/>
    <mergeCell ref="BC37:BC38"/>
    <mergeCell ref="BE37:BG37"/>
    <mergeCell ref="BE38:BG38"/>
    <mergeCell ref="BC39:BC41"/>
    <mergeCell ref="BE39:BG39"/>
    <mergeCell ref="BE40:BG40"/>
    <mergeCell ref="BE41:BG41"/>
    <mergeCell ref="BC42:BC47"/>
    <mergeCell ref="BE42:BG42"/>
    <mergeCell ref="BE43:BG43"/>
    <mergeCell ref="BE44:BG44"/>
    <mergeCell ref="BE45:BG45"/>
    <mergeCell ref="BE46:BG46"/>
    <mergeCell ref="BE47:BG47"/>
    <mergeCell ref="BE18:BG18"/>
    <mergeCell ref="BE19:BG19"/>
    <mergeCell ref="BC20:BD20"/>
    <mergeCell ref="BE20:BG20"/>
    <mergeCell ref="BC21:BD21"/>
    <mergeCell ref="BE21:BG21"/>
    <mergeCell ref="BB22:BB34"/>
    <mergeCell ref="BC22:BC23"/>
    <mergeCell ref="BE22:BG22"/>
    <mergeCell ref="BE23:BG23"/>
    <mergeCell ref="BC24:BC25"/>
    <mergeCell ref="BE24:BG24"/>
    <mergeCell ref="BE25:BG25"/>
    <mergeCell ref="BC26:BC28"/>
    <mergeCell ref="BE26:BG26"/>
    <mergeCell ref="BE27:BG27"/>
    <mergeCell ref="BE28:BG28"/>
    <mergeCell ref="BC29:BC34"/>
    <mergeCell ref="BE29:BG29"/>
    <mergeCell ref="BE30:BG30"/>
    <mergeCell ref="BE31:BG31"/>
    <mergeCell ref="BE32:BG32"/>
    <mergeCell ref="BE33:BG33"/>
    <mergeCell ref="BE34:BG34"/>
    <mergeCell ref="BB2:BD2"/>
    <mergeCell ref="BE2:BG2"/>
    <mergeCell ref="BB3:BD3"/>
    <mergeCell ref="BE3:BG3"/>
    <mergeCell ref="BB4:BD4"/>
    <mergeCell ref="BB5:BB21"/>
    <mergeCell ref="BC5:BC6"/>
    <mergeCell ref="BE5:BG5"/>
    <mergeCell ref="BE6:BG6"/>
    <mergeCell ref="BC7:BC8"/>
    <mergeCell ref="BE7:BG7"/>
    <mergeCell ref="BE8:BG8"/>
    <mergeCell ref="BC9:BC11"/>
    <mergeCell ref="BE9:BG9"/>
    <mergeCell ref="BE10:BG10"/>
    <mergeCell ref="BE11:BG11"/>
    <mergeCell ref="BC12:BC17"/>
    <mergeCell ref="BE12:BG12"/>
    <mergeCell ref="BE13:BG13"/>
    <mergeCell ref="BE14:BG14"/>
    <mergeCell ref="BE15:BG15"/>
    <mergeCell ref="BE16:BG16"/>
    <mergeCell ref="BE17:BG17"/>
    <mergeCell ref="BC18:BC19"/>
    <mergeCell ref="AA74:AA77"/>
    <mergeCell ref="AB74:AC74"/>
    <mergeCell ref="AD74:AF74"/>
    <mergeCell ref="AB75:AC75"/>
    <mergeCell ref="AD75:AF75"/>
    <mergeCell ref="AB76:AC76"/>
    <mergeCell ref="AD76:AF76"/>
    <mergeCell ref="AB77:AC77"/>
    <mergeCell ref="AD77:AF77"/>
    <mergeCell ref="AA22:AA34"/>
    <mergeCell ref="AD69:AF69"/>
    <mergeCell ref="AD70:AF70"/>
    <mergeCell ref="AD71:AF71"/>
    <mergeCell ref="AD72:AF72"/>
    <mergeCell ref="AD73:AF73"/>
    <mergeCell ref="AD58:AF58"/>
    <mergeCell ref="AD59:AF59"/>
    <mergeCell ref="AD60:AF60"/>
    <mergeCell ref="AA61:AA73"/>
    <mergeCell ref="AB61:AB62"/>
    <mergeCell ref="AD61:AF61"/>
    <mergeCell ref="AD62:AF62"/>
    <mergeCell ref="AB63:AB64"/>
    <mergeCell ref="AD63:AF63"/>
    <mergeCell ref="AD64:AF64"/>
    <mergeCell ref="AB65:AB67"/>
    <mergeCell ref="AD65:AF65"/>
    <mergeCell ref="AD66:AF66"/>
    <mergeCell ref="AD67:AF67"/>
    <mergeCell ref="AB68:AB73"/>
    <mergeCell ref="AD68:AF68"/>
    <mergeCell ref="AA48:AA60"/>
    <mergeCell ref="AB48:AB49"/>
    <mergeCell ref="AB55:AB60"/>
    <mergeCell ref="AD55:AF55"/>
    <mergeCell ref="AD56:AF56"/>
    <mergeCell ref="AD57:AF57"/>
    <mergeCell ref="AD29:AF29"/>
    <mergeCell ref="AD30:AF30"/>
    <mergeCell ref="AD31:AF31"/>
    <mergeCell ref="AD32:AF32"/>
    <mergeCell ref="AD33:AF33"/>
    <mergeCell ref="AD48:AF48"/>
    <mergeCell ref="AD49:AF49"/>
    <mergeCell ref="AB50:AB51"/>
    <mergeCell ref="AD50:AF50"/>
    <mergeCell ref="AD51:AF51"/>
    <mergeCell ref="AB52:AB54"/>
    <mergeCell ref="AD52:AF52"/>
    <mergeCell ref="AD53:AF53"/>
    <mergeCell ref="AD54:AF54"/>
    <mergeCell ref="AB29:AB34"/>
    <mergeCell ref="AD34:AF34"/>
    <mergeCell ref="AB42:AB47"/>
    <mergeCell ref="AD42:AF42"/>
    <mergeCell ref="AB21:AC21"/>
    <mergeCell ref="AD21:AF21"/>
    <mergeCell ref="AB22:AB23"/>
    <mergeCell ref="AD22:AF22"/>
    <mergeCell ref="AD23:AF23"/>
    <mergeCell ref="AB24:AB25"/>
    <mergeCell ref="AD24:AF24"/>
    <mergeCell ref="AD25:AF25"/>
    <mergeCell ref="AB9:AB11"/>
    <mergeCell ref="AD9:AF9"/>
    <mergeCell ref="AD10:AF10"/>
    <mergeCell ref="AD11:AF11"/>
    <mergeCell ref="AB12:AB17"/>
    <mergeCell ref="AD12:AF12"/>
    <mergeCell ref="AD13:AF13"/>
    <mergeCell ref="AD14:AF14"/>
    <mergeCell ref="AD15:AF15"/>
    <mergeCell ref="AD27:AF27"/>
    <mergeCell ref="AD28:AF28"/>
    <mergeCell ref="B2:D2"/>
    <mergeCell ref="E77:G77"/>
    <mergeCell ref="E70:G70"/>
    <mergeCell ref="E71:G71"/>
    <mergeCell ref="E72:G72"/>
    <mergeCell ref="E73:G73"/>
    <mergeCell ref="E74:G74"/>
    <mergeCell ref="E67:G67"/>
    <mergeCell ref="E68:G68"/>
    <mergeCell ref="E69:G69"/>
    <mergeCell ref="E75:G75"/>
    <mergeCell ref="E76:G76"/>
    <mergeCell ref="E62:G62"/>
    <mergeCell ref="E63:G63"/>
    <mergeCell ref="E64:G64"/>
    <mergeCell ref="E65:G65"/>
    <mergeCell ref="E66:G66"/>
    <mergeCell ref="E57:G57"/>
    <mergeCell ref="E61:G61"/>
    <mergeCell ref="E52:G52"/>
    <mergeCell ref="AB20:AC20"/>
    <mergeCell ref="AD20:AF20"/>
    <mergeCell ref="E55:G55"/>
    <mergeCell ref="E56:G56"/>
    <mergeCell ref="AA2:AC2"/>
    <mergeCell ref="AD2:AF2"/>
    <mergeCell ref="AA3:AC3"/>
    <mergeCell ref="AD3:AF3"/>
    <mergeCell ref="AA4:AC4"/>
    <mergeCell ref="E2:G2"/>
    <mergeCell ref="AD16:AF16"/>
    <mergeCell ref="AD17:AF17"/>
    <mergeCell ref="AB18:AB19"/>
    <mergeCell ref="AD18:AF18"/>
    <mergeCell ref="AD19:AF19"/>
    <mergeCell ref="AA5:AA21"/>
    <mergeCell ref="AB5:AB6"/>
    <mergeCell ref="AD5:AF5"/>
    <mergeCell ref="AD6:AF6"/>
    <mergeCell ref="AB7:AB8"/>
    <mergeCell ref="AD7:AF7"/>
    <mergeCell ref="AD8:AF8"/>
    <mergeCell ref="I4:N4"/>
    <mergeCell ref="E50:G50"/>
    <mergeCell ref="AB26:AB28"/>
    <mergeCell ref="AD26:AF26"/>
    <mergeCell ref="I12:J13"/>
    <mergeCell ref="C9:C11"/>
    <mergeCell ref="B48:B60"/>
    <mergeCell ref="C48:C49"/>
    <mergeCell ref="C50:C51"/>
    <mergeCell ref="C52:C54"/>
    <mergeCell ref="C55:C60"/>
    <mergeCell ref="E25:G25"/>
    <mergeCell ref="E26:G26"/>
    <mergeCell ref="E27:G27"/>
    <mergeCell ref="E28:G28"/>
    <mergeCell ref="E29:G29"/>
    <mergeCell ref="E30:G30"/>
    <mergeCell ref="E31:G31"/>
    <mergeCell ref="E32:G32"/>
    <mergeCell ref="E33:G33"/>
    <mergeCell ref="E24:G24"/>
    <mergeCell ref="C12:C17"/>
    <mergeCell ref="E58:G58"/>
    <mergeCell ref="E59:G59"/>
    <mergeCell ref="E60:G60"/>
    <mergeCell ref="I21:J22"/>
    <mergeCell ref="E48:G48"/>
    <mergeCell ref="E53:G53"/>
    <mergeCell ref="C76:D76"/>
    <mergeCell ref="E34:G34"/>
    <mergeCell ref="B4:D4"/>
    <mergeCell ref="C20:D20"/>
    <mergeCell ref="C18:C19"/>
    <mergeCell ref="E5:G5"/>
    <mergeCell ref="E6:G6"/>
    <mergeCell ref="E7:G7"/>
    <mergeCell ref="E8:G8"/>
    <mergeCell ref="E9:G9"/>
    <mergeCell ref="E10:G10"/>
    <mergeCell ref="E11:G11"/>
    <mergeCell ref="E12:G12"/>
    <mergeCell ref="E13:G13"/>
    <mergeCell ref="E14:G14"/>
    <mergeCell ref="E15:G15"/>
    <mergeCell ref="E16:G16"/>
    <mergeCell ref="E17:G17"/>
    <mergeCell ref="E18:G18"/>
    <mergeCell ref="E19:G19"/>
    <mergeCell ref="E20:G20"/>
    <mergeCell ref="E21:G21"/>
    <mergeCell ref="E51:G51"/>
    <mergeCell ref="E54:G54"/>
    <mergeCell ref="C42:C47"/>
    <mergeCell ref="E42:G42"/>
    <mergeCell ref="E49:G49"/>
    <mergeCell ref="E22:G22"/>
    <mergeCell ref="E3:G3"/>
    <mergeCell ref="B3:D3"/>
    <mergeCell ref="B74:B77"/>
    <mergeCell ref="C63:C64"/>
    <mergeCell ref="C65:C67"/>
    <mergeCell ref="C68:C73"/>
    <mergeCell ref="C5:C6"/>
    <mergeCell ref="C61:C62"/>
    <mergeCell ref="C7:C8"/>
    <mergeCell ref="B61:B73"/>
    <mergeCell ref="C26:C28"/>
    <mergeCell ref="C29:C34"/>
    <mergeCell ref="C24:C25"/>
    <mergeCell ref="C21:D21"/>
    <mergeCell ref="E23:G23"/>
    <mergeCell ref="B22:B34"/>
    <mergeCell ref="C22:C23"/>
    <mergeCell ref="C74:D74"/>
    <mergeCell ref="C75:D75"/>
    <mergeCell ref="C77:D77"/>
    <mergeCell ref="C37:C38"/>
    <mergeCell ref="E37:G37"/>
    <mergeCell ref="AB37:AB38"/>
    <mergeCell ref="AD37:AF37"/>
    <mergeCell ref="E38:G38"/>
    <mergeCell ref="AD38:AF38"/>
    <mergeCell ref="C39:C41"/>
    <mergeCell ref="E39:G39"/>
    <mergeCell ref="AB39:AB41"/>
    <mergeCell ref="AD39:AF39"/>
    <mergeCell ref="E40:G40"/>
    <mergeCell ref="AD40:AF40"/>
    <mergeCell ref="E41:G41"/>
    <mergeCell ref="AD41:AF41"/>
    <mergeCell ref="B6:B17"/>
    <mergeCell ref="C84:F84"/>
    <mergeCell ref="D80:F80"/>
    <mergeCell ref="B82:C82"/>
    <mergeCell ref="B80:C81"/>
    <mergeCell ref="B79:G79"/>
    <mergeCell ref="E43:G43"/>
    <mergeCell ref="AD43:AF43"/>
    <mergeCell ref="E44:G44"/>
    <mergeCell ref="AD44:AF44"/>
    <mergeCell ref="E45:G45"/>
    <mergeCell ref="AD45:AF45"/>
    <mergeCell ref="E46:G46"/>
    <mergeCell ref="AD46:AF46"/>
    <mergeCell ref="E47:G47"/>
    <mergeCell ref="AD47:AF47"/>
    <mergeCell ref="B35:B47"/>
    <mergeCell ref="C35:C36"/>
    <mergeCell ref="E35:G35"/>
    <mergeCell ref="AA35:AA47"/>
    <mergeCell ref="AB35:AB36"/>
    <mergeCell ref="AD35:AF35"/>
    <mergeCell ref="E36:G36"/>
    <mergeCell ref="AD36:AF36"/>
  </mergeCells>
  <phoneticPr fontId="21"/>
  <dataValidations count="10">
    <dataValidation type="list" allowBlank="1" showInputMessage="1" showErrorMessage="1" sqref="AD3:AF3" xr:uid="{00000000-0002-0000-0500-000000000000}">
      <formula1>$X$3:$X$16</formula1>
    </dataValidation>
    <dataValidation type="list" allowBlank="1" showInputMessage="1" showErrorMessage="1" sqref="D6 AC6 BD6" xr:uid="{00000000-0002-0000-0500-000001000000}">
      <formula1>"選択してください,会社名,区市町村名"</formula1>
    </dataValidation>
    <dataValidation type="list" allowBlank="1" showInputMessage="1" showErrorMessage="1" sqref="BE2:BG2 AD2:AF2" xr:uid="{00000000-0002-0000-0500-000002000000}">
      <formula1>"実施要綱第5条第一項ア～コ,実施要綱第5条第一項サ"</formula1>
    </dataValidation>
    <dataValidation type="list" allowBlank="1" showInputMessage="1" showErrorMessage="1" sqref="E18:G18 AD18:AF18 BE18:BG18" xr:uid="{00000000-0002-0000-0500-000003000000}">
      <formula1>$Q$21:$Q$53</formula1>
    </dataValidation>
    <dataValidation type="list" allowBlank="1" showInputMessage="1" showErrorMessage="1" sqref="E19:G19 BE19:BG19" xr:uid="{00000000-0002-0000-0500-000004000000}">
      <formula1>$W$3:$W$114</formula1>
    </dataValidation>
    <dataValidation type="list" allowBlank="1" showInputMessage="1" showErrorMessage="1" sqref="AD19" xr:uid="{00000000-0002-0000-0500-000005000000}">
      <formula1>$W$3:$W$125</formula1>
    </dataValidation>
    <dataValidation type="list" allowBlank="1" showInputMessage="1" showErrorMessage="1" sqref="D82 BD82" xr:uid="{00000000-0002-0000-0500-000006000000}">
      <formula1>$J$79:$J$81</formula1>
    </dataValidation>
    <dataValidation type="list" allowBlank="1" showInputMessage="1" showErrorMessage="1" sqref="E82 BE82" xr:uid="{00000000-0002-0000-0500-000007000000}">
      <formula1>$K$79:$K$90</formula1>
    </dataValidation>
    <dataValidation type="list" allowBlank="1" showInputMessage="1" showErrorMessage="1" sqref="F82 BF82" xr:uid="{00000000-0002-0000-0500-000008000000}">
      <formula1>$L$79:$L$109</formula1>
    </dataValidation>
    <dataValidation type="list" allowBlank="1" showInputMessage="1" showErrorMessage="1" sqref="E2:G2" xr:uid="{00000000-0002-0000-0500-000009000000}">
      <formula1>"実施要綱第5条第一項ア～コ"</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34" max="7" man="1"/>
    <brk id="60" max="7"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FF00"/>
  </sheetPr>
  <dimension ref="A1:CJ56"/>
  <sheetViews>
    <sheetView showGridLines="0" showZeros="0" view="pageBreakPreview" topLeftCell="A20" zoomScaleNormal="100" zoomScaleSheetLayoutView="100" workbookViewId="0">
      <selection activeCell="G38" sqref="G38"/>
    </sheetView>
  </sheetViews>
  <sheetFormatPr defaultColWidth="9" defaultRowHeight="13.2"/>
  <cols>
    <col min="1" max="1" width="1.6640625" style="2" customWidth="1"/>
    <col min="2" max="2" width="0.88671875" style="2" customWidth="1"/>
    <col min="3" max="3" width="2.6640625" style="2" customWidth="1"/>
    <col min="4" max="4" width="1.21875" style="2" customWidth="1"/>
    <col min="5" max="5" width="13.6640625" style="2" customWidth="1"/>
    <col min="6" max="6" width="11.44140625" style="2" customWidth="1"/>
    <col min="7" max="7" width="0.77734375" style="2" customWidth="1"/>
    <col min="8" max="8" width="11.109375" style="2" customWidth="1"/>
    <col min="9" max="9" width="9.109375" style="2" customWidth="1"/>
    <col min="10" max="11" width="4.88671875" style="2" customWidth="1"/>
    <col min="12" max="12" width="4.6640625" style="2" customWidth="1"/>
    <col min="13" max="17" width="4.6640625" style="3" customWidth="1"/>
    <col min="18" max="18" width="1.33203125" style="3" customWidth="1"/>
    <col min="19" max="19" width="2.77734375" style="2" customWidth="1"/>
    <col min="20" max="20" width="10.6640625" style="2" customWidth="1"/>
    <col min="21" max="51" width="0" style="2" hidden="1" customWidth="1"/>
    <col min="52" max="52" width="9" style="2"/>
    <col min="53" max="53" width="1.6640625" style="2" customWidth="1"/>
    <col min="54" max="54" width="0.88671875" style="2" customWidth="1"/>
    <col min="55" max="55" width="2.6640625" style="2" customWidth="1"/>
    <col min="56" max="56" width="1.21875" style="2" customWidth="1"/>
    <col min="57" max="57" width="13.6640625" style="2" customWidth="1"/>
    <col min="58" max="58" width="11.44140625" style="2" customWidth="1"/>
    <col min="59" max="59" width="0.77734375" style="2" customWidth="1"/>
    <col min="60" max="60" width="11.109375" style="2" customWidth="1"/>
    <col min="61" max="61" width="9.109375" style="2" customWidth="1"/>
    <col min="62" max="63" width="4.88671875" style="2" customWidth="1"/>
    <col min="64" max="64" width="4.6640625" style="2" customWidth="1"/>
    <col min="65" max="69" width="4.6640625" style="3" customWidth="1"/>
    <col min="70" max="70" width="1.33203125" style="3" customWidth="1"/>
    <col min="71" max="16384" width="9" style="2"/>
  </cols>
  <sheetData>
    <row r="1" spans="1:69" ht="15" customHeight="1">
      <c r="A1" s="1" t="s">
        <v>294</v>
      </c>
      <c r="BA1" s="1" t="s">
        <v>294</v>
      </c>
    </row>
    <row r="2" spans="1:69" ht="7.5" customHeight="1">
      <c r="K2" s="4"/>
      <c r="L2" s="4"/>
      <c r="M2" s="5"/>
      <c r="N2" s="5"/>
      <c r="O2" s="5"/>
      <c r="P2" s="5"/>
      <c r="Q2" s="5"/>
      <c r="T2" s="3"/>
      <c r="BK2" s="4"/>
      <c r="BL2" s="4"/>
      <c r="BM2" s="5"/>
      <c r="BN2" s="5"/>
      <c r="BO2" s="5"/>
      <c r="BP2" s="5"/>
      <c r="BQ2" s="5"/>
    </row>
    <row r="3" spans="1:69">
      <c r="J3" s="3"/>
      <c r="K3" s="798"/>
      <c r="L3" s="799"/>
      <c r="M3" s="3" t="s">
        <v>0</v>
      </c>
      <c r="N3" s="414"/>
      <c r="O3" s="6" t="s">
        <v>1</v>
      </c>
      <c r="P3" s="414"/>
      <c r="Q3" s="6" t="s">
        <v>2</v>
      </c>
      <c r="T3" s="57"/>
      <c r="BJ3" s="3"/>
      <c r="BK3" s="802" t="s">
        <v>2500</v>
      </c>
      <c r="BL3" s="802"/>
      <c r="BM3" s="3" t="s">
        <v>0</v>
      </c>
      <c r="BN3" s="578">
        <v>3</v>
      </c>
      <c r="BO3" s="6" t="s">
        <v>1</v>
      </c>
      <c r="BP3" s="578">
        <v>1</v>
      </c>
      <c r="BQ3" s="6" t="s">
        <v>2</v>
      </c>
    </row>
    <row r="4" spans="1:69" ht="9" customHeight="1">
      <c r="J4" s="3"/>
      <c r="K4" s="3"/>
      <c r="L4" s="3"/>
      <c r="O4" s="6"/>
      <c r="Q4" s="6"/>
      <c r="T4" s="7"/>
      <c r="BJ4" s="3"/>
      <c r="BK4" s="3"/>
      <c r="BL4" s="3"/>
      <c r="BO4" s="6"/>
      <c r="BQ4" s="6"/>
    </row>
    <row r="5" spans="1:69">
      <c r="A5" s="8" t="s">
        <v>3</v>
      </c>
      <c r="K5" s="9"/>
      <c r="L5" s="9"/>
      <c r="M5" s="2"/>
      <c r="N5" s="2"/>
      <c r="O5" s="2"/>
      <c r="P5" s="2"/>
      <c r="Q5" s="9"/>
      <c r="BA5" s="8" t="s">
        <v>3</v>
      </c>
      <c r="BK5" s="9"/>
      <c r="BL5" s="9"/>
      <c r="BM5" s="2"/>
      <c r="BN5" s="2"/>
      <c r="BO5" s="2"/>
      <c r="BP5" s="2"/>
      <c r="BQ5" s="9"/>
    </row>
    <row r="6" spans="1:69">
      <c r="A6" s="2" t="s">
        <v>4</v>
      </c>
      <c r="BA6" s="2" t="s">
        <v>4</v>
      </c>
    </row>
    <row r="7" spans="1:69" ht="6.6" customHeight="1"/>
    <row r="8" spans="1:69" ht="20.25" customHeight="1">
      <c r="I8" s="8" t="s">
        <v>285</v>
      </c>
      <c r="BI8" s="8" t="s">
        <v>285</v>
      </c>
    </row>
    <row r="9" spans="1:69" ht="21" customHeight="1">
      <c r="I9" s="2" t="s">
        <v>5</v>
      </c>
      <c r="J9" s="800" t="str">
        <f>IF(基本情報!E7="","",基本情報!E7)</f>
        <v/>
      </c>
      <c r="K9" s="801"/>
      <c r="L9" s="748">
        <f>基本情報!E8</f>
        <v>0</v>
      </c>
      <c r="M9" s="754"/>
      <c r="N9" s="754"/>
      <c r="O9" s="754"/>
      <c r="P9" s="754"/>
      <c r="Q9" s="754"/>
      <c r="BI9" s="2" t="s">
        <v>5</v>
      </c>
      <c r="BJ9" s="800" t="s">
        <v>2669</v>
      </c>
      <c r="BK9" s="800"/>
      <c r="BL9" s="748" t="s">
        <v>2420</v>
      </c>
      <c r="BM9" s="748"/>
      <c r="BN9" s="748"/>
      <c r="BO9" s="748"/>
      <c r="BP9" s="748"/>
      <c r="BQ9" s="748"/>
    </row>
    <row r="10" spans="1:69" ht="21" customHeight="1">
      <c r="I10" s="10" t="s">
        <v>6</v>
      </c>
      <c r="J10" s="748">
        <f>基本情報!E6</f>
        <v>0</v>
      </c>
      <c r="K10" s="748"/>
      <c r="L10" s="748"/>
      <c r="M10" s="748"/>
      <c r="N10" s="748"/>
      <c r="O10" s="748"/>
      <c r="P10" s="748"/>
      <c r="Q10" s="748"/>
      <c r="BI10" s="10" t="s">
        <v>6</v>
      </c>
      <c r="BJ10" s="748" t="s">
        <v>2421</v>
      </c>
      <c r="BK10" s="748"/>
      <c r="BL10" s="748"/>
      <c r="BM10" s="748"/>
      <c r="BN10" s="748"/>
      <c r="BO10" s="748"/>
      <c r="BP10" s="748"/>
      <c r="BQ10" s="748"/>
    </row>
    <row r="11" spans="1:69" ht="21" customHeight="1">
      <c r="I11" s="11" t="s">
        <v>2446</v>
      </c>
      <c r="J11" s="749">
        <f>基本情報!E9</f>
        <v>0</v>
      </c>
      <c r="K11" s="749"/>
      <c r="L11" s="749"/>
      <c r="M11" s="750">
        <f>基本情報!E11</f>
        <v>0</v>
      </c>
      <c r="N11" s="750"/>
      <c r="O11" s="750"/>
      <c r="P11" s="750"/>
      <c r="Q11" s="754"/>
      <c r="T11" s="57"/>
      <c r="BI11" s="11" t="s">
        <v>2446</v>
      </c>
      <c r="BJ11" s="749" t="s">
        <v>2670</v>
      </c>
      <c r="BK11" s="749"/>
      <c r="BL11" s="749"/>
      <c r="BM11" s="750" t="s">
        <v>2671</v>
      </c>
      <c r="BN11" s="750"/>
      <c r="BO11" s="750"/>
      <c r="BP11" s="750"/>
      <c r="BQ11" s="750"/>
    </row>
    <row r="12" spans="1:69" ht="21" customHeight="1">
      <c r="I12" s="11" t="s">
        <v>2447</v>
      </c>
      <c r="J12" s="749">
        <f>基本情報!E12</f>
        <v>0</v>
      </c>
      <c r="K12" s="749"/>
      <c r="L12" s="749"/>
      <c r="M12" s="750">
        <f>基本情報!E14</f>
        <v>0</v>
      </c>
      <c r="N12" s="750"/>
      <c r="O12" s="750"/>
      <c r="P12" s="750"/>
      <c r="Q12" s="754"/>
      <c r="T12" s="57"/>
      <c r="BI12" s="11" t="s">
        <v>2447</v>
      </c>
      <c r="BJ12" s="749" t="s">
        <v>2672</v>
      </c>
      <c r="BK12" s="749"/>
      <c r="BL12" s="749"/>
      <c r="BM12" s="750" t="s">
        <v>2673</v>
      </c>
      <c r="BN12" s="750"/>
      <c r="BO12" s="750"/>
      <c r="BP12" s="750"/>
      <c r="BQ12" s="750"/>
    </row>
    <row r="13" spans="1:69" ht="6.6" customHeight="1">
      <c r="J13" s="752"/>
      <c r="K13" s="752"/>
      <c r="L13" s="753"/>
      <c r="M13" s="753"/>
      <c r="N13" s="753"/>
      <c r="O13" s="753"/>
      <c r="P13" s="753"/>
      <c r="BJ13" s="752"/>
      <c r="BK13" s="752"/>
      <c r="BL13" s="753"/>
      <c r="BM13" s="753"/>
      <c r="BN13" s="753"/>
      <c r="BO13" s="753"/>
      <c r="BP13" s="753"/>
    </row>
    <row r="14" spans="1:69" ht="20.25" customHeight="1">
      <c r="I14" s="2" t="s">
        <v>2139</v>
      </c>
      <c r="BI14" s="2" t="s">
        <v>2139</v>
      </c>
    </row>
    <row r="15" spans="1:69" ht="21" customHeight="1">
      <c r="I15" s="2" t="s">
        <v>5</v>
      </c>
      <c r="J15" s="748">
        <f>基本情報!E25</f>
        <v>0</v>
      </c>
      <c r="K15" s="748"/>
      <c r="L15" s="748"/>
      <c r="M15" s="748"/>
      <c r="N15" s="748"/>
      <c r="O15" s="748"/>
      <c r="P15" s="748"/>
      <c r="Q15" s="748"/>
      <c r="BI15" s="2" t="s">
        <v>5</v>
      </c>
      <c r="BJ15" s="748" t="s">
        <v>2674</v>
      </c>
      <c r="BK15" s="748"/>
      <c r="BL15" s="748"/>
      <c r="BM15" s="748"/>
      <c r="BN15" s="748"/>
      <c r="BO15" s="748"/>
      <c r="BP15" s="748"/>
      <c r="BQ15" s="748"/>
    </row>
    <row r="16" spans="1:69" ht="21" customHeight="1">
      <c r="I16" s="10" t="s">
        <v>6</v>
      </c>
      <c r="J16" s="748">
        <f>基本情報!E23</f>
        <v>0</v>
      </c>
      <c r="K16" s="748"/>
      <c r="L16" s="748"/>
      <c r="M16" s="748"/>
      <c r="N16" s="748"/>
      <c r="O16" s="748"/>
      <c r="P16" s="748"/>
      <c r="Q16" s="748"/>
      <c r="BI16" s="10" t="s">
        <v>6</v>
      </c>
      <c r="BJ16" s="748" t="s">
        <v>2675</v>
      </c>
      <c r="BK16" s="748"/>
      <c r="BL16" s="748"/>
      <c r="BM16" s="748"/>
      <c r="BN16" s="748"/>
      <c r="BO16" s="748"/>
      <c r="BP16" s="748"/>
      <c r="BQ16" s="748"/>
    </row>
    <row r="17" spans="2:69" ht="21" customHeight="1">
      <c r="I17" s="11" t="s">
        <v>2446</v>
      </c>
      <c r="J17" s="749">
        <f>基本情報!E26</f>
        <v>0</v>
      </c>
      <c r="K17" s="749"/>
      <c r="L17" s="749"/>
      <c r="M17" s="750">
        <f>基本情報!E28</f>
        <v>0</v>
      </c>
      <c r="N17" s="750"/>
      <c r="O17" s="750"/>
      <c r="P17" s="750"/>
      <c r="Q17" s="751"/>
      <c r="S17" s="57"/>
      <c r="T17" s="57"/>
      <c r="BI17" s="11" t="s">
        <v>2446</v>
      </c>
      <c r="BJ17" s="749" t="s">
        <v>2670</v>
      </c>
      <c r="BK17" s="749"/>
      <c r="BL17" s="749"/>
      <c r="BM17" s="750" t="s">
        <v>2676</v>
      </c>
      <c r="BN17" s="750"/>
      <c r="BO17" s="750"/>
      <c r="BP17" s="750"/>
      <c r="BQ17" s="750"/>
    </row>
    <row r="18" spans="2:69" ht="21" customHeight="1">
      <c r="I18" s="11" t="s">
        <v>2447</v>
      </c>
      <c r="J18" s="749">
        <f>基本情報!E29</f>
        <v>0</v>
      </c>
      <c r="K18" s="749"/>
      <c r="L18" s="749"/>
      <c r="M18" s="750">
        <f>基本情報!E31</f>
        <v>0</v>
      </c>
      <c r="N18" s="750"/>
      <c r="O18" s="750"/>
      <c r="P18" s="750"/>
      <c r="Q18" s="754"/>
      <c r="T18" s="57"/>
      <c r="BI18" s="11" t="s">
        <v>2447</v>
      </c>
      <c r="BJ18" s="749" t="s">
        <v>2672</v>
      </c>
      <c r="BK18" s="749"/>
      <c r="BL18" s="749"/>
      <c r="BM18" s="750" t="s">
        <v>2677</v>
      </c>
      <c r="BN18" s="750"/>
      <c r="BO18" s="750"/>
      <c r="BP18" s="750"/>
      <c r="BQ18" s="750"/>
    </row>
    <row r="19" spans="2:69" ht="6.6" customHeight="1">
      <c r="J19" s="752"/>
      <c r="K19" s="752"/>
      <c r="L19" s="753"/>
      <c r="M19" s="753"/>
      <c r="N19" s="753"/>
      <c r="O19" s="753"/>
      <c r="P19" s="753"/>
      <c r="BJ19" s="752"/>
      <c r="BK19" s="752"/>
      <c r="BL19" s="753"/>
      <c r="BM19" s="753"/>
      <c r="BN19" s="753"/>
      <c r="BO19" s="753"/>
      <c r="BP19" s="753"/>
    </row>
    <row r="20" spans="2:69" ht="20.25" customHeight="1">
      <c r="I20" s="2" t="s">
        <v>2139</v>
      </c>
      <c r="BI20" s="2" t="s">
        <v>2139</v>
      </c>
    </row>
    <row r="21" spans="2:69" ht="21" customHeight="1">
      <c r="I21" s="2" t="s">
        <v>5</v>
      </c>
      <c r="J21" s="748">
        <f>基本情報!E38</f>
        <v>0</v>
      </c>
      <c r="K21" s="748"/>
      <c r="L21" s="748"/>
      <c r="M21" s="748"/>
      <c r="N21" s="748"/>
      <c r="O21" s="748"/>
      <c r="P21" s="748"/>
      <c r="Q21" s="748"/>
      <c r="BI21" s="2" t="s">
        <v>5</v>
      </c>
      <c r="BJ21" s="748" t="s">
        <v>2678</v>
      </c>
      <c r="BK21" s="748"/>
      <c r="BL21" s="748"/>
      <c r="BM21" s="748"/>
      <c r="BN21" s="748"/>
      <c r="BO21" s="748"/>
      <c r="BP21" s="748"/>
      <c r="BQ21" s="748"/>
    </row>
    <row r="22" spans="2:69" ht="21" customHeight="1">
      <c r="I22" s="10" t="s">
        <v>6</v>
      </c>
      <c r="J22" s="748">
        <f>基本情報!E36</f>
        <v>0</v>
      </c>
      <c r="K22" s="748"/>
      <c r="L22" s="748"/>
      <c r="M22" s="748"/>
      <c r="N22" s="748"/>
      <c r="O22" s="748"/>
      <c r="P22" s="748"/>
      <c r="Q22" s="748"/>
      <c r="BI22" s="10" t="s">
        <v>6</v>
      </c>
      <c r="BJ22" s="748" t="s">
        <v>2679</v>
      </c>
      <c r="BK22" s="748"/>
      <c r="BL22" s="748"/>
      <c r="BM22" s="748"/>
      <c r="BN22" s="748"/>
      <c r="BO22" s="748"/>
      <c r="BP22" s="748"/>
      <c r="BQ22" s="748"/>
    </row>
    <row r="23" spans="2:69" ht="21" customHeight="1">
      <c r="I23" s="11" t="s">
        <v>2446</v>
      </c>
      <c r="J23" s="749">
        <f>基本情報!E39</f>
        <v>0</v>
      </c>
      <c r="K23" s="749"/>
      <c r="L23" s="749"/>
      <c r="M23" s="750">
        <f>基本情報!E41</f>
        <v>0</v>
      </c>
      <c r="N23" s="750"/>
      <c r="O23" s="750"/>
      <c r="P23" s="750"/>
      <c r="Q23" s="787"/>
      <c r="S23" s="57"/>
      <c r="T23" s="57"/>
      <c r="BI23" s="11" t="s">
        <v>2446</v>
      </c>
      <c r="BJ23" s="749" t="s">
        <v>2670</v>
      </c>
      <c r="BK23" s="749"/>
      <c r="BL23" s="749"/>
      <c r="BM23" s="750" t="s">
        <v>2680</v>
      </c>
      <c r="BN23" s="750"/>
      <c r="BO23" s="750"/>
      <c r="BP23" s="750"/>
      <c r="BQ23" s="750"/>
    </row>
    <row r="24" spans="2:69" ht="21" customHeight="1">
      <c r="I24" s="11" t="s">
        <v>2447</v>
      </c>
      <c r="J24" s="749">
        <f>基本情報!E42</f>
        <v>0</v>
      </c>
      <c r="K24" s="749"/>
      <c r="L24" s="749"/>
      <c r="M24" s="750">
        <f>基本情報!E44</f>
        <v>0</v>
      </c>
      <c r="N24" s="750"/>
      <c r="O24" s="750"/>
      <c r="P24" s="750"/>
      <c r="Q24" s="754"/>
      <c r="T24" s="57"/>
      <c r="BI24" s="11" t="s">
        <v>2447</v>
      </c>
      <c r="BJ24" s="749" t="s">
        <v>2681</v>
      </c>
      <c r="BK24" s="749"/>
      <c r="BL24" s="749"/>
      <c r="BM24" s="750" t="s">
        <v>2682</v>
      </c>
      <c r="BN24" s="750"/>
      <c r="BO24" s="750"/>
      <c r="BP24" s="750"/>
      <c r="BQ24" s="750"/>
    </row>
    <row r="25" spans="2:69" ht="6.6" customHeight="1">
      <c r="J25" s="752"/>
      <c r="K25" s="752"/>
      <c r="L25" s="753"/>
      <c r="M25" s="753"/>
      <c r="N25" s="753"/>
      <c r="O25" s="753"/>
      <c r="P25" s="753"/>
      <c r="BJ25" s="752"/>
      <c r="BK25" s="752"/>
      <c r="BL25" s="753"/>
      <c r="BM25" s="753"/>
      <c r="BN25" s="753"/>
      <c r="BO25" s="753"/>
      <c r="BP25" s="753"/>
    </row>
    <row r="26" spans="2:69" ht="20.25" customHeight="1">
      <c r="I26" s="2" t="s">
        <v>2140</v>
      </c>
      <c r="BI26" s="2" t="s">
        <v>2140</v>
      </c>
    </row>
    <row r="27" spans="2:69" ht="21" customHeight="1">
      <c r="I27" s="2" t="s">
        <v>5</v>
      </c>
      <c r="J27" s="748">
        <f>基本情報!E51</f>
        <v>0</v>
      </c>
      <c r="K27" s="748"/>
      <c r="L27" s="748"/>
      <c r="M27" s="748"/>
      <c r="N27" s="748"/>
      <c r="O27" s="748"/>
      <c r="P27" s="748"/>
      <c r="Q27" s="748"/>
      <c r="BI27" s="2" t="s">
        <v>5</v>
      </c>
      <c r="BJ27" s="748" t="s">
        <v>2674</v>
      </c>
      <c r="BK27" s="748"/>
      <c r="BL27" s="748"/>
      <c r="BM27" s="748"/>
      <c r="BN27" s="748"/>
      <c r="BO27" s="748"/>
      <c r="BP27" s="748"/>
      <c r="BQ27" s="748"/>
    </row>
    <row r="28" spans="2:69" ht="21" customHeight="1">
      <c r="I28" s="10" t="s">
        <v>6</v>
      </c>
      <c r="J28" s="748">
        <f>基本情報!E49</f>
        <v>0</v>
      </c>
      <c r="K28" s="748"/>
      <c r="L28" s="748"/>
      <c r="M28" s="748"/>
      <c r="N28" s="748"/>
      <c r="O28" s="748"/>
      <c r="P28" s="748"/>
      <c r="Q28" s="748"/>
      <c r="BI28" s="10" t="s">
        <v>6</v>
      </c>
      <c r="BJ28" s="748" t="s">
        <v>2683</v>
      </c>
      <c r="BK28" s="748"/>
      <c r="BL28" s="748"/>
      <c r="BM28" s="748"/>
      <c r="BN28" s="748"/>
      <c r="BO28" s="748"/>
      <c r="BP28" s="748"/>
      <c r="BQ28" s="748"/>
    </row>
    <row r="29" spans="2:69" ht="21" customHeight="1">
      <c r="I29" s="11" t="s">
        <v>2446</v>
      </c>
      <c r="J29" s="749">
        <f>基本情報!E52</f>
        <v>0</v>
      </c>
      <c r="K29" s="749"/>
      <c r="L29" s="749"/>
      <c r="M29" s="750">
        <f>基本情報!E54</f>
        <v>0</v>
      </c>
      <c r="N29" s="750"/>
      <c r="O29" s="750"/>
      <c r="P29" s="750"/>
      <c r="Q29" s="751"/>
      <c r="S29" s="57"/>
      <c r="T29" s="57"/>
      <c r="BI29" s="11" t="s">
        <v>2446</v>
      </c>
      <c r="BJ29" s="749" t="s">
        <v>2670</v>
      </c>
      <c r="BK29" s="749"/>
      <c r="BL29" s="749"/>
      <c r="BM29" s="750" t="s">
        <v>2684</v>
      </c>
      <c r="BN29" s="750"/>
      <c r="BO29" s="750"/>
      <c r="BP29" s="750"/>
      <c r="BQ29" s="750"/>
    </row>
    <row r="30" spans="2:69" ht="21" customHeight="1">
      <c r="I30" s="11" t="s">
        <v>2447</v>
      </c>
      <c r="J30" s="749">
        <f>基本情報!E55</f>
        <v>0</v>
      </c>
      <c r="K30" s="749"/>
      <c r="L30" s="749"/>
      <c r="M30" s="750">
        <f>基本情報!E57</f>
        <v>0</v>
      </c>
      <c r="N30" s="750"/>
      <c r="O30" s="750"/>
      <c r="P30" s="750"/>
      <c r="Q30" s="754"/>
      <c r="T30" s="57"/>
      <c r="BI30" s="11" t="s">
        <v>2447</v>
      </c>
      <c r="BJ30" s="749" t="s">
        <v>2685</v>
      </c>
      <c r="BK30" s="749"/>
      <c r="BL30" s="749"/>
      <c r="BM30" s="750" t="s">
        <v>2686</v>
      </c>
      <c r="BN30" s="750"/>
      <c r="BO30" s="750"/>
      <c r="BP30" s="750"/>
      <c r="BQ30" s="750"/>
    </row>
    <row r="31" spans="2:69" ht="6.6" customHeight="1">
      <c r="J31" s="752" t="s">
        <v>8</v>
      </c>
      <c r="K31" s="752"/>
      <c r="L31" s="753" t="s">
        <v>8</v>
      </c>
      <c r="M31" s="753"/>
      <c r="N31" s="753"/>
      <c r="O31" s="753"/>
      <c r="P31" s="753"/>
      <c r="BJ31" s="752" t="s">
        <v>8</v>
      </c>
      <c r="BK31" s="752"/>
      <c r="BL31" s="753" t="s">
        <v>8</v>
      </c>
      <c r="BM31" s="753"/>
      <c r="BN31" s="753"/>
      <c r="BO31" s="753"/>
      <c r="BP31" s="753"/>
    </row>
    <row r="32" spans="2:69" ht="25.8">
      <c r="B32" s="792" t="s">
        <v>268</v>
      </c>
      <c r="C32" s="792"/>
      <c r="D32" s="792"/>
      <c r="E32" s="792"/>
      <c r="F32" s="792"/>
      <c r="G32" s="792"/>
      <c r="H32" s="792"/>
      <c r="I32" s="792"/>
      <c r="J32" s="792"/>
      <c r="K32" s="792"/>
      <c r="L32" s="792"/>
      <c r="M32" s="792"/>
      <c r="N32" s="792"/>
      <c r="O32" s="792"/>
      <c r="P32" s="792"/>
      <c r="Q32" s="792"/>
      <c r="BB32" s="792" t="s">
        <v>268</v>
      </c>
      <c r="BC32" s="792"/>
      <c r="BD32" s="792"/>
      <c r="BE32" s="792"/>
      <c r="BF32" s="792"/>
      <c r="BG32" s="792"/>
      <c r="BH32" s="792"/>
      <c r="BI32" s="792"/>
      <c r="BJ32" s="792"/>
      <c r="BK32" s="792"/>
      <c r="BL32" s="792"/>
      <c r="BM32" s="792"/>
      <c r="BN32" s="792"/>
      <c r="BO32" s="792"/>
      <c r="BP32" s="792"/>
      <c r="BQ32" s="792"/>
    </row>
    <row r="33" spans="1:88" ht="4.8" customHeight="1">
      <c r="Q33" s="12"/>
      <c r="BQ33" s="12"/>
    </row>
    <row r="34" spans="1:88" ht="34.200000000000003" customHeight="1">
      <c r="B34" s="755" t="s">
        <v>2571</v>
      </c>
      <c r="C34" s="793"/>
      <c r="D34" s="793"/>
      <c r="E34" s="793"/>
      <c r="F34" s="793"/>
      <c r="G34" s="793"/>
      <c r="H34" s="793"/>
      <c r="I34" s="793"/>
      <c r="J34" s="793"/>
      <c r="K34" s="793"/>
      <c r="L34" s="793"/>
      <c r="M34" s="793"/>
      <c r="N34" s="793"/>
      <c r="O34" s="793"/>
      <c r="P34" s="793"/>
      <c r="Q34" s="793"/>
      <c r="BB34" s="755" t="s">
        <v>2571</v>
      </c>
      <c r="BC34" s="755"/>
      <c r="BD34" s="755"/>
      <c r="BE34" s="755"/>
      <c r="BF34" s="755"/>
      <c r="BG34" s="755"/>
      <c r="BH34" s="755"/>
      <c r="BI34" s="755"/>
      <c r="BJ34" s="755"/>
      <c r="BK34" s="755"/>
      <c r="BL34" s="755"/>
      <c r="BM34" s="755"/>
      <c r="BN34" s="755"/>
      <c r="BO34" s="755"/>
      <c r="BP34" s="755"/>
      <c r="BQ34" s="755"/>
    </row>
    <row r="35" spans="1:88" ht="18" customHeight="1">
      <c r="B35" s="790" t="s">
        <v>9</v>
      </c>
      <c r="C35" s="790"/>
      <c r="D35" s="790"/>
      <c r="E35" s="790"/>
      <c r="F35" s="790"/>
      <c r="G35" s="790"/>
      <c r="H35" s="790"/>
      <c r="I35" s="790"/>
      <c r="J35" s="790"/>
      <c r="K35" s="790"/>
      <c r="L35" s="790"/>
      <c r="M35" s="790"/>
      <c r="N35" s="790"/>
      <c r="O35" s="790"/>
      <c r="P35" s="790"/>
      <c r="Q35" s="790"/>
      <c r="BB35" s="790" t="s">
        <v>9</v>
      </c>
      <c r="BC35" s="790"/>
      <c r="BD35" s="790"/>
      <c r="BE35" s="790"/>
      <c r="BF35" s="790"/>
      <c r="BG35" s="790"/>
      <c r="BH35" s="790"/>
      <c r="BI35" s="790"/>
      <c r="BJ35" s="790"/>
      <c r="BK35" s="790"/>
      <c r="BL35" s="790"/>
      <c r="BM35" s="790"/>
      <c r="BN35" s="790"/>
      <c r="BO35" s="790"/>
      <c r="BP35" s="790"/>
      <c r="BQ35" s="790"/>
    </row>
    <row r="36" spans="1:88" ht="36" customHeight="1">
      <c r="B36" s="13"/>
      <c r="C36" s="791" t="s">
        <v>269</v>
      </c>
      <c r="D36" s="785"/>
      <c r="E36" s="785"/>
      <c r="F36" s="786"/>
      <c r="G36" s="794">
        <f>基本情報!E4</f>
        <v>0</v>
      </c>
      <c r="H36" s="795"/>
      <c r="I36" s="795"/>
      <c r="J36" s="795"/>
      <c r="K36" s="795"/>
      <c r="L36" s="796" t="str">
        <f>基本情報!F4</f>
        <v/>
      </c>
      <c r="M36" s="797"/>
      <c r="N36" s="797"/>
      <c r="O36" s="797"/>
      <c r="P36" s="788" t="str">
        <f>基本情報!G4</f>
        <v/>
      </c>
      <c r="Q36" s="789"/>
      <c r="BB36" s="13"/>
      <c r="BC36" s="791" t="s">
        <v>269</v>
      </c>
      <c r="BD36" s="791"/>
      <c r="BE36" s="791"/>
      <c r="BF36" s="803"/>
      <c r="BG36" s="794" t="s">
        <v>2687</v>
      </c>
      <c r="BH36" s="788"/>
      <c r="BI36" s="788"/>
      <c r="BJ36" s="788"/>
      <c r="BK36" s="788"/>
      <c r="BL36" s="796" t="s">
        <v>2654</v>
      </c>
      <c r="BM36" s="796"/>
      <c r="BN36" s="796"/>
      <c r="BO36" s="796"/>
      <c r="BP36" s="788" t="s">
        <v>2655</v>
      </c>
      <c r="BQ36" s="789"/>
    </row>
    <row r="37" spans="1:88" ht="36" customHeight="1">
      <c r="B37" s="13"/>
      <c r="C37" s="784" t="s">
        <v>2453</v>
      </c>
      <c r="D37" s="785"/>
      <c r="E37" s="785"/>
      <c r="F37" s="786"/>
      <c r="G37" s="782"/>
      <c r="H37" s="783"/>
      <c r="I37" s="783"/>
      <c r="J37" s="783"/>
      <c r="K37" s="579" t="s">
        <v>2454</v>
      </c>
      <c r="L37" s="779"/>
      <c r="M37" s="780"/>
      <c r="N37" s="780"/>
      <c r="O37" s="780"/>
      <c r="P37" s="780"/>
      <c r="Q37" s="781"/>
      <c r="BB37" s="13"/>
      <c r="BC37" s="784" t="s">
        <v>2453</v>
      </c>
      <c r="BD37" s="784"/>
      <c r="BE37" s="784"/>
      <c r="BF37" s="804"/>
      <c r="BG37" s="805"/>
      <c r="BH37" s="806"/>
      <c r="BI37" s="806"/>
      <c r="BJ37" s="806"/>
      <c r="BK37" s="579" t="s">
        <v>2454</v>
      </c>
      <c r="BL37" s="807"/>
      <c r="BM37" s="807"/>
      <c r="BN37" s="807"/>
      <c r="BO37" s="807"/>
      <c r="BP37" s="807"/>
      <c r="BQ37" s="808"/>
    </row>
    <row r="38" spans="1:88" ht="21" customHeight="1">
      <c r="B38" s="580"/>
      <c r="C38" s="759" t="s">
        <v>2141</v>
      </c>
      <c r="D38" s="760"/>
      <c r="E38" s="760"/>
      <c r="F38" s="743"/>
      <c r="G38" s="581"/>
      <c r="H38" s="581" t="s">
        <v>272</v>
      </c>
      <c r="I38" s="581"/>
      <c r="J38" s="581"/>
      <c r="K38" s="765">
        <f>共通様式_蓄電池!E41</f>
        <v>0</v>
      </c>
      <c r="L38" s="766"/>
      <c r="M38" s="766"/>
      <c r="N38" s="766"/>
      <c r="O38" s="766"/>
      <c r="P38" s="582" t="s">
        <v>10</v>
      </c>
      <c r="Q38" s="583"/>
      <c r="BB38" s="580"/>
      <c r="BC38" s="759" t="s">
        <v>2141</v>
      </c>
      <c r="BD38" s="759"/>
      <c r="BE38" s="759"/>
      <c r="BF38" s="772"/>
      <c r="BG38" s="581"/>
      <c r="BH38" s="581" t="s">
        <v>272</v>
      </c>
      <c r="BI38" s="581"/>
      <c r="BJ38" s="581"/>
      <c r="BK38" s="765"/>
      <c r="BL38" s="765"/>
      <c r="BM38" s="765"/>
      <c r="BN38" s="765"/>
      <c r="BO38" s="765"/>
      <c r="BP38" s="582" t="s">
        <v>10</v>
      </c>
      <c r="BQ38" s="583"/>
    </row>
    <row r="39" spans="1:88" ht="3" customHeight="1">
      <c r="B39" s="584"/>
      <c r="C39" s="761"/>
      <c r="D39" s="752"/>
      <c r="E39" s="752"/>
      <c r="F39" s="762"/>
      <c r="J39" s="75"/>
      <c r="K39" s="585"/>
      <c r="L39" s="586"/>
      <c r="M39" s="586"/>
      <c r="N39" s="586"/>
      <c r="O39" s="586"/>
      <c r="P39" s="587"/>
      <c r="Q39" s="588"/>
      <c r="BB39" s="584"/>
      <c r="BC39" s="761"/>
      <c r="BD39" s="761"/>
      <c r="BE39" s="761"/>
      <c r="BF39" s="773"/>
      <c r="BJ39" s="75"/>
      <c r="BK39" s="585"/>
      <c r="BL39" s="586"/>
      <c r="BM39" s="586"/>
      <c r="BN39" s="586"/>
      <c r="BO39" s="586"/>
      <c r="BP39" s="587"/>
      <c r="BQ39" s="588"/>
    </row>
    <row r="40" spans="1:88" ht="21" customHeight="1">
      <c r="B40" s="584"/>
      <c r="C40" s="763"/>
      <c r="D40" s="752"/>
      <c r="E40" s="752"/>
      <c r="F40" s="762"/>
      <c r="H40" s="2" t="s">
        <v>2449</v>
      </c>
      <c r="K40" s="767"/>
      <c r="L40" s="768"/>
      <c r="M40" s="768"/>
      <c r="N40" s="768"/>
      <c r="O40" s="768"/>
      <c r="P40" s="587" t="s">
        <v>10</v>
      </c>
      <c r="Q40" s="589" t="s">
        <v>2448</v>
      </c>
      <c r="BB40" s="584"/>
      <c r="BC40" s="761"/>
      <c r="BD40" s="761"/>
      <c r="BE40" s="761"/>
      <c r="BF40" s="773"/>
      <c r="BH40" s="2" t="s">
        <v>2449</v>
      </c>
      <c r="BK40" s="776"/>
      <c r="BL40" s="776"/>
      <c r="BM40" s="776"/>
      <c r="BN40" s="776"/>
      <c r="BO40" s="776"/>
      <c r="BP40" s="587" t="s">
        <v>10</v>
      </c>
      <c r="BQ40" s="589" t="s">
        <v>2448</v>
      </c>
    </row>
    <row r="41" spans="1:88" ht="3" customHeight="1">
      <c r="B41" s="584"/>
      <c r="C41" s="763"/>
      <c r="D41" s="752"/>
      <c r="E41" s="752"/>
      <c r="F41" s="762"/>
      <c r="K41" s="590"/>
      <c r="L41" s="591"/>
      <c r="M41" s="591"/>
      <c r="N41" s="591"/>
      <c r="O41" s="591"/>
      <c r="P41" s="587"/>
      <c r="Q41" s="588"/>
      <c r="BB41" s="584"/>
      <c r="BC41" s="761"/>
      <c r="BD41" s="761"/>
      <c r="BE41" s="761"/>
      <c r="BF41" s="773"/>
      <c r="BK41" s="590"/>
      <c r="BL41" s="591"/>
      <c r="BM41" s="591"/>
      <c r="BN41" s="591"/>
      <c r="BO41" s="591"/>
      <c r="BP41" s="587"/>
      <c r="BQ41" s="588"/>
    </row>
    <row r="42" spans="1:88" ht="21" customHeight="1">
      <c r="B42" s="584"/>
      <c r="C42" s="752"/>
      <c r="D42" s="752"/>
      <c r="E42" s="752"/>
      <c r="F42" s="762"/>
      <c r="H42" s="2" t="s">
        <v>273</v>
      </c>
      <c r="K42" s="769">
        <f>共通様式_蓄電池!H41</f>
        <v>0</v>
      </c>
      <c r="L42" s="770"/>
      <c r="M42" s="770"/>
      <c r="N42" s="770"/>
      <c r="O42" s="770"/>
      <c r="P42" s="587" t="s">
        <v>10</v>
      </c>
      <c r="Q42" s="588"/>
      <c r="BB42" s="584"/>
      <c r="BC42" s="761"/>
      <c r="BD42" s="761"/>
      <c r="BE42" s="761"/>
      <c r="BF42" s="773"/>
      <c r="BH42" s="2" t="s">
        <v>273</v>
      </c>
      <c r="BK42" s="769"/>
      <c r="BL42" s="769"/>
      <c r="BM42" s="769"/>
      <c r="BN42" s="769"/>
      <c r="BO42" s="769"/>
      <c r="BP42" s="587" t="s">
        <v>10</v>
      </c>
      <c r="BQ42" s="588"/>
    </row>
    <row r="43" spans="1:88" ht="3.6" customHeight="1">
      <c r="B43" s="584"/>
      <c r="C43" s="752"/>
      <c r="D43" s="752"/>
      <c r="E43" s="752"/>
      <c r="F43" s="762"/>
      <c r="K43" s="592"/>
      <c r="L43" s="593"/>
      <c r="M43" s="593"/>
      <c r="N43" s="593"/>
      <c r="O43" s="593"/>
      <c r="P43" s="587"/>
      <c r="Q43" s="588"/>
      <c r="BB43" s="584"/>
      <c r="BC43" s="761"/>
      <c r="BD43" s="761"/>
      <c r="BE43" s="761"/>
      <c r="BF43" s="773"/>
      <c r="BK43" s="592"/>
      <c r="BL43" s="593"/>
      <c r="BM43" s="593"/>
      <c r="BN43" s="593"/>
      <c r="BO43" s="593"/>
      <c r="BP43" s="587"/>
      <c r="BQ43" s="588"/>
    </row>
    <row r="44" spans="1:88" ht="20.25" customHeight="1">
      <c r="B44" s="594"/>
      <c r="C44" s="764"/>
      <c r="D44" s="764"/>
      <c r="E44" s="764"/>
      <c r="F44" s="745"/>
      <c r="G44" s="14"/>
      <c r="H44" s="15" t="s">
        <v>274</v>
      </c>
      <c r="I44" s="15"/>
      <c r="J44" s="15"/>
      <c r="K44" s="771"/>
      <c r="L44" s="771"/>
      <c r="M44" s="771"/>
      <c r="N44" s="771"/>
      <c r="O44" s="771"/>
      <c r="P44" s="595" t="s">
        <v>10</v>
      </c>
      <c r="Q44" s="596"/>
      <c r="BB44" s="594"/>
      <c r="BC44" s="774"/>
      <c r="BD44" s="774"/>
      <c r="BE44" s="774"/>
      <c r="BF44" s="775"/>
      <c r="BG44" s="14"/>
      <c r="BH44" s="15" t="s">
        <v>274</v>
      </c>
      <c r="BI44" s="15"/>
      <c r="BJ44" s="15"/>
      <c r="BK44" s="777"/>
      <c r="BL44" s="777"/>
      <c r="BM44" s="777"/>
      <c r="BN44" s="777"/>
      <c r="BO44" s="777"/>
      <c r="BP44" s="595" t="s">
        <v>10</v>
      </c>
      <c r="BQ44" s="596"/>
    </row>
    <row r="45" spans="1:88" ht="24.6" customHeight="1">
      <c r="A45" s="75"/>
      <c r="B45" s="75"/>
      <c r="C45" s="756" t="s">
        <v>2575</v>
      </c>
      <c r="D45" s="757"/>
      <c r="E45" s="757"/>
      <c r="F45" s="757"/>
      <c r="G45" s="757"/>
      <c r="H45" s="757"/>
      <c r="I45" s="757"/>
      <c r="J45" s="757"/>
      <c r="K45" s="757"/>
      <c r="L45" s="757"/>
      <c r="M45" s="757"/>
      <c r="N45" s="757"/>
      <c r="O45" s="757"/>
      <c r="P45" s="757"/>
      <c r="Q45" s="757"/>
      <c r="BA45" s="75"/>
      <c r="BB45" s="75"/>
      <c r="BC45" s="756" t="s">
        <v>2575</v>
      </c>
      <c r="BD45" s="756"/>
      <c r="BE45" s="756"/>
      <c r="BF45" s="756"/>
      <c r="BG45" s="756"/>
      <c r="BH45" s="756"/>
      <c r="BI45" s="756"/>
      <c r="BJ45" s="756"/>
      <c r="BK45" s="756"/>
      <c r="BL45" s="756"/>
      <c r="BM45" s="756"/>
      <c r="BN45" s="756"/>
      <c r="BO45" s="756"/>
      <c r="BP45" s="756"/>
      <c r="BQ45" s="756"/>
    </row>
    <row r="46" spans="1:88" ht="24.6" customHeight="1">
      <c r="A46" s="597"/>
      <c r="B46" s="75"/>
      <c r="C46" s="758"/>
      <c r="D46" s="758"/>
      <c r="E46" s="758"/>
      <c r="F46" s="758"/>
      <c r="G46" s="758"/>
      <c r="H46" s="758"/>
      <c r="I46" s="758"/>
      <c r="J46" s="758"/>
      <c r="K46" s="758"/>
      <c r="L46" s="758"/>
      <c r="M46" s="758"/>
      <c r="N46" s="758"/>
      <c r="O46" s="758"/>
      <c r="P46" s="758"/>
      <c r="Q46" s="758"/>
      <c r="BA46" s="597"/>
      <c r="BB46" s="75"/>
      <c r="BC46" s="778"/>
      <c r="BD46" s="778"/>
      <c r="BE46" s="778"/>
      <c r="BF46" s="778"/>
      <c r="BG46" s="778"/>
      <c r="BH46" s="778"/>
      <c r="BI46" s="778"/>
      <c r="BJ46" s="778"/>
      <c r="BK46" s="778"/>
      <c r="BL46" s="778"/>
      <c r="BM46" s="778"/>
      <c r="BN46" s="778"/>
      <c r="BO46" s="778"/>
      <c r="BP46" s="778"/>
      <c r="BQ46" s="778"/>
    </row>
    <row r="47" spans="1:88" ht="20.25" customHeight="1">
      <c r="C47" s="758"/>
      <c r="D47" s="758"/>
      <c r="E47" s="758"/>
      <c r="F47" s="758"/>
      <c r="G47" s="758"/>
      <c r="H47" s="758"/>
      <c r="I47" s="758"/>
      <c r="J47" s="758"/>
      <c r="K47" s="758"/>
      <c r="L47" s="758"/>
      <c r="M47" s="758"/>
      <c r="N47" s="758"/>
      <c r="O47" s="758"/>
      <c r="P47" s="758"/>
      <c r="Q47" s="758"/>
      <c r="BC47" s="778"/>
      <c r="BD47" s="778"/>
      <c r="BE47" s="778"/>
      <c r="BF47" s="778"/>
      <c r="BG47" s="778"/>
      <c r="BH47" s="778"/>
      <c r="BI47" s="778"/>
      <c r="BJ47" s="778"/>
      <c r="BK47" s="778"/>
      <c r="BL47" s="778"/>
      <c r="BM47" s="778"/>
      <c r="BN47" s="778"/>
      <c r="BO47" s="778"/>
      <c r="BP47" s="778"/>
      <c r="BQ47" s="778"/>
      <c r="BU47" s="755"/>
      <c r="BV47" s="755"/>
      <c r="BW47" s="755"/>
      <c r="BX47" s="755"/>
      <c r="BY47" s="755"/>
      <c r="BZ47" s="755"/>
      <c r="CA47" s="755"/>
      <c r="CB47" s="755"/>
      <c r="CC47" s="755"/>
      <c r="CD47" s="755"/>
      <c r="CE47" s="755"/>
      <c r="CF47" s="755"/>
      <c r="CG47" s="755"/>
      <c r="CH47" s="755"/>
      <c r="CI47" s="755"/>
      <c r="CJ47" s="3"/>
    </row>
    <row r="48" spans="1:88" ht="24" customHeight="1">
      <c r="C48" s="758"/>
      <c r="D48" s="758"/>
      <c r="E48" s="758"/>
      <c r="F48" s="758"/>
      <c r="G48" s="758"/>
      <c r="H48" s="758"/>
      <c r="I48" s="758"/>
      <c r="J48" s="758"/>
      <c r="K48" s="758"/>
      <c r="L48" s="758"/>
      <c r="M48" s="758"/>
      <c r="N48" s="758"/>
      <c r="O48" s="758"/>
      <c r="P48" s="758"/>
      <c r="Q48" s="758"/>
      <c r="S48" s="57"/>
      <c r="T48" s="57"/>
      <c r="Y48" s="598"/>
      <c r="BC48" s="778"/>
      <c r="BD48" s="778"/>
      <c r="BE48" s="778"/>
      <c r="BF48" s="778"/>
      <c r="BG48" s="778"/>
      <c r="BH48" s="778"/>
      <c r="BI48" s="778"/>
      <c r="BJ48" s="778"/>
      <c r="BK48" s="778"/>
      <c r="BL48" s="778"/>
      <c r="BM48" s="778"/>
      <c r="BN48" s="778"/>
      <c r="BO48" s="778"/>
      <c r="BP48" s="778"/>
      <c r="BQ48" s="778"/>
      <c r="BU48" s="755"/>
      <c r="BV48" s="755"/>
      <c r="BW48" s="755"/>
      <c r="BX48" s="755"/>
      <c r="BY48" s="755"/>
      <c r="BZ48" s="755"/>
      <c r="CA48" s="755"/>
      <c r="CB48" s="755"/>
      <c r="CC48" s="755"/>
      <c r="CD48" s="755"/>
      <c r="CE48" s="755"/>
      <c r="CF48" s="755"/>
      <c r="CG48" s="755"/>
      <c r="CH48" s="755"/>
      <c r="CI48" s="755"/>
      <c r="CJ48" s="3"/>
    </row>
    <row r="49" spans="3:70" ht="11.25" customHeight="1">
      <c r="C49" s="24"/>
      <c r="BC49" s="24"/>
    </row>
    <row r="50" spans="3:70" ht="13.5" customHeight="1">
      <c r="C50" s="24"/>
      <c r="Q50" s="74"/>
      <c r="BC50" s="24"/>
      <c r="BQ50" s="74"/>
    </row>
    <row r="52" spans="3:70">
      <c r="F52" s="3"/>
      <c r="G52" s="3"/>
      <c r="H52" s="3"/>
      <c r="I52" s="3"/>
      <c r="J52" s="3"/>
      <c r="K52" s="3"/>
      <c r="L52" s="3"/>
      <c r="M52" s="2"/>
      <c r="N52" s="2"/>
      <c r="O52" s="2"/>
      <c r="P52" s="2"/>
      <c r="Q52" s="2"/>
      <c r="R52" s="2"/>
      <c r="BF52" s="3"/>
      <c r="BG52" s="3"/>
      <c r="BH52" s="3"/>
      <c r="BI52" s="3"/>
      <c r="BJ52" s="3"/>
      <c r="BK52" s="3"/>
      <c r="BL52" s="3"/>
      <c r="BM52" s="2"/>
      <c r="BN52" s="2"/>
      <c r="BO52" s="2"/>
      <c r="BP52" s="2"/>
      <c r="BQ52" s="2"/>
      <c r="BR52" s="2"/>
    </row>
    <row r="53" spans="3:70">
      <c r="F53" s="3"/>
      <c r="G53" s="3"/>
      <c r="H53" s="3"/>
      <c r="I53" s="3"/>
      <c r="J53" s="3"/>
      <c r="K53" s="3"/>
      <c r="L53" s="3"/>
      <c r="M53" s="2"/>
      <c r="N53" s="2"/>
      <c r="O53" s="2"/>
      <c r="P53" s="2"/>
      <c r="Q53" s="2"/>
      <c r="R53" s="2"/>
      <c r="BF53" s="3"/>
      <c r="BG53" s="3"/>
      <c r="BH53" s="3"/>
      <c r="BI53" s="3"/>
      <c r="BJ53" s="3"/>
      <c r="BK53" s="3"/>
      <c r="BL53" s="3"/>
      <c r="BM53" s="2"/>
      <c r="BN53" s="2"/>
      <c r="BO53" s="2"/>
      <c r="BP53" s="2"/>
      <c r="BQ53" s="2"/>
      <c r="BR53" s="2"/>
    </row>
    <row r="54" spans="3:70">
      <c r="F54" s="3"/>
      <c r="G54" s="3"/>
      <c r="H54" s="3"/>
      <c r="I54" s="3"/>
      <c r="J54" s="3"/>
      <c r="K54" s="3"/>
      <c r="L54" s="3"/>
      <c r="M54" s="2"/>
      <c r="N54" s="2"/>
      <c r="O54" s="2"/>
      <c r="P54" s="2"/>
      <c r="Q54" s="2"/>
      <c r="R54" s="2"/>
      <c r="BF54" s="3"/>
      <c r="BG54" s="3"/>
      <c r="BH54" s="3"/>
      <c r="BI54" s="3"/>
      <c r="BJ54" s="3"/>
      <c r="BK54" s="3"/>
      <c r="BL54" s="3"/>
      <c r="BM54" s="2"/>
      <c r="BN54" s="2"/>
      <c r="BO54" s="2"/>
      <c r="BP54" s="2"/>
      <c r="BQ54" s="2"/>
      <c r="BR54" s="2"/>
    </row>
    <row r="55" spans="3:70">
      <c r="F55" s="3"/>
      <c r="G55" s="3"/>
      <c r="H55" s="3"/>
      <c r="I55" s="3"/>
      <c r="J55" s="3"/>
      <c r="K55" s="3"/>
      <c r="L55" s="3"/>
      <c r="M55" s="2"/>
      <c r="N55" s="2"/>
      <c r="O55" s="2"/>
      <c r="P55" s="2"/>
      <c r="Q55" s="2"/>
      <c r="R55" s="2"/>
      <c r="BF55" s="3"/>
      <c r="BG55" s="3"/>
      <c r="BH55" s="3"/>
      <c r="BI55" s="3"/>
      <c r="BJ55" s="3"/>
      <c r="BK55" s="3"/>
      <c r="BL55" s="3"/>
      <c r="BM55" s="2"/>
      <c r="BN55" s="2"/>
      <c r="BO55" s="2"/>
      <c r="BP55" s="2"/>
      <c r="BQ55" s="2"/>
      <c r="BR55" s="2"/>
    </row>
    <row r="56" spans="3:70">
      <c r="F56" s="3"/>
      <c r="G56" s="3"/>
      <c r="H56" s="3"/>
      <c r="I56" s="3"/>
      <c r="J56" s="3"/>
      <c r="K56" s="3"/>
      <c r="L56" s="3"/>
      <c r="M56" s="2"/>
      <c r="N56" s="2"/>
      <c r="O56" s="2"/>
      <c r="P56" s="2"/>
      <c r="Q56" s="2"/>
      <c r="R56" s="2"/>
      <c r="BF56" s="3"/>
      <c r="BG56" s="3"/>
      <c r="BH56" s="3"/>
      <c r="BI56" s="3"/>
      <c r="BJ56" s="3"/>
      <c r="BK56" s="3"/>
      <c r="BL56" s="3"/>
      <c r="BM56" s="2"/>
      <c r="BN56" s="2"/>
      <c r="BO56" s="2"/>
      <c r="BP56" s="2"/>
      <c r="BQ56" s="2"/>
      <c r="BR56" s="2"/>
    </row>
  </sheetData>
  <sheetProtection algorithmName="SHA-512" hashValue="L94CeUny+hyy1vrdBnx2HT4pLd+Udi/5mRowcp/0P+nFSixnYGQhfTSmu2HDFe9XJ7hNbqGuVa2le+0sjQABRw==" saltValue="2qFxFabDczyJBX5gl4qvbQ==" spinCount="100000" sheet="1" formatCells="0"/>
  <mergeCells count="101">
    <mergeCell ref="BC36:BF36"/>
    <mergeCell ref="BG36:BK36"/>
    <mergeCell ref="BL36:BO36"/>
    <mergeCell ref="BP36:BQ36"/>
    <mergeCell ref="BC37:BF37"/>
    <mergeCell ref="BG37:BJ37"/>
    <mergeCell ref="BL37:BQ37"/>
    <mergeCell ref="BJ31:BK31"/>
    <mergeCell ref="BL31:BP31"/>
    <mergeCell ref="BB32:BQ32"/>
    <mergeCell ref="BB34:BQ34"/>
    <mergeCell ref="BB35:BQ35"/>
    <mergeCell ref="BJ28:BQ28"/>
    <mergeCell ref="BJ29:BL29"/>
    <mergeCell ref="BM29:BQ29"/>
    <mergeCell ref="BJ30:BL30"/>
    <mergeCell ref="BM30:BQ30"/>
    <mergeCell ref="BJ24:BL24"/>
    <mergeCell ref="BM24:BQ24"/>
    <mergeCell ref="BJ25:BK25"/>
    <mergeCell ref="BL25:BP25"/>
    <mergeCell ref="BJ27:BQ27"/>
    <mergeCell ref="BJ19:BK19"/>
    <mergeCell ref="BL19:BP19"/>
    <mergeCell ref="BJ21:BQ21"/>
    <mergeCell ref="BJ22:BQ22"/>
    <mergeCell ref="BJ23:BL23"/>
    <mergeCell ref="BM23:BQ23"/>
    <mergeCell ref="BJ16:BQ16"/>
    <mergeCell ref="BJ17:BL17"/>
    <mergeCell ref="BM17:BQ17"/>
    <mergeCell ref="BJ18:BL18"/>
    <mergeCell ref="BM18:BQ18"/>
    <mergeCell ref="BJ12:BL12"/>
    <mergeCell ref="BM12:BQ12"/>
    <mergeCell ref="BJ13:BK13"/>
    <mergeCell ref="BL13:BP13"/>
    <mergeCell ref="BJ15:BQ15"/>
    <mergeCell ref="BK3:BL3"/>
    <mergeCell ref="BJ9:BK9"/>
    <mergeCell ref="BL9:BQ9"/>
    <mergeCell ref="BJ10:BQ10"/>
    <mergeCell ref="BJ11:BL11"/>
    <mergeCell ref="BM11:BQ11"/>
    <mergeCell ref="J13:K13"/>
    <mergeCell ref="L13:P13"/>
    <mergeCell ref="J15:Q15"/>
    <mergeCell ref="J12:L12"/>
    <mergeCell ref="M12:Q12"/>
    <mergeCell ref="J10:Q10"/>
    <mergeCell ref="J11:L11"/>
    <mergeCell ref="K3:L3"/>
    <mergeCell ref="J9:K9"/>
    <mergeCell ref="L9:Q9"/>
    <mergeCell ref="M11:Q11"/>
    <mergeCell ref="C37:F37"/>
    <mergeCell ref="J29:L29"/>
    <mergeCell ref="M29:Q29"/>
    <mergeCell ref="J21:Q21"/>
    <mergeCell ref="J22:Q22"/>
    <mergeCell ref="J23:L23"/>
    <mergeCell ref="M23:Q23"/>
    <mergeCell ref="J24:L24"/>
    <mergeCell ref="M24:Q24"/>
    <mergeCell ref="J25:K25"/>
    <mergeCell ref="L25:P25"/>
    <mergeCell ref="J27:Q27"/>
    <mergeCell ref="J28:Q28"/>
    <mergeCell ref="P36:Q36"/>
    <mergeCell ref="J31:K31"/>
    <mergeCell ref="B35:Q35"/>
    <mergeCell ref="L31:P31"/>
    <mergeCell ref="C36:F36"/>
    <mergeCell ref="B32:Q32"/>
    <mergeCell ref="B34:Q34"/>
    <mergeCell ref="G36:K36"/>
    <mergeCell ref="L36:O36"/>
    <mergeCell ref="J16:Q16"/>
    <mergeCell ref="J17:L17"/>
    <mergeCell ref="M17:Q17"/>
    <mergeCell ref="J19:K19"/>
    <mergeCell ref="L19:P19"/>
    <mergeCell ref="J18:L18"/>
    <mergeCell ref="M18:Q18"/>
    <mergeCell ref="BU47:CI48"/>
    <mergeCell ref="C45:Q48"/>
    <mergeCell ref="C38:F44"/>
    <mergeCell ref="K38:O38"/>
    <mergeCell ref="K40:O40"/>
    <mergeCell ref="K42:O42"/>
    <mergeCell ref="K44:O44"/>
    <mergeCell ref="BC38:BF44"/>
    <mergeCell ref="BK38:BO38"/>
    <mergeCell ref="BK40:BO40"/>
    <mergeCell ref="BK42:BO42"/>
    <mergeCell ref="BK44:BO44"/>
    <mergeCell ref="BC45:BQ48"/>
    <mergeCell ref="L37:Q37"/>
    <mergeCell ref="G37:J37"/>
    <mergeCell ref="J30:L30"/>
    <mergeCell ref="M30:Q30"/>
  </mergeCells>
  <phoneticPr fontId="13"/>
  <pageMargins left="0.70866141732283472" right="0.70866141732283472" top="0.74803149606299213" bottom="0.74803149606299213" header="0.31496062992125984" footer="0.31496062992125984"/>
  <pageSetup paperSize="9" scale="95" orientation="portrait" blackAndWhite="1" copies="2"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基本情報!$J$79:$J$81</xm:f>
          </x14:formula1>
          <xm:sqref>K3:L3 BK3:BL3</xm:sqref>
        </x14:dataValidation>
        <x14:dataValidation type="list" allowBlank="1" showInputMessage="1" showErrorMessage="1" xr:uid="{00000000-0002-0000-0600-000001000000}">
          <x14:formula1>
            <xm:f>基本情報!$K$79:$K$90</xm:f>
          </x14:formula1>
          <xm:sqref>N3 BN3</xm:sqref>
        </x14:dataValidation>
        <x14:dataValidation type="list" allowBlank="1" showInputMessage="1" showErrorMessage="1" xr:uid="{00000000-0002-0000-0600-000002000000}">
          <x14:formula1>
            <xm:f>基本情報!$L$79:$L$109</xm:f>
          </x14:formula1>
          <xm:sqref>P3 BP3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FFFF00"/>
  </sheetPr>
  <dimension ref="A1:BQ45"/>
  <sheetViews>
    <sheetView showGridLines="0" showZeros="0" view="pageBreakPreview" topLeftCell="A13" zoomScaleNormal="100" zoomScaleSheetLayoutView="100" workbookViewId="0">
      <selection activeCell="BE37" sqref="BE37:BP37"/>
    </sheetView>
  </sheetViews>
  <sheetFormatPr defaultColWidth="8.88671875"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23" width="3.44140625" hidden="1" customWidth="1"/>
    <col min="24" max="24" width="3.44140625" customWidth="1"/>
    <col min="25" max="25" width="5.21875" customWidth="1"/>
    <col min="27" max="51" width="0" hidden="1" customWidth="1"/>
    <col min="53" max="53" width="1.6640625" customWidth="1"/>
    <col min="54" max="56" width="2.77734375" customWidth="1"/>
    <col min="57" max="60" width="4.33203125" customWidth="1"/>
    <col min="61" max="62" width="4.77734375" customWidth="1"/>
    <col min="63" max="63" width="3.44140625" customWidth="1"/>
    <col min="67" max="67" width="13.77734375" customWidth="1"/>
    <col min="68" max="68" width="3.44140625" customWidth="1"/>
    <col min="69" max="69" width="3" customWidth="1"/>
  </cols>
  <sheetData>
    <row r="1" spans="1:69">
      <c r="A1" s="2"/>
      <c r="B1" s="2" t="s">
        <v>2161</v>
      </c>
      <c r="C1" s="2"/>
      <c r="D1" s="2"/>
      <c r="E1" s="2"/>
      <c r="F1" s="2"/>
      <c r="G1" s="2"/>
      <c r="H1" s="2"/>
      <c r="I1" s="2"/>
      <c r="J1" s="2"/>
      <c r="K1" s="2"/>
      <c r="L1" s="2"/>
      <c r="M1" s="2"/>
      <c r="N1" s="2"/>
      <c r="O1" s="2"/>
      <c r="P1" s="2"/>
      <c r="Q1" s="2"/>
      <c r="BA1" s="2"/>
      <c r="BB1" s="2" t="s">
        <v>2161</v>
      </c>
      <c r="BC1" s="2"/>
      <c r="BD1" s="2"/>
      <c r="BE1" s="2"/>
      <c r="BF1" s="2"/>
      <c r="BG1" s="2"/>
      <c r="BH1" s="2"/>
      <c r="BI1" s="2"/>
      <c r="BJ1" s="2"/>
      <c r="BK1" s="2"/>
      <c r="BL1" s="2"/>
      <c r="BM1" s="2"/>
      <c r="BN1" s="2"/>
      <c r="BO1" s="2"/>
      <c r="BP1" s="2"/>
      <c r="BQ1" s="2"/>
    </row>
    <row r="2" spans="1:69" ht="4.8" customHeight="1">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8">
      <c r="A3" s="2"/>
      <c r="B3" s="814" t="s">
        <v>2162</v>
      </c>
      <c r="C3" s="814"/>
      <c r="D3" s="814"/>
      <c r="E3" s="814"/>
      <c r="F3" s="814"/>
      <c r="G3" s="814"/>
      <c r="H3" s="814"/>
      <c r="I3" s="814"/>
      <c r="J3" s="814"/>
      <c r="K3" s="814"/>
      <c r="L3" s="814"/>
      <c r="M3" s="814"/>
      <c r="N3" s="814"/>
      <c r="O3" s="814"/>
      <c r="P3" s="2"/>
      <c r="Q3" s="2"/>
      <c r="BA3" s="2"/>
      <c r="BB3" s="814" t="s">
        <v>2162</v>
      </c>
      <c r="BC3" s="814"/>
      <c r="BD3" s="814"/>
      <c r="BE3" s="814"/>
      <c r="BF3" s="814"/>
      <c r="BG3" s="814"/>
      <c r="BH3" s="814"/>
      <c r="BI3" s="814"/>
      <c r="BJ3" s="814"/>
      <c r="BK3" s="814"/>
      <c r="BL3" s="814"/>
      <c r="BM3" s="814"/>
      <c r="BN3" s="814"/>
      <c r="BO3" s="814"/>
      <c r="BP3" s="2"/>
      <c r="BQ3" s="2"/>
    </row>
    <row r="4" spans="1:69" ht="30" customHeight="1">
      <c r="A4" s="2"/>
      <c r="B4" s="814" t="s">
        <v>2450</v>
      </c>
      <c r="C4" s="814"/>
      <c r="D4" s="814"/>
      <c r="E4" s="814"/>
      <c r="F4" s="814"/>
      <c r="G4" s="814"/>
      <c r="H4" s="814"/>
      <c r="I4" s="814"/>
      <c r="J4" s="814"/>
      <c r="K4" s="814"/>
      <c r="L4" s="814"/>
      <c r="M4" s="814"/>
      <c r="N4" s="814"/>
      <c r="O4" s="814"/>
      <c r="P4" s="2"/>
      <c r="Q4" s="2"/>
      <c r="BA4" s="2"/>
      <c r="BB4" s="814" t="s">
        <v>2450</v>
      </c>
      <c r="BC4" s="814"/>
      <c r="BD4" s="814"/>
      <c r="BE4" s="814"/>
      <c r="BF4" s="814"/>
      <c r="BG4" s="814"/>
      <c r="BH4" s="814"/>
      <c r="BI4" s="814"/>
      <c r="BJ4" s="814"/>
      <c r="BK4" s="814"/>
      <c r="BL4" s="814"/>
      <c r="BM4" s="814"/>
      <c r="BN4" s="814"/>
      <c r="BO4" s="814"/>
      <c r="BP4" s="2"/>
      <c r="BQ4" s="2"/>
    </row>
    <row r="5" spans="1:69" ht="4.8"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17" t="s">
        <v>2163</v>
      </c>
      <c r="C6" s="2"/>
      <c r="D6" s="2"/>
      <c r="E6" s="2"/>
      <c r="F6" s="2"/>
      <c r="G6" s="2"/>
      <c r="H6" s="2"/>
      <c r="I6" s="2"/>
      <c r="J6" s="2"/>
      <c r="K6" s="2"/>
      <c r="L6" s="2"/>
      <c r="M6" s="2"/>
      <c r="N6" s="2"/>
      <c r="O6" s="2"/>
      <c r="P6" s="2"/>
      <c r="Q6" s="2"/>
      <c r="BA6" s="2"/>
      <c r="BB6" s="17" t="s">
        <v>2163</v>
      </c>
      <c r="BC6" s="2"/>
      <c r="BD6" s="2"/>
      <c r="BE6" s="2"/>
      <c r="BF6" s="2"/>
      <c r="BG6" s="2"/>
      <c r="BH6" s="2"/>
      <c r="BI6" s="2"/>
      <c r="BJ6" s="2"/>
      <c r="BK6" s="2"/>
      <c r="BL6" s="2"/>
      <c r="BM6" s="2"/>
      <c r="BN6" s="2"/>
      <c r="BO6" s="2"/>
      <c r="BP6" s="2"/>
      <c r="BQ6" s="2"/>
    </row>
    <row r="7" spans="1:69" ht="16.5" customHeight="1">
      <c r="A7" s="2"/>
      <c r="B7" s="17" t="s">
        <v>2164</v>
      </c>
      <c r="C7" s="2"/>
      <c r="D7" s="2"/>
      <c r="E7" s="2"/>
      <c r="F7" s="2"/>
      <c r="G7" s="2"/>
      <c r="H7" s="2"/>
      <c r="I7" s="2"/>
      <c r="J7" s="2"/>
      <c r="K7" s="2"/>
      <c r="L7" s="2"/>
      <c r="M7" s="2"/>
      <c r="N7" s="2"/>
      <c r="O7" s="2"/>
      <c r="P7" s="2"/>
      <c r="Q7" s="2"/>
      <c r="BA7" s="2"/>
      <c r="BB7" s="17" t="s">
        <v>2164</v>
      </c>
      <c r="BC7" s="2"/>
      <c r="BD7" s="2"/>
      <c r="BE7" s="2"/>
      <c r="BF7" s="2"/>
      <c r="BG7" s="2"/>
      <c r="BH7" s="2"/>
      <c r="BI7" s="2"/>
      <c r="BJ7" s="2"/>
      <c r="BK7" s="2"/>
      <c r="BL7" s="2"/>
      <c r="BM7" s="2"/>
      <c r="BN7" s="2"/>
      <c r="BO7" s="2"/>
      <c r="BP7" s="2"/>
      <c r="BQ7" s="2"/>
    </row>
    <row r="8" spans="1:69" ht="4.2"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91.2" customHeight="1">
      <c r="A9" s="2"/>
      <c r="B9" s="815" t="s">
        <v>2557</v>
      </c>
      <c r="C9" s="815"/>
      <c r="D9" s="815"/>
      <c r="E9" s="815"/>
      <c r="F9" s="815"/>
      <c r="G9" s="815"/>
      <c r="H9" s="815"/>
      <c r="I9" s="815"/>
      <c r="J9" s="815"/>
      <c r="K9" s="815"/>
      <c r="L9" s="815"/>
      <c r="M9" s="815"/>
      <c r="N9" s="815"/>
      <c r="O9" s="815"/>
      <c r="P9" s="2"/>
      <c r="Q9" s="2"/>
      <c r="BA9" s="2"/>
      <c r="BB9" s="815" t="s">
        <v>2557</v>
      </c>
      <c r="BC9" s="815"/>
      <c r="BD9" s="815"/>
      <c r="BE9" s="815"/>
      <c r="BF9" s="815"/>
      <c r="BG9" s="815"/>
      <c r="BH9" s="815"/>
      <c r="BI9" s="815"/>
      <c r="BJ9" s="815"/>
      <c r="BK9" s="815"/>
      <c r="BL9" s="815"/>
      <c r="BM9" s="815"/>
      <c r="BN9" s="815"/>
      <c r="BO9" s="815"/>
      <c r="BP9" s="2"/>
      <c r="BQ9" s="2"/>
    </row>
    <row r="10" spans="1:69" ht="52.2" customHeight="1">
      <c r="A10" s="2"/>
      <c r="B10" s="815" t="s">
        <v>2507</v>
      </c>
      <c r="C10" s="815"/>
      <c r="D10" s="815"/>
      <c r="E10" s="815"/>
      <c r="F10" s="815"/>
      <c r="G10" s="815"/>
      <c r="H10" s="815"/>
      <c r="I10" s="815"/>
      <c r="J10" s="815"/>
      <c r="K10" s="815"/>
      <c r="L10" s="815"/>
      <c r="M10" s="815"/>
      <c r="N10" s="815"/>
      <c r="O10" s="815"/>
      <c r="P10" s="2"/>
      <c r="Q10" s="2"/>
      <c r="BA10" s="2"/>
      <c r="BB10" s="815" t="s">
        <v>2507</v>
      </c>
      <c r="BC10" s="815"/>
      <c r="BD10" s="815"/>
      <c r="BE10" s="815"/>
      <c r="BF10" s="815"/>
      <c r="BG10" s="815"/>
      <c r="BH10" s="815"/>
      <c r="BI10" s="815"/>
      <c r="BJ10" s="815"/>
      <c r="BK10" s="815"/>
      <c r="BL10" s="815"/>
      <c r="BM10" s="815"/>
      <c r="BN10" s="815"/>
      <c r="BO10" s="815"/>
      <c r="BP10" s="2"/>
      <c r="BQ10" s="2"/>
    </row>
    <row r="11" spans="1:69" ht="31.95" customHeight="1">
      <c r="A11" s="2"/>
      <c r="B11" s="816" t="s">
        <v>2165</v>
      </c>
      <c r="C11" s="816"/>
      <c r="D11" s="816"/>
      <c r="E11" s="816"/>
      <c r="F11" s="816"/>
      <c r="G11" s="816"/>
      <c r="H11" s="816"/>
      <c r="I11" s="816"/>
      <c r="J11" s="816"/>
      <c r="K11" s="816"/>
      <c r="L11" s="816"/>
      <c r="M11" s="816"/>
      <c r="N11" s="816"/>
      <c r="O11" s="816"/>
      <c r="P11" s="2"/>
      <c r="Q11" s="2"/>
      <c r="BA11" s="2"/>
      <c r="BB11" s="816" t="s">
        <v>2165</v>
      </c>
      <c r="BC11" s="816"/>
      <c r="BD11" s="816"/>
      <c r="BE11" s="816"/>
      <c r="BF11" s="816"/>
      <c r="BG11" s="816"/>
      <c r="BH11" s="816"/>
      <c r="BI11" s="816"/>
      <c r="BJ11" s="816"/>
      <c r="BK11" s="816"/>
      <c r="BL11" s="816"/>
      <c r="BM11" s="816"/>
      <c r="BN11" s="816"/>
      <c r="BO11" s="816"/>
      <c r="BP11" s="2"/>
      <c r="BQ11" s="2"/>
    </row>
    <row r="12" spans="1:69" ht="13.2" customHeight="1">
      <c r="A12" s="2"/>
      <c r="C12" s="615" t="s">
        <v>2166</v>
      </c>
      <c r="D12" s="615"/>
      <c r="E12" s="615"/>
      <c r="F12" s="615"/>
      <c r="G12" s="615"/>
      <c r="H12" s="615"/>
      <c r="I12" s="615"/>
      <c r="J12" s="615"/>
      <c r="K12" s="615"/>
      <c r="L12" s="615"/>
      <c r="M12" s="615"/>
      <c r="N12" s="615"/>
      <c r="O12" s="615"/>
      <c r="P12" s="2"/>
      <c r="BA12" s="2"/>
      <c r="BC12" s="615" t="s">
        <v>2166</v>
      </c>
      <c r="BD12" s="615"/>
      <c r="BE12" s="615"/>
      <c r="BF12" s="615"/>
      <c r="BG12" s="615"/>
      <c r="BH12" s="615"/>
      <c r="BI12" s="615"/>
      <c r="BJ12" s="615"/>
      <c r="BK12" s="615"/>
      <c r="BL12" s="615"/>
      <c r="BM12" s="615"/>
      <c r="BN12" s="615"/>
      <c r="BO12" s="615"/>
      <c r="BP12" s="2"/>
    </row>
    <row r="13" spans="1:69" ht="13.2" customHeight="1">
      <c r="A13" s="2"/>
      <c r="C13" s="2"/>
      <c r="D13" s="2" t="s">
        <v>2167</v>
      </c>
      <c r="E13" s="2"/>
      <c r="F13" s="2"/>
      <c r="G13" s="2"/>
      <c r="H13" s="2"/>
      <c r="I13" s="2"/>
      <c r="J13" s="2"/>
      <c r="K13" s="2"/>
      <c r="L13" s="2"/>
      <c r="M13" s="2"/>
      <c r="N13" s="2"/>
      <c r="O13" s="2"/>
      <c r="P13" s="2"/>
      <c r="BA13" s="2"/>
      <c r="BC13" s="2"/>
      <c r="BD13" s="2" t="s">
        <v>2167</v>
      </c>
      <c r="BE13" s="2"/>
      <c r="BF13" s="2"/>
      <c r="BG13" s="2"/>
      <c r="BH13" s="2"/>
      <c r="BI13" s="2"/>
      <c r="BJ13" s="2"/>
      <c r="BK13" s="2"/>
      <c r="BL13" s="2"/>
      <c r="BM13" s="2"/>
      <c r="BN13" s="2"/>
      <c r="BO13" s="2"/>
      <c r="BP13" s="2"/>
    </row>
    <row r="14" spans="1:69" ht="13.2" customHeight="1">
      <c r="A14" s="2"/>
      <c r="C14" s="2"/>
      <c r="D14" s="2" t="s">
        <v>2430</v>
      </c>
      <c r="E14" s="2"/>
      <c r="F14" s="2"/>
      <c r="G14" s="2"/>
      <c r="H14" s="2"/>
      <c r="I14" s="2"/>
      <c r="J14" s="2"/>
      <c r="K14" s="2"/>
      <c r="L14" s="2"/>
      <c r="M14" s="2"/>
      <c r="N14" s="2"/>
      <c r="O14" s="2"/>
      <c r="P14" s="2"/>
      <c r="BA14" s="2"/>
      <c r="BC14" s="2"/>
      <c r="BD14" s="2" t="s">
        <v>2430</v>
      </c>
      <c r="BE14" s="2"/>
      <c r="BF14" s="2"/>
      <c r="BG14" s="2"/>
      <c r="BH14" s="2"/>
      <c r="BI14" s="2"/>
      <c r="BJ14" s="2"/>
      <c r="BK14" s="2"/>
      <c r="BL14" s="2"/>
      <c r="BM14" s="2"/>
      <c r="BN14" s="2"/>
      <c r="BO14" s="2"/>
      <c r="BP14" s="2"/>
    </row>
    <row r="15" spans="1:69" ht="13.2" customHeight="1">
      <c r="A15" s="2"/>
      <c r="C15" s="2"/>
      <c r="D15" s="2" t="s">
        <v>2168</v>
      </c>
      <c r="E15" s="2"/>
      <c r="F15" s="2"/>
      <c r="G15" s="2"/>
      <c r="H15" s="2"/>
      <c r="I15" s="2"/>
      <c r="J15" s="2"/>
      <c r="K15" s="2"/>
      <c r="L15" s="2"/>
      <c r="M15" s="2"/>
      <c r="N15" s="2"/>
      <c r="O15" s="2"/>
      <c r="P15" s="2"/>
      <c r="BA15" s="2"/>
      <c r="BC15" s="2"/>
      <c r="BD15" s="2" t="s">
        <v>2168</v>
      </c>
      <c r="BE15" s="2"/>
      <c r="BF15" s="2"/>
      <c r="BG15" s="2"/>
      <c r="BH15" s="2"/>
      <c r="BI15" s="2"/>
      <c r="BJ15" s="2"/>
      <c r="BK15" s="2"/>
      <c r="BL15" s="2"/>
      <c r="BM15" s="2"/>
      <c r="BN15" s="2"/>
      <c r="BO15" s="2"/>
      <c r="BP15" s="2"/>
    </row>
    <row r="16" spans="1:69" ht="13.2" customHeight="1">
      <c r="A16" s="2"/>
      <c r="C16" s="2"/>
      <c r="D16" s="2" t="s">
        <v>2169</v>
      </c>
      <c r="E16" s="2"/>
      <c r="F16" s="2"/>
      <c r="G16" s="2"/>
      <c r="H16" s="2"/>
      <c r="I16" s="2"/>
      <c r="J16" s="2"/>
      <c r="K16" s="2"/>
      <c r="L16" s="2"/>
      <c r="M16" s="2"/>
      <c r="N16" s="2"/>
      <c r="O16" s="2"/>
      <c r="P16" s="2"/>
      <c r="BA16" s="2"/>
      <c r="BC16" s="2"/>
      <c r="BD16" s="2" t="s">
        <v>2169</v>
      </c>
      <c r="BE16" s="2"/>
      <c r="BF16" s="2"/>
      <c r="BG16" s="2"/>
      <c r="BH16" s="2"/>
      <c r="BI16" s="2"/>
      <c r="BJ16" s="2"/>
      <c r="BK16" s="2"/>
      <c r="BL16" s="2"/>
      <c r="BM16" s="2"/>
      <c r="BN16" s="2"/>
      <c r="BO16" s="2"/>
      <c r="BP16" s="2"/>
    </row>
    <row r="17" spans="1:69" ht="13.2" customHeight="1">
      <c r="A17" s="2"/>
      <c r="C17" s="2"/>
      <c r="D17" s="2" t="s">
        <v>2170</v>
      </c>
      <c r="E17" s="2"/>
      <c r="F17" s="2"/>
      <c r="G17" s="2"/>
      <c r="H17" s="2"/>
      <c r="I17" s="2"/>
      <c r="J17" s="2"/>
      <c r="K17" s="2"/>
      <c r="L17" s="2"/>
      <c r="M17" s="2"/>
      <c r="N17" s="2"/>
      <c r="O17" s="2"/>
      <c r="P17" s="2"/>
      <c r="BA17" s="2"/>
      <c r="BC17" s="2"/>
      <c r="BD17" s="2" t="s">
        <v>2170</v>
      </c>
      <c r="BE17" s="2"/>
      <c r="BF17" s="2"/>
      <c r="BG17" s="2"/>
      <c r="BH17" s="2"/>
      <c r="BI17" s="2"/>
      <c r="BJ17" s="2"/>
      <c r="BK17" s="2"/>
      <c r="BL17" s="2"/>
      <c r="BM17" s="2"/>
      <c r="BN17" s="2"/>
      <c r="BO17" s="2"/>
      <c r="BP17" s="2"/>
    </row>
    <row r="18" spans="1:69" ht="6.6"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69" ht="45" customHeight="1">
      <c r="A19" s="2"/>
      <c r="B19" s="755" t="s">
        <v>2158</v>
      </c>
      <c r="C19" s="755"/>
      <c r="D19" s="755"/>
      <c r="E19" s="755"/>
      <c r="F19" s="755"/>
      <c r="G19" s="755"/>
      <c r="H19" s="755"/>
      <c r="I19" s="755"/>
      <c r="J19" s="755"/>
      <c r="K19" s="755"/>
      <c r="L19" s="755"/>
      <c r="M19" s="755"/>
      <c r="N19" s="755"/>
      <c r="O19" s="755"/>
      <c r="P19" s="755"/>
      <c r="Q19" s="2"/>
      <c r="BA19" s="2"/>
      <c r="BB19" s="755" t="s">
        <v>2158</v>
      </c>
      <c r="BC19" s="755"/>
      <c r="BD19" s="755"/>
      <c r="BE19" s="755"/>
      <c r="BF19" s="755"/>
      <c r="BG19" s="755"/>
      <c r="BH19" s="755"/>
      <c r="BI19" s="755"/>
      <c r="BJ19" s="755"/>
      <c r="BK19" s="755"/>
      <c r="BL19" s="755"/>
      <c r="BM19" s="755"/>
      <c r="BN19" s="755"/>
      <c r="BO19" s="755"/>
      <c r="BP19" s="755"/>
      <c r="BQ19" s="2"/>
    </row>
    <row r="20" spans="1:69" ht="10.199999999999999" customHeight="1">
      <c r="A20" s="2"/>
      <c r="B20" s="86"/>
      <c r="C20" s="86"/>
      <c r="D20" s="86"/>
      <c r="E20" s="86"/>
      <c r="F20" s="86"/>
      <c r="G20" s="86"/>
      <c r="H20" s="86"/>
      <c r="I20" s="86"/>
      <c r="J20" s="86"/>
      <c r="K20" s="86"/>
      <c r="L20" s="86"/>
      <c r="M20" s="86"/>
      <c r="N20" s="86"/>
      <c r="O20" s="86"/>
      <c r="P20" s="86"/>
      <c r="Q20" s="75"/>
      <c r="S20" s="57"/>
      <c r="BA20" s="2"/>
      <c r="BB20" s="86"/>
      <c r="BC20" s="86"/>
      <c r="BD20" s="86"/>
      <c r="BE20" s="86"/>
      <c r="BF20" s="86"/>
      <c r="BG20" s="86"/>
      <c r="BH20" s="86"/>
      <c r="BI20" s="86"/>
      <c r="BJ20" s="86"/>
      <c r="BK20" s="86"/>
      <c r="BL20" s="86"/>
      <c r="BM20" s="86"/>
      <c r="BN20" s="86"/>
      <c r="BO20" s="86"/>
      <c r="BP20" s="86"/>
      <c r="BQ20" s="75"/>
    </row>
    <row r="21" spans="1:69" ht="62.4" hidden="1" customHeight="1">
      <c r="A21" s="2"/>
      <c r="B21" s="817"/>
      <c r="C21" s="817"/>
      <c r="D21" s="817"/>
      <c r="E21" s="817"/>
      <c r="F21" s="817"/>
      <c r="G21" s="817"/>
      <c r="H21" s="817"/>
      <c r="I21" s="817"/>
      <c r="J21" s="817"/>
      <c r="K21" s="817"/>
      <c r="L21" s="817"/>
      <c r="M21" s="817"/>
      <c r="N21" s="817"/>
      <c r="O21" s="817"/>
      <c r="P21" s="817"/>
      <c r="Q21" s="75"/>
      <c r="S21" s="57"/>
      <c r="BA21" s="2"/>
      <c r="BB21" s="817"/>
      <c r="BC21" s="817"/>
      <c r="BD21" s="817"/>
      <c r="BE21" s="817"/>
      <c r="BF21" s="817"/>
      <c r="BG21" s="817"/>
      <c r="BH21" s="817"/>
      <c r="BI21" s="817"/>
      <c r="BJ21" s="817"/>
      <c r="BK21" s="817"/>
      <c r="BL21" s="817"/>
      <c r="BM21" s="817"/>
      <c r="BN21" s="817"/>
      <c r="BO21" s="817"/>
      <c r="BP21" s="817"/>
      <c r="BQ21" s="75"/>
    </row>
    <row r="22" spans="1:69" ht="40.5" hidden="1" customHeight="1">
      <c r="A22" s="2"/>
      <c r="B22" s="817"/>
      <c r="C22" s="817"/>
      <c r="D22" s="817"/>
      <c r="E22" s="817"/>
      <c r="F22" s="817"/>
      <c r="G22" s="817"/>
      <c r="H22" s="817"/>
      <c r="I22" s="817"/>
      <c r="J22" s="817"/>
      <c r="K22" s="817"/>
      <c r="L22" s="817"/>
      <c r="M22" s="817"/>
      <c r="N22" s="817"/>
      <c r="O22" s="817"/>
      <c r="P22" s="817"/>
      <c r="Q22" s="75"/>
      <c r="S22" s="57"/>
      <c r="BA22" s="2"/>
      <c r="BB22" s="817"/>
      <c r="BC22" s="817"/>
      <c r="BD22" s="817"/>
      <c r="BE22" s="817"/>
      <c r="BF22" s="817"/>
      <c r="BG22" s="817"/>
      <c r="BH22" s="817"/>
      <c r="BI22" s="817"/>
      <c r="BJ22" s="817"/>
      <c r="BK22" s="817"/>
      <c r="BL22" s="817"/>
      <c r="BM22" s="817"/>
      <c r="BN22" s="817"/>
      <c r="BO22" s="817"/>
      <c r="BP22" s="817"/>
      <c r="BQ22" s="75"/>
    </row>
    <row r="23" spans="1:69" ht="10.199999999999999" hidden="1" customHeight="1">
      <c r="A23" s="2"/>
      <c r="B23" s="86"/>
      <c r="C23" s="86"/>
      <c r="D23" s="86"/>
      <c r="E23" s="86"/>
      <c r="F23" s="86"/>
      <c r="G23" s="86"/>
      <c r="H23" s="86"/>
      <c r="I23" s="86"/>
      <c r="J23" s="86"/>
      <c r="K23" s="86"/>
      <c r="L23" s="86"/>
      <c r="M23" s="86"/>
      <c r="N23" s="86"/>
      <c r="O23" s="86"/>
      <c r="P23" s="86"/>
      <c r="Q23" s="75"/>
      <c r="S23" s="57"/>
      <c r="BA23" s="2"/>
      <c r="BB23" s="86"/>
      <c r="BC23" s="86"/>
      <c r="BD23" s="86"/>
      <c r="BE23" s="86"/>
      <c r="BF23" s="86"/>
      <c r="BG23" s="86"/>
      <c r="BH23" s="86"/>
      <c r="BI23" s="86"/>
      <c r="BJ23" s="86"/>
      <c r="BK23" s="86"/>
      <c r="BL23" s="86"/>
      <c r="BM23" s="86"/>
      <c r="BN23" s="86"/>
      <c r="BO23" s="86"/>
      <c r="BP23" s="86"/>
      <c r="BQ23" s="75"/>
    </row>
    <row r="24" spans="1:69" ht="18.600000000000001" hidden="1" customHeight="1">
      <c r="A24" s="2"/>
      <c r="B24" s="817"/>
      <c r="C24" s="817"/>
      <c r="D24" s="817"/>
      <c r="E24" s="817"/>
      <c r="F24" s="817"/>
      <c r="G24" s="817"/>
      <c r="H24" s="817"/>
      <c r="I24" s="817"/>
      <c r="J24" s="817"/>
      <c r="K24" s="817"/>
      <c r="L24" s="817"/>
      <c r="M24" s="817"/>
      <c r="N24" s="817"/>
      <c r="O24" s="817"/>
      <c r="P24" s="817"/>
      <c r="Q24" s="75"/>
      <c r="S24" s="57"/>
      <c r="BA24" s="2"/>
      <c r="BB24" s="817"/>
      <c r="BC24" s="817"/>
      <c r="BD24" s="817"/>
      <c r="BE24" s="817"/>
      <c r="BF24" s="817"/>
      <c r="BG24" s="817"/>
      <c r="BH24" s="817"/>
      <c r="BI24" s="817"/>
      <c r="BJ24" s="817"/>
      <c r="BK24" s="817"/>
      <c r="BL24" s="817"/>
      <c r="BM24" s="817"/>
      <c r="BN24" s="817"/>
      <c r="BO24" s="817"/>
      <c r="BP24" s="817"/>
      <c r="BQ24" s="75"/>
    </row>
    <row r="25" spans="1:69" ht="10.199999999999999" hidden="1" customHeight="1">
      <c r="A25" s="2"/>
      <c r="B25" s="86"/>
      <c r="C25" s="86"/>
      <c r="D25" s="86"/>
      <c r="E25" s="86"/>
      <c r="F25" s="86"/>
      <c r="G25" s="86"/>
      <c r="H25" s="86"/>
      <c r="I25" s="86"/>
      <c r="J25" s="86"/>
      <c r="K25" s="86"/>
      <c r="L25" s="86"/>
      <c r="M25" s="86"/>
      <c r="N25" s="86"/>
      <c r="O25" s="86"/>
      <c r="P25" s="86"/>
      <c r="Q25" s="75"/>
      <c r="S25" s="57"/>
      <c r="BA25" s="2"/>
      <c r="BB25" s="86"/>
      <c r="BC25" s="86"/>
      <c r="BD25" s="86"/>
      <c r="BE25" s="86"/>
      <c r="BF25" s="86"/>
      <c r="BG25" s="86"/>
      <c r="BH25" s="86"/>
      <c r="BI25" s="86"/>
      <c r="BJ25" s="86"/>
      <c r="BK25" s="86"/>
      <c r="BL25" s="86"/>
      <c r="BM25" s="86"/>
      <c r="BN25" s="86"/>
      <c r="BO25" s="86"/>
      <c r="BP25" s="86"/>
      <c r="BQ25" s="75"/>
    </row>
    <row r="26" spans="1:69" ht="33" customHeight="1">
      <c r="A26" s="2"/>
      <c r="B26" s="755" t="s">
        <v>2137</v>
      </c>
      <c r="C26" s="755"/>
      <c r="D26" s="755"/>
      <c r="E26" s="755"/>
      <c r="F26" s="755"/>
      <c r="G26" s="755"/>
      <c r="H26" s="755"/>
      <c r="I26" s="755"/>
      <c r="J26" s="755"/>
      <c r="K26" s="755"/>
      <c r="L26" s="755"/>
      <c r="M26" s="755"/>
      <c r="N26" s="755"/>
      <c r="O26" s="755"/>
      <c r="P26" s="755"/>
      <c r="Q26" s="2"/>
      <c r="BA26" s="2"/>
      <c r="BB26" s="755" t="s">
        <v>2137</v>
      </c>
      <c r="BC26" s="755"/>
      <c r="BD26" s="755"/>
      <c r="BE26" s="755"/>
      <c r="BF26" s="755"/>
      <c r="BG26" s="755"/>
      <c r="BH26" s="755"/>
      <c r="BI26" s="755"/>
      <c r="BJ26" s="755"/>
      <c r="BK26" s="755"/>
      <c r="BL26" s="755"/>
      <c r="BM26" s="755"/>
      <c r="BN26" s="755"/>
      <c r="BO26" s="755"/>
      <c r="BP26" s="755"/>
      <c r="BQ26" s="2"/>
    </row>
    <row r="27" spans="1:69" ht="10.199999999999999" customHeight="1">
      <c r="A27" s="2"/>
      <c r="B27" s="2"/>
      <c r="C27" s="2"/>
      <c r="D27" s="2"/>
      <c r="E27" s="2"/>
      <c r="F27" s="2"/>
      <c r="G27" s="2"/>
      <c r="H27" s="2"/>
      <c r="I27" s="2"/>
      <c r="J27" s="2"/>
      <c r="K27" s="2"/>
      <c r="L27" s="2"/>
      <c r="M27" s="2"/>
      <c r="N27" s="2"/>
      <c r="O27" s="2"/>
      <c r="P27" s="2"/>
      <c r="Q27" s="2"/>
      <c r="BA27" s="2"/>
      <c r="BB27" s="2"/>
      <c r="BC27" s="2"/>
      <c r="BD27" s="2"/>
      <c r="BE27" s="2"/>
      <c r="BF27" s="2"/>
      <c r="BG27" s="2"/>
      <c r="BH27" s="2"/>
      <c r="BI27" s="2"/>
      <c r="BJ27" s="2"/>
      <c r="BK27" s="2"/>
      <c r="BL27" s="2"/>
      <c r="BM27" s="2"/>
      <c r="BN27" s="2"/>
      <c r="BO27" s="2"/>
      <c r="BP27" s="2"/>
      <c r="BQ27" s="2"/>
    </row>
    <row r="28" spans="1:69" ht="33" customHeight="1">
      <c r="A28" s="2"/>
      <c r="B28" s="755" t="s">
        <v>2138</v>
      </c>
      <c r="C28" s="755"/>
      <c r="D28" s="755"/>
      <c r="E28" s="755"/>
      <c r="F28" s="755"/>
      <c r="G28" s="755"/>
      <c r="H28" s="755"/>
      <c r="I28" s="755"/>
      <c r="J28" s="755"/>
      <c r="K28" s="755"/>
      <c r="L28" s="755"/>
      <c r="M28" s="755"/>
      <c r="N28" s="755"/>
      <c r="O28" s="755"/>
      <c r="P28" s="755"/>
      <c r="Q28" s="75"/>
      <c r="S28" s="57"/>
      <c r="BA28" s="2"/>
      <c r="BB28" s="755" t="s">
        <v>2138</v>
      </c>
      <c r="BC28" s="755"/>
      <c r="BD28" s="755"/>
      <c r="BE28" s="755"/>
      <c r="BF28" s="755"/>
      <c r="BG28" s="755"/>
      <c r="BH28" s="755"/>
      <c r="BI28" s="755"/>
      <c r="BJ28" s="755"/>
      <c r="BK28" s="755"/>
      <c r="BL28" s="755"/>
      <c r="BM28" s="755"/>
      <c r="BN28" s="755"/>
      <c r="BO28" s="755"/>
      <c r="BP28" s="755"/>
      <c r="BQ28" s="75"/>
    </row>
    <row r="29" spans="1:69" s="106" customFormat="1" ht="5.4" customHeight="1">
      <c r="A29" s="17"/>
      <c r="B29" s="108"/>
      <c r="C29" s="108"/>
      <c r="D29" s="108"/>
      <c r="E29" s="108"/>
      <c r="F29" s="108"/>
      <c r="G29" s="108"/>
      <c r="H29" s="108"/>
      <c r="I29" s="108"/>
      <c r="J29" s="108"/>
      <c r="K29" s="108"/>
      <c r="L29" s="108"/>
      <c r="M29" s="108"/>
      <c r="N29" s="108"/>
      <c r="O29" s="108"/>
      <c r="P29" s="108"/>
      <c r="Q29" s="17"/>
      <c r="BA29" s="17"/>
      <c r="BB29" s="108"/>
      <c r="BC29" s="108"/>
      <c r="BD29" s="108"/>
      <c r="BE29" s="108"/>
      <c r="BF29" s="108"/>
      <c r="BG29" s="108"/>
      <c r="BH29" s="108"/>
      <c r="BI29" s="108"/>
      <c r="BJ29" s="108"/>
      <c r="BK29" s="108"/>
      <c r="BL29" s="108"/>
      <c r="BM29" s="108"/>
      <c r="BN29" s="108"/>
      <c r="BO29" s="108"/>
      <c r="BP29" s="108"/>
      <c r="BQ29" s="17"/>
    </row>
    <row r="30" spans="1:69" s="106" customFormat="1" ht="19.2" customHeight="1">
      <c r="A30" s="107"/>
      <c r="B30" s="813" t="s">
        <v>2132</v>
      </c>
      <c r="C30" s="813"/>
      <c r="D30" s="813"/>
      <c r="E30" s="813"/>
      <c r="F30" s="813"/>
      <c r="G30" s="813"/>
      <c r="H30" s="813"/>
      <c r="I30" s="813"/>
      <c r="J30" s="813"/>
      <c r="K30" s="813"/>
      <c r="L30" s="813"/>
      <c r="M30" s="813"/>
      <c r="N30" s="813"/>
      <c r="O30" s="813"/>
      <c r="P30" s="813"/>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BA30" s="107"/>
      <c r="BB30" s="813" t="s">
        <v>2132</v>
      </c>
      <c r="BC30" s="813"/>
      <c r="BD30" s="813"/>
      <c r="BE30" s="813"/>
      <c r="BF30" s="813"/>
      <c r="BG30" s="813"/>
      <c r="BH30" s="813"/>
      <c r="BI30" s="813"/>
      <c r="BJ30" s="813"/>
      <c r="BK30" s="813"/>
      <c r="BL30" s="813"/>
      <c r="BM30" s="813"/>
      <c r="BN30" s="813"/>
      <c r="BO30" s="813"/>
      <c r="BP30" s="813"/>
      <c r="BQ30" s="107"/>
    </row>
    <row r="31" spans="1:69" ht="10.8" customHeight="1">
      <c r="A31" s="2"/>
      <c r="B31" s="17"/>
      <c r="C31" s="17"/>
      <c r="D31" s="17"/>
      <c r="E31" s="17"/>
      <c r="F31" s="17"/>
      <c r="G31" s="17"/>
      <c r="H31" s="17"/>
      <c r="I31" s="17"/>
      <c r="J31" s="17"/>
      <c r="K31" s="17"/>
      <c r="L31" s="17"/>
      <c r="M31" s="17"/>
      <c r="N31" s="17"/>
      <c r="O31" s="2"/>
      <c r="P31" s="2"/>
      <c r="Q31" s="2"/>
      <c r="BA31" s="2"/>
      <c r="BB31" s="17"/>
      <c r="BC31" s="17"/>
      <c r="BD31" s="17"/>
      <c r="BE31" s="17"/>
      <c r="BF31" s="17"/>
      <c r="BG31" s="17"/>
      <c r="BH31" s="17"/>
      <c r="BI31" s="17"/>
      <c r="BJ31" s="17"/>
      <c r="BK31" s="17"/>
      <c r="BL31" s="17"/>
      <c r="BM31" s="17"/>
      <c r="BN31" s="17"/>
      <c r="BO31" s="2"/>
      <c r="BP31" s="2"/>
      <c r="BQ31" s="2"/>
    </row>
    <row r="32" spans="1:69" ht="17.25" customHeight="1">
      <c r="A32" s="2"/>
      <c r="B32" s="17"/>
      <c r="C32" s="12"/>
      <c r="D32" s="809">
        <f>第1号!K3</f>
        <v>0</v>
      </c>
      <c r="E32" s="810"/>
      <c r="F32" s="17" t="s">
        <v>2171</v>
      </c>
      <c r="G32" s="69">
        <f>第1号!N3</f>
        <v>0</v>
      </c>
      <c r="H32" s="17" t="s">
        <v>2172</v>
      </c>
      <c r="I32" s="69">
        <f>第1号!P3</f>
        <v>0</v>
      </c>
      <c r="J32" s="17" t="s">
        <v>2173</v>
      </c>
      <c r="K32" s="17"/>
      <c r="L32" s="17"/>
      <c r="M32" s="17"/>
      <c r="N32" s="17"/>
      <c r="O32" s="2"/>
      <c r="P32" s="2"/>
      <c r="Q32" s="2"/>
      <c r="BA32" s="2"/>
      <c r="BB32" s="17"/>
      <c r="BC32" s="12"/>
      <c r="BD32" s="809" t="s">
        <v>2688</v>
      </c>
      <c r="BE32" s="809"/>
      <c r="BF32" s="17" t="s">
        <v>2171</v>
      </c>
      <c r="BG32" s="69">
        <v>3</v>
      </c>
      <c r="BH32" s="17" t="s">
        <v>2172</v>
      </c>
      <c r="BI32" s="69">
        <v>1</v>
      </c>
      <c r="BJ32" s="17" t="s">
        <v>2173</v>
      </c>
      <c r="BK32" s="17"/>
      <c r="BL32" s="17"/>
      <c r="BM32" s="17"/>
      <c r="BN32" s="17"/>
      <c r="BO32" s="2"/>
      <c r="BP32" s="2"/>
      <c r="BQ32" s="2"/>
    </row>
    <row r="33" spans="1:69" ht="17.25" customHeight="1">
      <c r="A33" s="2"/>
      <c r="B33" s="17"/>
      <c r="C33" s="17"/>
      <c r="D33" s="17"/>
      <c r="E33" s="17"/>
      <c r="F33" s="17"/>
      <c r="G33" s="17"/>
      <c r="H33" s="17"/>
      <c r="I33" s="17"/>
      <c r="J33" s="17"/>
      <c r="K33" s="17"/>
      <c r="L33" s="17"/>
      <c r="M33" s="17"/>
      <c r="N33" s="17"/>
      <c r="O33" s="2"/>
      <c r="P33" s="2"/>
      <c r="Q33" s="2"/>
      <c r="BA33" s="2"/>
      <c r="BB33" s="17"/>
      <c r="BC33" s="17"/>
      <c r="BD33" s="17"/>
      <c r="BE33" s="17"/>
      <c r="BF33" s="17"/>
      <c r="BG33" s="17"/>
      <c r="BH33" s="17"/>
      <c r="BI33" s="17"/>
      <c r="BJ33" s="17"/>
      <c r="BK33" s="17"/>
      <c r="BL33" s="17"/>
      <c r="BM33" s="17"/>
      <c r="BN33" s="17"/>
      <c r="BO33" s="2"/>
      <c r="BP33" s="2"/>
      <c r="BQ33" s="2"/>
    </row>
    <row r="34" spans="1:69" ht="17.25" customHeight="1">
      <c r="A34" s="2"/>
      <c r="B34" s="17"/>
      <c r="C34" s="2"/>
      <c r="D34" s="17" t="s">
        <v>292</v>
      </c>
      <c r="E34" s="17"/>
      <c r="F34" s="17"/>
      <c r="G34" s="17"/>
      <c r="H34" s="17"/>
      <c r="I34" s="17"/>
      <c r="J34" s="17"/>
      <c r="K34" s="17"/>
      <c r="L34" s="17"/>
      <c r="M34" s="17"/>
      <c r="N34" s="17"/>
      <c r="O34" s="2"/>
      <c r="P34" s="2"/>
      <c r="Q34" s="2"/>
      <c r="BA34" s="2"/>
      <c r="BB34" s="17"/>
      <c r="BC34" s="2"/>
      <c r="BD34" s="17" t="s">
        <v>292</v>
      </c>
      <c r="BE34" s="17"/>
      <c r="BF34" s="17"/>
      <c r="BG34" s="17"/>
      <c r="BH34" s="17"/>
      <c r="BI34" s="17"/>
      <c r="BJ34" s="17"/>
      <c r="BK34" s="17"/>
      <c r="BL34" s="17"/>
      <c r="BM34" s="17"/>
      <c r="BN34" s="17"/>
      <c r="BO34" s="2"/>
      <c r="BP34" s="2"/>
      <c r="BQ34" s="2"/>
    </row>
    <row r="35" spans="1:69" ht="17.25" customHeight="1">
      <c r="A35" s="2"/>
      <c r="B35" s="17"/>
      <c r="C35" s="17"/>
      <c r="D35" s="17"/>
      <c r="E35" s="811">
        <f>第1号!L9</f>
        <v>0</v>
      </c>
      <c r="F35" s="811"/>
      <c r="G35" s="811"/>
      <c r="H35" s="811"/>
      <c r="I35" s="811"/>
      <c r="J35" s="811"/>
      <c r="K35" s="811"/>
      <c r="L35" s="811"/>
      <c r="M35" s="811"/>
      <c r="N35" s="811"/>
      <c r="O35" s="754"/>
      <c r="P35" s="754"/>
      <c r="Q35" s="2"/>
      <c r="BA35" s="2"/>
      <c r="BB35" s="17"/>
      <c r="BC35" s="17"/>
      <c r="BD35" s="17"/>
      <c r="BE35" s="811" t="s">
        <v>2420</v>
      </c>
      <c r="BF35" s="811"/>
      <c r="BG35" s="811"/>
      <c r="BH35" s="811"/>
      <c r="BI35" s="811"/>
      <c r="BJ35" s="811"/>
      <c r="BK35" s="811"/>
      <c r="BL35" s="811"/>
      <c r="BM35" s="811"/>
      <c r="BN35" s="811"/>
      <c r="BO35" s="811"/>
      <c r="BP35" s="811"/>
      <c r="BQ35" s="2"/>
    </row>
    <row r="36" spans="1:69" ht="17.25" customHeight="1">
      <c r="A36" s="2"/>
      <c r="B36" s="17"/>
      <c r="C36" s="17"/>
      <c r="D36" s="17" t="s">
        <v>2174</v>
      </c>
      <c r="E36" s="77"/>
      <c r="F36" s="77"/>
      <c r="G36" s="77"/>
      <c r="H36" s="77"/>
      <c r="I36" s="77"/>
      <c r="J36" s="77"/>
      <c r="K36" s="77"/>
      <c r="L36" s="77"/>
      <c r="M36" s="77"/>
      <c r="N36" s="77"/>
      <c r="O36" s="77"/>
      <c r="P36" s="2"/>
      <c r="Q36" s="2"/>
      <c r="BA36" s="2"/>
      <c r="BB36" s="17"/>
      <c r="BC36" s="17"/>
      <c r="BD36" s="17" t="s">
        <v>2174</v>
      </c>
      <c r="BE36" s="77"/>
      <c r="BF36" s="77"/>
      <c r="BG36" s="77"/>
      <c r="BH36" s="77"/>
      <c r="BI36" s="77"/>
      <c r="BJ36" s="77"/>
      <c r="BK36" s="77"/>
      <c r="BL36" s="77"/>
      <c r="BM36" s="77"/>
      <c r="BN36" s="77"/>
      <c r="BO36" s="77"/>
      <c r="BP36" s="2"/>
      <c r="BQ36" s="2"/>
    </row>
    <row r="37" spans="1:69" ht="17.25" customHeight="1">
      <c r="A37" s="2"/>
      <c r="B37" s="17"/>
      <c r="C37" s="17"/>
      <c r="D37" s="17"/>
      <c r="E37" s="811">
        <f>第1号!J10</f>
        <v>0</v>
      </c>
      <c r="F37" s="811"/>
      <c r="G37" s="811"/>
      <c r="H37" s="811"/>
      <c r="I37" s="811"/>
      <c r="J37" s="811"/>
      <c r="K37" s="811"/>
      <c r="L37" s="811"/>
      <c r="M37" s="811"/>
      <c r="N37" s="811"/>
      <c r="O37" s="754"/>
      <c r="P37" s="754"/>
      <c r="Q37" s="2"/>
      <c r="BA37" s="2"/>
      <c r="BB37" s="17"/>
      <c r="BC37" s="17"/>
      <c r="BD37" s="17"/>
      <c r="BE37" s="811" t="s">
        <v>2421</v>
      </c>
      <c r="BF37" s="811"/>
      <c r="BG37" s="811"/>
      <c r="BH37" s="811"/>
      <c r="BI37" s="811"/>
      <c r="BJ37" s="811"/>
      <c r="BK37" s="811"/>
      <c r="BL37" s="811"/>
      <c r="BM37" s="811"/>
      <c r="BN37" s="811"/>
      <c r="BO37" s="811"/>
      <c r="BP37" s="811"/>
      <c r="BQ37" s="2"/>
    </row>
    <row r="38" spans="1:69" ht="14.4">
      <c r="A38" s="2"/>
      <c r="B38" s="17"/>
      <c r="C38" s="17"/>
      <c r="D38" s="17" t="s">
        <v>2175</v>
      </c>
      <c r="E38" s="17"/>
      <c r="F38" s="17"/>
      <c r="G38" s="17"/>
      <c r="H38" s="17"/>
      <c r="I38" s="17"/>
      <c r="J38" s="17"/>
      <c r="K38" s="17"/>
      <c r="L38" s="17"/>
      <c r="M38" s="17"/>
      <c r="N38" s="17"/>
      <c r="O38" s="2"/>
      <c r="P38" s="2"/>
      <c r="Q38" s="2"/>
      <c r="BA38" s="2"/>
      <c r="BB38" s="17"/>
      <c r="BC38" s="17"/>
      <c r="BD38" s="17" t="s">
        <v>2175</v>
      </c>
      <c r="BE38" s="17"/>
      <c r="BF38" s="17"/>
      <c r="BG38" s="17"/>
      <c r="BH38" s="17"/>
      <c r="BI38" s="17"/>
      <c r="BJ38" s="17"/>
      <c r="BK38" s="17"/>
      <c r="BL38" s="17"/>
      <c r="BM38" s="17"/>
      <c r="BN38" s="17"/>
      <c r="BO38" s="2"/>
      <c r="BP38" s="2"/>
      <c r="BQ38" s="2"/>
    </row>
    <row r="39" spans="1:69" ht="19.2" customHeight="1">
      <c r="A39" s="2"/>
      <c r="B39" s="17"/>
      <c r="C39" s="17"/>
      <c r="D39" s="17"/>
      <c r="E39" s="812">
        <f>第1号!J11</f>
        <v>0</v>
      </c>
      <c r="F39" s="812"/>
      <c r="G39" s="812"/>
      <c r="H39" s="812"/>
      <c r="I39" s="812"/>
      <c r="J39" s="119"/>
      <c r="K39" s="812">
        <f>第1号!M11</f>
        <v>0</v>
      </c>
      <c r="L39" s="812"/>
      <c r="M39" s="812"/>
      <c r="N39" s="812"/>
      <c r="O39" s="751"/>
      <c r="P39" s="2"/>
      <c r="Q39" s="2"/>
      <c r="BA39" s="2"/>
      <c r="BB39" s="17"/>
      <c r="BC39" s="17"/>
      <c r="BD39" s="17"/>
      <c r="BE39" s="812" t="s">
        <v>2670</v>
      </c>
      <c r="BF39" s="812"/>
      <c r="BG39" s="812"/>
      <c r="BH39" s="812"/>
      <c r="BI39" s="812"/>
      <c r="BJ39" s="119"/>
      <c r="BK39" s="812" t="s">
        <v>2671</v>
      </c>
      <c r="BL39" s="812"/>
      <c r="BM39" s="812"/>
      <c r="BN39" s="812"/>
      <c r="BO39" s="812"/>
      <c r="BP39" s="2"/>
      <c r="BQ39" s="2"/>
    </row>
    <row r="40" spans="1:69" ht="7.95" customHeight="1">
      <c r="A40" s="2"/>
      <c r="B40" s="17"/>
      <c r="C40" s="17"/>
      <c r="D40" s="17"/>
      <c r="E40" s="17"/>
      <c r="F40" s="17"/>
      <c r="G40" s="17"/>
      <c r="H40" s="17"/>
      <c r="I40" s="17"/>
      <c r="J40" s="17"/>
      <c r="K40" s="17"/>
      <c r="L40" s="17"/>
      <c r="M40" s="17"/>
      <c r="N40" s="17"/>
      <c r="O40" s="9"/>
      <c r="P40" s="2"/>
      <c r="Q40" s="2"/>
      <c r="BA40" s="2"/>
      <c r="BB40" s="17"/>
      <c r="BC40" s="17"/>
      <c r="BD40" s="17"/>
      <c r="BE40" s="17"/>
      <c r="BF40" s="17"/>
      <c r="BG40" s="17"/>
      <c r="BH40" s="17"/>
      <c r="BI40" s="17"/>
      <c r="BJ40" s="17"/>
      <c r="BK40" s="17"/>
      <c r="BL40" s="17"/>
      <c r="BM40" s="17"/>
      <c r="BN40" s="17"/>
      <c r="BO40" s="9"/>
      <c r="BP40" s="2"/>
      <c r="BQ40" s="2"/>
    </row>
    <row r="41" spans="1:69" ht="17.399999999999999" customHeight="1">
      <c r="B41" s="105" t="s">
        <v>2135</v>
      </c>
      <c r="C41" s="105"/>
      <c r="D41" s="105"/>
      <c r="E41" s="108"/>
      <c r="F41" s="108"/>
      <c r="G41" s="108"/>
      <c r="H41" s="108"/>
      <c r="I41" s="108"/>
      <c r="J41" s="108"/>
      <c r="K41" s="108"/>
      <c r="L41" s="108"/>
      <c r="M41" s="108"/>
      <c r="N41" s="108"/>
      <c r="O41" s="108"/>
      <c r="P41" s="108"/>
      <c r="Q41" s="108"/>
      <c r="R41" s="2"/>
      <c r="BB41" s="105" t="s">
        <v>2135</v>
      </c>
      <c r="BC41" s="105"/>
      <c r="BD41" s="105"/>
      <c r="BE41" s="108"/>
      <c r="BF41" s="108"/>
      <c r="BG41" s="108"/>
      <c r="BH41" s="108"/>
      <c r="BI41" s="108"/>
      <c r="BJ41" s="108"/>
      <c r="BK41" s="108"/>
      <c r="BL41" s="108"/>
      <c r="BM41" s="108"/>
      <c r="BN41" s="108"/>
      <c r="BO41" s="108"/>
      <c r="BP41" s="108"/>
      <c r="BQ41" s="108"/>
    </row>
    <row r="42" spans="1:69" ht="14.4">
      <c r="A42" s="2"/>
      <c r="B42" s="17"/>
      <c r="C42" s="17"/>
      <c r="D42" s="17"/>
      <c r="E42" s="17"/>
      <c r="F42" s="17"/>
      <c r="G42" s="17"/>
      <c r="H42" s="17"/>
      <c r="I42" s="17"/>
      <c r="J42" s="17"/>
      <c r="K42" s="17"/>
      <c r="L42" s="17"/>
      <c r="M42" s="17"/>
      <c r="N42" s="17"/>
      <c r="O42" s="9"/>
      <c r="P42" s="2"/>
      <c r="Q42" s="2"/>
      <c r="BA42" s="2"/>
      <c r="BB42" s="17"/>
      <c r="BC42" s="17"/>
      <c r="BD42" s="17"/>
      <c r="BE42" s="17"/>
      <c r="BF42" s="17"/>
      <c r="BG42" s="17"/>
      <c r="BH42" s="17"/>
      <c r="BI42" s="17"/>
      <c r="BJ42" s="17"/>
      <c r="BK42" s="17"/>
      <c r="BL42" s="17"/>
      <c r="BM42" s="17"/>
      <c r="BN42" s="17"/>
      <c r="BO42" s="9"/>
      <c r="BP42" s="2"/>
      <c r="BQ42" s="2"/>
    </row>
    <row r="43" spans="1:69" ht="14.4">
      <c r="E43" s="17"/>
      <c r="F43" s="17"/>
      <c r="G43" s="17"/>
      <c r="H43" s="17"/>
      <c r="I43" s="17"/>
      <c r="J43" s="17"/>
      <c r="K43" s="17"/>
      <c r="L43" s="17"/>
      <c r="M43" s="17"/>
      <c r="N43" s="17"/>
      <c r="O43" s="17"/>
      <c r="P43" s="17"/>
      <c r="Q43" s="2"/>
      <c r="R43" s="2"/>
      <c r="BE43" s="17"/>
      <c r="BF43" s="17"/>
      <c r="BG43" s="17"/>
      <c r="BH43" s="17"/>
      <c r="BI43" s="17"/>
      <c r="BJ43" s="17"/>
      <c r="BK43" s="17"/>
      <c r="BL43" s="17"/>
      <c r="BM43" s="17"/>
      <c r="BN43" s="17"/>
      <c r="BO43" s="17"/>
      <c r="BP43" s="17"/>
      <c r="BQ43" s="2"/>
    </row>
    <row r="44" spans="1:69" ht="14.4">
      <c r="E44" s="17"/>
      <c r="F44" s="17"/>
      <c r="G44" s="17"/>
      <c r="H44" s="17"/>
      <c r="I44" s="17"/>
      <c r="J44" s="17"/>
      <c r="K44" s="17"/>
      <c r="L44" s="17"/>
      <c r="M44" s="17"/>
      <c r="N44" s="17"/>
      <c r="O44" s="17"/>
      <c r="P44" s="17"/>
      <c r="Q44" s="2"/>
      <c r="R44" s="2"/>
      <c r="BE44" s="17"/>
      <c r="BF44" s="17"/>
      <c r="BG44" s="17"/>
      <c r="BH44" s="17"/>
      <c r="BI44" s="17"/>
      <c r="BJ44" s="17"/>
      <c r="BK44" s="17"/>
      <c r="BL44" s="17"/>
      <c r="BM44" s="17"/>
      <c r="BN44" s="17"/>
      <c r="BO44" s="17"/>
      <c r="BP44" s="17"/>
      <c r="BQ44" s="2"/>
    </row>
    <row r="45" spans="1:69" ht="14.4">
      <c r="E45" s="17"/>
      <c r="F45" s="17"/>
      <c r="G45" s="17"/>
      <c r="H45" s="17"/>
      <c r="I45" s="17"/>
      <c r="J45" s="17"/>
      <c r="K45" s="17"/>
      <c r="L45" s="17"/>
      <c r="M45" s="17"/>
      <c r="N45" s="17"/>
      <c r="O45" s="17"/>
      <c r="P45" s="17"/>
      <c r="Q45" s="2"/>
      <c r="R45" s="2"/>
      <c r="BE45" s="17"/>
      <c r="BF45" s="17"/>
      <c r="BG45" s="17"/>
      <c r="BH45" s="17"/>
      <c r="BI45" s="17"/>
      <c r="BJ45" s="17"/>
      <c r="BK45" s="17"/>
      <c r="BL45" s="17"/>
      <c r="BM45" s="17"/>
      <c r="BN45" s="17"/>
      <c r="BO45" s="17"/>
      <c r="BP45" s="17"/>
      <c r="BQ45" s="2"/>
    </row>
  </sheetData>
  <sheetProtection sheet="1" formatCells="0"/>
  <mergeCells count="36">
    <mergeCell ref="BE37:BP37"/>
    <mergeCell ref="BE39:BI39"/>
    <mergeCell ref="BK39:BO39"/>
    <mergeCell ref="BB26:BP26"/>
    <mergeCell ref="BB28:BP28"/>
    <mergeCell ref="BB30:BP30"/>
    <mergeCell ref="BD32:BE32"/>
    <mergeCell ref="BE35:BP35"/>
    <mergeCell ref="BC12:BO12"/>
    <mergeCell ref="BB19:BP19"/>
    <mergeCell ref="BB21:BP21"/>
    <mergeCell ref="BB22:BP22"/>
    <mergeCell ref="BB24:BP24"/>
    <mergeCell ref="BB3:BO3"/>
    <mergeCell ref="BB4:BO4"/>
    <mergeCell ref="BB9:BO9"/>
    <mergeCell ref="BB10:BO10"/>
    <mergeCell ref="BB11:BO11"/>
    <mergeCell ref="B30:P30"/>
    <mergeCell ref="B3:O3"/>
    <mergeCell ref="B9:O9"/>
    <mergeCell ref="B10:O10"/>
    <mergeCell ref="B11:O11"/>
    <mergeCell ref="C12:O12"/>
    <mergeCell ref="B19:P19"/>
    <mergeCell ref="B21:P21"/>
    <mergeCell ref="B22:P22"/>
    <mergeCell ref="B24:P24"/>
    <mergeCell ref="B26:P26"/>
    <mergeCell ref="B28:P28"/>
    <mergeCell ref="B4:O4"/>
    <mergeCell ref="D32:E32"/>
    <mergeCell ref="E35:P35"/>
    <mergeCell ref="E37:P37"/>
    <mergeCell ref="E39:I39"/>
    <mergeCell ref="K39:O39"/>
  </mergeCells>
  <phoneticPr fontId="58"/>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
    <tabColor theme="0" tint="-0.249977111117893"/>
  </sheetPr>
  <dimension ref="A1:BQ40"/>
  <sheetViews>
    <sheetView showGridLines="0" showZeros="0" view="pageBreakPreview" topLeftCell="A16" zoomScaleNormal="100" zoomScaleSheetLayoutView="100" workbookViewId="0">
      <selection activeCell="BR31" sqref="BR31"/>
    </sheetView>
  </sheetViews>
  <sheetFormatPr defaultColWidth="8.88671875" defaultRowHeight="13.2"/>
  <cols>
    <col min="1" max="1" width="1.6640625" customWidth="1"/>
    <col min="2" max="4" width="2.77734375" customWidth="1"/>
    <col min="5" max="8" width="4.33203125" customWidth="1"/>
    <col min="9" max="10" width="4.77734375" customWidth="1"/>
    <col min="11" max="11" width="3.44140625" customWidth="1"/>
    <col min="15" max="15" width="13.77734375" customWidth="1"/>
    <col min="16" max="16" width="3.44140625" customWidth="1"/>
    <col min="17" max="17" width="3" customWidth="1"/>
    <col min="18" max="18" width="2.109375" customWidth="1"/>
    <col min="19" max="24" width="0" hidden="1" customWidth="1"/>
    <col min="25" max="25" width="17.109375" customWidth="1"/>
    <col min="26" max="52" width="0" hidden="1" customWidth="1"/>
    <col min="53" max="53" width="1.6640625" customWidth="1"/>
    <col min="54" max="56" width="2.77734375" customWidth="1"/>
    <col min="57" max="60" width="4.33203125" customWidth="1"/>
    <col min="61" max="62" width="4.77734375" customWidth="1"/>
    <col min="63" max="63" width="3.44140625" customWidth="1"/>
    <col min="67" max="67" width="13.77734375" customWidth="1"/>
    <col min="68" max="68" width="3.44140625" customWidth="1"/>
    <col min="69" max="69" width="3" customWidth="1"/>
  </cols>
  <sheetData>
    <row r="1" spans="1:69">
      <c r="A1" s="2"/>
      <c r="B1" s="2" t="s">
        <v>249</v>
      </c>
      <c r="C1" s="2"/>
      <c r="D1" s="2"/>
      <c r="E1" s="2"/>
      <c r="F1" s="2"/>
      <c r="G1" s="2"/>
      <c r="H1" s="2"/>
      <c r="I1" s="2"/>
      <c r="J1" s="2"/>
      <c r="K1" s="2"/>
      <c r="L1" s="2"/>
      <c r="M1" s="2"/>
      <c r="N1" s="2"/>
      <c r="O1" s="2"/>
      <c r="P1" s="2"/>
      <c r="Q1" s="2"/>
      <c r="BA1" s="2"/>
      <c r="BB1" s="2" t="s">
        <v>249</v>
      </c>
      <c r="BC1" s="2"/>
      <c r="BD1" s="2"/>
      <c r="BE1" s="2"/>
      <c r="BF1" s="2"/>
      <c r="BG1" s="2"/>
      <c r="BH1" s="2"/>
      <c r="BI1" s="2"/>
      <c r="BJ1" s="2"/>
      <c r="BK1" s="2"/>
      <c r="BL1" s="2"/>
      <c r="BM1" s="2"/>
      <c r="BN1" s="2"/>
      <c r="BO1" s="2"/>
      <c r="BP1" s="2"/>
      <c r="BQ1" s="2"/>
    </row>
    <row r="2" spans="1:69">
      <c r="A2" s="2"/>
      <c r="B2" s="2"/>
      <c r="C2" s="2"/>
      <c r="D2" s="2"/>
      <c r="E2" s="2"/>
      <c r="F2" s="2"/>
      <c r="G2" s="2"/>
      <c r="H2" s="2"/>
      <c r="I2" s="2"/>
      <c r="J2" s="2"/>
      <c r="K2" s="2"/>
      <c r="L2" s="2"/>
      <c r="M2" s="2"/>
      <c r="N2" s="2"/>
      <c r="O2" s="2"/>
      <c r="P2" s="2"/>
      <c r="Q2" s="2"/>
      <c r="BA2" s="2"/>
      <c r="BB2" s="2"/>
      <c r="BC2" s="2"/>
      <c r="BD2" s="2"/>
      <c r="BE2" s="2"/>
      <c r="BF2" s="2"/>
      <c r="BG2" s="2"/>
      <c r="BH2" s="2"/>
      <c r="BI2" s="2"/>
      <c r="BJ2" s="2"/>
      <c r="BK2" s="2"/>
      <c r="BL2" s="2"/>
      <c r="BM2" s="2"/>
      <c r="BN2" s="2"/>
      <c r="BO2" s="2"/>
      <c r="BP2" s="2"/>
      <c r="BQ2" s="2"/>
    </row>
    <row r="3" spans="1:69" ht="25.8">
      <c r="A3" s="2"/>
      <c r="B3" s="814" t="s">
        <v>11</v>
      </c>
      <c r="C3" s="814"/>
      <c r="D3" s="814"/>
      <c r="E3" s="814"/>
      <c r="F3" s="814"/>
      <c r="G3" s="814"/>
      <c r="H3" s="814"/>
      <c r="I3" s="814"/>
      <c r="J3" s="814"/>
      <c r="K3" s="814"/>
      <c r="L3" s="814"/>
      <c r="M3" s="814"/>
      <c r="N3" s="814"/>
      <c r="O3" s="814"/>
      <c r="P3" s="2"/>
      <c r="Q3" s="2"/>
      <c r="BA3" s="2"/>
      <c r="BB3" s="814" t="s">
        <v>11</v>
      </c>
      <c r="BC3" s="814"/>
      <c r="BD3" s="814"/>
      <c r="BE3" s="814"/>
      <c r="BF3" s="814"/>
      <c r="BG3" s="814"/>
      <c r="BH3" s="814"/>
      <c r="BI3" s="814"/>
      <c r="BJ3" s="814"/>
      <c r="BK3" s="814"/>
      <c r="BL3" s="814"/>
      <c r="BM3" s="814"/>
      <c r="BN3" s="814"/>
      <c r="BO3" s="814"/>
      <c r="BP3" s="2"/>
      <c r="BQ3" s="2"/>
    </row>
    <row r="4" spans="1:69" ht="30" customHeight="1">
      <c r="A4" s="2"/>
      <c r="B4" s="814" t="s">
        <v>2451</v>
      </c>
      <c r="C4" s="814"/>
      <c r="D4" s="814"/>
      <c r="E4" s="814"/>
      <c r="F4" s="814"/>
      <c r="G4" s="814"/>
      <c r="H4" s="814"/>
      <c r="I4" s="814"/>
      <c r="J4" s="814"/>
      <c r="K4" s="814"/>
      <c r="L4" s="814"/>
      <c r="M4" s="814"/>
      <c r="N4" s="814"/>
      <c r="O4" s="814"/>
      <c r="P4" s="2"/>
      <c r="Q4" s="2"/>
      <c r="BA4" s="2"/>
      <c r="BB4" s="814" t="s">
        <v>2451</v>
      </c>
      <c r="BC4" s="814"/>
      <c r="BD4" s="814"/>
      <c r="BE4" s="814"/>
      <c r="BF4" s="814"/>
      <c r="BG4" s="814"/>
      <c r="BH4" s="814"/>
      <c r="BI4" s="814"/>
      <c r="BJ4" s="814"/>
      <c r="BK4" s="814"/>
      <c r="BL4" s="814"/>
      <c r="BM4" s="814"/>
      <c r="BN4" s="814"/>
      <c r="BO4" s="814"/>
      <c r="BP4" s="2"/>
      <c r="BQ4" s="2"/>
    </row>
    <row r="5" spans="1:69" ht="16.5" customHeight="1">
      <c r="A5" s="2"/>
      <c r="B5" s="2"/>
      <c r="C5" s="2"/>
      <c r="D5" s="2"/>
      <c r="E5" s="2"/>
      <c r="F5" s="2"/>
      <c r="G5" s="2"/>
      <c r="H5" s="2"/>
      <c r="I5" s="2"/>
      <c r="J5" s="2"/>
      <c r="K5" s="2"/>
      <c r="L5" s="2"/>
      <c r="M5" s="2"/>
      <c r="N5" s="2"/>
      <c r="O5" s="2"/>
      <c r="P5" s="2"/>
      <c r="Q5" s="2"/>
      <c r="BA5" s="2"/>
      <c r="BB5" s="2"/>
      <c r="BC5" s="2"/>
      <c r="BD5" s="2"/>
      <c r="BE5" s="2"/>
      <c r="BF5" s="2"/>
      <c r="BG5" s="2"/>
      <c r="BH5" s="2"/>
      <c r="BI5" s="2"/>
      <c r="BJ5" s="2"/>
      <c r="BK5" s="2"/>
      <c r="BL5" s="2"/>
      <c r="BM5" s="2"/>
      <c r="BN5" s="2"/>
      <c r="BO5" s="2"/>
      <c r="BP5" s="2"/>
      <c r="BQ5" s="2"/>
    </row>
    <row r="6" spans="1:69" ht="16.5" customHeight="1">
      <c r="A6" s="2"/>
      <c r="B6" s="17" t="s">
        <v>12</v>
      </c>
      <c r="C6" s="2"/>
      <c r="D6" s="2"/>
      <c r="E6" s="2"/>
      <c r="F6" s="2"/>
      <c r="G6" s="2"/>
      <c r="H6" s="2"/>
      <c r="I6" s="2"/>
      <c r="J6" s="2"/>
      <c r="K6" s="2"/>
      <c r="L6" s="2"/>
      <c r="M6" s="2"/>
      <c r="N6" s="2"/>
      <c r="O6" s="2"/>
      <c r="P6" s="2"/>
      <c r="Q6" s="2"/>
      <c r="BA6" s="2"/>
      <c r="BB6" s="17" t="s">
        <v>12</v>
      </c>
      <c r="BC6" s="2"/>
      <c r="BD6" s="2"/>
      <c r="BE6" s="2"/>
      <c r="BF6" s="2"/>
      <c r="BG6" s="2"/>
      <c r="BH6" s="2"/>
      <c r="BI6" s="2"/>
      <c r="BJ6" s="2"/>
      <c r="BK6" s="2"/>
      <c r="BL6" s="2"/>
      <c r="BM6" s="2"/>
      <c r="BN6" s="2"/>
      <c r="BO6" s="2"/>
      <c r="BP6" s="2"/>
      <c r="BQ6" s="2"/>
    </row>
    <row r="7" spans="1:69" ht="16.5" customHeight="1">
      <c r="A7" s="2"/>
      <c r="B7" s="17" t="s">
        <v>13</v>
      </c>
      <c r="C7" s="2"/>
      <c r="D7" s="2"/>
      <c r="E7" s="2"/>
      <c r="F7" s="2"/>
      <c r="G7" s="2"/>
      <c r="H7" s="2"/>
      <c r="I7" s="2"/>
      <c r="J7" s="2"/>
      <c r="K7" s="2"/>
      <c r="L7" s="2"/>
      <c r="M7" s="2"/>
      <c r="N7" s="2"/>
      <c r="O7" s="2"/>
      <c r="P7" s="2"/>
      <c r="Q7" s="2"/>
      <c r="BA7" s="2"/>
      <c r="BB7" s="17" t="s">
        <v>13</v>
      </c>
      <c r="BC7" s="2"/>
      <c r="BD7" s="2"/>
      <c r="BE7" s="2"/>
      <c r="BF7" s="2"/>
      <c r="BG7" s="2"/>
      <c r="BH7" s="2"/>
      <c r="BI7" s="2"/>
      <c r="BJ7" s="2"/>
      <c r="BK7" s="2"/>
      <c r="BL7" s="2"/>
      <c r="BM7" s="2"/>
      <c r="BN7" s="2"/>
      <c r="BO7" s="2"/>
      <c r="BP7" s="2"/>
      <c r="BQ7" s="2"/>
    </row>
    <row r="8" spans="1:69" ht="16.5" customHeight="1">
      <c r="A8" s="2"/>
      <c r="B8" s="2"/>
      <c r="C8" s="2"/>
      <c r="D8" s="2"/>
      <c r="E8" s="2"/>
      <c r="F8" s="2"/>
      <c r="G8" s="2"/>
      <c r="H8" s="2"/>
      <c r="I8" s="2"/>
      <c r="J8" s="2"/>
      <c r="K8" s="2"/>
      <c r="L8" s="2"/>
      <c r="M8" s="2"/>
      <c r="N8" s="2"/>
      <c r="O8" s="2"/>
      <c r="P8" s="2"/>
      <c r="Q8" s="2"/>
      <c r="BA8" s="2"/>
      <c r="BB8" s="2"/>
      <c r="BC8" s="2"/>
      <c r="BD8" s="2"/>
      <c r="BE8" s="2"/>
      <c r="BF8" s="2"/>
      <c r="BG8" s="2"/>
      <c r="BH8" s="2"/>
      <c r="BI8" s="2"/>
      <c r="BJ8" s="2"/>
      <c r="BK8" s="2"/>
      <c r="BL8" s="2"/>
      <c r="BM8" s="2"/>
      <c r="BN8" s="2"/>
      <c r="BO8" s="2"/>
      <c r="BP8" s="2"/>
      <c r="BQ8" s="2"/>
    </row>
    <row r="9" spans="1:69" ht="101.25" customHeight="1">
      <c r="A9" s="2"/>
      <c r="B9" s="815" t="s">
        <v>2557</v>
      </c>
      <c r="C9" s="815"/>
      <c r="D9" s="815"/>
      <c r="E9" s="815"/>
      <c r="F9" s="815"/>
      <c r="G9" s="815"/>
      <c r="H9" s="815"/>
      <c r="I9" s="815"/>
      <c r="J9" s="815"/>
      <c r="K9" s="815"/>
      <c r="L9" s="815"/>
      <c r="M9" s="815"/>
      <c r="N9" s="815"/>
      <c r="O9" s="815"/>
      <c r="P9" s="2"/>
      <c r="Q9" s="2"/>
      <c r="BA9" s="2"/>
      <c r="BB9" s="815" t="s">
        <v>2557</v>
      </c>
      <c r="BC9" s="815"/>
      <c r="BD9" s="815"/>
      <c r="BE9" s="815"/>
      <c r="BF9" s="815"/>
      <c r="BG9" s="815"/>
      <c r="BH9" s="815"/>
      <c r="BI9" s="815"/>
      <c r="BJ9" s="815"/>
      <c r="BK9" s="815"/>
      <c r="BL9" s="815"/>
      <c r="BM9" s="815"/>
      <c r="BN9" s="815"/>
      <c r="BO9" s="815"/>
      <c r="BP9" s="2"/>
      <c r="BQ9" s="2"/>
    </row>
    <row r="10" spans="1:69" ht="60.75" customHeight="1">
      <c r="A10" s="2"/>
      <c r="B10" s="815" t="str">
        <f>'第2号 (助成対象事業者用)'!$B$10</f>
        <v>２　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v>
      </c>
      <c r="C10" s="815"/>
      <c r="D10" s="815"/>
      <c r="E10" s="815"/>
      <c r="F10" s="815"/>
      <c r="G10" s="815"/>
      <c r="H10" s="815"/>
      <c r="I10" s="815"/>
      <c r="J10" s="815"/>
      <c r="K10" s="815"/>
      <c r="L10" s="815"/>
      <c r="M10" s="815"/>
      <c r="N10" s="815"/>
      <c r="O10" s="815"/>
      <c r="P10" s="2"/>
      <c r="Q10" s="2"/>
      <c r="BA10" s="2"/>
      <c r="BB10" s="815" t="s">
        <v>2689</v>
      </c>
      <c r="BC10" s="815"/>
      <c r="BD10" s="815"/>
      <c r="BE10" s="815"/>
      <c r="BF10" s="815"/>
      <c r="BG10" s="815"/>
      <c r="BH10" s="815"/>
      <c r="BI10" s="815"/>
      <c r="BJ10" s="815"/>
      <c r="BK10" s="815"/>
      <c r="BL10" s="815"/>
      <c r="BM10" s="815"/>
      <c r="BN10" s="815"/>
      <c r="BO10" s="815"/>
      <c r="BP10" s="2"/>
      <c r="BQ10" s="2"/>
    </row>
    <row r="11" spans="1:69" ht="31.8" customHeight="1">
      <c r="A11" s="2"/>
      <c r="B11" s="816" t="s">
        <v>2131</v>
      </c>
      <c r="C11" s="816"/>
      <c r="D11" s="816"/>
      <c r="E11" s="816"/>
      <c r="F11" s="816"/>
      <c r="G11" s="816"/>
      <c r="H11" s="816"/>
      <c r="I11" s="816"/>
      <c r="J11" s="816"/>
      <c r="K11" s="816"/>
      <c r="L11" s="816"/>
      <c r="M11" s="816"/>
      <c r="N11" s="816"/>
      <c r="O11" s="816"/>
      <c r="P11" s="2"/>
      <c r="Q11" s="2"/>
      <c r="BA11" s="2"/>
      <c r="BB11" s="816" t="s">
        <v>2131</v>
      </c>
      <c r="BC11" s="816"/>
      <c r="BD11" s="816"/>
      <c r="BE11" s="816"/>
      <c r="BF11" s="816"/>
      <c r="BG11" s="816"/>
      <c r="BH11" s="816"/>
      <c r="BI11" s="816"/>
      <c r="BJ11" s="816"/>
      <c r="BK11" s="816"/>
      <c r="BL11" s="816"/>
      <c r="BM11" s="816"/>
      <c r="BN11" s="816"/>
      <c r="BO11" s="816"/>
      <c r="BP11" s="2"/>
      <c r="BQ11" s="2"/>
    </row>
    <row r="12" spans="1:69" ht="16.5" customHeight="1">
      <c r="A12" s="2"/>
      <c r="C12" s="615" t="s">
        <v>18</v>
      </c>
      <c r="D12" s="615"/>
      <c r="E12" s="615"/>
      <c r="F12" s="615"/>
      <c r="G12" s="615"/>
      <c r="H12" s="615"/>
      <c r="I12" s="615"/>
      <c r="J12" s="615"/>
      <c r="K12" s="615"/>
      <c r="L12" s="615"/>
      <c r="M12" s="615"/>
      <c r="N12" s="615"/>
      <c r="O12" s="615"/>
      <c r="P12" s="2"/>
      <c r="BA12" s="2"/>
      <c r="BC12" s="615" t="s">
        <v>18</v>
      </c>
      <c r="BD12" s="615"/>
      <c r="BE12" s="615"/>
      <c r="BF12" s="615"/>
      <c r="BG12" s="615"/>
      <c r="BH12" s="615"/>
      <c r="BI12" s="615"/>
      <c r="BJ12" s="615"/>
      <c r="BK12" s="615"/>
      <c r="BL12" s="615"/>
      <c r="BM12" s="615"/>
      <c r="BN12" s="615"/>
      <c r="BO12" s="615"/>
      <c r="BP12" s="2"/>
    </row>
    <row r="13" spans="1:69" ht="16.5" customHeight="1">
      <c r="A13" s="2"/>
      <c r="C13" s="2"/>
      <c r="D13" s="2" t="s">
        <v>19</v>
      </c>
      <c r="E13" s="2"/>
      <c r="F13" s="2"/>
      <c r="G13" s="2"/>
      <c r="H13" s="2"/>
      <c r="I13" s="2"/>
      <c r="J13" s="2"/>
      <c r="K13" s="2"/>
      <c r="L13" s="2"/>
      <c r="M13" s="2"/>
      <c r="N13" s="2"/>
      <c r="O13" s="2"/>
      <c r="P13" s="2"/>
      <c r="BA13" s="2"/>
      <c r="BC13" s="2"/>
      <c r="BD13" s="2" t="s">
        <v>19</v>
      </c>
      <c r="BE13" s="2"/>
      <c r="BF13" s="2"/>
      <c r="BG13" s="2"/>
      <c r="BH13" s="2"/>
      <c r="BI13" s="2"/>
      <c r="BJ13" s="2"/>
      <c r="BK13" s="2"/>
      <c r="BL13" s="2"/>
      <c r="BM13" s="2"/>
      <c r="BN13" s="2"/>
      <c r="BO13" s="2"/>
      <c r="BP13" s="2"/>
    </row>
    <row r="14" spans="1:69" ht="16.5" customHeight="1">
      <c r="A14" s="2"/>
      <c r="C14" s="2"/>
      <c r="D14" s="2" t="s">
        <v>2634</v>
      </c>
      <c r="E14" s="2"/>
      <c r="F14" s="2"/>
      <c r="G14" s="2"/>
      <c r="H14" s="2"/>
      <c r="I14" s="2"/>
      <c r="J14" s="2"/>
      <c r="K14" s="2"/>
      <c r="L14" s="2"/>
      <c r="M14" s="2"/>
      <c r="N14" s="2"/>
      <c r="O14" s="2"/>
      <c r="P14" s="2"/>
      <c r="BA14" s="2"/>
      <c r="BC14" s="2"/>
      <c r="BD14" s="2" t="s">
        <v>2634</v>
      </c>
      <c r="BE14" s="2"/>
      <c r="BF14" s="2"/>
      <c r="BG14" s="2"/>
      <c r="BH14" s="2"/>
      <c r="BI14" s="2"/>
      <c r="BJ14" s="2"/>
      <c r="BK14" s="2"/>
      <c r="BL14" s="2"/>
      <c r="BM14" s="2"/>
      <c r="BN14" s="2"/>
      <c r="BO14" s="2"/>
      <c r="BP14" s="2"/>
    </row>
    <row r="15" spans="1:69" ht="16.5" customHeight="1">
      <c r="A15" s="2"/>
      <c r="C15" s="2"/>
      <c r="D15" s="2" t="s">
        <v>20</v>
      </c>
      <c r="E15" s="2"/>
      <c r="F15" s="2"/>
      <c r="G15" s="2"/>
      <c r="H15" s="2"/>
      <c r="I15" s="2"/>
      <c r="J15" s="2"/>
      <c r="K15" s="2"/>
      <c r="L15" s="2"/>
      <c r="M15" s="2"/>
      <c r="N15" s="2"/>
      <c r="O15" s="2"/>
      <c r="P15" s="2"/>
      <c r="BA15" s="2"/>
      <c r="BC15" s="2"/>
      <c r="BD15" s="2" t="s">
        <v>20</v>
      </c>
      <c r="BE15" s="2"/>
      <c r="BF15" s="2"/>
      <c r="BG15" s="2"/>
      <c r="BH15" s="2"/>
      <c r="BI15" s="2"/>
      <c r="BJ15" s="2"/>
      <c r="BK15" s="2"/>
      <c r="BL15" s="2"/>
      <c r="BM15" s="2"/>
      <c r="BN15" s="2"/>
      <c r="BO15" s="2"/>
      <c r="BP15" s="2"/>
    </row>
    <row r="16" spans="1:69" ht="16.5" customHeight="1">
      <c r="A16" s="2"/>
      <c r="C16" s="2"/>
      <c r="D16" s="2" t="s">
        <v>21</v>
      </c>
      <c r="E16" s="2"/>
      <c r="F16" s="2"/>
      <c r="G16" s="2"/>
      <c r="H16" s="2"/>
      <c r="I16" s="2"/>
      <c r="J16" s="2"/>
      <c r="K16" s="2"/>
      <c r="L16" s="2"/>
      <c r="M16" s="2"/>
      <c r="N16" s="2"/>
      <c r="O16" s="2"/>
      <c r="P16" s="2"/>
      <c r="BA16" s="2"/>
      <c r="BC16" s="2"/>
      <c r="BD16" s="2" t="s">
        <v>21</v>
      </c>
      <c r="BE16" s="2"/>
      <c r="BF16" s="2"/>
      <c r="BG16" s="2"/>
      <c r="BH16" s="2"/>
      <c r="BI16" s="2"/>
      <c r="BJ16" s="2"/>
      <c r="BK16" s="2"/>
      <c r="BL16" s="2"/>
      <c r="BM16" s="2"/>
      <c r="BN16" s="2"/>
      <c r="BO16" s="2"/>
      <c r="BP16" s="2"/>
    </row>
    <row r="17" spans="1:69" ht="16.5" customHeight="1">
      <c r="A17" s="2"/>
      <c r="C17" s="2"/>
      <c r="D17" s="2" t="s">
        <v>22</v>
      </c>
      <c r="E17" s="2"/>
      <c r="F17" s="2"/>
      <c r="G17" s="2"/>
      <c r="H17" s="2"/>
      <c r="I17" s="2"/>
      <c r="J17" s="2"/>
      <c r="K17" s="2"/>
      <c r="L17" s="2"/>
      <c r="M17" s="2"/>
      <c r="N17" s="2"/>
      <c r="O17" s="2"/>
      <c r="P17" s="2"/>
      <c r="BA17" s="2"/>
      <c r="BC17" s="2"/>
      <c r="BD17" s="2" t="s">
        <v>22</v>
      </c>
      <c r="BE17" s="2"/>
      <c r="BF17" s="2"/>
      <c r="BG17" s="2"/>
      <c r="BH17" s="2"/>
      <c r="BI17" s="2"/>
      <c r="BJ17" s="2"/>
      <c r="BK17" s="2"/>
      <c r="BL17" s="2"/>
      <c r="BM17" s="2"/>
      <c r="BN17" s="2"/>
      <c r="BO17" s="2"/>
      <c r="BP17" s="2"/>
    </row>
    <row r="18" spans="1:69" ht="10.050000000000001" customHeight="1">
      <c r="A18" s="2"/>
      <c r="B18" s="2"/>
      <c r="C18" s="2"/>
      <c r="D18" s="2"/>
      <c r="E18" s="2"/>
      <c r="F18" s="2"/>
      <c r="G18" s="2"/>
      <c r="H18" s="2"/>
      <c r="I18" s="2"/>
      <c r="J18" s="2"/>
      <c r="K18" s="2"/>
      <c r="L18" s="2"/>
      <c r="M18" s="2"/>
      <c r="N18" s="2"/>
      <c r="O18" s="2"/>
      <c r="P18" s="2"/>
      <c r="Q18" s="2"/>
      <c r="BA18" s="2"/>
      <c r="BB18" s="2"/>
      <c r="BC18" s="2"/>
      <c r="BD18" s="2"/>
      <c r="BE18" s="2"/>
      <c r="BF18" s="2"/>
      <c r="BG18" s="2"/>
      <c r="BH18" s="2"/>
      <c r="BI18" s="2"/>
      <c r="BJ18" s="2"/>
      <c r="BK18" s="2"/>
      <c r="BL18" s="2"/>
      <c r="BM18" s="2"/>
      <c r="BN18" s="2"/>
      <c r="BO18" s="2"/>
      <c r="BP18" s="2"/>
      <c r="BQ18" s="2"/>
    </row>
    <row r="19" spans="1:69" ht="45" customHeight="1">
      <c r="A19" s="2"/>
      <c r="B19" s="755" t="s">
        <v>2159</v>
      </c>
      <c r="C19" s="755"/>
      <c r="D19" s="755"/>
      <c r="E19" s="755"/>
      <c r="F19" s="755"/>
      <c r="G19" s="755"/>
      <c r="H19" s="755"/>
      <c r="I19" s="755"/>
      <c r="J19" s="755"/>
      <c r="K19" s="755"/>
      <c r="L19" s="755"/>
      <c r="M19" s="755"/>
      <c r="N19" s="755"/>
      <c r="O19" s="755"/>
      <c r="P19" s="755"/>
      <c r="Q19" s="2"/>
      <c r="BA19" s="2"/>
      <c r="BB19" s="755" t="s">
        <v>2159</v>
      </c>
      <c r="BC19" s="755"/>
      <c r="BD19" s="755"/>
      <c r="BE19" s="755"/>
      <c r="BF19" s="755"/>
      <c r="BG19" s="755"/>
      <c r="BH19" s="755"/>
      <c r="BI19" s="755"/>
      <c r="BJ19" s="755"/>
      <c r="BK19" s="755"/>
      <c r="BL19" s="755"/>
      <c r="BM19" s="755"/>
      <c r="BN19" s="755"/>
      <c r="BO19" s="755"/>
      <c r="BP19" s="755"/>
      <c r="BQ19" s="2"/>
    </row>
    <row r="20" spans="1:69" ht="10.050000000000001" customHeight="1">
      <c r="A20" s="2"/>
      <c r="B20" s="86"/>
      <c r="C20" s="86"/>
      <c r="D20" s="86"/>
      <c r="E20" s="86"/>
      <c r="F20" s="86"/>
      <c r="G20" s="86"/>
      <c r="H20" s="86"/>
      <c r="I20" s="86"/>
      <c r="J20" s="86"/>
      <c r="K20" s="86"/>
      <c r="L20" s="86"/>
      <c r="M20" s="86"/>
      <c r="N20" s="86"/>
      <c r="O20" s="86"/>
      <c r="P20" s="86"/>
      <c r="Q20" s="75"/>
      <c r="S20" s="57"/>
      <c r="BA20" s="2"/>
      <c r="BB20" s="86"/>
      <c r="BC20" s="86"/>
      <c r="BD20" s="86"/>
      <c r="BE20" s="86"/>
      <c r="BF20" s="86"/>
      <c r="BG20" s="86"/>
      <c r="BH20" s="86"/>
      <c r="BI20" s="86"/>
      <c r="BJ20" s="86"/>
      <c r="BK20" s="86"/>
      <c r="BL20" s="86"/>
      <c r="BM20" s="86"/>
      <c r="BN20" s="86"/>
      <c r="BO20" s="86"/>
      <c r="BP20" s="86"/>
      <c r="BQ20" s="75"/>
    </row>
    <row r="21" spans="1:69" ht="33" customHeight="1">
      <c r="A21" s="2"/>
      <c r="B21" s="755" t="s">
        <v>2137</v>
      </c>
      <c r="C21" s="755"/>
      <c r="D21" s="755"/>
      <c r="E21" s="755"/>
      <c r="F21" s="755"/>
      <c r="G21" s="755"/>
      <c r="H21" s="755"/>
      <c r="I21" s="755"/>
      <c r="J21" s="755"/>
      <c r="K21" s="755"/>
      <c r="L21" s="755"/>
      <c r="M21" s="755"/>
      <c r="N21" s="755"/>
      <c r="O21" s="755"/>
      <c r="P21" s="755"/>
      <c r="Q21" s="2"/>
      <c r="BA21" s="2"/>
      <c r="BB21" s="755" t="s">
        <v>2137</v>
      </c>
      <c r="BC21" s="755"/>
      <c r="BD21" s="755"/>
      <c r="BE21" s="755"/>
      <c r="BF21" s="755"/>
      <c r="BG21" s="755"/>
      <c r="BH21" s="755"/>
      <c r="BI21" s="755"/>
      <c r="BJ21" s="755"/>
      <c r="BK21" s="755"/>
      <c r="BL21" s="755"/>
      <c r="BM21" s="755"/>
      <c r="BN21" s="755"/>
      <c r="BO21" s="755"/>
      <c r="BP21" s="755"/>
      <c r="BQ21" s="2"/>
    </row>
    <row r="22" spans="1:69" ht="10.050000000000001" customHeight="1">
      <c r="A22" s="2"/>
      <c r="B22" s="2"/>
      <c r="C22" s="2"/>
      <c r="D22" s="2"/>
      <c r="E22" s="2"/>
      <c r="F22" s="2"/>
      <c r="G22" s="2"/>
      <c r="H22" s="2"/>
      <c r="I22" s="2"/>
      <c r="J22" s="2"/>
      <c r="K22" s="2"/>
      <c r="L22" s="2"/>
      <c r="M22" s="2"/>
      <c r="N22" s="2"/>
      <c r="O22" s="2"/>
      <c r="P22" s="2"/>
      <c r="Q22" s="2"/>
      <c r="BA22" s="2"/>
      <c r="BB22" s="2"/>
      <c r="BC22" s="2"/>
      <c r="BD22" s="2"/>
      <c r="BE22" s="2"/>
      <c r="BF22" s="2"/>
      <c r="BG22" s="2"/>
      <c r="BH22" s="2"/>
      <c r="BI22" s="2"/>
      <c r="BJ22" s="2"/>
      <c r="BK22" s="2"/>
      <c r="BL22" s="2"/>
      <c r="BM22" s="2"/>
      <c r="BN22" s="2"/>
      <c r="BO22" s="2"/>
      <c r="BP22" s="2"/>
      <c r="BQ22" s="2"/>
    </row>
    <row r="23" spans="1:69" ht="33" customHeight="1">
      <c r="A23" s="2"/>
      <c r="B23" s="755" t="s">
        <v>2138</v>
      </c>
      <c r="C23" s="755"/>
      <c r="D23" s="755"/>
      <c r="E23" s="755"/>
      <c r="F23" s="755"/>
      <c r="G23" s="755"/>
      <c r="H23" s="755"/>
      <c r="I23" s="755"/>
      <c r="J23" s="755"/>
      <c r="K23" s="755"/>
      <c r="L23" s="755"/>
      <c r="M23" s="755"/>
      <c r="N23" s="755"/>
      <c r="O23" s="755"/>
      <c r="P23" s="755"/>
      <c r="Q23" s="75"/>
      <c r="S23" s="57"/>
      <c r="BA23" s="2"/>
      <c r="BB23" s="755" t="s">
        <v>2138</v>
      </c>
      <c r="BC23" s="755"/>
      <c r="BD23" s="755"/>
      <c r="BE23" s="755"/>
      <c r="BF23" s="755"/>
      <c r="BG23" s="755"/>
      <c r="BH23" s="755"/>
      <c r="BI23" s="755"/>
      <c r="BJ23" s="755"/>
      <c r="BK23" s="755"/>
      <c r="BL23" s="755"/>
      <c r="BM23" s="755"/>
      <c r="BN23" s="755"/>
      <c r="BO23" s="755"/>
      <c r="BP23" s="755"/>
      <c r="BQ23" s="75"/>
    </row>
    <row r="24" spans="1:69" s="106" customFormat="1" ht="10.8" customHeight="1">
      <c r="A24" s="17"/>
      <c r="B24" s="108"/>
      <c r="C24" s="108"/>
      <c r="D24" s="108"/>
      <c r="E24" s="108"/>
      <c r="F24" s="108"/>
      <c r="G24" s="108"/>
      <c r="H24" s="108"/>
      <c r="I24" s="108"/>
      <c r="J24" s="108"/>
      <c r="K24" s="108"/>
      <c r="L24" s="108"/>
      <c r="M24" s="108"/>
      <c r="N24" s="108"/>
      <c r="O24" s="108"/>
      <c r="P24" s="108"/>
      <c r="Q24" s="17"/>
      <c r="BA24" s="17"/>
      <c r="BB24" s="108"/>
      <c r="BC24" s="108"/>
      <c r="BD24" s="108"/>
      <c r="BE24" s="108"/>
      <c r="BF24" s="108"/>
      <c r="BG24" s="108"/>
      <c r="BH24" s="108"/>
      <c r="BI24" s="108"/>
      <c r="BJ24" s="108"/>
      <c r="BK24" s="108"/>
      <c r="BL24" s="108"/>
      <c r="BM24" s="108"/>
      <c r="BN24" s="108"/>
      <c r="BO24" s="108"/>
      <c r="BP24" s="108"/>
      <c r="BQ24" s="17"/>
    </row>
    <row r="25" spans="1:69" s="106" customFormat="1" ht="19.2" customHeight="1">
      <c r="A25" s="107"/>
      <c r="B25" s="813" t="s">
        <v>2132</v>
      </c>
      <c r="C25" s="813"/>
      <c r="D25" s="813"/>
      <c r="E25" s="813"/>
      <c r="F25" s="813"/>
      <c r="G25" s="813"/>
      <c r="H25" s="813"/>
      <c r="I25" s="813"/>
      <c r="J25" s="813"/>
      <c r="K25" s="813"/>
      <c r="L25" s="813"/>
      <c r="M25" s="813"/>
      <c r="N25" s="813"/>
      <c r="O25" s="813"/>
      <c r="P25" s="813"/>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813" t="s">
        <v>2132</v>
      </c>
      <c r="BC25" s="813"/>
      <c r="BD25" s="813"/>
      <c r="BE25" s="813"/>
      <c r="BF25" s="813"/>
      <c r="BG25" s="813"/>
      <c r="BH25" s="813"/>
      <c r="BI25" s="813"/>
      <c r="BJ25" s="813"/>
      <c r="BK25" s="813"/>
      <c r="BL25" s="813"/>
      <c r="BM25" s="813"/>
      <c r="BN25" s="813"/>
      <c r="BO25" s="813"/>
      <c r="BP25" s="813"/>
      <c r="BQ25" s="107"/>
    </row>
    <row r="26" spans="1:69" ht="13.2" customHeight="1">
      <c r="A26" s="2"/>
      <c r="B26" s="17"/>
      <c r="C26" s="17"/>
      <c r="D26" s="17"/>
      <c r="E26" s="17"/>
      <c r="F26" s="17"/>
      <c r="G26" s="17"/>
      <c r="H26" s="17"/>
      <c r="I26" s="17"/>
      <c r="J26" s="17"/>
      <c r="K26" s="17"/>
      <c r="L26" s="17"/>
      <c r="M26" s="17"/>
      <c r="N26" s="17"/>
      <c r="O26" s="2"/>
      <c r="P26" s="2"/>
      <c r="Q26" s="2"/>
      <c r="BA26" s="2"/>
      <c r="BB26" s="17"/>
      <c r="BC26" s="17"/>
      <c r="BD26" s="17"/>
      <c r="BE26" s="17"/>
      <c r="BF26" s="17"/>
      <c r="BG26" s="17"/>
      <c r="BH26" s="17"/>
      <c r="BI26" s="17"/>
      <c r="BJ26" s="17"/>
      <c r="BK26" s="17"/>
      <c r="BL26" s="17"/>
      <c r="BM26" s="17"/>
      <c r="BN26" s="17"/>
      <c r="BO26" s="2"/>
      <c r="BP26" s="2"/>
      <c r="BQ26" s="2"/>
    </row>
    <row r="27" spans="1:69" ht="17.25" customHeight="1">
      <c r="A27" s="2"/>
      <c r="B27" s="17"/>
      <c r="C27" s="12"/>
      <c r="D27" s="809">
        <f>第1号!K3</f>
        <v>0</v>
      </c>
      <c r="E27" s="810"/>
      <c r="F27" s="17" t="s">
        <v>0</v>
      </c>
      <c r="G27" s="69">
        <f>第1号!N3</f>
        <v>0</v>
      </c>
      <c r="H27" s="17" t="s">
        <v>14</v>
      </c>
      <c r="I27" s="69">
        <f>第1号!P3</f>
        <v>0</v>
      </c>
      <c r="J27" s="17" t="s">
        <v>15</v>
      </c>
      <c r="K27" s="17"/>
      <c r="L27" s="17"/>
      <c r="M27" s="17"/>
      <c r="N27" s="17"/>
      <c r="O27" s="2"/>
      <c r="P27" s="2"/>
      <c r="Q27" s="2"/>
      <c r="BA27" s="2"/>
      <c r="BB27" s="17"/>
      <c r="BC27" s="12"/>
      <c r="BD27" s="809" t="s">
        <v>2688</v>
      </c>
      <c r="BE27" s="809"/>
      <c r="BF27" s="17" t="s">
        <v>0</v>
      </c>
      <c r="BG27" s="69">
        <v>3</v>
      </c>
      <c r="BH27" s="17" t="s">
        <v>14</v>
      </c>
      <c r="BI27" s="69">
        <v>1</v>
      </c>
      <c r="BJ27" s="17" t="s">
        <v>15</v>
      </c>
      <c r="BK27" s="17"/>
      <c r="BL27" s="17"/>
      <c r="BM27" s="17"/>
      <c r="BN27" s="17"/>
      <c r="BO27" s="2"/>
      <c r="BP27" s="2"/>
      <c r="BQ27" s="2"/>
    </row>
    <row r="28" spans="1:69" ht="17.25" customHeight="1">
      <c r="A28" s="2"/>
      <c r="B28" s="17"/>
      <c r="C28" s="17"/>
      <c r="D28" s="17"/>
      <c r="E28" s="17"/>
      <c r="F28" s="17"/>
      <c r="G28" s="17"/>
      <c r="H28" s="17"/>
      <c r="I28" s="17"/>
      <c r="J28" s="17"/>
      <c r="K28" s="17"/>
      <c r="L28" s="17"/>
      <c r="M28" s="17"/>
      <c r="N28" s="17"/>
      <c r="O28" s="2"/>
      <c r="P28" s="2"/>
      <c r="Q28" s="2"/>
      <c r="BA28" s="2"/>
      <c r="BB28" s="17"/>
      <c r="BC28" s="17"/>
      <c r="BD28" s="17"/>
      <c r="BE28" s="17"/>
      <c r="BF28" s="17"/>
      <c r="BG28" s="17"/>
      <c r="BH28" s="17"/>
      <c r="BI28" s="17"/>
      <c r="BJ28" s="17"/>
      <c r="BK28" s="17"/>
      <c r="BL28" s="17"/>
      <c r="BM28" s="17"/>
      <c r="BN28" s="17"/>
      <c r="BO28" s="2"/>
      <c r="BP28" s="2"/>
      <c r="BQ28" s="2"/>
    </row>
    <row r="29" spans="1:69" ht="17.25" customHeight="1">
      <c r="A29" s="2"/>
      <c r="B29" s="17"/>
      <c r="C29" s="2"/>
      <c r="D29" s="17" t="s">
        <v>16</v>
      </c>
      <c r="E29" s="17"/>
      <c r="F29" s="17"/>
      <c r="G29" s="17"/>
      <c r="H29" s="17"/>
      <c r="I29" s="17"/>
      <c r="J29" s="17"/>
      <c r="K29" s="17"/>
      <c r="L29" s="17"/>
      <c r="M29" s="17"/>
      <c r="N29" s="17"/>
      <c r="O29" s="2"/>
      <c r="P29" s="2"/>
      <c r="Q29" s="2"/>
      <c r="BA29" s="2"/>
      <c r="BB29" s="17"/>
      <c r="BC29" s="2"/>
      <c r="BD29" s="17" t="s">
        <v>16</v>
      </c>
      <c r="BE29" s="17"/>
      <c r="BF29" s="17"/>
      <c r="BG29" s="17"/>
      <c r="BH29" s="17"/>
      <c r="BI29" s="17"/>
      <c r="BJ29" s="17"/>
      <c r="BK29" s="17"/>
      <c r="BL29" s="17"/>
      <c r="BM29" s="17"/>
      <c r="BN29" s="17"/>
      <c r="BO29" s="2"/>
      <c r="BP29" s="2"/>
      <c r="BQ29" s="2"/>
    </row>
    <row r="30" spans="1:69" ht="17.25" customHeight="1">
      <c r="A30" s="2"/>
      <c r="B30" s="17"/>
      <c r="C30" s="17"/>
      <c r="D30" s="17"/>
      <c r="E30" s="811">
        <f>基本情報!E25</f>
        <v>0</v>
      </c>
      <c r="F30" s="811"/>
      <c r="G30" s="811"/>
      <c r="H30" s="811"/>
      <c r="I30" s="811"/>
      <c r="J30" s="811"/>
      <c r="K30" s="811"/>
      <c r="L30" s="811"/>
      <c r="M30" s="811"/>
      <c r="N30" s="811"/>
      <c r="O30" s="754"/>
      <c r="P30" s="2"/>
      <c r="Q30" s="2"/>
      <c r="BA30" s="2"/>
      <c r="BB30" s="17"/>
      <c r="BC30" s="17"/>
      <c r="BD30" s="17"/>
      <c r="BE30" s="811" t="s">
        <v>2674</v>
      </c>
      <c r="BF30" s="811"/>
      <c r="BG30" s="811"/>
      <c r="BH30" s="811"/>
      <c r="BI30" s="811"/>
      <c r="BJ30" s="811"/>
      <c r="BK30" s="811"/>
      <c r="BL30" s="811"/>
      <c r="BM30" s="811"/>
      <c r="BN30" s="811"/>
      <c r="BO30" s="811"/>
      <c r="BP30" s="2"/>
      <c r="BQ30" s="2"/>
    </row>
    <row r="31" spans="1:69" ht="17.25" customHeight="1">
      <c r="A31" s="2"/>
      <c r="B31" s="17"/>
      <c r="C31" s="17"/>
      <c r="D31" s="17" t="s">
        <v>17</v>
      </c>
      <c r="E31" s="77"/>
      <c r="F31" s="77"/>
      <c r="G31" s="77"/>
      <c r="H31" s="77"/>
      <c r="I31" s="77"/>
      <c r="J31" s="77"/>
      <c r="K31" s="77"/>
      <c r="L31" s="77"/>
      <c r="M31" s="77"/>
      <c r="N31" s="77"/>
      <c r="O31" s="77"/>
      <c r="P31" s="2"/>
      <c r="Q31" s="2"/>
      <c r="BA31" s="2"/>
      <c r="BB31" s="17"/>
      <c r="BC31" s="17"/>
      <c r="BD31" s="17" t="s">
        <v>17</v>
      </c>
      <c r="BE31" s="77"/>
      <c r="BF31" s="77"/>
      <c r="BG31" s="77"/>
      <c r="BH31" s="77"/>
      <c r="BI31" s="77"/>
      <c r="BJ31" s="77"/>
      <c r="BK31" s="77"/>
      <c r="BL31" s="77"/>
      <c r="BM31" s="77"/>
      <c r="BN31" s="77"/>
      <c r="BO31" s="77"/>
      <c r="BP31" s="2"/>
      <c r="BQ31" s="2"/>
    </row>
    <row r="32" spans="1:69" ht="17.25" customHeight="1">
      <c r="A32" s="2"/>
      <c r="B32" s="17"/>
      <c r="C32" s="17"/>
      <c r="D32" s="17"/>
      <c r="E32" s="811">
        <f>基本情報!E23</f>
        <v>0</v>
      </c>
      <c r="F32" s="811"/>
      <c r="G32" s="811"/>
      <c r="H32" s="811"/>
      <c r="I32" s="811"/>
      <c r="J32" s="811"/>
      <c r="K32" s="811"/>
      <c r="L32" s="811"/>
      <c r="M32" s="811"/>
      <c r="N32" s="811"/>
      <c r="O32" s="754"/>
      <c r="P32" s="2"/>
      <c r="Q32" s="2"/>
      <c r="BA32" s="2"/>
      <c r="BB32" s="17"/>
      <c r="BC32" s="17"/>
      <c r="BD32" s="17"/>
      <c r="BE32" s="811" t="s">
        <v>2675</v>
      </c>
      <c r="BF32" s="811"/>
      <c r="BG32" s="811"/>
      <c r="BH32" s="811"/>
      <c r="BI32" s="811"/>
      <c r="BJ32" s="811"/>
      <c r="BK32" s="811"/>
      <c r="BL32" s="811"/>
      <c r="BM32" s="811"/>
      <c r="BN32" s="811"/>
      <c r="BO32" s="811"/>
      <c r="BP32" s="2"/>
      <c r="BQ32" s="2"/>
    </row>
    <row r="33" spans="1:69" ht="14.4">
      <c r="A33" s="2"/>
      <c r="B33" s="17"/>
      <c r="C33" s="17"/>
      <c r="D33" s="17" t="s">
        <v>7</v>
      </c>
      <c r="E33" s="17"/>
      <c r="F33" s="17"/>
      <c r="G33" s="17"/>
      <c r="H33" s="17"/>
      <c r="I33" s="17"/>
      <c r="J33" s="17"/>
      <c r="K33" s="17"/>
      <c r="L33" s="17"/>
      <c r="M33" s="17"/>
      <c r="N33" s="17"/>
      <c r="O33" s="2"/>
      <c r="P33" s="2"/>
      <c r="Q33" s="2"/>
      <c r="BA33" s="2"/>
      <c r="BB33" s="17"/>
      <c r="BC33" s="17"/>
      <c r="BD33" s="17" t="s">
        <v>7</v>
      </c>
      <c r="BE33" s="17"/>
      <c r="BF33" s="17"/>
      <c r="BG33" s="17"/>
      <c r="BH33" s="17"/>
      <c r="BI33" s="17"/>
      <c r="BJ33" s="17"/>
      <c r="BK33" s="17"/>
      <c r="BL33" s="17"/>
      <c r="BM33" s="17"/>
      <c r="BN33" s="17"/>
      <c r="BO33" s="2"/>
      <c r="BP33" s="2"/>
      <c r="BQ33" s="2"/>
    </row>
    <row r="34" spans="1:69" ht="19.2" customHeight="1">
      <c r="A34" s="2"/>
      <c r="B34" s="17"/>
      <c r="C34" s="17"/>
      <c r="D34" s="17"/>
      <c r="E34" s="812">
        <f>基本情報!E26</f>
        <v>0</v>
      </c>
      <c r="F34" s="812"/>
      <c r="G34" s="812"/>
      <c r="H34" s="812"/>
      <c r="I34" s="812"/>
      <c r="J34" s="119"/>
      <c r="K34" s="812">
        <f>基本情報!E28</f>
        <v>0</v>
      </c>
      <c r="L34" s="812"/>
      <c r="M34" s="812"/>
      <c r="N34" s="812"/>
      <c r="O34" s="751"/>
      <c r="P34" s="2"/>
      <c r="Q34" s="2"/>
      <c r="BA34" s="2"/>
      <c r="BB34" s="17"/>
      <c r="BC34" s="17"/>
      <c r="BD34" s="17"/>
      <c r="BE34" s="812" t="s">
        <v>2670</v>
      </c>
      <c r="BF34" s="812"/>
      <c r="BG34" s="812"/>
      <c r="BH34" s="812"/>
      <c r="BI34" s="812"/>
      <c r="BJ34" s="119"/>
      <c r="BK34" s="812" t="s">
        <v>2676</v>
      </c>
      <c r="BL34" s="812"/>
      <c r="BM34" s="812"/>
      <c r="BN34" s="812"/>
      <c r="BO34" s="812"/>
      <c r="BP34" s="2"/>
      <c r="BQ34" s="2"/>
    </row>
    <row r="35" spans="1:69" ht="7.8" customHeight="1">
      <c r="A35" s="2"/>
      <c r="B35" s="17"/>
      <c r="C35" s="17"/>
      <c r="D35" s="17"/>
      <c r="E35" s="17"/>
      <c r="F35" s="17"/>
      <c r="G35" s="17"/>
      <c r="H35" s="17"/>
      <c r="I35" s="17"/>
      <c r="J35" s="17"/>
      <c r="K35" s="17"/>
      <c r="L35" s="17"/>
      <c r="M35" s="17"/>
      <c r="N35" s="17"/>
      <c r="O35" s="9"/>
      <c r="P35" s="2"/>
      <c r="Q35" s="2"/>
      <c r="BA35" s="2"/>
      <c r="BB35" s="17"/>
      <c r="BC35" s="17"/>
      <c r="BD35" s="17"/>
      <c r="BE35" s="17"/>
      <c r="BF35" s="17"/>
      <c r="BG35" s="17"/>
      <c r="BH35" s="17"/>
      <c r="BI35" s="17"/>
      <c r="BJ35" s="17"/>
      <c r="BK35" s="17"/>
      <c r="BL35" s="17"/>
      <c r="BM35" s="17"/>
      <c r="BN35" s="17"/>
      <c r="BO35" s="9"/>
      <c r="BP35" s="2"/>
      <c r="BQ35" s="2"/>
    </row>
    <row r="36" spans="1:69" ht="17.399999999999999" customHeight="1">
      <c r="B36" s="105" t="s">
        <v>2135</v>
      </c>
      <c r="C36" s="105"/>
      <c r="D36" s="105"/>
      <c r="E36" s="108"/>
      <c r="F36" s="108"/>
      <c r="G36" s="108"/>
      <c r="H36" s="108"/>
      <c r="I36" s="108"/>
      <c r="J36" s="108"/>
      <c r="K36" s="108"/>
      <c r="L36" s="108"/>
      <c r="M36" s="108"/>
      <c r="N36" s="108"/>
      <c r="O36" s="108"/>
      <c r="P36" s="108"/>
      <c r="Q36" s="108"/>
      <c r="R36" s="2"/>
      <c r="BB36" s="105" t="s">
        <v>2135</v>
      </c>
      <c r="BC36" s="105"/>
      <c r="BD36" s="105"/>
      <c r="BE36" s="108"/>
      <c r="BF36" s="108"/>
      <c r="BG36" s="108"/>
      <c r="BH36" s="108"/>
      <c r="BI36" s="108"/>
      <c r="BJ36" s="108"/>
      <c r="BK36" s="108"/>
      <c r="BL36" s="108"/>
      <c r="BM36" s="108"/>
      <c r="BN36" s="108"/>
      <c r="BO36" s="108"/>
      <c r="BP36" s="108"/>
      <c r="BQ36" s="108"/>
    </row>
    <row r="37" spans="1:69" ht="14.4">
      <c r="A37" s="2"/>
      <c r="B37" s="17"/>
      <c r="C37" s="17"/>
      <c r="D37" s="17"/>
      <c r="E37" s="17"/>
      <c r="F37" s="17"/>
      <c r="G37" s="17"/>
      <c r="H37" s="17"/>
      <c r="I37" s="17"/>
      <c r="J37" s="17"/>
      <c r="K37" s="17"/>
      <c r="L37" s="17"/>
      <c r="M37" s="17"/>
      <c r="N37" s="17"/>
      <c r="O37" s="9"/>
      <c r="P37" s="2"/>
      <c r="Q37" s="2"/>
      <c r="BA37" s="2"/>
      <c r="BB37" s="17"/>
      <c r="BC37" s="17"/>
      <c r="BD37" s="17"/>
      <c r="BE37" s="17"/>
      <c r="BF37" s="17"/>
      <c r="BG37" s="17"/>
      <c r="BH37" s="17"/>
      <c r="BI37" s="17"/>
      <c r="BJ37" s="17"/>
      <c r="BK37" s="17"/>
      <c r="BL37" s="17"/>
      <c r="BM37" s="17"/>
      <c r="BN37" s="17"/>
      <c r="BO37" s="9"/>
      <c r="BP37" s="2"/>
      <c r="BQ37" s="2"/>
    </row>
    <row r="38" spans="1:69" ht="14.4">
      <c r="E38" s="17"/>
      <c r="F38" s="17"/>
      <c r="G38" s="17"/>
      <c r="H38" s="17"/>
      <c r="I38" s="17"/>
      <c r="J38" s="17"/>
      <c r="K38" s="17"/>
      <c r="L38" s="17"/>
      <c r="M38" s="17"/>
      <c r="N38" s="17"/>
      <c r="O38" s="17"/>
      <c r="P38" s="17"/>
      <c r="Q38" s="2"/>
      <c r="R38" s="2"/>
      <c r="BE38" s="17"/>
      <c r="BF38" s="17"/>
      <c r="BG38" s="17"/>
      <c r="BH38" s="17"/>
      <c r="BI38" s="17"/>
      <c r="BJ38" s="17"/>
      <c r="BK38" s="17"/>
      <c r="BL38" s="17"/>
      <c r="BM38" s="17"/>
      <c r="BN38" s="17"/>
      <c r="BO38" s="17"/>
      <c r="BP38" s="17"/>
      <c r="BQ38" s="2"/>
    </row>
    <row r="39" spans="1:69" ht="14.4">
      <c r="E39" s="17"/>
      <c r="F39" s="17"/>
      <c r="G39" s="17"/>
      <c r="H39" s="17"/>
      <c r="I39" s="17"/>
      <c r="J39" s="17"/>
      <c r="K39" s="17"/>
      <c r="L39" s="17"/>
      <c r="M39" s="17"/>
      <c r="N39" s="17"/>
      <c r="O39" s="17"/>
      <c r="P39" s="17"/>
      <c r="Q39" s="2"/>
      <c r="R39" s="2"/>
      <c r="BE39" s="17"/>
      <c r="BF39" s="17"/>
      <c r="BG39" s="17"/>
      <c r="BH39" s="17"/>
      <c r="BI39" s="17"/>
      <c r="BJ39" s="17"/>
      <c r="BK39" s="17"/>
      <c r="BL39" s="17"/>
      <c r="BM39" s="17"/>
      <c r="BN39" s="17"/>
      <c r="BO39" s="17"/>
      <c r="BP39" s="17"/>
      <c r="BQ39" s="2"/>
    </row>
    <row r="40" spans="1:69" ht="14.4">
      <c r="E40" s="17"/>
      <c r="F40" s="17"/>
      <c r="G40" s="17"/>
      <c r="H40" s="17"/>
      <c r="I40" s="17"/>
      <c r="J40" s="17"/>
      <c r="K40" s="17"/>
      <c r="L40" s="17"/>
      <c r="M40" s="17"/>
      <c r="N40" s="17"/>
      <c r="O40" s="17"/>
      <c r="P40" s="17"/>
      <c r="Q40" s="2"/>
      <c r="R40" s="2"/>
      <c r="BE40" s="17"/>
      <c r="BF40" s="17"/>
      <c r="BG40" s="17"/>
      <c r="BH40" s="17"/>
      <c r="BI40" s="17"/>
      <c r="BJ40" s="17"/>
      <c r="BK40" s="17"/>
      <c r="BL40" s="17"/>
      <c r="BM40" s="17"/>
      <c r="BN40" s="17"/>
      <c r="BO40" s="17"/>
      <c r="BP40" s="17"/>
      <c r="BQ40" s="2"/>
    </row>
  </sheetData>
  <sheetProtection sheet="1" formatCells="0"/>
  <mergeCells count="30">
    <mergeCell ref="BD27:BE27"/>
    <mergeCell ref="BE30:BO30"/>
    <mergeCell ref="BE32:BO32"/>
    <mergeCell ref="BE34:BI34"/>
    <mergeCell ref="BK34:BO34"/>
    <mergeCell ref="BC12:BO12"/>
    <mergeCell ref="BB19:BP19"/>
    <mergeCell ref="BB21:BP21"/>
    <mergeCell ref="BB23:BP23"/>
    <mergeCell ref="BB25:BP25"/>
    <mergeCell ref="BB3:BO3"/>
    <mergeCell ref="BB4:BO4"/>
    <mergeCell ref="BB9:BO9"/>
    <mergeCell ref="BB10:BO10"/>
    <mergeCell ref="BB11:BO11"/>
    <mergeCell ref="E34:I34"/>
    <mergeCell ref="B21:P21"/>
    <mergeCell ref="B23:P23"/>
    <mergeCell ref="B25:P25"/>
    <mergeCell ref="D27:E27"/>
    <mergeCell ref="E30:O30"/>
    <mergeCell ref="E32:O32"/>
    <mergeCell ref="K34:O34"/>
    <mergeCell ref="B19:P19"/>
    <mergeCell ref="B3:O3"/>
    <mergeCell ref="B9:O9"/>
    <mergeCell ref="B10:O10"/>
    <mergeCell ref="B11:O11"/>
    <mergeCell ref="C12:O12"/>
    <mergeCell ref="B4:O4"/>
  </mergeCells>
  <phoneticPr fontId="58"/>
  <pageMargins left="0.70866141732283472" right="0.70866141732283472" top="0.74803149606299213" bottom="0.74803149606299213"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25</vt:i4>
      </vt:variant>
    </vt:vector>
  </HeadingPairs>
  <TitlesOfParts>
    <vt:vector size="51" baseType="lpstr">
      <vt:lpstr>目次</vt:lpstr>
      <vt:lpstr>情報集約シート</vt:lpstr>
      <vt:lpstr>記載要領</vt:lpstr>
      <vt:lpstr>日本標準産業中分類</vt:lpstr>
      <vt:lpstr>会社規模判断資料</vt:lpstr>
      <vt:lpstr>基本情報</vt:lpstr>
      <vt:lpstr>第1号</vt:lpstr>
      <vt:lpstr>第2号 (助成対象事業者用)</vt:lpstr>
      <vt:lpstr>第2号 (共同申請者用) </vt:lpstr>
      <vt:lpstr>第2号 (共同申請者用)  (2)</vt:lpstr>
      <vt:lpstr>第2号 (手続き代行者用)</vt:lpstr>
      <vt:lpstr>第3号</vt:lpstr>
      <vt:lpstr>第４号様式</vt:lpstr>
      <vt:lpstr>別紙</vt:lpstr>
      <vt:lpstr>共通様式_蓄電池</vt:lpstr>
      <vt:lpstr>第７号様式</vt:lpstr>
      <vt:lpstr>第８号様式</vt:lpstr>
      <vt:lpstr>第10号様式</vt:lpstr>
      <vt:lpstr>第12号様式</vt:lpstr>
      <vt:lpstr>第13号様式</vt:lpstr>
      <vt:lpstr>第14号様式</vt:lpstr>
      <vt:lpstr>第16号様式</vt:lpstr>
      <vt:lpstr>第20号様式</vt:lpstr>
      <vt:lpstr>第21号様式</vt:lpstr>
      <vt:lpstr>第23号様式</vt:lpstr>
      <vt:lpstr>提出方法</vt:lpstr>
      <vt:lpstr>会社規模判断資料!Print_Area</vt:lpstr>
      <vt:lpstr>基本情報!Print_Area</vt:lpstr>
      <vt:lpstr>記載要領!Print_Area</vt:lpstr>
      <vt:lpstr>共通様式_蓄電池!Print_Area</vt:lpstr>
      <vt:lpstr>第10号様式!Print_Area</vt:lpstr>
      <vt:lpstr>第12号様式!Print_Area</vt:lpstr>
      <vt:lpstr>第13号様式!Print_Area</vt:lpstr>
      <vt:lpstr>第14号様式!Print_Area</vt:lpstr>
      <vt:lpstr>第16号様式!Print_Area</vt:lpstr>
      <vt:lpstr>第1号!Print_Area</vt:lpstr>
      <vt:lpstr>第20号様式!Print_Area</vt:lpstr>
      <vt:lpstr>第21号様式!Print_Area</vt:lpstr>
      <vt:lpstr>第23号様式!Print_Area</vt:lpstr>
      <vt:lpstr>'第2号 (共同申請者用) '!Print_Area</vt:lpstr>
      <vt:lpstr>'第2号 (共同申請者用)  (2)'!Print_Area</vt:lpstr>
      <vt:lpstr>'第2号 (手続き代行者用)'!Print_Area</vt:lpstr>
      <vt:lpstr>'第2号 (助成対象事業者用)'!Print_Area</vt:lpstr>
      <vt:lpstr>第3号!Print_Area</vt:lpstr>
      <vt:lpstr>第４号様式!Print_Area</vt:lpstr>
      <vt:lpstr>第７号様式!Print_Area</vt:lpstr>
      <vt:lpstr>第８号様式!Print_Area</vt:lpstr>
      <vt:lpstr>提出方法!Print_Area</vt:lpstr>
      <vt:lpstr>日本標準産業中分類!Print_Area</vt:lpstr>
      <vt:lpstr>別紙!Print_Area</vt:lpstr>
      <vt:lpstr>日本標準産業中分類!Print_Titles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CNT_創エネ</cp:lastModifiedBy>
  <cp:lastPrinted>2023-03-09T11:42:47Z</cp:lastPrinted>
  <dcterms:created xsi:type="dcterms:W3CDTF">2016-07-27T08:24:34Z</dcterms:created>
  <dcterms:modified xsi:type="dcterms:W3CDTF">2023-07-20T10:14:27Z</dcterms:modified>
</cp:coreProperties>
</file>