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00001\CNT\温暖化対策推進課\事業支援チーム\Ｒ５\16_ゼロエミッション化に向けた省エネ設備導入・運用改善支援事業\02_交付要綱\02_様式\00000000_（次回更新作業用フォーマット_コピペして使う） - コピー\"/>
    </mc:Choice>
  </mc:AlternateContent>
  <xr:revisionPtr revIDLastSave="0" documentId="13_ncr:1_{2049B98B-CF89-4FFA-AF26-CAC1D6DBF10C}" xr6:coauthVersionLast="41" xr6:coauthVersionMax="41" xr10:uidLastSave="{00000000-0000-0000-0000-000000000000}"/>
  <workbookProtection workbookAlgorithmName="SHA-512" workbookHashValue="yYo5gKB2rm26xG7STl/GeM7svGTHEqbWtnijXpoqgWdDQG5CAnOkkTa11YVCp7vl1E0Vlcv4dnm+gqvherOeKQ==" workbookSaltValue="1EZuiV1ld3sk1PuGzkeDqw==" workbookSpinCount="100000" lockStructure="1"/>
  <bookViews>
    <workbookView xWindow="28692" yWindow="-108" windowWidth="29016" windowHeight="15816" tabRatio="860" firstSheet="1" activeTab="3" xr2:uid="{00000000-000D-0000-FFFF-FFFF00000000}"/>
  </bookViews>
  <sheets>
    <sheet name="選択肢" sheetId="55" state="hidden" r:id="rId1"/>
    <sheet name="印刷設定" sheetId="48" r:id="rId2"/>
    <sheet name="共通様式" sheetId="52" r:id="rId3"/>
    <sheet name="共通様式の２省エネ設備の導入" sheetId="53" r:id="rId4"/>
    <sheet name="共通様式の３運用改善の実践" sheetId="54" r:id="rId5"/>
    <sheet name="共通様式の４" sheetId="41" r:id="rId6"/>
  </sheets>
  <externalReferences>
    <externalReference r:id="rId7"/>
    <externalReference r:id="rId8"/>
    <externalReference r:id="rId9"/>
  </externalReferences>
  <definedNames>
    <definedName name="_xlnm.Print_Area" localSheetId="2">共通様式!$B$10:$H$36</definedName>
    <definedName name="_xlnm.Print_Area" localSheetId="3">共通様式の２省エネ設備の導入!$A$7:$I$385</definedName>
    <definedName name="_xlnm.Print_Area" localSheetId="4">共通様式の３運用改善の実践!$A$7:$I$385</definedName>
    <definedName name="_xlnm.Print_Area" localSheetId="5">共通様式の４!$A$4:$T$22</definedName>
    <definedName name="大分類" localSheetId="2">[1]選択肢!$A$2:$A$21</definedName>
    <definedName name="大分類" localSheetId="5">[2]選択肢!$A$2:$A$21</definedName>
    <definedName name="大分類">[2]選択肢!$A$2:$A$21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54" l="1"/>
  <c r="H13" i="54"/>
  <c r="I8" i="53"/>
  <c r="H18" i="54"/>
  <c r="I8" i="54"/>
  <c r="Q21" i="41" l="1"/>
  <c r="AO21" i="41" l="1"/>
  <c r="AO20" i="41"/>
  <c r="M21" i="41"/>
  <c r="I21" i="41"/>
  <c r="E21" i="41"/>
  <c r="Q20" i="41"/>
  <c r="E20" i="41"/>
  <c r="E14" i="52" l="1"/>
  <c r="AK20" i="41" l="1"/>
  <c r="AA36" i="52" l="1"/>
  <c r="AB36" i="52" s="1"/>
  <c r="AB28" i="52"/>
  <c r="AC28" i="52" s="1"/>
  <c r="AB27" i="52"/>
  <c r="AC27" i="52" s="1"/>
  <c r="AD26" i="52"/>
  <c r="AB26" i="52" s="1"/>
  <c r="AC26" i="52" s="1"/>
  <c r="AD19" i="52"/>
  <c r="AB19" i="52" s="1"/>
  <c r="AC19" i="52" s="1"/>
  <c r="AD29" i="52" l="1"/>
  <c r="Z19" i="52"/>
  <c r="Z25" i="52"/>
  <c r="AD21" i="52"/>
  <c r="Z26" i="52"/>
  <c r="AB30" i="52" l="1"/>
  <c r="AB32" i="52" s="1"/>
  <c r="AB22" i="52"/>
  <c r="I20" i="41" l="1"/>
  <c r="AK21" i="41"/>
  <c r="AG21" i="41"/>
  <c r="AG20" i="41"/>
  <c r="AC20" i="41"/>
  <c r="U43" i="53" l="1"/>
  <c r="U42" i="53"/>
  <c r="U41" i="53"/>
  <c r="N41" i="53"/>
  <c r="U40" i="53"/>
  <c r="N40" i="53"/>
  <c r="U39" i="53"/>
  <c r="N39" i="53"/>
  <c r="U38" i="53"/>
  <c r="N38" i="53"/>
  <c r="U37" i="53"/>
  <c r="N37" i="53"/>
  <c r="U36" i="53"/>
  <c r="N36" i="53"/>
  <c r="U35" i="53"/>
  <c r="N35" i="53"/>
  <c r="U34" i="53"/>
  <c r="N34" i="53"/>
  <c r="U33" i="53"/>
  <c r="N33" i="53"/>
  <c r="U32" i="53"/>
  <c r="N32" i="53"/>
  <c r="U31" i="53"/>
  <c r="N31" i="53"/>
  <c r="U30" i="53"/>
  <c r="N30" i="53"/>
  <c r="U29" i="53"/>
  <c r="N29" i="53"/>
  <c r="U28" i="53"/>
  <c r="N28" i="53"/>
  <c r="U27" i="53"/>
  <c r="N27" i="53"/>
  <c r="U26" i="53"/>
  <c r="N26" i="53"/>
  <c r="U25" i="53"/>
  <c r="N25" i="53"/>
  <c r="U24" i="53"/>
  <c r="N24" i="53"/>
  <c r="U23" i="53"/>
  <c r="N23" i="53"/>
  <c r="U22" i="53"/>
  <c r="N22" i="53"/>
  <c r="U21" i="53"/>
  <c r="N21" i="53"/>
  <c r="U20" i="53"/>
  <c r="N20" i="53"/>
  <c r="U19" i="53"/>
  <c r="N19" i="53"/>
  <c r="U18" i="53"/>
  <c r="N18" i="53"/>
  <c r="U17" i="53"/>
  <c r="N17" i="53"/>
  <c r="U16" i="53"/>
  <c r="N16" i="53"/>
  <c r="U15" i="53"/>
  <c r="N15" i="53"/>
  <c r="U14" i="53"/>
  <c r="N14" i="53"/>
  <c r="U13" i="53"/>
  <c r="N13" i="53"/>
  <c r="U12" i="53"/>
  <c r="N12" i="53"/>
  <c r="E36" i="52" l="1"/>
  <c r="H157" i="53" l="1"/>
  <c r="H12" i="54" l="1"/>
  <c r="H43" i="54" l="1"/>
  <c r="H385" i="53"/>
  <c r="H347" i="53"/>
  <c r="H309" i="53"/>
  <c r="H271" i="53"/>
  <c r="H233" i="53"/>
  <c r="H195" i="53"/>
  <c r="H119" i="53"/>
  <c r="H81" i="53"/>
  <c r="H385" i="54" l="1"/>
  <c r="H383" i="54"/>
  <c r="A383" i="54"/>
  <c r="H382" i="54"/>
  <c r="A382" i="54"/>
  <c r="H381" i="54"/>
  <c r="A381" i="54"/>
  <c r="H380" i="54"/>
  <c r="A380" i="54"/>
  <c r="H379" i="54"/>
  <c r="A379" i="54"/>
  <c r="H378" i="54"/>
  <c r="A378" i="54"/>
  <c r="H377" i="54"/>
  <c r="A377" i="54"/>
  <c r="H376" i="54"/>
  <c r="A376" i="54"/>
  <c r="H375" i="54"/>
  <c r="A375" i="54"/>
  <c r="H374" i="54"/>
  <c r="A374" i="54"/>
  <c r="H373" i="54"/>
  <c r="A373" i="54"/>
  <c r="H372" i="54"/>
  <c r="A372" i="54"/>
  <c r="H371" i="54"/>
  <c r="A371" i="54"/>
  <c r="H370" i="54"/>
  <c r="A370" i="54"/>
  <c r="H369" i="54"/>
  <c r="A369" i="54"/>
  <c r="H368" i="54"/>
  <c r="A368" i="54"/>
  <c r="H367" i="54"/>
  <c r="A367" i="54"/>
  <c r="H366" i="54"/>
  <c r="A366" i="54"/>
  <c r="H365" i="54"/>
  <c r="A365" i="54"/>
  <c r="H364" i="54"/>
  <c r="A364" i="54"/>
  <c r="H363" i="54"/>
  <c r="A363" i="54"/>
  <c r="H362" i="54"/>
  <c r="A362" i="54"/>
  <c r="H361" i="54"/>
  <c r="A361" i="54"/>
  <c r="H360" i="54"/>
  <c r="A360" i="54"/>
  <c r="H359" i="54"/>
  <c r="A359" i="54"/>
  <c r="H358" i="54"/>
  <c r="A358" i="54"/>
  <c r="H357" i="54"/>
  <c r="A357" i="54"/>
  <c r="H356" i="54"/>
  <c r="A356" i="54"/>
  <c r="H355" i="54"/>
  <c r="A355" i="54"/>
  <c r="H354" i="54"/>
  <c r="A354" i="54"/>
  <c r="D350" i="54"/>
  <c r="B350" i="54"/>
  <c r="H347" i="54"/>
  <c r="H345" i="54"/>
  <c r="A345" i="54"/>
  <c r="H344" i="54"/>
  <c r="A344" i="54"/>
  <c r="H343" i="54"/>
  <c r="A343" i="54"/>
  <c r="H342" i="54"/>
  <c r="A342" i="54"/>
  <c r="H341" i="54"/>
  <c r="A341" i="54"/>
  <c r="H340" i="54"/>
  <c r="A340" i="54"/>
  <c r="H339" i="54"/>
  <c r="A339" i="54"/>
  <c r="H338" i="54"/>
  <c r="A338" i="54"/>
  <c r="H337" i="54"/>
  <c r="A337" i="54"/>
  <c r="H336" i="54"/>
  <c r="A336" i="54"/>
  <c r="H335" i="54"/>
  <c r="A335" i="54"/>
  <c r="H334" i="54"/>
  <c r="A334" i="54"/>
  <c r="H333" i="54"/>
  <c r="A333" i="54"/>
  <c r="H332" i="54"/>
  <c r="A332" i="54"/>
  <c r="H331" i="54"/>
  <c r="A331" i="54"/>
  <c r="H330" i="54"/>
  <c r="A330" i="54"/>
  <c r="H329" i="54"/>
  <c r="A329" i="54"/>
  <c r="H328" i="54"/>
  <c r="A328" i="54"/>
  <c r="H327" i="54"/>
  <c r="A327" i="54"/>
  <c r="H326" i="54"/>
  <c r="A326" i="54"/>
  <c r="H325" i="54"/>
  <c r="A325" i="54"/>
  <c r="H324" i="54"/>
  <c r="A324" i="54"/>
  <c r="H323" i="54"/>
  <c r="A323" i="54"/>
  <c r="H322" i="54"/>
  <c r="A322" i="54"/>
  <c r="H321" i="54"/>
  <c r="A321" i="54"/>
  <c r="H320" i="54"/>
  <c r="A320" i="54"/>
  <c r="H319" i="54"/>
  <c r="A319" i="54"/>
  <c r="H318" i="54"/>
  <c r="A318" i="54"/>
  <c r="H317" i="54"/>
  <c r="A317" i="54"/>
  <c r="H316" i="54"/>
  <c r="A316" i="54"/>
  <c r="D312" i="54"/>
  <c r="B312" i="54"/>
  <c r="H309" i="54"/>
  <c r="H307" i="54"/>
  <c r="A307" i="54"/>
  <c r="H306" i="54"/>
  <c r="A306" i="54"/>
  <c r="H305" i="54"/>
  <c r="A305" i="54"/>
  <c r="H304" i="54"/>
  <c r="A304" i="54"/>
  <c r="H303" i="54"/>
  <c r="A303" i="54"/>
  <c r="H302" i="54"/>
  <c r="A302" i="54"/>
  <c r="H301" i="54"/>
  <c r="A301" i="54"/>
  <c r="H300" i="54"/>
  <c r="A300" i="54"/>
  <c r="H299" i="54"/>
  <c r="A299" i="54"/>
  <c r="H298" i="54"/>
  <c r="A298" i="54"/>
  <c r="H297" i="54"/>
  <c r="A297" i="54"/>
  <c r="H296" i="54"/>
  <c r="A296" i="54"/>
  <c r="H295" i="54"/>
  <c r="A295" i="54"/>
  <c r="H294" i="54"/>
  <c r="A294" i="54"/>
  <c r="H293" i="54"/>
  <c r="A293" i="54"/>
  <c r="H292" i="54"/>
  <c r="A292" i="54"/>
  <c r="H291" i="54"/>
  <c r="A291" i="54"/>
  <c r="H290" i="54"/>
  <c r="A290" i="54"/>
  <c r="H289" i="54"/>
  <c r="A289" i="54"/>
  <c r="H288" i="54"/>
  <c r="A288" i="54"/>
  <c r="H287" i="54"/>
  <c r="A287" i="54"/>
  <c r="H286" i="54"/>
  <c r="A286" i="54"/>
  <c r="H285" i="54"/>
  <c r="A285" i="54"/>
  <c r="H284" i="54"/>
  <c r="A284" i="54"/>
  <c r="H283" i="54"/>
  <c r="A283" i="54"/>
  <c r="H282" i="54"/>
  <c r="A282" i="54"/>
  <c r="H281" i="54"/>
  <c r="A281" i="54"/>
  <c r="H280" i="54"/>
  <c r="A280" i="54"/>
  <c r="H279" i="54"/>
  <c r="A279" i="54"/>
  <c r="H278" i="54"/>
  <c r="A278" i="54"/>
  <c r="D274" i="54"/>
  <c r="B274" i="54"/>
  <c r="H271" i="54"/>
  <c r="H269" i="54"/>
  <c r="A269" i="54"/>
  <c r="H268" i="54"/>
  <c r="A268" i="54"/>
  <c r="H267" i="54"/>
  <c r="A267" i="54"/>
  <c r="H266" i="54"/>
  <c r="A266" i="54"/>
  <c r="H265" i="54"/>
  <c r="A265" i="54"/>
  <c r="H264" i="54"/>
  <c r="A264" i="54"/>
  <c r="H263" i="54"/>
  <c r="A263" i="54"/>
  <c r="H262" i="54"/>
  <c r="A262" i="54"/>
  <c r="H261" i="54"/>
  <c r="A261" i="54"/>
  <c r="H260" i="54"/>
  <c r="A260" i="54"/>
  <c r="H259" i="54"/>
  <c r="A259" i="54"/>
  <c r="H258" i="54"/>
  <c r="A258" i="54"/>
  <c r="H257" i="54"/>
  <c r="A257" i="54"/>
  <c r="H256" i="54"/>
  <c r="A256" i="54"/>
  <c r="H255" i="54"/>
  <c r="A255" i="54"/>
  <c r="H254" i="54"/>
  <c r="A254" i="54"/>
  <c r="H253" i="54"/>
  <c r="A253" i="54"/>
  <c r="H252" i="54"/>
  <c r="A252" i="54"/>
  <c r="H251" i="54"/>
  <c r="A251" i="54"/>
  <c r="H250" i="54"/>
  <c r="A250" i="54"/>
  <c r="H249" i="54"/>
  <c r="A249" i="54"/>
  <c r="H248" i="54"/>
  <c r="A248" i="54"/>
  <c r="H247" i="54"/>
  <c r="A247" i="54"/>
  <c r="H246" i="54"/>
  <c r="A246" i="54"/>
  <c r="H245" i="54"/>
  <c r="A245" i="54"/>
  <c r="H244" i="54"/>
  <c r="A244" i="54"/>
  <c r="H243" i="54"/>
  <c r="A243" i="54"/>
  <c r="H242" i="54"/>
  <c r="A242" i="54"/>
  <c r="H241" i="54"/>
  <c r="A241" i="54"/>
  <c r="H240" i="54"/>
  <c r="A240" i="54"/>
  <c r="D236" i="54"/>
  <c r="B236" i="54"/>
  <c r="H233" i="54"/>
  <c r="H231" i="54"/>
  <c r="A231" i="54"/>
  <c r="H230" i="54"/>
  <c r="A230" i="54"/>
  <c r="H229" i="54"/>
  <c r="A229" i="54"/>
  <c r="H228" i="54"/>
  <c r="A228" i="54"/>
  <c r="H227" i="54"/>
  <c r="A227" i="54"/>
  <c r="H226" i="54"/>
  <c r="A226" i="54"/>
  <c r="H225" i="54"/>
  <c r="A225" i="54"/>
  <c r="H224" i="54"/>
  <c r="A224" i="54"/>
  <c r="H223" i="54"/>
  <c r="A223" i="54"/>
  <c r="H222" i="54"/>
  <c r="A222" i="54"/>
  <c r="H221" i="54"/>
  <c r="A221" i="54"/>
  <c r="H220" i="54"/>
  <c r="A220" i="54"/>
  <c r="H219" i="54"/>
  <c r="A219" i="54"/>
  <c r="H218" i="54"/>
  <c r="A218" i="54"/>
  <c r="H217" i="54"/>
  <c r="A217" i="54"/>
  <c r="H216" i="54"/>
  <c r="A216" i="54"/>
  <c r="H215" i="54"/>
  <c r="A215" i="54"/>
  <c r="H214" i="54"/>
  <c r="A214" i="54"/>
  <c r="H213" i="54"/>
  <c r="A213" i="54"/>
  <c r="H212" i="54"/>
  <c r="A212" i="54"/>
  <c r="H211" i="54"/>
  <c r="A211" i="54"/>
  <c r="H210" i="54"/>
  <c r="A210" i="54"/>
  <c r="H209" i="54"/>
  <c r="A209" i="54"/>
  <c r="H208" i="54"/>
  <c r="A208" i="54"/>
  <c r="H207" i="54"/>
  <c r="A207" i="54"/>
  <c r="H206" i="54"/>
  <c r="A206" i="54"/>
  <c r="H205" i="54"/>
  <c r="A205" i="54"/>
  <c r="H204" i="54"/>
  <c r="A204" i="54"/>
  <c r="H203" i="54"/>
  <c r="A203" i="54"/>
  <c r="H202" i="54"/>
  <c r="A202" i="54"/>
  <c r="D198" i="54"/>
  <c r="B198" i="54"/>
  <c r="H195" i="54"/>
  <c r="H193" i="54"/>
  <c r="A193" i="54"/>
  <c r="H192" i="54"/>
  <c r="A192" i="54"/>
  <c r="H191" i="54"/>
  <c r="A191" i="54"/>
  <c r="H190" i="54"/>
  <c r="A190" i="54"/>
  <c r="H189" i="54"/>
  <c r="A189" i="54"/>
  <c r="H188" i="54"/>
  <c r="A188" i="54"/>
  <c r="H187" i="54"/>
  <c r="A187" i="54"/>
  <c r="H186" i="54"/>
  <c r="A186" i="54"/>
  <c r="H185" i="54"/>
  <c r="A185" i="54"/>
  <c r="H184" i="54"/>
  <c r="A184" i="54"/>
  <c r="H183" i="54"/>
  <c r="A183" i="54"/>
  <c r="H182" i="54"/>
  <c r="A182" i="54"/>
  <c r="H181" i="54"/>
  <c r="A181" i="54"/>
  <c r="H180" i="54"/>
  <c r="A180" i="54"/>
  <c r="H179" i="54"/>
  <c r="A179" i="54"/>
  <c r="H178" i="54"/>
  <c r="A178" i="54"/>
  <c r="H177" i="54"/>
  <c r="A177" i="54"/>
  <c r="H176" i="54"/>
  <c r="A176" i="54"/>
  <c r="H175" i="54"/>
  <c r="A175" i="54"/>
  <c r="H174" i="54"/>
  <c r="A174" i="54"/>
  <c r="H173" i="54"/>
  <c r="A173" i="54"/>
  <c r="H172" i="54"/>
  <c r="A172" i="54"/>
  <c r="H171" i="54"/>
  <c r="A171" i="54"/>
  <c r="H170" i="54"/>
  <c r="A170" i="54"/>
  <c r="H169" i="54"/>
  <c r="A169" i="54"/>
  <c r="H168" i="54"/>
  <c r="A168" i="54"/>
  <c r="H167" i="54"/>
  <c r="A167" i="54"/>
  <c r="H166" i="54"/>
  <c r="A166" i="54"/>
  <c r="H165" i="54"/>
  <c r="A165" i="54"/>
  <c r="H164" i="54"/>
  <c r="A164" i="54"/>
  <c r="D160" i="54"/>
  <c r="B160" i="54"/>
  <c r="H157" i="54"/>
  <c r="H155" i="54"/>
  <c r="A155" i="54"/>
  <c r="H154" i="54"/>
  <c r="A154" i="54"/>
  <c r="H153" i="54"/>
  <c r="A153" i="54"/>
  <c r="H152" i="54"/>
  <c r="A152" i="54"/>
  <c r="H151" i="54"/>
  <c r="A151" i="54"/>
  <c r="H150" i="54"/>
  <c r="A150" i="54"/>
  <c r="H149" i="54"/>
  <c r="A149" i="54"/>
  <c r="H148" i="54"/>
  <c r="A148" i="54"/>
  <c r="H147" i="54"/>
  <c r="A147" i="54"/>
  <c r="H146" i="54"/>
  <c r="A146" i="54"/>
  <c r="H145" i="54"/>
  <c r="A145" i="54"/>
  <c r="H144" i="54"/>
  <c r="A144" i="54"/>
  <c r="H143" i="54"/>
  <c r="A143" i="54"/>
  <c r="H142" i="54"/>
  <c r="A142" i="54"/>
  <c r="H141" i="54"/>
  <c r="A141" i="54"/>
  <c r="H140" i="54"/>
  <c r="A140" i="54"/>
  <c r="H139" i="54"/>
  <c r="A139" i="54"/>
  <c r="H138" i="54"/>
  <c r="A138" i="54"/>
  <c r="H137" i="54"/>
  <c r="A137" i="54"/>
  <c r="H136" i="54"/>
  <c r="A136" i="54"/>
  <c r="H135" i="54"/>
  <c r="A135" i="54"/>
  <c r="H134" i="54"/>
  <c r="A134" i="54"/>
  <c r="H133" i="54"/>
  <c r="A133" i="54"/>
  <c r="H132" i="54"/>
  <c r="A132" i="54"/>
  <c r="H131" i="54"/>
  <c r="A131" i="54"/>
  <c r="H130" i="54"/>
  <c r="A130" i="54"/>
  <c r="H129" i="54"/>
  <c r="A129" i="54"/>
  <c r="H128" i="54"/>
  <c r="A128" i="54"/>
  <c r="H127" i="54"/>
  <c r="A127" i="54"/>
  <c r="H126" i="54"/>
  <c r="A126" i="54"/>
  <c r="D122" i="54"/>
  <c r="B122" i="54"/>
  <c r="H119" i="54"/>
  <c r="H117" i="54"/>
  <c r="A117" i="54"/>
  <c r="H116" i="54"/>
  <c r="A116" i="54"/>
  <c r="H115" i="54"/>
  <c r="A115" i="54"/>
  <c r="H114" i="54"/>
  <c r="A114" i="54"/>
  <c r="H113" i="54"/>
  <c r="A113" i="54"/>
  <c r="H112" i="54"/>
  <c r="A112" i="54"/>
  <c r="H111" i="54"/>
  <c r="A111" i="54"/>
  <c r="H110" i="54"/>
  <c r="A110" i="54"/>
  <c r="H109" i="54"/>
  <c r="A109" i="54"/>
  <c r="H108" i="54"/>
  <c r="A108" i="54"/>
  <c r="H107" i="54"/>
  <c r="A107" i="54"/>
  <c r="H106" i="54"/>
  <c r="A106" i="54"/>
  <c r="H105" i="54"/>
  <c r="A105" i="54"/>
  <c r="H104" i="54"/>
  <c r="A104" i="54"/>
  <c r="H103" i="54"/>
  <c r="A103" i="54"/>
  <c r="H102" i="54"/>
  <c r="A102" i="54"/>
  <c r="H101" i="54"/>
  <c r="A101" i="54"/>
  <c r="H100" i="54"/>
  <c r="A100" i="54"/>
  <c r="H99" i="54"/>
  <c r="A99" i="54"/>
  <c r="H98" i="54"/>
  <c r="A98" i="54"/>
  <c r="H97" i="54"/>
  <c r="A97" i="54"/>
  <c r="H96" i="54"/>
  <c r="A96" i="54"/>
  <c r="H95" i="54"/>
  <c r="A95" i="54"/>
  <c r="H94" i="54"/>
  <c r="A94" i="54"/>
  <c r="H93" i="54"/>
  <c r="A93" i="54"/>
  <c r="H92" i="54"/>
  <c r="A92" i="54"/>
  <c r="H91" i="54"/>
  <c r="A91" i="54"/>
  <c r="H90" i="54"/>
  <c r="A90" i="54"/>
  <c r="H89" i="54"/>
  <c r="A89" i="54"/>
  <c r="H88" i="54"/>
  <c r="A88" i="54"/>
  <c r="D84" i="54"/>
  <c r="B84" i="54"/>
  <c r="H81" i="54"/>
  <c r="H79" i="54"/>
  <c r="A79" i="54"/>
  <c r="H78" i="54"/>
  <c r="A78" i="54"/>
  <c r="H77" i="54"/>
  <c r="A77" i="54"/>
  <c r="H76" i="54"/>
  <c r="A76" i="54"/>
  <c r="H75" i="54"/>
  <c r="A75" i="54"/>
  <c r="H74" i="54"/>
  <c r="A74" i="54"/>
  <c r="H73" i="54"/>
  <c r="A73" i="54"/>
  <c r="H72" i="54"/>
  <c r="A72" i="54"/>
  <c r="H71" i="54"/>
  <c r="A71" i="54"/>
  <c r="H70" i="54"/>
  <c r="A70" i="54"/>
  <c r="H69" i="54"/>
  <c r="A69" i="54"/>
  <c r="H68" i="54"/>
  <c r="A68" i="54"/>
  <c r="H67" i="54"/>
  <c r="A67" i="54"/>
  <c r="H66" i="54"/>
  <c r="A66" i="54"/>
  <c r="H65" i="54"/>
  <c r="A65" i="54"/>
  <c r="H64" i="54"/>
  <c r="A64" i="54"/>
  <c r="H63" i="54"/>
  <c r="A63" i="54"/>
  <c r="H62" i="54"/>
  <c r="A62" i="54"/>
  <c r="H61" i="54"/>
  <c r="A61" i="54"/>
  <c r="H60" i="54"/>
  <c r="A60" i="54"/>
  <c r="H59" i="54"/>
  <c r="A59" i="54"/>
  <c r="H58" i="54"/>
  <c r="A58" i="54"/>
  <c r="H57" i="54"/>
  <c r="A57" i="54"/>
  <c r="H56" i="54"/>
  <c r="A56" i="54"/>
  <c r="H55" i="54"/>
  <c r="A55" i="54"/>
  <c r="H54" i="54"/>
  <c r="A54" i="54"/>
  <c r="H53" i="54"/>
  <c r="A53" i="54"/>
  <c r="H52" i="54"/>
  <c r="A52" i="54"/>
  <c r="H51" i="54"/>
  <c r="A51" i="54"/>
  <c r="H50" i="54"/>
  <c r="A50" i="54"/>
  <c r="D46" i="54"/>
  <c r="B46" i="54"/>
  <c r="H41" i="54"/>
  <c r="A41" i="54"/>
  <c r="H40" i="54"/>
  <c r="A40" i="54"/>
  <c r="H39" i="54"/>
  <c r="A39" i="54"/>
  <c r="H38" i="54"/>
  <c r="A38" i="54"/>
  <c r="H37" i="54"/>
  <c r="A37" i="54"/>
  <c r="H36" i="54"/>
  <c r="A36" i="54"/>
  <c r="H35" i="54"/>
  <c r="A35" i="54"/>
  <c r="H34" i="54"/>
  <c r="A34" i="54"/>
  <c r="H33" i="54"/>
  <c r="A33" i="54"/>
  <c r="H32" i="54"/>
  <c r="A32" i="54"/>
  <c r="H31" i="54"/>
  <c r="A31" i="54"/>
  <c r="H30" i="54"/>
  <c r="A30" i="54"/>
  <c r="H29" i="54"/>
  <c r="A29" i="54"/>
  <c r="H28" i="54"/>
  <c r="A28" i="54"/>
  <c r="H27" i="54"/>
  <c r="A27" i="54"/>
  <c r="H26" i="54"/>
  <c r="A26" i="54"/>
  <c r="H25" i="54"/>
  <c r="A25" i="54"/>
  <c r="H24" i="54"/>
  <c r="A24" i="54"/>
  <c r="H23" i="54"/>
  <c r="A23" i="54"/>
  <c r="H22" i="54"/>
  <c r="A22" i="54"/>
  <c r="H21" i="54"/>
  <c r="A21" i="54"/>
  <c r="H20" i="54"/>
  <c r="A20" i="54"/>
  <c r="H19" i="54"/>
  <c r="A19" i="54"/>
  <c r="A18" i="54"/>
  <c r="H17" i="54"/>
  <c r="A17" i="54"/>
  <c r="A16" i="54"/>
  <c r="H15" i="54"/>
  <c r="A15" i="54"/>
  <c r="H14" i="54"/>
  <c r="A14" i="54"/>
  <c r="A13" i="54"/>
  <c r="A12" i="54"/>
  <c r="H383" i="53"/>
  <c r="A383" i="53"/>
  <c r="H382" i="53"/>
  <c r="A382" i="53"/>
  <c r="H381" i="53"/>
  <c r="A381" i="53"/>
  <c r="H380" i="53"/>
  <c r="A380" i="53"/>
  <c r="H379" i="53"/>
  <c r="A379" i="53"/>
  <c r="H378" i="53"/>
  <c r="A378" i="53"/>
  <c r="H377" i="53"/>
  <c r="A377" i="53"/>
  <c r="H376" i="53"/>
  <c r="A376" i="53"/>
  <c r="H375" i="53"/>
  <c r="A375" i="53"/>
  <c r="H374" i="53"/>
  <c r="A374" i="53"/>
  <c r="H373" i="53"/>
  <c r="A373" i="53"/>
  <c r="H372" i="53"/>
  <c r="A372" i="53"/>
  <c r="H371" i="53"/>
  <c r="A371" i="53"/>
  <c r="H370" i="53"/>
  <c r="A370" i="53"/>
  <c r="H369" i="53"/>
  <c r="A369" i="53"/>
  <c r="H368" i="53"/>
  <c r="A368" i="53"/>
  <c r="H367" i="53"/>
  <c r="A367" i="53"/>
  <c r="H366" i="53"/>
  <c r="A366" i="53"/>
  <c r="H365" i="53"/>
  <c r="A365" i="53"/>
  <c r="H364" i="53"/>
  <c r="A364" i="53"/>
  <c r="H363" i="53"/>
  <c r="A363" i="53"/>
  <c r="H362" i="53"/>
  <c r="A362" i="53"/>
  <c r="H361" i="53"/>
  <c r="A361" i="53"/>
  <c r="H360" i="53"/>
  <c r="A360" i="53"/>
  <c r="H359" i="53"/>
  <c r="A359" i="53"/>
  <c r="H358" i="53"/>
  <c r="A358" i="53"/>
  <c r="H357" i="53"/>
  <c r="A357" i="53"/>
  <c r="H356" i="53"/>
  <c r="A356" i="53"/>
  <c r="H355" i="53"/>
  <c r="A355" i="53"/>
  <c r="H354" i="53"/>
  <c r="A354" i="53"/>
  <c r="D350" i="53"/>
  <c r="H345" i="53"/>
  <c r="A345" i="53"/>
  <c r="H344" i="53"/>
  <c r="A344" i="53"/>
  <c r="H343" i="53"/>
  <c r="A343" i="53"/>
  <c r="H342" i="53"/>
  <c r="A342" i="53"/>
  <c r="H341" i="53"/>
  <c r="A341" i="53"/>
  <c r="H340" i="53"/>
  <c r="A340" i="53"/>
  <c r="H339" i="53"/>
  <c r="A339" i="53"/>
  <c r="H338" i="53"/>
  <c r="A338" i="53"/>
  <c r="H337" i="53"/>
  <c r="A337" i="53"/>
  <c r="H336" i="53"/>
  <c r="A336" i="53"/>
  <c r="H335" i="53"/>
  <c r="A335" i="53"/>
  <c r="H334" i="53"/>
  <c r="A334" i="53"/>
  <c r="H333" i="53"/>
  <c r="A333" i="53"/>
  <c r="H332" i="53"/>
  <c r="A332" i="53"/>
  <c r="H331" i="53"/>
  <c r="A331" i="53"/>
  <c r="H330" i="53"/>
  <c r="A330" i="53"/>
  <c r="H329" i="53"/>
  <c r="A329" i="53"/>
  <c r="H328" i="53"/>
  <c r="A328" i="53"/>
  <c r="H327" i="53"/>
  <c r="A327" i="53"/>
  <c r="H326" i="53"/>
  <c r="A326" i="53"/>
  <c r="H325" i="53"/>
  <c r="A325" i="53"/>
  <c r="H324" i="53"/>
  <c r="A324" i="53"/>
  <c r="H323" i="53"/>
  <c r="A323" i="53"/>
  <c r="H322" i="53"/>
  <c r="A322" i="53"/>
  <c r="H321" i="53"/>
  <c r="A321" i="53"/>
  <c r="H320" i="53"/>
  <c r="A320" i="53"/>
  <c r="H319" i="53"/>
  <c r="A319" i="53"/>
  <c r="H318" i="53"/>
  <c r="A318" i="53"/>
  <c r="H317" i="53"/>
  <c r="A317" i="53"/>
  <c r="H316" i="53"/>
  <c r="A316" i="53"/>
  <c r="D312" i="53"/>
  <c r="H307" i="53"/>
  <c r="A307" i="53"/>
  <c r="H306" i="53"/>
  <c r="A306" i="53"/>
  <c r="H305" i="53"/>
  <c r="A305" i="53"/>
  <c r="H304" i="53"/>
  <c r="A304" i="53"/>
  <c r="H303" i="53"/>
  <c r="A303" i="53"/>
  <c r="H302" i="53"/>
  <c r="A302" i="53"/>
  <c r="H301" i="53"/>
  <c r="A301" i="53"/>
  <c r="H300" i="53"/>
  <c r="A300" i="53"/>
  <c r="H299" i="53"/>
  <c r="A299" i="53"/>
  <c r="H298" i="53"/>
  <c r="A298" i="53"/>
  <c r="H297" i="53"/>
  <c r="A297" i="53"/>
  <c r="H296" i="53"/>
  <c r="A296" i="53"/>
  <c r="H295" i="53"/>
  <c r="A295" i="53"/>
  <c r="H294" i="53"/>
  <c r="A294" i="53"/>
  <c r="H293" i="53"/>
  <c r="A293" i="53"/>
  <c r="H292" i="53"/>
  <c r="A292" i="53"/>
  <c r="H291" i="53"/>
  <c r="A291" i="53"/>
  <c r="H290" i="53"/>
  <c r="A290" i="53"/>
  <c r="H289" i="53"/>
  <c r="A289" i="53"/>
  <c r="H288" i="53"/>
  <c r="A288" i="53"/>
  <c r="H287" i="53"/>
  <c r="A287" i="53"/>
  <c r="H286" i="53"/>
  <c r="A286" i="53"/>
  <c r="H285" i="53"/>
  <c r="A285" i="53"/>
  <c r="H284" i="53"/>
  <c r="A284" i="53"/>
  <c r="H283" i="53"/>
  <c r="A283" i="53"/>
  <c r="H282" i="53"/>
  <c r="A282" i="53"/>
  <c r="H281" i="53"/>
  <c r="A281" i="53"/>
  <c r="H280" i="53"/>
  <c r="A280" i="53"/>
  <c r="H279" i="53"/>
  <c r="A279" i="53"/>
  <c r="H278" i="53"/>
  <c r="A278" i="53"/>
  <c r="D274" i="53"/>
  <c r="H269" i="53"/>
  <c r="A269" i="53"/>
  <c r="H268" i="53"/>
  <c r="A268" i="53"/>
  <c r="H267" i="53"/>
  <c r="A267" i="53"/>
  <c r="H266" i="53"/>
  <c r="A266" i="53"/>
  <c r="H265" i="53"/>
  <c r="A265" i="53"/>
  <c r="H264" i="53"/>
  <c r="A264" i="53"/>
  <c r="H263" i="53"/>
  <c r="A263" i="53"/>
  <c r="H262" i="53"/>
  <c r="A262" i="53"/>
  <c r="H261" i="53"/>
  <c r="A261" i="53"/>
  <c r="H260" i="53"/>
  <c r="A260" i="53"/>
  <c r="H259" i="53"/>
  <c r="A259" i="53"/>
  <c r="H258" i="53"/>
  <c r="A258" i="53"/>
  <c r="H257" i="53"/>
  <c r="A257" i="53"/>
  <c r="H256" i="53"/>
  <c r="A256" i="53"/>
  <c r="H255" i="53"/>
  <c r="A255" i="53"/>
  <c r="H254" i="53"/>
  <c r="A254" i="53"/>
  <c r="H253" i="53"/>
  <c r="A253" i="53"/>
  <c r="H252" i="53"/>
  <c r="A252" i="53"/>
  <c r="H251" i="53"/>
  <c r="A251" i="53"/>
  <c r="H250" i="53"/>
  <c r="A250" i="53"/>
  <c r="H249" i="53"/>
  <c r="A249" i="53"/>
  <c r="H248" i="53"/>
  <c r="A248" i="53"/>
  <c r="H247" i="53"/>
  <c r="A247" i="53"/>
  <c r="H246" i="53"/>
  <c r="A246" i="53"/>
  <c r="H245" i="53"/>
  <c r="A245" i="53"/>
  <c r="H244" i="53"/>
  <c r="A244" i="53"/>
  <c r="H243" i="53"/>
  <c r="A243" i="53"/>
  <c r="H242" i="53"/>
  <c r="A242" i="53"/>
  <c r="H241" i="53"/>
  <c r="A241" i="53"/>
  <c r="H240" i="53"/>
  <c r="A240" i="53"/>
  <c r="D236" i="53"/>
  <c r="H231" i="53"/>
  <c r="A231" i="53"/>
  <c r="H230" i="53"/>
  <c r="A230" i="53"/>
  <c r="H229" i="53"/>
  <c r="A229" i="53"/>
  <c r="H228" i="53"/>
  <c r="A228" i="53"/>
  <c r="H227" i="53"/>
  <c r="A227" i="53"/>
  <c r="H226" i="53"/>
  <c r="A226" i="53"/>
  <c r="H225" i="53"/>
  <c r="A225" i="53"/>
  <c r="H224" i="53"/>
  <c r="A224" i="53"/>
  <c r="H223" i="53"/>
  <c r="A223" i="53"/>
  <c r="H222" i="53"/>
  <c r="A222" i="53"/>
  <c r="H221" i="53"/>
  <c r="A221" i="53"/>
  <c r="H220" i="53"/>
  <c r="A220" i="53"/>
  <c r="H219" i="53"/>
  <c r="A219" i="53"/>
  <c r="H218" i="53"/>
  <c r="A218" i="53"/>
  <c r="H217" i="53"/>
  <c r="A217" i="53"/>
  <c r="H216" i="53"/>
  <c r="A216" i="53"/>
  <c r="H215" i="53"/>
  <c r="A215" i="53"/>
  <c r="H214" i="53"/>
  <c r="A214" i="53"/>
  <c r="H213" i="53"/>
  <c r="A213" i="53"/>
  <c r="H212" i="53"/>
  <c r="A212" i="53"/>
  <c r="H211" i="53"/>
  <c r="A211" i="53"/>
  <c r="H210" i="53"/>
  <c r="A210" i="53"/>
  <c r="H209" i="53"/>
  <c r="A209" i="53"/>
  <c r="H208" i="53"/>
  <c r="A208" i="53"/>
  <c r="H207" i="53"/>
  <c r="A207" i="53"/>
  <c r="H206" i="53"/>
  <c r="A206" i="53"/>
  <c r="H205" i="53"/>
  <c r="A205" i="53"/>
  <c r="H204" i="53"/>
  <c r="A204" i="53"/>
  <c r="H203" i="53"/>
  <c r="A203" i="53"/>
  <c r="H202" i="53"/>
  <c r="A202" i="53"/>
  <c r="D198" i="53"/>
  <c r="H193" i="53"/>
  <c r="A193" i="53"/>
  <c r="H192" i="53"/>
  <c r="A192" i="53"/>
  <c r="H191" i="53"/>
  <c r="A191" i="53"/>
  <c r="H190" i="53"/>
  <c r="A190" i="53"/>
  <c r="H189" i="53"/>
  <c r="A189" i="53"/>
  <c r="H188" i="53"/>
  <c r="A188" i="53"/>
  <c r="H187" i="53"/>
  <c r="A187" i="53"/>
  <c r="H186" i="53"/>
  <c r="A186" i="53"/>
  <c r="H185" i="53"/>
  <c r="A185" i="53"/>
  <c r="H184" i="53"/>
  <c r="A184" i="53"/>
  <c r="H183" i="53"/>
  <c r="A183" i="53"/>
  <c r="H182" i="53"/>
  <c r="A182" i="53"/>
  <c r="H181" i="53"/>
  <c r="A181" i="53"/>
  <c r="H180" i="53"/>
  <c r="A180" i="53"/>
  <c r="H179" i="53"/>
  <c r="A179" i="53"/>
  <c r="H178" i="53"/>
  <c r="A178" i="53"/>
  <c r="H177" i="53"/>
  <c r="A177" i="53"/>
  <c r="H176" i="53"/>
  <c r="A176" i="53"/>
  <c r="H175" i="53"/>
  <c r="A175" i="53"/>
  <c r="H174" i="53"/>
  <c r="A174" i="53"/>
  <c r="H173" i="53"/>
  <c r="A173" i="53"/>
  <c r="H172" i="53"/>
  <c r="A172" i="53"/>
  <c r="H171" i="53"/>
  <c r="A171" i="53"/>
  <c r="H170" i="53"/>
  <c r="A170" i="53"/>
  <c r="H169" i="53"/>
  <c r="A169" i="53"/>
  <c r="H168" i="53"/>
  <c r="A168" i="53"/>
  <c r="H167" i="53"/>
  <c r="A167" i="53"/>
  <c r="H166" i="53"/>
  <c r="A166" i="53"/>
  <c r="H165" i="53"/>
  <c r="A165" i="53"/>
  <c r="H164" i="53"/>
  <c r="A164" i="53"/>
  <c r="D160" i="53"/>
  <c r="H155" i="53"/>
  <c r="A155" i="53"/>
  <c r="H154" i="53"/>
  <c r="A154" i="53"/>
  <c r="H153" i="53"/>
  <c r="A153" i="53"/>
  <c r="H152" i="53"/>
  <c r="A152" i="53"/>
  <c r="H151" i="53"/>
  <c r="A151" i="53"/>
  <c r="H150" i="53"/>
  <c r="A150" i="53"/>
  <c r="H149" i="53"/>
  <c r="A149" i="53"/>
  <c r="H148" i="53"/>
  <c r="A148" i="53"/>
  <c r="H147" i="53"/>
  <c r="A147" i="53"/>
  <c r="H146" i="53"/>
  <c r="A146" i="53"/>
  <c r="H145" i="53"/>
  <c r="A145" i="53"/>
  <c r="H144" i="53"/>
  <c r="A144" i="53"/>
  <c r="H143" i="53"/>
  <c r="A143" i="53"/>
  <c r="H142" i="53"/>
  <c r="A142" i="53"/>
  <c r="H141" i="53"/>
  <c r="A141" i="53"/>
  <c r="H140" i="53"/>
  <c r="A140" i="53"/>
  <c r="H139" i="53"/>
  <c r="A139" i="53"/>
  <c r="H138" i="53"/>
  <c r="A138" i="53"/>
  <c r="H137" i="53"/>
  <c r="A137" i="53"/>
  <c r="H136" i="53"/>
  <c r="A136" i="53"/>
  <c r="H135" i="53"/>
  <c r="A135" i="53"/>
  <c r="H134" i="53"/>
  <c r="A134" i="53"/>
  <c r="H133" i="53"/>
  <c r="A133" i="53"/>
  <c r="H132" i="53"/>
  <c r="A132" i="53"/>
  <c r="H131" i="53"/>
  <c r="A131" i="53"/>
  <c r="H130" i="53"/>
  <c r="A130" i="53"/>
  <c r="H129" i="53"/>
  <c r="A129" i="53"/>
  <c r="H128" i="53"/>
  <c r="A128" i="53"/>
  <c r="H127" i="53"/>
  <c r="A127" i="53"/>
  <c r="H126" i="53"/>
  <c r="A126" i="53"/>
  <c r="D122" i="53"/>
  <c r="H117" i="53"/>
  <c r="A117" i="53"/>
  <c r="H116" i="53"/>
  <c r="A116" i="53"/>
  <c r="H115" i="53"/>
  <c r="A115" i="53"/>
  <c r="H114" i="53"/>
  <c r="A114" i="53"/>
  <c r="H113" i="53"/>
  <c r="A113" i="53"/>
  <c r="H112" i="53"/>
  <c r="A112" i="53"/>
  <c r="H111" i="53"/>
  <c r="A111" i="53"/>
  <c r="H110" i="53"/>
  <c r="A110" i="53"/>
  <c r="H109" i="53"/>
  <c r="A109" i="53"/>
  <c r="H108" i="53"/>
  <c r="A108" i="53"/>
  <c r="H107" i="53"/>
  <c r="A107" i="53"/>
  <c r="H106" i="53"/>
  <c r="A106" i="53"/>
  <c r="H105" i="53"/>
  <c r="A105" i="53"/>
  <c r="H104" i="53"/>
  <c r="A104" i="53"/>
  <c r="H103" i="53"/>
  <c r="A103" i="53"/>
  <c r="H102" i="53"/>
  <c r="A102" i="53"/>
  <c r="H101" i="53"/>
  <c r="A101" i="53"/>
  <c r="H100" i="53"/>
  <c r="A100" i="53"/>
  <c r="H99" i="53"/>
  <c r="A99" i="53"/>
  <c r="H98" i="53"/>
  <c r="A98" i="53"/>
  <c r="H97" i="53"/>
  <c r="A97" i="53"/>
  <c r="H96" i="53"/>
  <c r="A96" i="53"/>
  <c r="H95" i="53"/>
  <c r="A95" i="53"/>
  <c r="H94" i="53"/>
  <c r="A94" i="53"/>
  <c r="H93" i="53"/>
  <c r="A93" i="53"/>
  <c r="H92" i="53"/>
  <c r="A92" i="53"/>
  <c r="H91" i="53"/>
  <c r="A91" i="53"/>
  <c r="H90" i="53"/>
  <c r="A90" i="53"/>
  <c r="H89" i="53"/>
  <c r="A89" i="53"/>
  <c r="H88" i="53"/>
  <c r="A88" i="53"/>
  <c r="D84" i="53"/>
  <c r="H79" i="53"/>
  <c r="A79" i="53"/>
  <c r="H78" i="53"/>
  <c r="A78" i="53"/>
  <c r="H77" i="53"/>
  <c r="A77" i="53"/>
  <c r="H76" i="53"/>
  <c r="A76" i="53"/>
  <c r="H75" i="53"/>
  <c r="A75" i="53"/>
  <c r="H74" i="53"/>
  <c r="A74" i="53"/>
  <c r="H73" i="53"/>
  <c r="A73" i="53"/>
  <c r="H72" i="53"/>
  <c r="A72" i="53"/>
  <c r="H71" i="53"/>
  <c r="A71" i="53"/>
  <c r="H70" i="53"/>
  <c r="A70" i="53"/>
  <c r="H69" i="53"/>
  <c r="A69" i="53"/>
  <c r="H68" i="53"/>
  <c r="A68" i="53"/>
  <c r="H67" i="53"/>
  <c r="A67" i="53"/>
  <c r="H66" i="53"/>
  <c r="A66" i="53"/>
  <c r="H65" i="53"/>
  <c r="A65" i="53"/>
  <c r="H64" i="53"/>
  <c r="A64" i="53"/>
  <c r="H63" i="53"/>
  <c r="A63" i="53"/>
  <c r="H62" i="53"/>
  <c r="A62" i="53"/>
  <c r="H61" i="53"/>
  <c r="A61" i="53"/>
  <c r="H60" i="53"/>
  <c r="A60" i="53"/>
  <c r="H59" i="53"/>
  <c r="A59" i="53"/>
  <c r="H58" i="53"/>
  <c r="A58" i="53"/>
  <c r="H57" i="53"/>
  <c r="A57" i="53"/>
  <c r="H56" i="53"/>
  <c r="A56" i="53"/>
  <c r="H55" i="53"/>
  <c r="A55" i="53"/>
  <c r="H54" i="53"/>
  <c r="A54" i="53"/>
  <c r="H53" i="53"/>
  <c r="A53" i="53"/>
  <c r="H52" i="53"/>
  <c r="A52" i="53"/>
  <c r="H51" i="53"/>
  <c r="A51" i="53"/>
  <c r="H50" i="53"/>
  <c r="A50" i="53"/>
  <c r="D46" i="53"/>
  <c r="B46" i="53"/>
  <c r="B84" i="53" s="1"/>
  <c r="B122" i="53" s="1"/>
  <c r="B160" i="53" s="1"/>
  <c r="B198" i="53" s="1"/>
  <c r="B236" i="53" s="1"/>
  <c r="B274" i="53" s="1"/>
  <c r="B312" i="53" s="1"/>
  <c r="B350" i="53" s="1"/>
  <c r="H41" i="53"/>
  <c r="A41" i="53"/>
  <c r="H40" i="53"/>
  <c r="A40" i="53"/>
  <c r="H39" i="53"/>
  <c r="A39" i="53"/>
  <c r="H38" i="53"/>
  <c r="A38" i="53"/>
  <c r="H37" i="53"/>
  <c r="A37" i="53"/>
  <c r="H36" i="53"/>
  <c r="A36" i="53"/>
  <c r="H35" i="53"/>
  <c r="A35" i="53"/>
  <c r="H34" i="53"/>
  <c r="A34" i="53"/>
  <c r="H33" i="53"/>
  <c r="A33" i="53"/>
  <c r="H32" i="53"/>
  <c r="A32" i="53"/>
  <c r="H31" i="53"/>
  <c r="A31" i="53"/>
  <c r="H30" i="53"/>
  <c r="A30" i="53"/>
  <c r="H29" i="53"/>
  <c r="A29" i="53"/>
  <c r="H28" i="53"/>
  <c r="A28" i="53"/>
  <c r="H27" i="53"/>
  <c r="A27" i="53"/>
  <c r="H26" i="53"/>
  <c r="A26" i="53"/>
  <c r="H25" i="53"/>
  <c r="A25" i="53"/>
  <c r="H24" i="53"/>
  <c r="A24" i="53"/>
  <c r="H23" i="53"/>
  <c r="A23" i="53"/>
  <c r="H22" i="53"/>
  <c r="A22" i="53"/>
  <c r="H21" i="53"/>
  <c r="A21" i="53"/>
  <c r="H20" i="53"/>
  <c r="A20" i="53"/>
  <c r="H19" i="53"/>
  <c r="A19" i="53"/>
  <c r="H18" i="53"/>
  <c r="A18" i="53"/>
  <c r="H17" i="53"/>
  <c r="A17" i="53"/>
  <c r="H16" i="53"/>
  <c r="A16" i="53"/>
  <c r="H15" i="53"/>
  <c r="H43" i="53" s="1"/>
  <c r="H25" i="52" s="1"/>
  <c r="D25" i="52" s="1"/>
  <c r="A15" i="53"/>
  <c r="H14" i="53"/>
  <c r="A14" i="53"/>
  <c r="H13" i="53"/>
  <c r="A13" i="53"/>
  <c r="H12" i="53"/>
  <c r="A12" i="53"/>
  <c r="H42" i="53" l="1"/>
  <c r="H308" i="54"/>
  <c r="H346" i="54"/>
  <c r="H118" i="54"/>
  <c r="H42" i="54"/>
  <c r="H232" i="54"/>
  <c r="H270" i="54"/>
  <c r="H156" i="54"/>
  <c r="H26" i="52"/>
  <c r="D26" i="52" s="1"/>
  <c r="H194" i="54"/>
  <c r="H80" i="54"/>
  <c r="H156" i="53"/>
  <c r="H270" i="53"/>
  <c r="H308" i="53"/>
  <c r="H346" i="53"/>
  <c r="H80" i="53"/>
  <c r="H384" i="53"/>
  <c r="H118" i="53"/>
  <c r="H194" i="53"/>
  <c r="H384" i="54"/>
  <c r="H232" i="53"/>
  <c r="H18" i="52" l="1"/>
  <c r="O6" i="52" s="1"/>
  <c r="H19" i="52"/>
  <c r="F28" i="52"/>
  <c r="G28" i="52" s="1"/>
  <c r="F27" i="52"/>
  <c r="G27" i="52" s="1"/>
  <c r="F26" i="52"/>
  <c r="G26" i="52" s="1"/>
  <c r="H29" i="52"/>
  <c r="F25" i="52"/>
  <c r="G25" i="52" s="1"/>
  <c r="O4" i="52" l="1"/>
  <c r="O5" i="52"/>
  <c r="R5" i="52"/>
  <c r="T5" i="52" s="1"/>
  <c r="R6" i="52"/>
  <c r="T6" i="52" s="1"/>
  <c r="U6" i="52" s="1"/>
  <c r="R4" i="52"/>
  <c r="D19" i="52"/>
  <c r="F18" i="52"/>
  <c r="G18" i="52" s="1"/>
  <c r="F19" i="52"/>
  <c r="G19" i="52" s="1"/>
  <c r="H21" i="52"/>
  <c r="F30" i="52" s="1"/>
  <c r="F32" i="52" s="1"/>
  <c r="T4" i="52" l="1"/>
  <c r="U4" i="52" s="1"/>
  <c r="F22" i="52"/>
  <c r="U5" i="52"/>
  <c r="F24" i="52" l="1"/>
  <c r="F23" i="52" s="1"/>
  <c r="F36" i="52"/>
  <c r="M2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8" authorId="0" shapeId="0" xr:uid="{00000000-0006-0000-0200-000001000000}">
      <text>
        <r>
          <rPr>
            <sz val="12"/>
            <color indexed="10"/>
            <rFont val="メイリオ"/>
            <family val="3"/>
            <charset val="128"/>
          </rPr>
          <t>該当する経費が有る場合は、
セルに、直接入力してください。</t>
        </r>
      </text>
    </comment>
    <comment ref="AD28" authorId="0" shapeId="0" xr:uid="{00000000-0006-0000-0200-000002000000}">
      <text>
        <r>
          <rPr>
            <sz val="12"/>
            <color indexed="10"/>
            <rFont val="メイリオ"/>
            <family val="3"/>
            <charset val="128"/>
          </rPr>
          <t>該当する経費が有る場合は、
セルに、直接入力してください。</t>
        </r>
      </text>
    </comment>
  </commentList>
</comments>
</file>

<file path=xl/sharedStrings.xml><?xml version="1.0" encoding="utf-8"?>
<sst xmlns="http://schemas.openxmlformats.org/spreadsheetml/2006/main" count="667" uniqueCount="188">
  <si>
    <t>１．申請する各様式の印刷について</t>
    <rPh sb="2" eb="4">
      <t>シンセイ</t>
    </rPh>
    <rPh sb="6" eb="7">
      <t>カク</t>
    </rPh>
    <rPh sb="7" eb="9">
      <t>ヨウシキ</t>
    </rPh>
    <rPh sb="10" eb="1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</si>
  <si>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</si>
  <si>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</si>
  <si>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</si>
  <si>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</si>
  <si>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日</t>
    <rPh sb="0" eb="1">
      <t>ニチ</t>
    </rPh>
    <phoneticPr fontId="9"/>
  </si>
  <si>
    <t>数量</t>
    <rPh sb="0" eb="2">
      <t>スウリョウ</t>
    </rPh>
    <phoneticPr fontId="9"/>
  </si>
  <si>
    <t>見　　積　　比　　較　　表</t>
    <rPh sb="0" eb="1">
      <t>ミ</t>
    </rPh>
    <rPh sb="3" eb="4">
      <t>セキ</t>
    </rPh>
    <rPh sb="6" eb="7">
      <t>ヒ</t>
    </rPh>
    <rPh sb="9" eb="10">
      <t>カク</t>
    </rPh>
    <rPh sb="12" eb="13">
      <t>ヒョウ</t>
    </rPh>
    <phoneticPr fontId="2"/>
  </si>
  <si>
    <t>会社名</t>
    <rPh sb="0" eb="2">
      <t>カイシャ</t>
    </rPh>
    <rPh sb="2" eb="3">
      <t>メイ</t>
    </rPh>
    <phoneticPr fontId="2"/>
  </si>
  <si>
    <t>見積取得日</t>
    <rPh sb="0" eb="2">
      <t>ミツモリ</t>
    </rPh>
    <rPh sb="2" eb="5">
      <t>シュトクビ</t>
    </rPh>
    <phoneticPr fontId="2"/>
  </si>
  <si>
    <t>手続き：</t>
    <rPh sb="0" eb="1">
      <t>テ</t>
    </rPh>
    <rPh sb="1" eb="2">
      <t>ツヅ</t>
    </rPh>
    <phoneticPr fontId="35"/>
  </si>
  <si>
    <t>←選択してください</t>
    <rPh sb="1" eb="3">
      <t>センタク</t>
    </rPh>
    <phoneticPr fontId="35"/>
  </si>
  <si>
    <t>以下、手続きが工事完了の場合に記入すること</t>
    <rPh sb="0" eb="2">
      <t>イカ</t>
    </rPh>
    <rPh sb="3" eb="5">
      <t>テツヅ</t>
    </rPh>
    <rPh sb="7" eb="9">
      <t>コウジ</t>
    </rPh>
    <rPh sb="9" eb="11">
      <t>カンリョウ</t>
    </rPh>
    <rPh sb="12" eb="14">
      <t>バアイ</t>
    </rPh>
    <rPh sb="15" eb="17">
      <t>キニュウ</t>
    </rPh>
    <phoneticPr fontId="35"/>
  </si>
  <si>
    <t>手続き：</t>
    <rPh sb="0" eb="2">
      <t>テツヅ</t>
    </rPh>
    <phoneticPr fontId="35"/>
  </si>
  <si>
    <t>　色のセルは、プルダウンメニューから適切なものを選択すること。</t>
    <rPh sb="1" eb="2">
      <t>イロ</t>
    </rPh>
    <rPh sb="18" eb="20">
      <t>テキセツ</t>
    </rPh>
    <rPh sb="24" eb="26">
      <t>センタク</t>
    </rPh>
    <phoneticPr fontId="9"/>
  </si>
  <si>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9"/>
  </si>
  <si>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9"/>
  </si>
  <si>
    <t>内訳明細表</t>
    <rPh sb="0" eb="2">
      <t>ウチワケ</t>
    </rPh>
    <rPh sb="2" eb="4">
      <t>メイサイ</t>
    </rPh>
    <rPh sb="4" eb="5">
      <t>ヒョウ</t>
    </rPh>
    <phoneticPr fontId="9"/>
  </si>
  <si>
    <t>(1)</t>
    <phoneticPr fontId="5"/>
  </si>
  <si>
    <t>整理</t>
    <rPh sb="0" eb="2">
      <t>セイリ</t>
    </rPh>
    <phoneticPr fontId="9"/>
  </si>
  <si>
    <t>費用の内容</t>
    <rPh sb="0" eb="2">
      <t>ヒヨウ</t>
    </rPh>
    <rPh sb="3" eb="5">
      <t>ナイヨウ</t>
    </rPh>
    <phoneticPr fontId="9"/>
  </si>
  <si>
    <t>単価［税抜］
（円）</t>
    <rPh sb="0" eb="2">
      <t>タンカ</t>
    </rPh>
    <rPh sb="3" eb="4">
      <t>ゼイ</t>
    </rPh>
    <rPh sb="4" eb="5">
      <t>ヌ</t>
    </rPh>
    <rPh sb="8" eb="9">
      <t>エン</t>
    </rPh>
    <phoneticPr fontId="9"/>
  </si>
  <si>
    <t>金額［税抜］
（円）</t>
    <rPh sb="0" eb="2">
      <t>キンガク</t>
    </rPh>
    <rPh sb="3" eb="5">
      <t>ゼイヌ</t>
    </rPh>
    <rPh sb="8" eb="9">
      <t>エン</t>
    </rPh>
    <phoneticPr fontId="9"/>
  </si>
  <si>
    <t>備考</t>
    <rPh sb="0" eb="2">
      <t>ビコウ</t>
    </rPh>
    <phoneticPr fontId="9"/>
  </si>
  <si>
    <t>No.</t>
    <phoneticPr fontId="9"/>
  </si>
  <si>
    <t>‐</t>
    <phoneticPr fontId="9"/>
  </si>
  <si>
    <t>(2)</t>
    <phoneticPr fontId="5"/>
  </si>
  <si>
    <t>(3)</t>
    <phoneticPr fontId="5"/>
  </si>
  <si>
    <t>(4)</t>
    <phoneticPr fontId="5"/>
  </si>
  <si>
    <t>(5)</t>
    <phoneticPr fontId="5"/>
  </si>
  <si>
    <t>見積比較表の根拠資料として取得した見積書を、添付資料として提出してください</t>
    <rPh sb="0" eb="2">
      <t>ミツモリ</t>
    </rPh>
    <rPh sb="2" eb="4">
      <t>ヒカク</t>
    </rPh>
    <rPh sb="4" eb="5">
      <t>ヒョウ</t>
    </rPh>
    <rPh sb="6" eb="8">
      <t>コンキョ</t>
    </rPh>
    <rPh sb="8" eb="10">
      <t>シリョウ</t>
    </rPh>
    <rPh sb="13" eb="15">
      <t>シュトク</t>
    </rPh>
    <rPh sb="17" eb="19">
      <t>ミツモリ</t>
    </rPh>
    <rPh sb="19" eb="20">
      <t>ショ</t>
    </rPh>
    <rPh sb="22" eb="24">
      <t>テンプ</t>
    </rPh>
    <rPh sb="24" eb="26">
      <t>シリョウ</t>
    </rPh>
    <rPh sb="29" eb="31">
      <t>テイシュツ</t>
    </rPh>
    <phoneticPr fontId="2"/>
  </si>
  <si>
    <t>工事</t>
    <rPh sb="0" eb="2">
      <t>コウジ</t>
    </rPh>
    <phoneticPr fontId="35"/>
  </si>
  <si>
    <t>うち対象経費</t>
    <rPh sb="2" eb="4">
      <t>タイショウ</t>
    </rPh>
    <rPh sb="4" eb="6">
      <t>ケイヒ</t>
    </rPh>
    <phoneticPr fontId="2"/>
  </si>
  <si>
    <t>うち対象外経費</t>
    <rPh sb="2" eb="7">
      <t>タイショウガイケイヒ</t>
    </rPh>
    <phoneticPr fontId="2"/>
  </si>
  <si>
    <t>事業費総計(税抜）</t>
    <rPh sb="0" eb="3">
      <t>ジギョウヒ</t>
    </rPh>
    <rPh sb="3" eb="5">
      <t>ソウケイ</t>
    </rPh>
    <phoneticPr fontId="2"/>
  </si>
  <si>
    <t>採用</t>
    <rPh sb="0" eb="2">
      <t>サイヨウ</t>
    </rPh>
    <phoneticPr fontId="35"/>
  </si>
  <si>
    <t>台</t>
    <rPh sb="0" eb="1">
      <t>ダイ</t>
    </rPh>
    <phoneticPr fontId="9"/>
  </si>
  <si>
    <t>機（器）</t>
    <rPh sb="0" eb="1">
      <t>キ</t>
    </rPh>
    <rPh sb="2" eb="3">
      <t>キ</t>
    </rPh>
    <phoneticPr fontId="9"/>
  </si>
  <si>
    <t>個</t>
    <rPh sb="0" eb="1">
      <t>コ</t>
    </rPh>
    <phoneticPr fontId="9"/>
  </si>
  <si>
    <t>本</t>
    <rPh sb="0" eb="1">
      <t>ホン</t>
    </rPh>
    <phoneticPr fontId="9"/>
  </si>
  <si>
    <t>枚</t>
    <rPh sb="0" eb="1">
      <t>マイ</t>
    </rPh>
    <phoneticPr fontId="9"/>
  </si>
  <si>
    <t>人工</t>
    <rPh sb="0" eb="2">
      <t>ニンク</t>
    </rPh>
    <phoneticPr fontId="9"/>
  </si>
  <si>
    <t>箇所</t>
    <rPh sb="0" eb="2">
      <t>カショ</t>
    </rPh>
    <phoneticPr fontId="9"/>
  </si>
  <si>
    <t>時間</t>
    <rPh sb="0" eb="2">
      <t>ジカン</t>
    </rPh>
    <phoneticPr fontId="9"/>
  </si>
  <si>
    <t>式</t>
    <rPh sb="0" eb="1">
      <t>シキ</t>
    </rPh>
    <phoneticPr fontId="9"/>
  </si>
  <si>
    <t>ｍ</t>
  </si>
  <si>
    <t>kg</t>
  </si>
  <si>
    <t>m2</t>
  </si>
  <si>
    <t>m3</t>
    <phoneticPr fontId="5"/>
  </si>
  <si>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9"/>
  </si>
  <si>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9"/>
  </si>
  <si>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9"/>
  </si>
  <si>
    <r>
      <rPr>
        <b/>
        <sz val="12"/>
        <color theme="1"/>
        <rFont val="游ゴシック"/>
        <family val="3"/>
        <charset val="128"/>
        <scheme val="minor"/>
      </rPr>
      <t>3.</t>
    </r>
    <r>
      <rPr>
        <sz val="12"/>
        <color theme="1"/>
        <rFont val="游ゴシック"/>
        <family val="3"/>
        <charset val="128"/>
        <scheme val="minor"/>
      </rPr>
      <t>［シート］タブをクリックします。</t>
    </r>
    <phoneticPr fontId="9"/>
  </si>
  <si>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9"/>
  </si>
  <si>
    <r>
      <rPr>
        <b/>
        <sz val="12"/>
        <color theme="1"/>
        <rFont val="游ゴシック"/>
        <family val="3"/>
        <charset val="128"/>
        <scheme val="minor"/>
      </rPr>
      <t>5.</t>
    </r>
    <r>
      <rPr>
        <sz val="12"/>
        <color theme="1"/>
        <rFont val="游ゴシック"/>
        <family val="3"/>
        <charset val="128"/>
        <scheme val="minor"/>
      </rPr>
      <t>［OK］ボタンをクリックします。</t>
    </r>
    <phoneticPr fontId="9"/>
  </si>
  <si>
    <t>※郵送による書類提出の場合</t>
    <rPh sb="1" eb="3">
      <t>ユウソウ</t>
    </rPh>
    <rPh sb="6" eb="10">
      <t>ショルイテイシュツ</t>
    </rPh>
    <rPh sb="11" eb="13">
      <t>バアイ</t>
    </rPh>
    <phoneticPr fontId="2"/>
  </si>
  <si>
    <t>申請区分
（該当に○印）</t>
    <rPh sb="0" eb="2">
      <t>シンセイ</t>
    </rPh>
    <rPh sb="2" eb="4">
      <t>クブン</t>
    </rPh>
    <phoneticPr fontId="5"/>
  </si>
  <si>
    <t>　色のセルは、＜本事業に関係しない対象外経費＞又は、＜消費税等額＞を入力</t>
    <rPh sb="1" eb="2">
      <t>イロ</t>
    </rPh>
    <rPh sb="23" eb="24">
      <t>マタ</t>
    </rPh>
    <rPh sb="27" eb="29">
      <t>ショウヒ</t>
    </rPh>
    <rPh sb="29" eb="30">
      <t>ゼイ</t>
    </rPh>
    <rPh sb="30" eb="31">
      <t>トウ</t>
    </rPh>
    <rPh sb="31" eb="32">
      <t>ガク</t>
    </rPh>
    <rPh sb="34" eb="36">
      <t>ニュウリョク</t>
    </rPh>
    <phoneticPr fontId="9"/>
  </si>
  <si>
    <t>助成事業経費内訳書</t>
    <rPh sb="0" eb="2">
      <t>ジョセイ</t>
    </rPh>
    <rPh sb="2" eb="4">
      <t>ジギョウ</t>
    </rPh>
    <rPh sb="4" eb="6">
      <t>ケイヒ</t>
    </rPh>
    <rPh sb="6" eb="9">
      <t>ウチワケショ</t>
    </rPh>
    <phoneticPr fontId="9"/>
  </si>
  <si>
    <t>区分</t>
    <rPh sb="0" eb="2">
      <t>クブン</t>
    </rPh>
    <phoneticPr fontId="9"/>
  </si>
  <si>
    <t>経費</t>
    <rPh sb="0" eb="2">
      <t>ケイヒ</t>
    </rPh>
    <phoneticPr fontId="9"/>
  </si>
  <si>
    <t>単位</t>
    <rPh sb="0" eb="2">
      <t>タンイ</t>
    </rPh>
    <phoneticPr fontId="9"/>
  </si>
  <si>
    <t>金額（円）</t>
    <rPh sb="0" eb="2">
      <t>キンガク</t>
    </rPh>
    <rPh sb="3" eb="4">
      <t>エン</t>
    </rPh>
    <phoneticPr fontId="9"/>
  </si>
  <si>
    <t>①助成対象経費</t>
    <phoneticPr fontId="9"/>
  </si>
  <si>
    <t>合　計</t>
    <rPh sb="0" eb="1">
      <t>ゴウ</t>
    </rPh>
    <rPh sb="2" eb="3">
      <t>ケイ</t>
    </rPh>
    <phoneticPr fontId="9"/>
  </si>
  <si>
    <t>-</t>
    <phoneticPr fontId="9"/>
  </si>
  <si>
    <t>　（ａ）　助成対象経費　（円）</t>
    <rPh sb="5" eb="7">
      <t>ジョセイ</t>
    </rPh>
    <rPh sb="7" eb="9">
      <t>タイショウ</t>
    </rPh>
    <rPh sb="9" eb="11">
      <t>ケイヒ</t>
    </rPh>
    <rPh sb="13" eb="14">
      <t>エン</t>
    </rPh>
    <phoneticPr fontId="9"/>
  </si>
  <si>
    <t>　　　　　助成率　（ｂ/ａ）</t>
    <rPh sb="5" eb="7">
      <t>ジョセイ</t>
    </rPh>
    <rPh sb="7" eb="8">
      <t>リツ</t>
    </rPh>
    <phoneticPr fontId="9"/>
  </si>
  <si>
    <t>　（ｂ）　交付申請額　（円）</t>
    <rPh sb="5" eb="7">
      <t>コウフ</t>
    </rPh>
    <rPh sb="7" eb="10">
      <t>シンセイガク</t>
    </rPh>
    <rPh sb="12" eb="13">
      <t>エン</t>
    </rPh>
    <phoneticPr fontId="9"/>
  </si>
  <si>
    <t>②助成対象外経費</t>
    <rPh sb="1" eb="3">
      <t>ジョセイ</t>
    </rPh>
    <rPh sb="3" eb="5">
      <t>タイショウ</t>
    </rPh>
    <rPh sb="5" eb="6">
      <t>ガイ</t>
    </rPh>
    <rPh sb="6" eb="8">
      <t>ケイヒ</t>
    </rPh>
    <phoneticPr fontId="9"/>
  </si>
  <si>
    <t>本助成事業に関係しない対象外経費</t>
    <rPh sb="0" eb="1">
      <t>ホン</t>
    </rPh>
    <rPh sb="1" eb="3">
      <t>ジョセイ</t>
    </rPh>
    <rPh sb="3" eb="5">
      <t>ジギョウ</t>
    </rPh>
    <rPh sb="6" eb="8">
      <t>カンケイ</t>
    </rPh>
    <rPh sb="11" eb="14">
      <t>タイショウガイ</t>
    </rPh>
    <rPh sb="14" eb="16">
      <t>ケイヒ</t>
    </rPh>
    <phoneticPr fontId="5"/>
  </si>
  <si>
    <t>①＋②　総　計　［税抜］（円）</t>
    <rPh sb="4" eb="5">
      <t>ソウ</t>
    </rPh>
    <rPh sb="6" eb="7">
      <t>ケイ</t>
    </rPh>
    <rPh sb="9" eb="11">
      <t>ゼイヌキ</t>
    </rPh>
    <phoneticPr fontId="9"/>
  </si>
  <si>
    <t>③　消費税等相当額　［10％］（円）</t>
    <rPh sb="2" eb="5">
      <t>ショウヒゼイ</t>
    </rPh>
    <rPh sb="5" eb="6">
      <t>トウ</t>
    </rPh>
    <rPh sb="6" eb="8">
      <t>ソウトウ</t>
    </rPh>
    <rPh sb="8" eb="9">
      <t>ガク</t>
    </rPh>
    <phoneticPr fontId="9"/>
  </si>
  <si>
    <t>①＋②＋③　総工事金額　［税込］（円）
（助成事業に要する経費）</t>
    <rPh sb="6" eb="7">
      <t>ソウ</t>
    </rPh>
    <rPh sb="7" eb="9">
      <t>コウジ</t>
    </rPh>
    <rPh sb="9" eb="11">
      <t>キンガク</t>
    </rPh>
    <rPh sb="13" eb="15">
      <t>ゼイコミ</t>
    </rPh>
    <rPh sb="21" eb="23">
      <t>ジョセイ</t>
    </rPh>
    <rPh sb="23" eb="25">
      <t>ジギョウ</t>
    </rPh>
    <rPh sb="26" eb="27">
      <t>ヨウ</t>
    </rPh>
    <rPh sb="29" eb="31">
      <t>ケイヒ</t>
    </rPh>
    <phoneticPr fontId="9"/>
  </si>
  <si>
    <t>上限額</t>
    <rPh sb="0" eb="3">
      <t>ジョウゲンガク</t>
    </rPh>
    <phoneticPr fontId="2"/>
  </si>
  <si>
    <t>助成対象事業者が自ら計画を作成し、省エネ効果の確認ができる省エネ設備の導入又は運用改善の実践を行う。(助成対象経費の2/3、上限額1,000万円)</t>
    <rPh sb="0" eb="7">
      <t>ジョセイタイショウジギョウシャ</t>
    </rPh>
    <rPh sb="8" eb="9">
      <t>ミズカ</t>
    </rPh>
    <rPh sb="10" eb="12">
      <t>ケイカク</t>
    </rPh>
    <rPh sb="13" eb="15">
      <t>サクセイ</t>
    </rPh>
    <rPh sb="17" eb="18">
      <t>ショウ</t>
    </rPh>
    <rPh sb="20" eb="22">
      <t>コウカ</t>
    </rPh>
    <rPh sb="23" eb="25">
      <t>カクニン</t>
    </rPh>
    <rPh sb="29" eb="30">
      <t>ショウ</t>
    </rPh>
    <rPh sb="32" eb="34">
      <t>セツビ</t>
    </rPh>
    <rPh sb="35" eb="38">
      <t>ドウニュウマタ</t>
    </rPh>
    <rPh sb="39" eb="43">
      <t>ウンヨウカイゼン</t>
    </rPh>
    <rPh sb="44" eb="46">
      <t>ジッセン</t>
    </rPh>
    <rPh sb="47" eb="48">
      <t>オコナ</t>
    </rPh>
    <phoneticPr fontId="5"/>
  </si>
  <si>
    <t>【注意】</t>
    <rPh sb="1" eb="3">
      <t>チュウイ</t>
    </rPh>
    <phoneticPr fontId="9"/>
  </si>
  <si>
    <t>助成対象経費　小計（1）</t>
    <rPh sb="0" eb="2">
      <t>ジョセイ</t>
    </rPh>
    <rPh sb="2" eb="4">
      <t>タイショウ</t>
    </rPh>
    <rPh sb="4" eb="6">
      <t>ケイヒ</t>
    </rPh>
    <rPh sb="7" eb="8">
      <t>ショウ</t>
    </rPh>
    <rPh sb="8" eb="9">
      <t>ケイ</t>
    </rPh>
    <phoneticPr fontId="9"/>
  </si>
  <si>
    <t>助成対象外経費　小計（1）</t>
    <rPh sb="0" eb="2">
      <t>ジョセイ</t>
    </rPh>
    <rPh sb="2" eb="4">
      <t>タイショウ</t>
    </rPh>
    <rPh sb="4" eb="5">
      <t>ガイ</t>
    </rPh>
    <rPh sb="5" eb="7">
      <t>ケイヒ</t>
    </rPh>
    <rPh sb="8" eb="9">
      <t>ショウ</t>
    </rPh>
    <rPh sb="9" eb="10">
      <t>ケイ</t>
    </rPh>
    <phoneticPr fontId="9"/>
  </si>
  <si>
    <t>助成対象経費　小計（2）</t>
    <rPh sb="0" eb="2">
      <t>ジョセイ</t>
    </rPh>
    <rPh sb="2" eb="4">
      <t>タイショウ</t>
    </rPh>
    <rPh sb="4" eb="6">
      <t>ケイヒ</t>
    </rPh>
    <rPh sb="7" eb="8">
      <t>ショウ</t>
    </rPh>
    <rPh sb="8" eb="9">
      <t>ケイ</t>
    </rPh>
    <phoneticPr fontId="9"/>
  </si>
  <si>
    <t>助成対象外経費　小計（2）</t>
    <rPh sb="0" eb="2">
      <t>ジョセイ</t>
    </rPh>
    <rPh sb="2" eb="4">
      <t>タイショウ</t>
    </rPh>
    <rPh sb="4" eb="5">
      <t>ガイ</t>
    </rPh>
    <rPh sb="5" eb="7">
      <t>ケイヒ</t>
    </rPh>
    <rPh sb="8" eb="9">
      <t>ショウ</t>
    </rPh>
    <rPh sb="9" eb="10">
      <t>ケイ</t>
    </rPh>
    <phoneticPr fontId="9"/>
  </si>
  <si>
    <t>助成対象経費　小計（3）</t>
    <rPh sb="0" eb="2">
      <t>ジョセイ</t>
    </rPh>
    <rPh sb="2" eb="4">
      <t>タイショウ</t>
    </rPh>
    <rPh sb="4" eb="6">
      <t>ケイヒ</t>
    </rPh>
    <rPh sb="7" eb="8">
      <t>ショウ</t>
    </rPh>
    <rPh sb="8" eb="9">
      <t>ケイ</t>
    </rPh>
    <phoneticPr fontId="9"/>
  </si>
  <si>
    <t>助成対象外経費　小計（3）</t>
    <rPh sb="0" eb="2">
      <t>ジョセイ</t>
    </rPh>
    <rPh sb="2" eb="4">
      <t>タイショウ</t>
    </rPh>
    <rPh sb="4" eb="5">
      <t>ガイ</t>
    </rPh>
    <rPh sb="5" eb="7">
      <t>ケイヒ</t>
    </rPh>
    <rPh sb="8" eb="9">
      <t>ショウ</t>
    </rPh>
    <rPh sb="9" eb="10">
      <t>ケイ</t>
    </rPh>
    <phoneticPr fontId="9"/>
  </si>
  <si>
    <t>助成対象経費　小計（4）</t>
    <rPh sb="0" eb="2">
      <t>ジョセイ</t>
    </rPh>
    <rPh sb="2" eb="4">
      <t>タイショウ</t>
    </rPh>
    <rPh sb="4" eb="6">
      <t>ケイヒ</t>
    </rPh>
    <rPh sb="7" eb="8">
      <t>ショウ</t>
    </rPh>
    <rPh sb="8" eb="9">
      <t>ケイ</t>
    </rPh>
    <phoneticPr fontId="9"/>
  </si>
  <si>
    <t>助成対象外経費　小計（4）</t>
    <rPh sb="0" eb="2">
      <t>ジョセイ</t>
    </rPh>
    <rPh sb="2" eb="4">
      <t>タイショウ</t>
    </rPh>
    <rPh sb="4" eb="5">
      <t>ガイ</t>
    </rPh>
    <rPh sb="5" eb="7">
      <t>ケイヒ</t>
    </rPh>
    <rPh sb="8" eb="9">
      <t>ショウ</t>
    </rPh>
    <rPh sb="9" eb="10">
      <t>ケイ</t>
    </rPh>
    <phoneticPr fontId="9"/>
  </si>
  <si>
    <t>助成対象経費　小計（5）</t>
    <rPh sb="0" eb="2">
      <t>ジョセイ</t>
    </rPh>
    <rPh sb="2" eb="4">
      <t>タイショウ</t>
    </rPh>
    <rPh sb="4" eb="6">
      <t>ケイヒ</t>
    </rPh>
    <rPh sb="7" eb="8">
      <t>ショウ</t>
    </rPh>
    <rPh sb="8" eb="9">
      <t>ケイ</t>
    </rPh>
    <phoneticPr fontId="9"/>
  </si>
  <si>
    <t>助成対象外経費　小計（5）</t>
    <rPh sb="0" eb="2">
      <t>ジョセイ</t>
    </rPh>
    <rPh sb="2" eb="4">
      <t>タイショウ</t>
    </rPh>
    <rPh sb="4" eb="5">
      <t>ガイ</t>
    </rPh>
    <rPh sb="5" eb="7">
      <t>ケイヒ</t>
    </rPh>
    <rPh sb="8" eb="9">
      <t>ショウ</t>
    </rPh>
    <rPh sb="9" eb="10">
      <t>ケイ</t>
    </rPh>
    <phoneticPr fontId="9"/>
  </si>
  <si>
    <t>(6)</t>
    <phoneticPr fontId="5"/>
  </si>
  <si>
    <t>助成対象経費　小計（6）</t>
    <rPh sb="0" eb="2">
      <t>ジョセイ</t>
    </rPh>
    <rPh sb="2" eb="4">
      <t>タイショウ</t>
    </rPh>
    <rPh sb="4" eb="6">
      <t>ケイヒ</t>
    </rPh>
    <rPh sb="7" eb="8">
      <t>ショウ</t>
    </rPh>
    <rPh sb="8" eb="9">
      <t>ケイ</t>
    </rPh>
    <phoneticPr fontId="9"/>
  </si>
  <si>
    <t>助成対象外経費　小計（6）</t>
    <rPh sb="0" eb="2">
      <t>ジョセイ</t>
    </rPh>
    <rPh sb="2" eb="4">
      <t>タイショウ</t>
    </rPh>
    <rPh sb="4" eb="5">
      <t>ガイ</t>
    </rPh>
    <rPh sb="5" eb="7">
      <t>ケイヒ</t>
    </rPh>
    <rPh sb="8" eb="9">
      <t>ショウ</t>
    </rPh>
    <rPh sb="9" eb="10">
      <t>ケイ</t>
    </rPh>
    <phoneticPr fontId="9"/>
  </si>
  <si>
    <t>(7)</t>
    <phoneticPr fontId="5"/>
  </si>
  <si>
    <t>助成対象経費　小計（7）</t>
    <rPh sb="0" eb="2">
      <t>ジョセイ</t>
    </rPh>
    <rPh sb="2" eb="4">
      <t>タイショウ</t>
    </rPh>
    <rPh sb="4" eb="6">
      <t>ケイヒ</t>
    </rPh>
    <rPh sb="7" eb="8">
      <t>ショウ</t>
    </rPh>
    <rPh sb="8" eb="9">
      <t>ケイ</t>
    </rPh>
    <phoneticPr fontId="9"/>
  </si>
  <si>
    <t>助成対象外経費　小計（7）</t>
    <rPh sb="0" eb="2">
      <t>ジョセイ</t>
    </rPh>
    <rPh sb="2" eb="4">
      <t>タイショウ</t>
    </rPh>
    <rPh sb="4" eb="5">
      <t>ガイ</t>
    </rPh>
    <rPh sb="5" eb="7">
      <t>ケイヒ</t>
    </rPh>
    <rPh sb="8" eb="9">
      <t>ショウ</t>
    </rPh>
    <rPh sb="9" eb="10">
      <t>ケイ</t>
    </rPh>
    <phoneticPr fontId="9"/>
  </si>
  <si>
    <t>(8)</t>
    <phoneticPr fontId="5"/>
  </si>
  <si>
    <t>助成対象経費　小計（8）</t>
    <rPh sb="0" eb="2">
      <t>ジョセイ</t>
    </rPh>
    <rPh sb="2" eb="4">
      <t>タイショウ</t>
    </rPh>
    <rPh sb="4" eb="6">
      <t>ケイヒ</t>
    </rPh>
    <rPh sb="7" eb="8">
      <t>ショウ</t>
    </rPh>
    <rPh sb="8" eb="9">
      <t>ケイ</t>
    </rPh>
    <phoneticPr fontId="9"/>
  </si>
  <si>
    <t>助成対象外経費　小計（8）</t>
    <rPh sb="0" eb="2">
      <t>ジョセイ</t>
    </rPh>
    <rPh sb="2" eb="4">
      <t>タイショウ</t>
    </rPh>
    <rPh sb="4" eb="5">
      <t>ガイ</t>
    </rPh>
    <rPh sb="5" eb="7">
      <t>ケイヒ</t>
    </rPh>
    <rPh sb="8" eb="9">
      <t>ショウ</t>
    </rPh>
    <rPh sb="9" eb="10">
      <t>ケイ</t>
    </rPh>
    <phoneticPr fontId="9"/>
  </si>
  <si>
    <t>(9)</t>
    <phoneticPr fontId="5"/>
  </si>
  <si>
    <t>助成対象経費　小計（9）</t>
    <rPh sb="0" eb="2">
      <t>ジョセイ</t>
    </rPh>
    <rPh sb="2" eb="4">
      <t>タイショウ</t>
    </rPh>
    <rPh sb="4" eb="6">
      <t>ケイヒ</t>
    </rPh>
    <rPh sb="7" eb="8">
      <t>ショウ</t>
    </rPh>
    <rPh sb="8" eb="9">
      <t>ケイ</t>
    </rPh>
    <phoneticPr fontId="9"/>
  </si>
  <si>
    <t>助成対象外経費　小計（9）</t>
    <rPh sb="0" eb="2">
      <t>ジョセイ</t>
    </rPh>
    <rPh sb="2" eb="4">
      <t>タイショウ</t>
    </rPh>
    <rPh sb="4" eb="5">
      <t>ガイ</t>
    </rPh>
    <rPh sb="5" eb="7">
      <t>ケイヒ</t>
    </rPh>
    <rPh sb="8" eb="9">
      <t>ショウ</t>
    </rPh>
    <rPh sb="9" eb="10">
      <t>ケイ</t>
    </rPh>
    <phoneticPr fontId="9"/>
  </si>
  <si>
    <t>(10)</t>
    <phoneticPr fontId="5"/>
  </si>
  <si>
    <t>助成対象経費　小計（10）</t>
    <rPh sb="0" eb="2">
      <t>ジョセイ</t>
    </rPh>
    <rPh sb="2" eb="4">
      <t>タイショウ</t>
    </rPh>
    <rPh sb="4" eb="6">
      <t>ケイヒ</t>
    </rPh>
    <rPh sb="7" eb="8">
      <t>ショウ</t>
    </rPh>
    <rPh sb="8" eb="9">
      <t>ケイ</t>
    </rPh>
    <phoneticPr fontId="9"/>
  </si>
  <si>
    <t>助成対象外経費　小計（10）</t>
    <rPh sb="0" eb="2">
      <t>ジョセイ</t>
    </rPh>
    <rPh sb="2" eb="4">
      <t>タイショウ</t>
    </rPh>
    <rPh sb="4" eb="5">
      <t>ガイ</t>
    </rPh>
    <rPh sb="5" eb="7">
      <t>ケイヒ</t>
    </rPh>
    <rPh sb="8" eb="9">
      <t>ショウ</t>
    </rPh>
    <rPh sb="9" eb="10">
      <t>ケイ</t>
    </rPh>
    <phoneticPr fontId="9"/>
  </si>
  <si>
    <t>費用の区分</t>
  </si>
  <si>
    <t>単位</t>
  </si>
  <si>
    <t>省エネ設備の導入</t>
    <phoneticPr fontId="5"/>
  </si>
  <si>
    <t>運用改善の実践</t>
    <rPh sb="0" eb="4">
      <t>ウンヨウカイゼン</t>
    </rPh>
    <rPh sb="5" eb="7">
      <t>ジッセン</t>
    </rPh>
    <phoneticPr fontId="5"/>
  </si>
  <si>
    <t>省エネ設備の種類</t>
    <rPh sb="0" eb="1">
      <t>ショウ</t>
    </rPh>
    <rPh sb="3" eb="5">
      <t>セツビ</t>
    </rPh>
    <phoneticPr fontId="2"/>
  </si>
  <si>
    <t>高効率空調設備</t>
    <phoneticPr fontId="2"/>
  </si>
  <si>
    <t>全熱交換器</t>
    <phoneticPr fontId="2"/>
  </si>
  <si>
    <t>LED照明設備</t>
    <phoneticPr fontId="2"/>
  </si>
  <si>
    <t>高効率ボイラー</t>
    <phoneticPr fontId="2"/>
  </si>
  <si>
    <t>高効率変圧器</t>
    <phoneticPr fontId="2"/>
  </si>
  <si>
    <t>断熱窓</t>
    <phoneticPr fontId="2"/>
  </si>
  <si>
    <t>高効率コンプレッサ</t>
  </si>
  <si>
    <t>高効率冷凍冷蔵設備</t>
    <phoneticPr fontId="2"/>
  </si>
  <si>
    <t>その他</t>
    <rPh sb="2" eb="3">
      <t>タ</t>
    </rPh>
    <phoneticPr fontId="2"/>
  </si>
  <si>
    <t>設計費</t>
    <phoneticPr fontId="2"/>
  </si>
  <si>
    <t>設備費</t>
    <phoneticPr fontId="2"/>
  </si>
  <si>
    <t>工事費</t>
    <phoneticPr fontId="2"/>
  </si>
  <si>
    <t>▲助成対象外</t>
    <rPh sb="1" eb="6">
      <t>ジョセイタイショウガイ</t>
    </rPh>
    <phoneticPr fontId="2"/>
  </si>
  <si>
    <r>
      <t>助成対象外経費</t>
    </r>
    <r>
      <rPr>
        <sz val="10"/>
        <color theme="1"/>
        <rFont val="ＭＳ Ｐ明朝"/>
        <family val="1"/>
        <charset val="128"/>
      </rPr>
      <t>は、＜省エネ設備の種類＞欄のプルダウンメニューから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1">
      <t>ショウ</t>
    </rPh>
    <rPh sb="13" eb="15">
      <t>セツビ</t>
    </rPh>
    <rPh sb="16" eb="18">
      <t>シュルイ</t>
    </rPh>
    <rPh sb="19" eb="20">
      <t>ラン</t>
    </rPh>
    <rPh sb="35" eb="37">
      <t>ジョセイ</t>
    </rPh>
    <rPh sb="37" eb="40">
      <t>タイショウガイ</t>
    </rPh>
    <rPh sb="43" eb="45">
      <t>センタク</t>
    </rPh>
    <phoneticPr fontId="5"/>
  </si>
  <si>
    <t>省エネ設備の種類</t>
    <rPh sb="0" eb="1">
      <t>ショウ</t>
    </rPh>
    <rPh sb="3" eb="5">
      <t>セツビ</t>
    </rPh>
    <rPh sb="6" eb="8">
      <t>シュルイ</t>
    </rPh>
    <phoneticPr fontId="2"/>
  </si>
  <si>
    <t>費用の区分</t>
    <rPh sb="0" eb="2">
      <t>ヒヨウ</t>
    </rPh>
    <rPh sb="3" eb="5">
      <t>クブン</t>
    </rPh>
    <phoneticPr fontId="9"/>
  </si>
  <si>
    <t>運用改善の種類</t>
    <rPh sb="0" eb="4">
      <t>ウンヨウカイゼン</t>
    </rPh>
    <phoneticPr fontId="2"/>
  </si>
  <si>
    <t>運用改善の種類</t>
    <rPh sb="0" eb="4">
      <t>ウンヨウカイゼン</t>
    </rPh>
    <rPh sb="5" eb="7">
      <t>シュルイ</t>
    </rPh>
    <phoneticPr fontId="2"/>
  </si>
  <si>
    <t>BEMS</t>
  </si>
  <si>
    <t>人感センサー等の導入</t>
    <phoneticPr fontId="2"/>
  </si>
  <si>
    <t>照明スイッチ細分化工事</t>
    <phoneticPr fontId="2"/>
  </si>
  <si>
    <t>省エネ設備の導入</t>
    <rPh sb="0" eb="1">
      <t>ショウ</t>
    </rPh>
    <rPh sb="3" eb="5">
      <t>セツビ</t>
    </rPh>
    <phoneticPr fontId="5"/>
  </si>
  <si>
    <t>交付決定額[円]</t>
    <phoneticPr fontId="2"/>
  </si>
  <si>
    <t>原則として、複数社から取得した見積書の中で、助成対象経費が最も安価なものを採用していただきます。</t>
    <rPh sb="0" eb="2">
      <t>ゲンソク</t>
    </rPh>
    <rPh sb="17" eb="18">
      <t>ショ</t>
    </rPh>
    <rPh sb="22" eb="24">
      <t>ジョセイ</t>
    </rPh>
    <rPh sb="24" eb="26">
      <t>タイショウ</t>
    </rPh>
    <rPh sb="26" eb="28">
      <t>ケイヒ</t>
    </rPh>
    <rPh sb="29" eb="30">
      <t>モット</t>
    </rPh>
    <rPh sb="31" eb="33">
      <t>アンカ</t>
    </rPh>
    <rPh sb="37" eb="39">
      <t>サイヨウ</t>
    </rPh>
    <phoneticPr fontId="35"/>
  </si>
  <si>
    <t>共通様式１</t>
    <rPh sb="0" eb="2">
      <t>キョウツウ</t>
    </rPh>
    <rPh sb="2" eb="4">
      <t>ヨウシキ</t>
    </rPh>
    <phoneticPr fontId="9"/>
  </si>
  <si>
    <t>助成金の確定額[円]</t>
    <rPh sb="0" eb="3">
      <t>ジョセイキン</t>
    </rPh>
    <rPh sb="4" eb="7">
      <t>カクテイガク</t>
    </rPh>
    <rPh sb="8" eb="9">
      <t>エン</t>
    </rPh>
    <phoneticPr fontId="35"/>
  </si>
  <si>
    <t>3社以上の見積を取得し、取得した相見積の情報を転記してください。</t>
    <rPh sb="12" eb="14">
      <t>シュトク</t>
    </rPh>
    <rPh sb="16" eb="17">
      <t>アイ</t>
    </rPh>
    <rPh sb="17" eb="19">
      <t>ミツモリ</t>
    </rPh>
    <rPh sb="20" eb="22">
      <t>ジョウホウ</t>
    </rPh>
    <rPh sb="23" eb="25">
      <t>テンキ</t>
    </rPh>
    <phoneticPr fontId="2"/>
  </si>
  <si>
    <t>共通様式の２</t>
    <rPh sb="0" eb="4">
      <t>キョウツウヨウシキ</t>
    </rPh>
    <phoneticPr fontId="2"/>
  </si>
  <si>
    <t>共通様式の３</t>
    <rPh sb="0" eb="4">
      <t>キョウツウヨウシキ</t>
    </rPh>
    <phoneticPr fontId="2"/>
  </si>
  <si>
    <t>　色のセルに入力してください。</t>
    <rPh sb="1" eb="2">
      <t>イロ</t>
    </rPh>
    <rPh sb="6" eb="8">
      <t>ニュウリョク</t>
    </rPh>
    <phoneticPr fontId="9"/>
  </si>
  <si>
    <t>上限額</t>
    <rPh sb="0" eb="3">
      <t>ジョウゲンガク</t>
    </rPh>
    <phoneticPr fontId="2"/>
  </si>
  <si>
    <t>省エネ設備導入
助成額</t>
    <rPh sb="0" eb="1">
      <t>ショウ</t>
    </rPh>
    <rPh sb="3" eb="5">
      <t>セツビ</t>
    </rPh>
    <rPh sb="5" eb="7">
      <t>ドウニュウ</t>
    </rPh>
    <rPh sb="8" eb="11">
      <t>ジョセイガク</t>
    </rPh>
    <phoneticPr fontId="2"/>
  </si>
  <si>
    <t>運用改善実施
助成額</t>
    <rPh sb="0" eb="4">
      <t>ウンヨウカイゼン</t>
    </rPh>
    <rPh sb="4" eb="6">
      <t>ジッシ</t>
    </rPh>
    <rPh sb="7" eb="10">
      <t>ジョセイガク</t>
    </rPh>
    <phoneticPr fontId="2"/>
  </si>
  <si>
    <t>助成額合計</t>
    <rPh sb="0" eb="5">
      <t>ジョセイガクゴウケイ</t>
    </rPh>
    <phoneticPr fontId="2"/>
  </si>
  <si>
    <t>交付申請額</t>
    <rPh sb="0" eb="5">
      <t>コウフシンセイガク</t>
    </rPh>
    <phoneticPr fontId="2"/>
  </si>
  <si>
    <t>省エネ設備導入
助成率</t>
    <rPh sb="0" eb="1">
      <t>ショウ</t>
    </rPh>
    <rPh sb="3" eb="5">
      <t>セツビ</t>
    </rPh>
    <rPh sb="5" eb="7">
      <t>ドウニュウ</t>
    </rPh>
    <rPh sb="8" eb="11">
      <t>ジョセイリツ</t>
    </rPh>
    <phoneticPr fontId="2"/>
  </si>
  <si>
    <t>運用改善実施
助成率</t>
    <rPh sb="0" eb="4">
      <t>ウンヨウカイゼン</t>
    </rPh>
    <rPh sb="4" eb="6">
      <t>ジッシ</t>
    </rPh>
    <rPh sb="7" eb="10">
      <t>ジョセイリツ</t>
    </rPh>
    <phoneticPr fontId="2"/>
  </si>
  <si>
    <t>色のセルに入力してください。</t>
    <rPh sb="0" eb="1">
      <t>イロ</t>
    </rPh>
    <rPh sb="5" eb="7">
      <t>ニュウリョク</t>
    </rPh>
    <phoneticPr fontId="9"/>
  </si>
  <si>
    <t>工事完了時交付申請額[円]</t>
    <rPh sb="0" eb="5">
      <t>コウジカンリョウジ</t>
    </rPh>
    <rPh sb="5" eb="10">
      <t>コウフシンセイガク</t>
    </rPh>
    <rPh sb="11" eb="12">
      <t>エン</t>
    </rPh>
    <phoneticPr fontId="35"/>
  </si>
  <si>
    <t>※経費は、共通様式2,3から自動集計により作成されます。</t>
    <rPh sb="1" eb="3">
      <t>ケイヒ</t>
    </rPh>
    <rPh sb="5" eb="7">
      <t>キョウツウ</t>
    </rPh>
    <rPh sb="7" eb="9">
      <t>ヨウシキ</t>
    </rPh>
    <rPh sb="14" eb="16">
      <t>ジドウ</t>
    </rPh>
    <rPh sb="16" eb="18">
      <t>シュウケイ</t>
    </rPh>
    <rPh sb="21" eb="23">
      <t>サクセイ</t>
    </rPh>
    <phoneticPr fontId="9"/>
  </si>
  <si>
    <t>申請関係様式の印刷要領</t>
    <rPh sb="0" eb="2">
      <t>シンセイ</t>
    </rPh>
    <rPh sb="2" eb="4">
      <t>カンケイ</t>
    </rPh>
    <rPh sb="4" eb="6">
      <t>ヨウシキ</t>
    </rPh>
    <rPh sb="7" eb="9">
      <t>インサツ</t>
    </rPh>
    <rPh sb="9" eb="11">
      <t>ヨウリョウ</t>
    </rPh>
    <phoneticPr fontId="9"/>
  </si>
  <si>
    <t>事前に省エネ診断を受診し、この提案に基づき、省エネ設備の導入又は運用改善の実践を行う。(助成対象経費の2/3、上限額2,500万円)</t>
    <rPh sb="0" eb="2">
      <t>ジゼン</t>
    </rPh>
    <rPh sb="3" eb="4">
      <t>ショウ</t>
    </rPh>
    <rPh sb="6" eb="8">
      <t>シンダン</t>
    </rPh>
    <rPh sb="9" eb="11">
      <t>ジュシン</t>
    </rPh>
    <rPh sb="15" eb="17">
      <t>テイアン</t>
    </rPh>
    <rPh sb="18" eb="19">
      <t>モト</t>
    </rPh>
    <rPh sb="22" eb="23">
      <t>ショウ</t>
    </rPh>
    <rPh sb="25" eb="27">
      <t>セツビ</t>
    </rPh>
    <rPh sb="28" eb="30">
      <t>ドウニュウ</t>
    </rPh>
    <rPh sb="30" eb="31">
      <t>マタ</t>
    </rPh>
    <rPh sb="32" eb="36">
      <t>ウンヨウカイゼン</t>
    </rPh>
    <rPh sb="37" eb="39">
      <t>ジッセン</t>
    </rPh>
    <rPh sb="40" eb="41">
      <t>オコナ</t>
    </rPh>
    <rPh sb="44" eb="50">
      <t>ジョセイタイショウケイヒ</t>
    </rPh>
    <rPh sb="55" eb="58">
      <t>ジョウゲンガク</t>
    </rPh>
    <rPh sb="63" eb="65">
      <t>マンエン</t>
    </rPh>
    <phoneticPr fontId="5"/>
  </si>
  <si>
    <t>共通様式の４</t>
    <rPh sb="0" eb="2">
      <t>キョウツウ</t>
    </rPh>
    <rPh sb="2" eb="4">
      <t>ヨウシキ</t>
    </rPh>
    <phoneticPr fontId="2"/>
  </si>
  <si>
    <t>事前に省エネ診断を受診し、本事業によりCO2排出量の削減見込みが50％以上及びエネルギー消費量の削減見込みが50％以上の要件を満たしている。(助成対象経費の3/4、上限額5,000万円)</t>
    <rPh sb="0" eb="2">
      <t>ジゼン</t>
    </rPh>
    <rPh sb="3" eb="4">
      <t>ショウ</t>
    </rPh>
    <rPh sb="6" eb="8">
      <t>シンダン</t>
    </rPh>
    <rPh sb="9" eb="11">
      <t>ジュシン</t>
    </rPh>
    <rPh sb="13" eb="16">
      <t>ホンジギョウ</t>
    </rPh>
    <rPh sb="22" eb="25">
      <t>ハイシュツリョウ</t>
    </rPh>
    <rPh sb="26" eb="30">
      <t>サクゲンミコ</t>
    </rPh>
    <rPh sb="35" eb="37">
      <t>イジョウ</t>
    </rPh>
    <rPh sb="37" eb="38">
      <t>オヨ</t>
    </rPh>
    <rPh sb="44" eb="47">
      <t>ショウヒリョウ</t>
    </rPh>
    <rPh sb="48" eb="52">
      <t>サクゲンミコ</t>
    </rPh>
    <rPh sb="57" eb="59">
      <t>イジョウ</t>
    </rPh>
    <rPh sb="60" eb="62">
      <t>ヨウケン</t>
    </rPh>
    <rPh sb="63" eb="64">
      <t>ミ</t>
    </rPh>
    <phoneticPr fontId="5"/>
  </si>
  <si>
    <t>〇</t>
  </si>
  <si>
    <t>交付申請</t>
  </si>
  <si>
    <t>高効率空調設備</t>
  </si>
  <si>
    <t>設備費</t>
  </si>
  <si>
    <t>室外機　型番：○○○</t>
    <phoneticPr fontId="2"/>
  </si>
  <si>
    <t>室内機　型番：▽▽▽</t>
    <phoneticPr fontId="2"/>
  </si>
  <si>
    <t>液晶ワイヤードリモコン　型番：◆◆</t>
    <phoneticPr fontId="2"/>
  </si>
  <si>
    <t>導入室外機搬入費</t>
    <rPh sb="0" eb="2">
      <t>ドウニュウ</t>
    </rPh>
    <rPh sb="2" eb="5">
      <t>シツガイキ</t>
    </rPh>
    <rPh sb="5" eb="8">
      <t>ハンニュウヒ</t>
    </rPh>
    <phoneticPr fontId="18"/>
  </si>
  <si>
    <t>導入室外機据付費</t>
    <rPh sb="0" eb="2">
      <t>ドウニュウ</t>
    </rPh>
    <rPh sb="2" eb="5">
      <t>シツガイキ</t>
    </rPh>
    <rPh sb="5" eb="8">
      <t>スエツケヒ</t>
    </rPh>
    <phoneticPr fontId="18"/>
  </si>
  <si>
    <t>導入室内機搬入費</t>
    <rPh sb="0" eb="2">
      <t>ドウニュウ</t>
    </rPh>
    <rPh sb="2" eb="5">
      <t>シツナイキ</t>
    </rPh>
    <rPh sb="5" eb="8">
      <t>ハンニュウヒ</t>
    </rPh>
    <phoneticPr fontId="18"/>
  </si>
  <si>
    <t>導入室内機据付費</t>
    <rPh sb="0" eb="5">
      <t>ドウニュウシツナイキ</t>
    </rPh>
    <rPh sb="5" eb="8">
      <t>スエツケヒ</t>
    </rPh>
    <phoneticPr fontId="18"/>
  </si>
  <si>
    <t>工事費</t>
  </si>
  <si>
    <t>冷媒配管接合材</t>
    <rPh sb="0" eb="2">
      <t>レイバイ</t>
    </rPh>
    <rPh sb="2" eb="4">
      <t>ハイカン</t>
    </rPh>
    <rPh sb="4" eb="6">
      <t>セツゴウ</t>
    </rPh>
    <rPh sb="6" eb="7">
      <t>ザイ</t>
    </rPh>
    <phoneticPr fontId="18"/>
  </si>
  <si>
    <t>冷媒配管支持金物</t>
    <rPh sb="0" eb="2">
      <t>レイバイ</t>
    </rPh>
    <rPh sb="2" eb="4">
      <t>ハイカン</t>
    </rPh>
    <rPh sb="4" eb="6">
      <t>シジ</t>
    </rPh>
    <rPh sb="6" eb="8">
      <t>カナモノ</t>
    </rPh>
    <phoneticPr fontId="18"/>
  </si>
  <si>
    <t>缶</t>
    <rPh sb="0" eb="1">
      <t>カン</t>
    </rPh>
    <phoneticPr fontId="18"/>
  </si>
  <si>
    <t>個</t>
    <rPh sb="0" eb="1">
      <t>コ</t>
    </rPh>
    <phoneticPr fontId="2"/>
  </si>
  <si>
    <t>真空引き工事費</t>
    <rPh sb="0" eb="2">
      <t>シンクウ</t>
    </rPh>
    <rPh sb="2" eb="3">
      <t>ヒ</t>
    </rPh>
    <rPh sb="4" eb="7">
      <t>コウジヒ</t>
    </rPh>
    <phoneticPr fontId="5"/>
  </si>
  <si>
    <t>系統</t>
    <rPh sb="0" eb="2">
      <t>ケイトウ</t>
    </rPh>
    <phoneticPr fontId="9"/>
  </si>
  <si>
    <t>LED照明据付費</t>
    <rPh sb="5" eb="8">
      <t>スエツケヒ</t>
    </rPh>
    <phoneticPr fontId="2"/>
  </si>
  <si>
    <t>株式会社〇〇〇本社ビルゼロエミ省エネ事業</t>
    <rPh sb="0" eb="2">
      <t>カブシキ</t>
    </rPh>
    <rPh sb="2" eb="4">
      <t>カイシャ</t>
    </rPh>
    <rPh sb="7" eb="9">
      <t>ホンシャ</t>
    </rPh>
    <rPh sb="15" eb="16">
      <t>ショウ</t>
    </rPh>
    <rPh sb="18" eb="20">
      <t>ジギョウ</t>
    </rPh>
    <phoneticPr fontId="2"/>
  </si>
  <si>
    <t>省エネ設備の導入</t>
    <rPh sb="0" eb="1">
      <t>ショウ</t>
    </rPh>
    <rPh sb="3" eb="5">
      <t>セツビ</t>
    </rPh>
    <rPh sb="6" eb="8">
      <t>ドウニュウ</t>
    </rPh>
    <phoneticPr fontId="2"/>
  </si>
  <si>
    <t>○○株式会社</t>
    <rPh sb="2" eb="6">
      <t>カブシキカイシャ</t>
    </rPh>
    <phoneticPr fontId="2"/>
  </si>
  <si>
    <t>有限会社◆◆</t>
    <rPh sb="0" eb="4">
      <t>ユウゲンカイシャ</t>
    </rPh>
    <phoneticPr fontId="2"/>
  </si>
  <si>
    <t>式</t>
  </si>
  <si>
    <t>株式会社▲▲</t>
    <rPh sb="0" eb="4">
      <t>カブシキカイシャ</t>
    </rPh>
    <phoneticPr fontId="2"/>
  </si>
  <si>
    <t>取得社数が4社を超える場合は、本様式を複数枚作成またはご自身で作成してください。</t>
    <rPh sb="28" eb="30">
      <t>ジシン</t>
    </rPh>
    <rPh sb="31" eb="33">
      <t>サクセイ</t>
    </rPh>
    <phoneticPr fontId="18"/>
  </si>
  <si>
    <t>事業の名称</t>
    <rPh sb="0" eb="2">
      <t>ジギョウ</t>
    </rPh>
    <rPh sb="3" eb="5">
      <t>メイショウ</t>
    </rPh>
    <phoneticPr fontId="2"/>
  </si>
  <si>
    <t>ver.1.2</t>
    <phoneticPr fontId="2"/>
  </si>
  <si>
    <r>
      <rPr>
        <sz val="10"/>
        <color rgb="FFFF0000"/>
        <rFont val="ＭＳ Ｐ明朝"/>
        <family val="1"/>
        <charset val="128"/>
      </rPr>
      <t>助成対象外経費</t>
    </r>
    <r>
      <rPr>
        <sz val="10"/>
        <color theme="1"/>
        <rFont val="ＭＳ Ｐ明朝"/>
        <family val="1"/>
        <charset val="128"/>
      </rPr>
      <t>は、＜運用改善の種類＞欄のプルダウンメニューから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4">
      <t>ウンヨウカイゼン</t>
    </rPh>
    <rPh sb="15" eb="17">
      <t>シュルイ</t>
    </rPh>
    <rPh sb="18" eb="19">
      <t>ラン</t>
    </rPh>
    <rPh sb="34" eb="36">
      <t>ジョセイ</t>
    </rPh>
    <rPh sb="36" eb="39">
      <t>タイショウガイ</t>
    </rPh>
    <rPh sb="42" eb="44">
      <t>センタク</t>
    </rPh>
    <phoneticPr fontId="5"/>
  </si>
  <si>
    <t>運用改善の種類</t>
    <rPh sb="0" eb="4">
      <t>ウンヨウカイゼン</t>
    </rPh>
    <phoneticPr fontId="2"/>
  </si>
  <si>
    <t>既存照明処分費</t>
    <rPh sb="0" eb="2">
      <t>キゾン</t>
    </rPh>
    <rPh sb="2" eb="4">
      <t>ショウメイ</t>
    </rPh>
    <rPh sb="4" eb="7">
      <t>ショブンヒ</t>
    </rPh>
    <phoneticPr fontId="2"/>
  </si>
  <si>
    <t>LED照明設備</t>
  </si>
  <si>
    <t>LED照明　型番：○○○</t>
  </si>
  <si>
    <t>既存室外機処分費</t>
    <rPh sb="0" eb="2">
      <t>キゾン</t>
    </rPh>
    <rPh sb="2" eb="5">
      <t>シツガイキ</t>
    </rPh>
    <rPh sb="5" eb="8">
      <t>ショブンヒ</t>
    </rPh>
    <phoneticPr fontId="18"/>
  </si>
  <si>
    <t>既存室外機撤去費</t>
    <rPh sb="0" eb="5">
      <t>キゾンシツガイキ</t>
    </rPh>
    <rPh sb="5" eb="7">
      <t>テッキョ</t>
    </rPh>
    <rPh sb="7" eb="8">
      <t>ヒ</t>
    </rPh>
    <phoneticPr fontId="18"/>
  </si>
  <si>
    <t>既存室内機撤去費</t>
    <rPh sb="0" eb="2">
      <t>キゾン</t>
    </rPh>
    <rPh sb="2" eb="5">
      <t>シツナイキ</t>
    </rPh>
    <rPh sb="5" eb="7">
      <t>テッキョ</t>
    </rPh>
    <rPh sb="7" eb="8">
      <t>ヒ</t>
    </rPh>
    <phoneticPr fontId="18"/>
  </si>
  <si>
    <t>既存室内機処分費</t>
    <rPh sb="0" eb="2">
      <t>キゾン</t>
    </rPh>
    <rPh sb="2" eb="5">
      <t>シツナイキ</t>
    </rPh>
    <rPh sb="5" eb="8">
      <t>ショブンヒ</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</si>
</sst>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0#"/>
  </numFmts>
  <fonts count="6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sz val="12"/>
      <color theme="1"/>
      <name val="ＭＳ Ｐ明朝"/>
      <family val="1"/>
      <charset val="128"/>
    </font>
    <font>
      <sz val="10"/>
      <color indexed="8"/>
      <name val="ＭＳ Ｐ明朝"/>
      <family val="1"/>
      <charset val="128"/>
    </font>
    <font>
      <b/>
      <sz val="12"/>
      <color theme="1"/>
      <name val="ＭＳ Ｐ明朝"/>
      <family val="1"/>
      <charset val="128"/>
    </font>
    <font>
      <sz val="11"/>
      <color theme="1"/>
      <name val="ＭＳ 明朝"/>
      <family val="1"/>
      <charset val="128"/>
    </font>
    <font>
      <sz val="9"/>
      <color theme="1"/>
      <name val="ＭＳ 明朝"/>
      <family val="1"/>
      <charset val="128"/>
    </font>
    <font>
      <b/>
      <sz val="9"/>
      <color theme="1"/>
      <name val="游ゴシック"/>
      <family val="3"/>
      <charset val="128"/>
      <scheme val="minor"/>
    </font>
    <font>
      <sz val="11"/>
      <color theme="1"/>
      <name val="ＭＳ Ｐゴシック"/>
      <family val="2"/>
      <charset val="128"/>
    </font>
    <font>
      <sz val="6"/>
      <name val="ＭＳ Ｐゴシック"/>
      <family val="2"/>
      <charset val="128"/>
    </font>
    <font>
      <sz val="10"/>
      <color theme="1"/>
      <name val="游ゴシック"/>
      <family val="3"/>
      <charset val="128"/>
      <scheme val="minor"/>
    </font>
    <font>
      <b/>
      <sz val="10"/>
      <color rgb="FFC0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sz val="12"/>
      <color theme="1"/>
      <name val="游ゴシック"/>
      <family val="3"/>
      <charset val="128"/>
      <scheme val="minor"/>
    </font>
    <font>
      <b/>
      <sz val="12"/>
      <color rgb="FFC0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4"/>
      <color rgb="FFC00000"/>
      <name val="游ゴシック"/>
      <family val="3"/>
      <charset val="128"/>
      <scheme val="minor"/>
    </font>
    <font>
      <sz val="11"/>
      <color rgb="FFFF0000"/>
      <name val="游ゴシック"/>
      <family val="3"/>
      <charset val="128"/>
      <scheme val="minor"/>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9"/>
      <color theme="1"/>
      <name val="ＭＳ Ｐ明朝"/>
      <family val="1"/>
      <charset val="128"/>
    </font>
    <font>
      <sz val="10"/>
      <name val="ＭＳ Ｐ明朝"/>
      <family val="1"/>
      <charset val="128"/>
    </font>
    <font>
      <sz val="10"/>
      <color rgb="FFFF0000"/>
      <name val="ＭＳ Ｐ明朝"/>
      <family val="1"/>
      <charset val="128"/>
    </font>
    <font>
      <sz val="10"/>
      <name val="メイリオ"/>
      <family val="2"/>
      <charset val="128"/>
    </font>
    <font>
      <b/>
      <sz val="12"/>
      <color indexed="8"/>
      <name val="游ゴシック"/>
      <family val="3"/>
      <charset val="128"/>
      <scheme val="minor"/>
    </font>
    <font>
      <u/>
      <sz val="12"/>
      <color indexed="10"/>
      <name val="游ゴシック"/>
      <family val="3"/>
      <charset val="128"/>
      <scheme val="minor"/>
    </font>
    <font>
      <b/>
      <sz val="16"/>
      <name val="游ゴシック"/>
      <family val="3"/>
      <charset val="128"/>
      <scheme val="minor"/>
    </font>
    <font>
      <b/>
      <sz val="10"/>
      <name val="游ゴシック"/>
      <family val="3"/>
      <charset val="128"/>
      <scheme val="minor"/>
    </font>
    <font>
      <sz val="12"/>
      <name val="游ゴシック"/>
      <family val="3"/>
      <charset val="128"/>
      <scheme val="minor"/>
    </font>
    <font>
      <sz val="16"/>
      <name val="游ゴシック"/>
      <family val="3"/>
      <charset val="128"/>
      <scheme val="minor"/>
    </font>
    <font>
      <b/>
      <sz val="16"/>
      <color theme="1"/>
      <name val="ＭＳ Ｐ明朝"/>
      <family val="1"/>
      <charset val="128"/>
    </font>
    <font>
      <sz val="16"/>
      <color rgb="FFFF0000"/>
      <name val="ＭＳ Ｐ明朝"/>
      <family val="1"/>
      <charset val="128"/>
    </font>
    <font>
      <b/>
      <sz val="14"/>
      <name val="ＭＳ Ｐ明朝"/>
      <family val="1"/>
      <charset val="128"/>
    </font>
    <font>
      <sz val="12"/>
      <color indexed="10"/>
      <name val="メイリオ"/>
      <family val="3"/>
      <charset val="128"/>
    </font>
    <font>
      <sz val="10"/>
      <color rgb="FF000000"/>
      <name val="Arial"/>
      <family val="2"/>
    </font>
    <font>
      <b/>
      <sz val="8"/>
      <color theme="1"/>
      <name val="游ゴシック"/>
      <family val="3"/>
      <charset val="128"/>
      <scheme val="minor"/>
    </font>
    <font>
      <sz val="18"/>
      <name val="ＭＳ 明朝"/>
      <family val="1"/>
      <charset val="128"/>
    </font>
    <font>
      <sz val="11"/>
      <color indexed="8"/>
      <name val="ＭＳ Ｐ明朝"/>
      <family val="1"/>
      <charset val="128"/>
    </font>
    <font>
      <b/>
      <sz val="10"/>
      <color rgb="FFFF0000"/>
      <name val="游ゴシック"/>
      <family val="3"/>
      <charset val="128"/>
      <scheme val="minor"/>
    </font>
    <font>
      <b/>
      <sz val="16"/>
      <color rgb="FFFF0000"/>
      <name val="游ゴシック"/>
      <family val="3"/>
      <charset val="128"/>
      <scheme val="minor"/>
    </font>
    <font>
      <sz val="12"/>
      <color rgb="FFFF0000"/>
      <name val="游ゴシック"/>
      <family val="3"/>
      <charset val="128"/>
      <scheme val="minor"/>
    </font>
    <font>
      <sz val="16"/>
      <color rgb="FFFF0000"/>
      <name val="游ゴシック"/>
      <family val="3"/>
      <charset val="128"/>
      <scheme val="minor"/>
    </font>
    <font>
      <sz val="10"/>
      <color rgb="FFFF0000"/>
      <name val="メイリオ"/>
      <family val="2"/>
      <charset val="128"/>
    </font>
    <font>
      <sz val="18"/>
      <color rgb="FFFF0000"/>
      <name val="ＭＳ 明朝"/>
      <family val="1"/>
      <charset val="128"/>
    </font>
    <font>
      <sz val="14"/>
      <color rgb="FFFF0000"/>
      <name val="ＭＳ Ｐ明朝"/>
      <family val="1"/>
      <charset val="128"/>
    </font>
  </fonts>
  <fills count="15">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D9FFFF"/>
        <bgColor indexed="64"/>
      </patternFill>
    </fill>
    <fill>
      <patternFill patternType="solid">
        <fgColor rgb="FFE6FCFE"/>
        <bgColor indexed="64"/>
      </patternFill>
    </fill>
    <fill>
      <patternFill patternType="solid">
        <fgColor rgb="FFCCFFFF"/>
        <bgColor indexed="64"/>
      </patternFill>
    </fill>
    <fill>
      <patternFill patternType="solid">
        <fgColor rgb="FFFFFF99"/>
        <bgColor indexed="64"/>
      </patternFill>
    </fill>
    <fill>
      <patternFill patternType="solid">
        <fgColor rgb="FF92D050"/>
        <bgColor indexed="64"/>
      </patternFill>
    </fill>
    <fill>
      <patternFill patternType="solid">
        <fgColor rgb="FF66FF66"/>
        <bgColor indexed="64"/>
      </patternFill>
    </fill>
    <fill>
      <patternFill patternType="solid">
        <fgColor theme="7" tint="0.79998168889431442"/>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FF00"/>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auto="1"/>
      </bottom>
      <diagonal/>
    </border>
    <border>
      <left/>
      <right style="thick">
        <color indexed="64"/>
      </right>
      <top style="thin">
        <color auto="1"/>
      </top>
      <bottom style="thin">
        <color auto="1"/>
      </bottom>
      <diagonal/>
    </border>
    <border>
      <left style="thick">
        <color indexed="64"/>
      </left>
      <right/>
      <top style="double">
        <color indexed="64"/>
      </top>
      <bottom style="double">
        <color auto="1"/>
      </bottom>
      <diagonal/>
    </border>
    <border>
      <left/>
      <right style="thin">
        <color indexed="64"/>
      </right>
      <top style="double">
        <color indexed="64"/>
      </top>
      <bottom style="double">
        <color auto="1"/>
      </bottom>
      <diagonal/>
    </border>
    <border>
      <left/>
      <right style="thick">
        <color indexed="64"/>
      </right>
      <top style="double">
        <color auto="1"/>
      </top>
      <bottom style="double">
        <color auto="1"/>
      </bottom>
      <diagonal/>
    </border>
    <border>
      <left style="thick">
        <color indexed="64"/>
      </left>
      <right/>
      <top/>
      <bottom style="thick">
        <color indexed="64"/>
      </bottom>
      <diagonal/>
    </border>
    <border>
      <left/>
      <right style="thin">
        <color indexed="64"/>
      </right>
      <top style="medium">
        <color indexed="64"/>
      </top>
      <bottom style="thick">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ck">
        <color indexed="64"/>
      </right>
      <top style="thin">
        <color indexed="64"/>
      </top>
      <bottom/>
      <diagonal/>
    </border>
    <border>
      <left/>
      <right/>
      <top style="double">
        <color indexed="64"/>
      </top>
      <bottom style="double">
        <color auto="1"/>
      </bottom>
      <diagonal/>
    </border>
    <border>
      <left style="thin">
        <color indexed="64"/>
      </left>
      <right/>
      <top style="double">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ck">
        <color indexed="64"/>
      </bottom>
      <diagonal/>
    </border>
  </borders>
  <cellStyleXfs count="1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7" fillId="0" borderId="0">
      <alignment vertical="center"/>
    </xf>
    <xf numFmtId="38" fontId="17" fillId="0" borderId="0" applyFont="0" applyFill="0" applyBorder="0" applyAlignment="0" applyProtection="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 fillId="0" borderId="0">
      <alignment vertical="center"/>
    </xf>
    <xf numFmtId="9" fontId="36"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7" fillId="0" borderId="0" xfId="1" applyFont="1" applyBorder="1">
      <alignment vertical="center"/>
    </xf>
    <xf numFmtId="0" fontId="7" fillId="0" borderId="0" xfId="1" applyFont="1">
      <alignment vertical="center"/>
    </xf>
    <xf numFmtId="0" fontId="11" fillId="0" borderId="0" xfId="1" applyFont="1">
      <alignment vertical="center"/>
    </xf>
    <xf numFmtId="0" fontId="14" fillId="0" borderId="0" xfId="1" applyFont="1" applyFill="1" applyAlignment="1" applyProtection="1">
      <alignment horizontal="right" vertical="center"/>
      <protection hidden="1"/>
    </xf>
    <xf numFmtId="0" fontId="38" fillId="0" borderId="0" xfId="7" applyFont="1" applyProtection="1">
      <alignment vertical="center"/>
      <protection hidden="1"/>
    </xf>
    <xf numFmtId="38" fontId="38" fillId="0" borderId="0" xfId="2" applyFont="1" applyProtection="1">
      <alignment vertical="center"/>
      <protection hidden="1"/>
    </xf>
    <xf numFmtId="176" fontId="38" fillId="0" borderId="34" xfId="2" applyNumberFormat="1" applyFont="1" applyBorder="1" applyAlignment="1" applyProtection="1">
      <alignment horizontal="center" vertical="center"/>
      <protection hidden="1"/>
    </xf>
    <xf numFmtId="176" fontId="38" fillId="6" borderId="34" xfId="2" applyNumberFormat="1" applyFont="1" applyFill="1" applyBorder="1" applyProtection="1">
      <alignment vertical="center"/>
      <protection hidden="1"/>
    </xf>
    <xf numFmtId="176" fontId="41" fillId="0" borderId="18" xfId="2" applyNumberFormat="1" applyFont="1" applyBorder="1" applyAlignment="1" applyProtection="1">
      <alignment horizontal="center" vertical="center"/>
      <protection hidden="1"/>
    </xf>
    <xf numFmtId="176" fontId="41" fillId="6" borderId="18" xfId="2" applyNumberFormat="1" applyFont="1" applyFill="1" applyBorder="1" applyProtection="1">
      <alignment vertical="center"/>
      <protection hidden="1"/>
    </xf>
    <xf numFmtId="0" fontId="40" fillId="0" borderId="0" xfId="7" applyFont="1" applyProtection="1">
      <alignment vertical="center"/>
      <protection hidden="1"/>
    </xf>
    <xf numFmtId="0" fontId="37" fillId="0" borderId="0" xfId="6" applyFont="1" applyProtection="1">
      <alignment vertical="center"/>
      <protection hidden="1"/>
    </xf>
    <xf numFmtId="0" fontId="11" fillId="0" borderId="0" xfId="1" applyFont="1" applyAlignment="1">
      <alignment vertical="center" wrapText="1"/>
    </xf>
    <xf numFmtId="0" fontId="11" fillId="0" borderId="0" xfId="1" applyFont="1" applyAlignment="1">
      <alignment vertical="center"/>
    </xf>
    <xf numFmtId="0" fontId="11" fillId="0" borderId="0" xfId="1" applyFont="1" applyAlignment="1">
      <alignment vertical="top"/>
    </xf>
    <xf numFmtId="0" fontId="37" fillId="0" borderId="6" xfId="6" applyFont="1" applyBorder="1" applyProtection="1">
      <alignment vertical="center"/>
      <protection hidden="1"/>
    </xf>
    <xf numFmtId="0" fontId="27" fillId="0" borderId="0" xfId="9" applyFont="1" applyProtection="1">
      <alignment vertical="center"/>
      <protection hidden="1"/>
    </xf>
    <xf numFmtId="0" fontId="23" fillId="0" borderId="0" xfId="9" applyFont="1" applyProtection="1">
      <alignment vertical="center"/>
      <protection hidden="1"/>
    </xf>
    <xf numFmtId="0" fontId="19" fillId="0" borderId="0" xfId="9" applyFont="1" applyProtection="1">
      <alignment vertical="center"/>
      <protection hidden="1"/>
    </xf>
    <xf numFmtId="0" fontId="20" fillId="0" borderId="0" xfId="9" applyFont="1" applyProtection="1">
      <alignment vertical="center"/>
      <protection hidden="1"/>
    </xf>
    <xf numFmtId="0" fontId="22" fillId="0" borderId="0" xfId="9" applyFont="1" applyProtection="1">
      <alignment vertical="center"/>
      <protection hidden="1"/>
    </xf>
    <xf numFmtId="0" fontId="24" fillId="0" borderId="0" xfId="9" applyFont="1" applyAlignment="1" applyProtection="1">
      <alignment horizontal="left" vertical="center"/>
      <protection hidden="1"/>
    </xf>
    <xf numFmtId="0" fontId="25" fillId="0" borderId="0" xfId="9" applyFont="1" applyAlignment="1" applyProtection="1">
      <alignment horizontal="left" vertical="center"/>
      <protection hidden="1"/>
    </xf>
    <xf numFmtId="0" fontId="4" fillId="0" borderId="0" xfId="9" applyFont="1" applyProtection="1">
      <alignment vertical="center"/>
      <protection hidden="1"/>
    </xf>
    <xf numFmtId="0" fontId="33" fillId="0" borderId="0" xfId="9" applyFont="1" applyProtection="1">
      <alignment vertical="center"/>
      <protection hidden="1"/>
    </xf>
    <xf numFmtId="0" fontId="24" fillId="0" borderId="0" xfId="1" applyFont="1">
      <alignment vertical="center"/>
    </xf>
    <xf numFmtId="0" fontId="43" fillId="0" borderId="0" xfId="1" applyFont="1">
      <alignment vertical="center"/>
    </xf>
    <xf numFmtId="0" fontId="24" fillId="0" borderId="0" xfId="1" applyFont="1" applyAlignment="1">
      <alignment horizontal="center" vertical="center"/>
    </xf>
    <xf numFmtId="0" fontId="24" fillId="0" borderId="0" xfId="1" quotePrefix="1" applyFont="1">
      <alignment vertical="center"/>
    </xf>
    <xf numFmtId="0" fontId="30" fillId="0" borderId="0" xfId="1" applyFont="1">
      <alignment vertical="center"/>
    </xf>
    <xf numFmtId="0" fontId="37" fillId="4" borderId="0" xfId="6" applyFont="1" applyFill="1" applyBorder="1" applyProtection="1">
      <alignment vertical="center"/>
      <protection hidden="1"/>
    </xf>
    <xf numFmtId="0" fontId="37" fillId="4" borderId="0" xfId="6" applyFont="1" applyFill="1" applyBorder="1" applyAlignment="1" applyProtection="1">
      <alignment horizontal="right" vertical="center"/>
      <protection hidden="1"/>
    </xf>
    <xf numFmtId="0" fontId="19" fillId="4" borderId="0" xfId="9" applyFont="1" applyFill="1" applyProtection="1">
      <alignment vertical="center"/>
      <protection hidden="1"/>
    </xf>
    <xf numFmtId="0" fontId="22" fillId="4" borderId="0" xfId="9" applyFont="1" applyFill="1" applyProtection="1">
      <alignment vertical="center"/>
      <protection hidden="1"/>
    </xf>
    <xf numFmtId="0" fontId="21" fillId="4" borderId="0" xfId="9" applyFont="1" applyFill="1" applyAlignment="1" applyProtection="1">
      <alignment horizontal="centerContinuous" vertical="center"/>
      <protection hidden="1"/>
    </xf>
    <xf numFmtId="0" fontId="22" fillId="4" borderId="0" xfId="9" applyFont="1" applyFill="1" applyAlignment="1" applyProtection="1">
      <alignment horizontal="centerContinuous" vertical="center"/>
      <protection hidden="1"/>
    </xf>
    <xf numFmtId="0" fontId="24" fillId="4" borderId="0" xfId="9" applyFont="1" applyFill="1" applyAlignment="1" applyProtection="1">
      <alignment horizontal="left" vertical="center"/>
      <protection hidden="1"/>
    </xf>
    <xf numFmtId="0" fontId="4" fillId="4" borderId="0" xfId="9" applyFont="1" applyFill="1" applyProtection="1">
      <alignment vertical="center"/>
      <protection hidden="1"/>
    </xf>
    <xf numFmtId="0" fontId="3" fillId="4" borderId="0" xfId="9" applyFont="1" applyFill="1" applyBorder="1" applyAlignment="1" applyProtection="1">
      <alignment vertical="center"/>
      <protection hidden="1"/>
    </xf>
    <xf numFmtId="0" fontId="32" fillId="4" borderId="0" xfId="9" applyFont="1" applyFill="1" applyBorder="1" applyAlignment="1" applyProtection="1">
      <alignment vertical="center"/>
      <protection hidden="1"/>
    </xf>
    <xf numFmtId="0" fontId="27" fillId="4" borderId="0" xfId="9" applyFont="1" applyFill="1" applyProtection="1">
      <alignment vertical="center"/>
      <protection hidden="1"/>
    </xf>
    <xf numFmtId="0" fontId="26" fillId="4" borderId="0" xfId="9" applyFont="1" applyFill="1" applyAlignment="1" applyProtection="1">
      <alignment horizontal="centerContinuous" vertical="center"/>
      <protection hidden="1"/>
    </xf>
    <xf numFmtId="0" fontId="27" fillId="4" borderId="0" xfId="9" applyFont="1" applyFill="1" applyAlignment="1" applyProtection="1">
      <alignment horizontal="centerContinuous" vertical="center"/>
      <protection hidden="1"/>
    </xf>
    <xf numFmtId="0" fontId="31" fillId="4" borderId="0" xfId="9" applyFont="1" applyFill="1" applyBorder="1" applyAlignment="1" applyProtection="1">
      <alignment vertical="center"/>
      <protection hidden="1"/>
    </xf>
    <xf numFmtId="38" fontId="38" fillId="4" borderId="0" xfId="2" applyFont="1" applyFill="1" applyAlignment="1" applyProtection="1">
      <alignment horizontal="left" vertical="center"/>
      <protection hidden="1"/>
    </xf>
    <xf numFmtId="0" fontId="17" fillId="4" borderId="8" xfId="9" applyFill="1" applyBorder="1" applyAlignment="1" applyProtection="1">
      <alignment horizontal="center" vertical="center" shrinkToFit="1"/>
      <protection hidden="1"/>
    </xf>
    <xf numFmtId="0" fontId="34" fillId="0" borderId="0" xfId="1" applyFont="1">
      <alignment vertical="center"/>
    </xf>
    <xf numFmtId="0" fontId="34" fillId="0" borderId="0" xfId="1" applyFont="1" applyFill="1" applyAlignment="1" applyProtection="1">
      <alignment horizontal="center" vertical="center"/>
      <protection hidden="1"/>
    </xf>
    <xf numFmtId="0" fontId="38" fillId="6" borderId="4" xfId="1" applyFont="1" applyFill="1" applyBorder="1" applyProtection="1">
      <alignment vertical="center"/>
      <protection hidden="1"/>
    </xf>
    <xf numFmtId="0" fontId="38" fillId="0" borderId="0" xfId="1" applyFont="1" applyProtection="1">
      <alignment vertical="center"/>
      <protection hidden="1"/>
    </xf>
    <xf numFmtId="0" fontId="3" fillId="0" borderId="0" xfId="1" applyFill="1" applyProtection="1">
      <alignment vertical="center"/>
      <protection hidden="1"/>
    </xf>
    <xf numFmtId="0" fontId="34" fillId="0" borderId="0" xfId="1" applyFont="1" applyFill="1" applyAlignment="1" applyProtection="1">
      <alignment vertical="center"/>
      <protection hidden="1"/>
    </xf>
    <xf numFmtId="0" fontId="38" fillId="0" borderId="0" xfId="1" applyFont="1" applyFill="1" applyAlignment="1" applyProtection="1">
      <alignment horizontal="right" vertical="center"/>
      <protection hidden="1"/>
    </xf>
    <xf numFmtId="0" fontId="7" fillId="0" borderId="0" xfId="1" applyFont="1" applyFill="1" applyProtection="1">
      <alignment vertical="center"/>
      <protection hidden="1"/>
    </xf>
    <xf numFmtId="0" fontId="38" fillId="0" borderId="0" xfId="1" applyFont="1" applyFill="1" applyProtection="1">
      <alignment vertical="center"/>
      <protection hidden="1"/>
    </xf>
    <xf numFmtId="0" fontId="7" fillId="0" borderId="54" xfId="1" applyFont="1" applyFill="1" applyBorder="1" applyAlignment="1" applyProtection="1">
      <alignment horizontal="center" vertical="center"/>
      <protection hidden="1"/>
    </xf>
    <xf numFmtId="0" fontId="7" fillId="0" borderId="55" xfId="1" applyFont="1" applyFill="1" applyBorder="1" applyAlignment="1" applyProtection="1">
      <alignment horizontal="center" vertical="center"/>
      <protection hidden="1"/>
    </xf>
    <xf numFmtId="0" fontId="7" fillId="0" borderId="56" xfId="1" applyFont="1" applyFill="1" applyBorder="1" applyAlignment="1" applyProtection="1">
      <alignment horizontal="center" vertical="center"/>
      <protection hidden="1"/>
    </xf>
    <xf numFmtId="0" fontId="7" fillId="0" borderId="3" xfId="1" applyFont="1" applyFill="1" applyBorder="1" applyAlignment="1" applyProtection="1">
      <alignment horizontal="center" vertical="center"/>
      <protection hidden="1"/>
    </xf>
    <xf numFmtId="0" fontId="7" fillId="0" borderId="4" xfId="1" applyFont="1" applyFill="1" applyBorder="1" applyAlignment="1" applyProtection="1">
      <alignment horizontal="center" vertical="center"/>
      <protection hidden="1"/>
    </xf>
    <xf numFmtId="176" fontId="10" fillId="0" borderId="59" xfId="2" applyNumberFormat="1" applyFont="1" applyFill="1" applyBorder="1" applyAlignment="1" applyProtection="1">
      <alignment horizontal="right" vertical="center" indent="1"/>
      <protection hidden="1"/>
    </xf>
    <xf numFmtId="0" fontId="7" fillId="0" borderId="64" xfId="1" applyFont="1" applyFill="1" applyBorder="1" applyAlignment="1" applyProtection="1">
      <alignment vertical="center"/>
      <protection hidden="1"/>
    </xf>
    <xf numFmtId="0" fontId="7" fillId="0" borderId="65" xfId="1" applyFont="1" applyFill="1" applyBorder="1" applyAlignment="1" applyProtection="1">
      <alignment vertical="center"/>
      <protection hidden="1"/>
    </xf>
    <xf numFmtId="0" fontId="7" fillId="0" borderId="17" xfId="1" applyFont="1" applyFill="1" applyBorder="1" applyAlignment="1" applyProtection="1">
      <alignment horizontal="center" vertical="center"/>
      <protection hidden="1"/>
    </xf>
    <xf numFmtId="0" fontId="7" fillId="0" borderId="18" xfId="1" applyFont="1" applyFill="1" applyBorder="1" applyAlignment="1" applyProtection="1">
      <alignment horizontal="center" vertical="center"/>
      <protection hidden="1"/>
    </xf>
    <xf numFmtId="176" fontId="10" fillId="0" borderId="19" xfId="2" applyNumberFormat="1" applyFont="1" applyFill="1" applyBorder="1" applyAlignment="1" applyProtection="1">
      <alignment horizontal="right" vertical="center" indent="1"/>
      <protection hidden="1"/>
    </xf>
    <xf numFmtId="0" fontId="7" fillId="0" borderId="69" xfId="1" applyFont="1" applyFill="1" applyBorder="1" applyAlignment="1" applyProtection="1">
      <alignment horizontal="center" vertical="center"/>
      <protection hidden="1"/>
    </xf>
    <xf numFmtId="0" fontId="7" fillId="0" borderId="13" xfId="1" applyFont="1" applyFill="1" applyBorder="1" applyAlignment="1" applyProtection="1">
      <alignment horizontal="center" vertical="center"/>
      <protection hidden="1"/>
    </xf>
    <xf numFmtId="176" fontId="10" fillId="0" borderId="70" xfId="2" applyNumberFormat="1" applyFont="1" applyFill="1" applyBorder="1" applyAlignment="1" applyProtection="1">
      <alignment horizontal="right" vertical="center" indent="1"/>
      <protection hidden="1"/>
    </xf>
    <xf numFmtId="0" fontId="7" fillId="0" borderId="71" xfId="1" applyFont="1" applyFill="1" applyBorder="1" applyAlignment="1" applyProtection="1">
      <alignment horizontal="center" vertical="center"/>
      <protection hidden="1"/>
    </xf>
    <xf numFmtId="0" fontId="34" fillId="0" borderId="0" xfId="1" applyFont="1" applyFill="1" applyProtection="1">
      <alignment vertical="center"/>
      <protection hidden="1"/>
    </xf>
    <xf numFmtId="0" fontId="7" fillId="0" borderId="72" xfId="1" applyFont="1" applyFill="1" applyBorder="1" applyProtection="1">
      <alignment vertical="center"/>
      <protection hidden="1"/>
    </xf>
    <xf numFmtId="0" fontId="7" fillId="0" borderId="73" xfId="1" applyFont="1" applyFill="1" applyBorder="1" applyProtection="1">
      <alignment vertical="center"/>
      <protection hidden="1"/>
    </xf>
    <xf numFmtId="0" fontId="7" fillId="0" borderId="74" xfId="1" applyFont="1" applyFill="1" applyBorder="1" applyAlignment="1" applyProtection="1">
      <alignment horizontal="center" vertical="center"/>
      <protection hidden="1"/>
    </xf>
    <xf numFmtId="0" fontId="37" fillId="4" borderId="1" xfId="6" applyFont="1" applyFill="1" applyBorder="1" applyAlignment="1" applyProtection="1">
      <alignment horizontal="center" vertical="center"/>
      <protection hidden="1"/>
    </xf>
    <xf numFmtId="0" fontId="41" fillId="0" borderId="0" xfId="1" applyFont="1" applyAlignment="1" applyProtection="1">
      <alignment horizontal="center" vertical="center"/>
      <protection hidden="1"/>
    </xf>
    <xf numFmtId="0" fontId="38" fillId="8" borderId="4" xfId="1" applyFont="1" applyFill="1" applyBorder="1" applyProtection="1">
      <alignment vertical="center"/>
      <protection hidden="1"/>
    </xf>
    <xf numFmtId="178" fontId="38" fillId="0" borderId="0" xfId="1" applyNumberFormat="1" applyFont="1" applyAlignment="1" applyProtection="1">
      <alignment horizontal="center" vertical="center"/>
      <protection hidden="1"/>
    </xf>
    <xf numFmtId="0" fontId="38" fillId="0" borderId="0" xfId="1" applyFont="1" applyBorder="1" applyProtection="1">
      <alignment vertical="center"/>
      <protection hidden="1"/>
    </xf>
    <xf numFmtId="0" fontId="38" fillId="0" borderId="0" xfId="1" applyFont="1" applyFill="1" applyBorder="1" applyProtection="1">
      <alignment vertical="center"/>
      <protection hidden="1"/>
    </xf>
    <xf numFmtId="0" fontId="38" fillId="3" borderId="4" xfId="1" applyFont="1" applyFill="1" applyBorder="1" applyProtection="1">
      <alignment vertical="center"/>
      <protection hidden="1"/>
    </xf>
    <xf numFmtId="0" fontId="38" fillId="0" borderId="4" xfId="1" applyFont="1" applyFill="1" applyBorder="1" applyProtection="1">
      <alignment vertical="center"/>
      <protection hidden="1"/>
    </xf>
    <xf numFmtId="0" fontId="41" fillId="0" borderId="0" xfId="1" applyFont="1" applyFill="1" applyBorder="1" applyProtection="1">
      <alignment vertical="center"/>
      <protection hidden="1"/>
    </xf>
    <xf numFmtId="0" fontId="39" fillId="0" borderId="0" xfId="1" applyFont="1" applyProtection="1">
      <alignment vertical="center"/>
      <protection hidden="1"/>
    </xf>
    <xf numFmtId="0" fontId="19" fillId="0" borderId="0" xfId="1" applyFont="1" applyBorder="1" applyAlignment="1" applyProtection="1">
      <alignment horizontal="right" vertical="center"/>
      <protection hidden="1"/>
    </xf>
    <xf numFmtId="14" fontId="38" fillId="0" borderId="0" xfId="1" quotePrefix="1" applyNumberFormat="1" applyFont="1" applyFill="1" applyBorder="1" applyAlignment="1" applyProtection="1">
      <alignment horizontal="left" vertical="center"/>
      <protection hidden="1"/>
    </xf>
    <xf numFmtId="0" fontId="13" fillId="7" borderId="3" xfId="1" quotePrefix="1" applyFont="1" applyFill="1" applyBorder="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8" fillId="8" borderId="4" xfId="1" applyFont="1" applyFill="1" applyBorder="1" applyAlignment="1" applyProtection="1">
      <alignment horizontal="left" vertical="center" shrinkToFit="1"/>
      <protection locked="0"/>
    </xf>
    <xf numFmtId="0" fontId="39" fillId="8" borderId="4" xfId="1" applyFont="1" applyFill="1" applyBorder="1" applyAlignment="1" applyProtection="1">
      <alignment horizontal="left" vertical="center" shrinkToFit="1"/>
      <protection locked="0"/>
    </xf>
    <xf numFmtId="0" fontId="38" fillId="3" borderId="4" xfId="1" applyFont="1" applyFill="1" applyBorder="1" applyAlignment="1" applyProtection="1">
      <alignment horizontal="left" vertical="center"/>
      <protection locked="0"/>
    </xf>
    <xf numFmtId="178" fontId="38" fillId="3" borderId="4" xfId="1" applyNumberFormat="1" applyFont="1" applyFill="1" applyBorder="1" applyAlignment="1" applyProtection="1">
      <alignment horizontal="center" vertical="center"/>
      <protection locked="0"/>
    </xf>
    <xf numFmtId="0" fontId="38" fillId="8" borderId="4" xfId="1" applyFont="1" applyFill="1" applyBorder="1" applyAlignment="1" applyProtection="1">
      <alignment horizontal="center" vertical="center" shrinkToFit="1"/>
      <protection locked="0"/>
    </xf>
    <xf numFmtId="176" fontId="38" fillId="3" borderId="4" xfId="2" applyNumberFormat="1" applyFont="1" applyFill="1" applyBorder="1" applyProtection="1">
      <alignment vertical="center"/>
      <protection locked="0"/>
    </xf>
    <xf numFmtId="176" fontId="38" fillId="6" borderId="4" xfId="2" applyNumberFormat="1" applyFont="1" applyFill="1" applyBorder="1" applyProtection="1">
      <alignment vertical="center"/>
      <protection hidden="1"/>
    </xf>
    <xf numFmtId="0" fontId="38" fillId="0" borderId="4" xfId="1" applyFont="1" applyBorder="1" applyAlignment="1" applyProtection="1">
      <alignment horizontal="left" vertical="center"/>
      <protection locked="0"/>
    </xf>
    <xf numFmtId="178" fontId="38" fillId="0" borderId="34" xfId="1" applyNumberFormat="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178" fontId="41" fillId="0" borderId="18" xfId="1" applyNumberFormat="1" applyFont="1" applyBorder="1" applyAlignment="1" applyProtection="1">
      <alignment horizontal="center" vertical="center"/>
      <protection hidden="1"/>
    </xf>
    <xf numFmtId="0" fontId="41" fillId="0" borderId="18" xfId="1" applyFont="1" applyBorder="1" applyAlignment="1" applyProtection="1">
      <alignment horizontal="center" vertical="center"/>
      <protection hidden="1"/>
    </xf>
    <xf numFmtId="0" fontId="38" fillId="0" borderId="19" xfId="1" applyFont="1" applyBorder="1" applyAlignment="1" applyProtection="1">
      <alignment horizontal="center" vertical="center"/>
      <protection hidden="1"/>
    </xf>
    <xf numFmtId="14" fontId="38" fillId="0" borderId="9" xfId="1" quotePrefix="1" applyNumberFormat="1" applyFont="1" applyFill="1" applyBorder="1" applyAlignment="1" applyProtection="1">
      <alignment horizontal="left" vertical="center"/>
      <protection hidden="1"/>
    </xf>
    <xf numFmtId="0" fontId="3" fillId="0" borderId="0" xfId="1" applyProtection="1">
      <alignment vertical="center"/>
      <protection hidden="1"/>
    </xf>
    <xf numFmtId="56" fontId="12" fillId="0" borderId="0" xfId="1" quotePrefix="1" applyNumberFormat="1" applyFont="1" applyFill="1" applyBorder="1" applyAlignment="1" applyProtection="1">
      <alignment horizontal="left" vertical="center"/>
      <protection hidden="1"/>
    </xf>
    <xf numFmtId="0" fontId="38" fillId="0" borderId="9" xfId="1" quotePrefix="1" applyFont="1" applyBorder="1" applyAlignment="1" applyProtection="1">
      <alignment horizontal="left" vertical="center"/>
      <protection hidden="1"/>
    </xf>
    <xf numFmtId="0" fontId="0" fillId="9" borderId="0" xfId="0" applyFill="1">
      <alignment vertical="center"/>
    </xf>
    <xf numFmtId="0" fontId="0" fillId="10" borderId="0" xfId="0" applyFill="1" applyAlignment="1">
      <alignment vertical="center"/>
    </xf>
    <xf numFmtId="0" fontId="0" fillId="10" borderId="0" xfId="0" applyFill="1" applyAlignment="1">
      <alignment vertical="center" wrapText="1"/>
    </xf>
    <xf numFmtId="0" fontId="0" fillId="0" borderId="0" xfId="0" applyAlignment="1">
      <alignment vertical="center" wrapText="1"/>
    </xf>
    <xf numFmtId="0" fontId="53" fillId="0" borderId="0" xfId="0" applyFont="1">
      <alignment vertical="center"/>
    </xf>
    <xf numFmtId="38" fontId="10" fillId="0" borderId="75" xfId="14" applyFont="1" applyFill="1" applyBorder="1" applyAlignment="1" applyProtection="1">
      <alignment horizontal="center" vertical="center"/>
      <protection hidden="1"/>
    </xf>
    <xf numFmtId="0" fontId="37" fillId="0" borderId="0" xfId="6" applyFont="1" applyBorder="1" applyProtection="1">
      <alignment vertical="center"/>
      <protection hidden="1"/>
    </xf>
    <xf numFmtId="0" fontId="3" fillId="0" borderId="0" xfId="1" applyFill="1" applyBorder="1" applyProtection="1">
      <alignment vertical="center"/>
      <protection hidden="1"/>
    </xf>
    <xf numFmtId="0" fontId="4" fillId="4" borderId="0" xfId="9" applyFont="1" applyFill="1" applyAlignment="1" applyProtection="1">
      <alignment vertical="center"/>
      <protection hidden="1"/>
    </xf>
    <xf numFmtId="176" fontId="10" fillId="7" borderId="58" xfId="1" applyNumberFormat="1" applyFont="1" applyFill="1" applyBorder="1" applyAlignment="1" applyProtection="1">
      <alignment horizontal="right" vertical="center" indent="1"/>
      <protection locked="0"/>
    </xf>
    <xf numFmtId="0" fontId="14" fillId="4" borderId="6" xfId="1" applyFont="1" applyFill="1" applyBorder="1" applyAlignment="1" applyProtection="1">
      <alignment vertical="center" wrapText="1"/>
      <protection hidden="1"/>
    </xf>
    <xf numFmtId="12" fontId="14" fillId="4" borderId="4" xfId="1" applyNumberFormat="1" applyFont="1" applyFill="1" applyBorder="1" applyAlignment="1" applyProtection="1">
      <alignment vertical="center" wrapText="1"/>
      <protection hidden="1"/>
    </xf>
    <xf numFmtId="38" fontId="14" fillId="4" borderId="4" xfId="14" applyFont="1" applyFill="1" applyBorder="1" applyAlignment="1" applyProtection="1">
      <alignment vertical="center" wrapText="1"/>
      <protection hidden="1"/>
    </xf>
    <xf numFmtId="38" fontId="3" fillId="0" borderId="4" xfId="14" applyFont="1" applyFill="1" applyBorder="1" applyProtection="1">
      <alignment vertical="center"/>
      <protection hidden="1"/>
    </xf>
    <xf numFmtId="0" fontId="54" fillId="11" borderId="4" xfId="1" applyFont="1" applyFill="1" applyBorder="1" applyAlignment="1" applyProtection="1">
      <alignment horizontal="center" vertical="center"/>
      <protection hidden="1"/>
    </xf>
    <xf numFmtId="38" fontId="6" fillId="11" borderId="4" xfId="14" applyFont="1" applyFill="1" applyBorder="1" applyProtection="1">
      <alignment vertical="center"/>
      <protection hidden="1"/>
    </xf>
    <xf numFmtId="0" fontId="6" fillId="11" borderId="4" xfId="1" applyFont="1" applyFill="1" applyBorder="1" applyAlignment="1" applyProtection="1">
      <alignment horizontal="center" vertical="center"/>
      <protection hidden="1"/>
    </xf>
    <xf numFmtId="0" fontId="6" fillId="0" borderId="0" xfId="1" applyFont="1" applyFill="1" applyProtection="1">
      <alignment vertical="center"/>
      <protection hidden="1"/>
    </xf>
    <xf numFmtId="0" fontId="54" fillId="12" borderId="4" xfId="1" applyFont="1" applyFill="1" applyBorder="1" applyAlignment="1" applyProtection="1">
      <alignment horizontal="center" vertical="center" wrapText="1"/>
      <protection hidden="1"/>
    </xf>
    <xf numFmtId="0" fontId="54" fillId="13" borderId="4" xfId="1" applyFont="1" applyFill="1" applyBorder="1" applyAlignment="1" applyProtection="1">
      <alignment horizontal="center" vertical="center" wrapText="1"/>
      <protection hidden="1"/>
    </xf>
    <xf numFmtId="0" fontId="14" fillId="0" borderId="0" xfId="0" applyFont="1" applyProtection="1">
      <alignment vertical="center"/>
      <protection hidden="1"/>
    </xf>
    <xf numFmtId="0" fontId="56" fillId="0" borderId="0" xfId="1" applyFont="1">
      <alignment vertical="center"/>
    </xf>
    <xf numFmtId="0" fontId="14" fillId="0" borderId="0" xfId="0" applyFont="1" applyAlignment="1" applyProtection="1">
      <alignment horizontal="center" vertical="center"/>
      <protection hidden="1"/>
    </xf>
    <xf numFmtId="0" fontId="14" fillId="0" borderId="0" xfId="0" applyFont="1" applyAlignment="1" applyProtection="1">
      <alignment horizontal="right" vertical="center"/>
      <protection hidden="1"/>
    </xf>
    <xf numFmtId="0" fontId="42" fillId="14" borderId="4" xfId="6" applyFont="1" applyFill="1" applyBorder="1" applyAlignment="1" applyProtection="1">
      <alignment horizontal="center" vertical="center"/>
      <protection locked="0"/>
    </xf>
    <xf numFmtId="0" fontId="55" fillId="14" borderId="4" xfId="1" applyFont="1" applyFill="1" applyBorder="1" applyAlignment="1" applyProtection="1">
      <alignment horizontal="center" vertical="center"/>
      <protection locked="0"/>
    </xf>
    <xf numFmtId="38" fontId="37" fillId="4" borderId="1" xfId="8" applyFont="1" applyFill="1" applyBorder="1" applyAlignment="1" applyProtection="1">
      <alignment horizontal="center" vertical="center"/>
      <protection hidden="1"/>
    </xf>
    <xf numFmtId="0" fontId="37" fillId="4" borderId="1" xfId="6" applyFont="1" applyFill="1" applyBorder="1" applyAlignment="1" applyProtection="1">
      <alignment horizontal="center" vertical="center"/>
      <protection hidden="1"/>
    </xf>
    <xf numFmtId="0" fontId="56" fillId="0" borderId="0" xfId="1" applyFont="1" applyProtection="1">
      <alignment vertical="center"/>
      <protection hidden="1"/>
    </xf>
    <xf numFmtId="0" fontId="55" fillId="14" borderId="4" xfId="1" applyFont="1" applyFill="1" applyBorder="1" applyAlignment="1" applyProtection="1">
      <alignment horizontal="center" vertical="center"/>
      <protection hidden="1"/>
    </xf>
    <xf numFmtId="0" fontId="62" fillId="14" borderId="4" xfId="1" applyFont="1" applyFill="1" applyBorder="1" applyAlignment="1" applyProtection="1">
      <alignment horizontal="center" vertical="center"/>
      <protection hidden="1"/>
    </xf>
    <xf numFmtId="0" fontId="61" fillId="14" borderId="4" xfId="6" applyFont="1" applyFill="1" applyBorder="1" applyAlignment="1" applyProtection="1">
      <alignment horizontal="center" vertical="center"/>
      <protection hidden="1"/>
    </xf>
    <xf numFmtId="176" fontId="10" fillId="7" borderId="58" xfId="1" applyNumberFormat="1" applyFont="1" applyFill="1" applyBorder="1" applyAlignment="1" applyProtection="1">
      <alignment horizontal="right" vertical="center" indent="1"/>
      <protection hidden="1"/>
    </xf>
    <xf numFmtId="0" fontId="41" fillId="5" borderId="4" xfId="7" applyFont="1" applyFill="1" applyBorder="1" applyAlignment="1" applyProtection="1">
      <alignment horizontal="center" vertical="center"/>
      <protection hidden="1"/>
    </xf>
    <xf numFmtId="0" fontId="38" fillId="8" borderId="4" xfId="1" applyFont="1" applyFill="1" applyBorder="1" applyAlignment="1" applyProtection="1">
      <alignment horizontal="left" vertical="center" shrinkToFit="1"/>
      <protection hidden="1"/>
    </xf>
    <xf numFmtId="0" fontId="39" fillId="8" borderId="4" xfId="1" applyFont="1" applyFill="1" applyBorder="1" applyAlignment="1" applyProtection="1">
      <alignment horizontal="left" vertical="center" shrinkToFit="1"/>
      <protection hidden="1"/>
    </xf>
    <xf numFmtId="0" fontId="38" fillId="3" borderId="4" xfId="1" applyFont="1" applyFill="1" applyBorder="1" applyAlignment="1" applyProtection="1">
      <alignment horizontal="left" vertical="center"/>
      <protection hidden="1"/>
    </xf>
    <xf numFmtId="178" fontId="38" fillId="3" borderId="4" xfId="1" applyNumberFormat="1" applyFont="1" applyFill="1" applyBorder="1" applyAlignment="1" applyProtection="1">
      <alignment horizontal="center" vertical="center"/>
      <protection hidden="1"/>
    </xf>
    <xf numFmtId="0" fontId="38" fillId="8" borderId="4" xfId="1" applyFont="1" applyFill="1" applyBorder="1" applyAlignment="1" applyProtection="1">
      <alignment horizontal="center" vertical="center" shrinkToFit="1"/>
      <protection hidden="1"/>
    </xf>
    <xf numFmtId="176" fontId="38" fillId="3" borderId="4" xfId="2" applyNumberFormat="1" applyFont="1" applyFill="1" applyBorder="1" applyProtection="1">
      <alignment vertical="center"/>
      <protection hidden="1"/>
    </xf>
    <xf numFmtId="0" fontId="38" fillId="0" borderId="4" xfId="1" applyFont="1" applyBorder="1" applyAlignment="1" applyProtection="1">
      <alignment horizontal="left" vertical="center"/>
      <protection hidden="1"/>
    </xf>
    <xf numFmtId="0" fontId="38" fillId="3" borderId="4" xfId="0" applyFont="1" applyFill="1" applyBorder="1" applyAlignment="1" applyProtection="1">
      <alignment horizontal="left" vertical="center"/>
      <protection hidden="1"/>
    </xf>
    <xf numFmtId="178" fontId="38" fillId="3" borderId="4" xfId="0" applyNumberFormat="1" applyFont="1" applyFill="1" applyBorder="1" applyAlignment="1" applyProtection="1">
      <alignment horizontal="center" vertical="center"/>
      <protection hidden="1"/>
    </xf>
    <xf numFmtId="0" fontId="38" fillId="8" borderId="4" xfId="0" applyFont="1" applyFill="1" applyBorder="1" applyAlignment="1" applyProtection="1">
      <alignment horizontal="center" vertical="center" shrinkToFit="1"/>
      <protection hidden="1"/>
    </xf>
    <xf numFmtId="0" fontId="3" fillId="0" borderId="0" xfId="1" applyFill="1" applyAlignment="1" applyProtection="1">
      <alignment horizontal="right" vertical="center"/>
      <protection hidden="1"/>
    </xf>
    <xf numFmtId="0" fontId="38" fillId="8" borderId="4" xfId="1" applyFont="1" applyFill="1" applyBorder="1" applyAlignment="1" applyProtection="1">
      <alignment horizontal="left" vertical="center" shrinkToFit="1"/>
      <protection locked="0" hidden="1"/>
    </xf>
    <xf numFmtId="0" fontId="39" fillId="8" borderId="4" xfId="1" applyFont="1" applyFill="1" applyBorder="1" applyAlignment="1" applyProtection="1">
      <alignment horizontal="left" vertical="center" shrinkToFit="1"/>
      <protection locked="0" hidden="1"/>
    </xf>
    <xf numFmtId="0" fontId="38" fillId="3" borderId="4" xfId="1" applyFont="1" applyFill="1" applyBorder="1" applyAlignment="1" applyProtection="1">
      <alignment horizontal="left" vertical="center"/>
      <protection locked="0" hidden="1"/>
    </xf>
    <xf numFmtId="178" fontId="38" fillId="3" borderId="4" xfId="1" applyNumberFormat="1" applyFont="1" applyFill="1" applyBorder="1" applyAlignment="1" applyProtection="1">
      <alignment horizontal="center" vertical="center"/>
      <protection locked="0" hidden="1"/>
    </xf>
    <xf numFmtId="0" fontId="38" fillId="8" borderId="4" xfId="1" applyFont="1" applyFill="1" applyBorder="1" applyAlignment="1" applyProtection="1">
      <alignment horizontal="center" vertical="center" shrinkToFit="1"/>
      <protection locked="0" hidden="1"/>
    </xf>
    <xf numFmtId="176" fontId="38" fillId="3" borderId="4" xfId="2" applyNumberFormat="1" applyFont="1" applyFill="1" applyBorder="1" applyProtection="1">
      <alignment vertical="center"/>
      <protection locked="0" hidden="1"/>
    </xf>
    <xf numFmtId="0" fontId="38" fillId="3" borderId="4" xfId="0" applyFont="1" applyFill="1" applyBorder="1" applyAlignment="1" applyProtection="1">
      <alignment horizontal="left" vertical="center"/>
      <protection locked="0" hidden="1"/>
    </xf>
    <xf numFmtId="178" fontId="38" fillId="3" borderId="4" xfId="0" applyNumberFormat="1" applyFont="1" applyFill="1" applyBorder="1" applyAlignment="1" applyProtection="1">
      <alignment horizontal="center" vertical="center"/>
      <protection locked="0" hidden="1"/>
    </xf>
    <xf numFmtId="0" fontId="38" fillId="8" borderId="4" xfId="0" applyFont="1" applyFill="1" applyBorder="1" applyAlignment="1" applyProtection="1">
      <alignment horizontal="center" vertical="center" shrinkToFit="1"/>
      <protection locked="0" hidden="1"/>
    </xf>
    <xf numFmtId="0" fontId="40" fillId="5" borderId="4" xfId="7" applyFont="1" applyFill="1" applyBorder="1" applyAlignment="1" applyProtection="1">
      <alignment horizontal="center" vertical="center"/>
    </xf>
    <xf numFmtId="0" fontId="8" fillId="2" borderId="0" xfId="1" applyFont="1" applyFill="1" applyBorder="1" applyAlignment="1">
      <alignment horizontal="center" vertical="center" wrapText="1"/>
    </xf>
    <xf numFmtId="0" fontId="10" fillId="2" borderId="0" xfId="1" applyFont="1" applyFill="1" applyBorder="1" applyAlignment="1">
      <alignment horizontal="center" vertical="center"/>
    </xf>
    <xf numFmtId="0" fontId="24" fillId="0" borderId="0" xfId="1" applyFont="1" applyAlignment="1">
      <alignment vertical="center"/>
    </xf>
    <xf numFmtId="0" fontId="24" fillId="0" borderId="0" xfId="1" applyFont="1" applyAlignment="1">
      <alignment vertical="center" wrapText="1"/>
    </xf>
    <xf numFmtId="0" fontId="24" fillId="0" borderId="0" xfId="1" applyFont="1" applyAlignment="1">
      <alignment vertical="top"/>
    </xf>
    <xf numFmtId="0" fontId="14" fillId="14" borderId="1" xfId="0" applyFont="1" applyFill="1" applyBorder="1" applyAlignment="1" applyProtection="1">
      <alignment horizontal="center" vertical="center"/>
      <protection hidden="1"/>
    </xf>
    <xf numFmtId="0" fontId="14" fillId="14" borderId="3" xfId="0"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wrapText="1"/>
      <protection hidden="1"/>
    </xf>
    <xf numFmtId="0" fontId="15" fillId="4" borderId="8" xfId="1" applyFont="1" applyFill="1" applyBorder="1" applyAlignment="1" applyProtection="1">
      <alignment horizontal="center" vertical="center" wrapText="1"/>
      <protection hidden="1"/>
    </xf>
    <xf numFmtId="0" fontId="15" fillId="4" borderId="6" xfId="1" applyFont="1" applyFill="1" applyBorder="1" applyAlignment="1" applyProtection="1">
      <alignment horizontal="center" vertical="center" wrapText="1"/>
      <protection hidden="1"/>
    </xf>
    <xf numFmtId="0" fontId="15" fillId="4" borderId="9" xfId="1" applyFont="1" applyFill="1" applyBorder="1" applyAlignment="1" applyProtection="1">
      <alignment horizontal="center" vertical="center" wrapText="1"/>
      <protection hidden="1"/>
    </xf>
    <xf numFmtId="0" fontId="15" fillId="4" borderId="11" xfId="1" applyFont="1" applyFill="1" applyBorder="1" applyAlignment="1" applyProtection="1">
      <alignment horizontal="center" vertical="center" wrapText="1"/>
      <protection hidden="1"/>
    </xf>
    <xf numFmtId="0" fontId="15" fillId="4" borderId="10" xfId="1" applyFont="1" applyFill="1" applyBorder="1" applyAlignment="1" applyProtection="1">
      <alignment horizontal="center" vertical="center" wrapText="1"/>
      <protection hidden="1"/>
    </xf>
    <xf numFmtId="0" fontId="14" fillId="4" borderId="1" xfId="1" applyFont="1" applyFill="1" applyBorder="1" applyAlignment="1" applyProtection="1">
      <alignment vertical="center" wrapText="1"/>
      <protection hidden="1"/>
    </xf>
    <xf numFmtId="0" fontId="14" fillId="4" borderId="2" xfId="1" applyFont="1" applyFill="1" applyBorder="1" applyAlignment="1" applyProtection="1">
      <alignment vertical="center" wrapText="1"/>
      <protection hidden="1"/>
    </xf>
    <xf numFmtId="0" fontId="14" fillId="4" borderId="3" xfId="1" applyFont="1" applyFill="1" applyBorder="1" applyAlignment="1" applyProtection="1">
      <alignment vertical="center" wrapText="1"/>
      <protection hidden="1"/>
    </xf>
    <xf numFmtId="0" fontId="14" fillId="4" borderId="1" xfId="1" applyFont="1" applyFill="1" applyBorder="1" applyAlignment="1" applyProtection="1">
      <alignment horizontal="left" vertical="center" wrapText="1"/>
      <protection hidden="1"/>
    </xf>
    <xf numFmtId="0" fontId="14" fillId="4" borderId="2" xfId="1" applyFont="1" applyFill="1" applyBorder="1" applyAlignment="1" applyProtection="1">
      <alignment horizontal="left" vertical="center" wrapText="1"/>
      <protection hidden="1"/>
    </xf>
    <xf numFmtId="0" fontId="14" fillId="4" borderId="3" xfId="1" applyFont="1" applyFill="1" applyBorder="1" applyAlignment="1" applyProtection="1">
      <alignment horizontal="left" vertical="center" wrapText="1"/>
      <protection hidden="1"/>
    </xf>
    <xf numFmtId="0" fontId="40" fillId="0" borderId="15" xfId="1" applyFont="1" applyFill="1" applyBorder="1" applyAlignment="1" applyProtection="1">
      <alignment horizontal="left" vertical="center" wrapText="1"/>
      <protection hidden="1"/>
    </xf>
    <xf numFmtId="0" fontId="37" fillId="4" borderId="1" xfId="6" applyFont="1" applyFill="1" applyBorder="1" applyAlignment="1" applyProtection="1">
      <alignment horizontal="center" vertical="center"/>
      <protection hidden="1"/>
    </xf>
    <xf numFmtId="0" fontId="37" fillId="4" borderId="3" xfId="6" applyFont="1" applyFill="1" applyBorder="1" applyAlignment="1" applyProtection="1">
      <alignment horizontal="center" vertical="center"/>
      <protection hidden="1"/>
    </xf>
    <xf numFmtId="0" fontId="37" fillId="4" borderId="78" xfId="6" applyFont="1" applyFill="1" applyBorder="1" applyAlignment="1" applyProtection="1">
      <alignment horizontal="center" vertical="center"/>
      <protection hidden="1"/>
    </xf>
    <xf numFmtId="0" fontId="37" fillId="4" borderId="79" xfId="6" applyFont="1" applyFill="1" applyBorder="1" applyAlignment="1" applyProtection="1">
      <alignment horizontal="center" vertical="center"/>
      <protection hidden="1"/>
    </xf>
    <xf numFmtId="0" fontId="37" fillId="4" borderId="80" xfId="6" applyFont="1" applyFill="1" applyBorder="1" applyAlignment="1" applyProtection="1">
      <alignment horizontal="center" vertical="center"/>
      <protection hidden="1"/>
    </xf>
    <xf numFmtId="38" fontId="37" fillId="14" borderId="1" xfId="8" applyFont="1" applyFill="1" applyBorder="1" applyAlignment="1" applyProtection="1">
      <alignment horizontal="center" vertical="center"/>
      <protection hidden="1"/>
    </xf>
    <xf numFmtId="38" fontId="37" fillId="14" borderId="3" xfId="8" applyFont="1" applyFill="1" applyBorder="1" applyAlignment="1" applyProtection="1">
      <alignment horizontal="center" vertical="center"/>
      <protection hidden="1"/>
    </xf>
    <xf numFmtId="177" fontId="37" fillId="4" borderId="81" xfId="14" applyNumberFormat="1" applyFont="1" applyFill="1" applyBorder="1" applyAlignment="1" applyProtection="1">
      <alignment horizontal="center" vertical="center"/>
      <protection hidden="1"/>
    </xf>
    <xf numFmtId="177" fontId="37" fillId="4" borderId="82" xfId="14" applyNumberFormat="1" applyFont="1" applyFill="1" applyBorder="1" applyAlignment="1" applyProtection="1">
      <alignment horizontal="center" vertical="center"/>
      <protection hidden="1"/>
    </xf>
    <xf numFmtId="177" fontId="37" fillId="4" borderId="83" xfId="14" applyNumberFormat="1" applyFont="1" applyFill="1" applyBorder="1" applyAlignment="1" applyProtection="1">
      <alignment horizontal="center" vertical="center"/>
      <protection hidden="1"/>
    </xf>
    <xf numFmtId="0" fontId="7" fillId="0" borderId="50" xfId="1" applyFont="1" applyFill="1" applyBorder="1" applyAlignment="1" applyProtection="1">
      <alignment horizontal="left" vertical="center" indent="4"/>
      <protection hidden="1"/>
    </xf>
    <xf numFmtId="0" fontId="7" fillId="0" borderId="51" xfId="1" applyFont="1" applyFill="1" applyBorder="1" applyAlignment="1" applyProtection="1">
      <alignment horizontal="left" vertical="center" indent="4"/>
      <protection hidden="1"/>
    </xf>
    <xf numFmtId="0" fontId="7" fillId="0" borderId="52" xfId="1" applyFont="1" applyFill="1" applyBorder="1" applyAlignment="1" applyProtection="1">
      <alignment horizontal="left" vertical="center" indent="4"/>
      <protection hidden="1"/>
    </xf>
    <xf numFmtId="176" fontId="10" fillId="0" borderId="50" xfId="2" applyNumberFormat="1" applyFont="1" applyFill="1" applyBorder="1" applyAlignment="1" applyProtection="1">
      <alignment horizontal="right" vertical="center" indent="1"/>
      <protection hidden="1"/>
    </xf>
    <xf numFmtId="176" fontId="10" fillId="0" borderId="51" xfId="2" applyNumberFormat="1" applyFont="1" applyFill="1" applyBorder="1" applyAlignment="1" applyProtection="1">
      <alignment horizontal="right" vertical="center" indent="1"/>
      <protection hidden="1"/>
    </xf>
    <xf numFmtId="176" fontId="10" fillId="0" borderId="52" xfId="2" applyNumberFormat="1" applyFont="1" applyFill="1" applyBorder="1" applyAlignment="1" applyProtection="1">
      <alignment horizontal="right" vertical="center" indent="1"/>
      <protection hidden="1"/>
    </xf>
    <xf numFmtId="0" fontId="7" fillId="0" borderId="66" xfId="1" applyFont="1" applyFill="1" applyBorder="1" applyAlignment="1" applyProtection="1">
      <alignment horizontal="left" vertical="center" indent="4"/>
      <protection hidden="1"/>
    </xf>
    <xf numFmtId="0" fontId="7" fillId="0" borderId="2" xfId="1" applyFont="1" applyFill="1" applyBorder="1" applyAlignment="1" applyProtection="1">
      <alignment horizontal="left" vertical="center" indent="4"/>
      <protection hidden="1"/>
    </xf>
    <xf numFmtId="0" fontId="7" fillId="0" borderId="58" xfId="1" applyFont="1" applyFill="1" applyBorder="1" applyAlignment="1" applyProtection="1">
      <alignment horizontal="left" vertical="center" indent="4"/>
      <protection hidden="1"/>
    </xf>
    <xf numFmtId="176" fontId="63" fillId="7" borderId="66" xfId="1" applyNumberFormat="1" applyFont="1" applyFill="1" applyBorder="1" applyAlignment="1" applyProtection="1">
      <alignment horizontal="right" vertical="center" indent="1"/>
      <protection hidden="1"/>
    </xf>
    <xf numFmtId="176" fontId="63" fillId="7" borderId="2" xfId="1" applyNumberFormat="1" applyFont="1" applyFill="1" applyBorder="1" applyAlignment="1" applyProtection="1">
      <alignment horizontal="right" vertical="center" indent="1"/>
      <protection hidden="1"/>
    </xf>
    <xf numFmtId="176" fontId="63" fillId="7" borderId="58" xfId="1" applyNumberFormat="1" applyFont="1" applyFill="1" applyBorder="1" applyAlignment="1" applyProtection="1">
      <alignment horizontal="right" vertical="center" indent="1"/>
      <protection hidden="1"/>
    </xf>
    <xf numFmtId="0" fontId="7" fillId="0" borderId="67" xfId="1" applyFont="1" applyFill="1" applyBorder="1" applyAlignment="1" applyProtection="1">
      <alignment horizontal="left" vertical="center" wrapText="1" indent="4"/>
      <protection hidden="1"/>
    </xf>
    <xf numFmtId="0" fontId="7" fillId="0" borderId="20" xfId="1" applyFont="1" applyFill="1" applyBorder="1" applyAlignment="1" applyProtection="1">
      <alignment horizontal="left" vertical="center" wrapText="1" indent="4"/>
      <protection hidden="1"/>
    </xf>
    <xf numFmtId="0" fontId="7" fillId="0" borderId="68" xfId="1" applyFont="1" applyFill="1" applyBorder="1" applyAlignment="1" applyProtection="1">
      <alignment horizontal="left" vertical="center" wrapText="1" indent="4"/>
      <protection hidden="1"/>
    </xf>
    <xf numFmtId="176" fontId="10" fillId="0" borderId="67" xfId="2" applyNumberFormat="1" applyFont="1" applyFill="1" applyBorder="1" applyAlignment="1" applyProtection="1">
      <alignment horizontal="right" vertical="center" indent="1"/>
      <protection hidden="1"/>
    </xf>
    <xf numFmtId="176" fontId="10" fillId="0" borderId="20" xfId="2" applyNumberFormat="1" applyFont="1" applyFill="1" applyBorder="1" applyAlignment="1" applyProtection="1">
      <alignment horizontal="right" vertical="center" indent="1"/>
      <protection hidden="1"/>
    </xf>
    <xf numFmtId="176" fontId="10" fillId="0" borderId="68" xfId="2" applyNumberFormat="1" applyFont="1" applyFill="1" applyBorder="1" applyAlignment="1" applyProtection="1">
      <alignment horizontal="right" vertical="center" indent="1"/>
      <protection hidden="1"/>
    </xf>
    <xf numFmtId="0" fontId="7" fillId="0" borderId="57" xfId="1" applyFont="1" applyFill="1" applyBorder="1" applyAlignment="1" applyProtection="1">
      <alignment horizontal="center" vertical="center" textRotation="255" wrapText="1"/>
      <protection hidden="1"/>
    </xf>
    <xf numFmtId="0" fontId="7" fillId="0" borderId="60" xfId="1" applyFont="1" applyFill="1" applyBorder="1" applyAlignment="1" applyProtection="1">
      <alignment horizontal="center" vertical="center" textRotation="255" wrapText="1"/>
      <protection hidden="1"/>
    </xf>
    <xf numFmtId="0" fontId="7" fillId="0" borderId="63" xfId="1" applyFont="1" applyFill="1" applyBorder="1" applyAlignment="1" applyProtection="1">
      <alignment horizontal="center" vertical="center" textRotation="255" wrapText="1"/>
      <protection hidden="1"/>
    </xf>
    <xf numFmtId="0" fontId="7" fillId="0" borderId="1" xfId="1" applyFont="1" applyFill="1" applyBorder="1" applyAlignment="1" applyProtection="1">
      <alignment horizontal="left" vertical="center" indent="1" shrinkToFit="1"/>
      <protection hidden="1"/>
    </xf>
    <xf numFmtId="0" fontId="7" fillId="0" borderId="58" xfId="1" applyFont="1" applyFill="1" applyBorder="1" applyAlignment="1" applyProtection="1">
      <alignment horizontal="left" vertical="center" indent="1" shrinkToFit="1"/>
      <protection hidden="1"/>
    </xf>
    <xf numFmtId="0" fontId="7" fillId="0" borderId="61" xfId="1" applyFont="1" applyFill="1" applyBorder="1" applyAlignment="1" applyProtection="1">
      <alignment horizontal="left" vertical="center" indent="1" shrinkToFit="1"/>
      <protection hidden="1"/>
    </xf>
    <xf numFmtId="0" fontId="7" fillId="0" borderId="62" xfId="1" applyFont="1" applyFill="1" applyBorder="1" applyAlignment="1" applyProtection="1">
      <alignment horizontal="left" vertical="center" indent="1" shrinkToFit="1"/>
      <protection hidden="1"/>
    </xf>
    <xf numFmtId="0" fontId="7" fillId="0" borderId="50" xfId="1" applyFont="1" applyFill="1" applyBorder="1" applyAlignment="1" applyProtection="1">
      <alignment horizontal="left" vertical="center" wrapText="1" indent="5"/>
      <protection hidden="1"/>
    </xf>
    <xf numFmtId="0" fontId="7" fillId="0" borderId="51" xfId="1" applyFont="1" applyFill="1" applyBorder="1" applyAlignment="1" applyProtection="1">
      <alignment horizontal="left" vertical="center" wrapText="1" indent="5"/>
      <protection hidden="1"/>
    </xf>
    <xf numFmtId="0" fontId="7" fillId="0" borderId="52" xfId="1" applyFont="1" applyFill="1" applyBorder="1" applyAlignment="1" applyProtection="1">
      <alignment horizontal="left" vertical="center" wrapText="1" indent="5"/>
      <protection hidden="1"/>
    </xf>
    <xf numFmtId="38" fontId="10" fillId="0" borderId="50" xfId="2" applyFont="1" applyFill="1" applyBorder="1" applyAlignment="1" applyProtection="1">
      <alignment horizontal="center" vertical="center"/>
      <protection hidden="1"/>
    </xf>
    <xf numFmtId="38" fontId="10" fillId="0" borderId="51" xfId="2" applyFont="1" applyFill="1" applyBorder="1" applyAlignment="1" applyProtection="1">
      <alignment horizontal="center" vertical="center"/>
      <protection hidden="1"/>
    </xf>
    <xf numFmtId="38" fontId="10" fillId="0" borderId="52" xfId="2" applyFont="1" applyFill="1" applyBorder="1" applyAlignment="1" applyProtection="1">
      <alignment horizontal="center" vertical="center"/>
      <protection hidden="1"/>
    </xf>
    <xf numFmtId="0" fontId="7" fillId="0" borderId="66" xfId="1" applyFont="1" applyFill="1" applyBorder="1" applyAlignment="1" applyProtection="1">
      <alignment horizontal="left" vertical="center" wrapText="1" indent="5"/>
      <protection hidden="1"/>
    </xf>
    <xf numFmtId="0" fontId="7" fillId="0" borderId="2" xfId="1" applyFont="1" applyFill="1" applyBorder="1" applyAlignment="1" applyProtection="1">
      <alignment horizontal="left" vertical="center" wrapText="1" indent="5"/>
      <protection hidden="1"/>
    </xf>
    <xf numFmtId="0" fontId="7" fillId="0" borderId="58" xfId="1" applyFont="1" applyFill="1" applyBorder="1" applyAlignment="1" applyProtection="1">
      <alignment horizontal="left" vertical="center" wrapText="1" indent="5"/>
      <protection hidden="1"/>
    </xf>
    <xf numFmtId="0" fontId="10" fillId="0" borderId="66" xfId="2" applyNumberFormat="1" applyFont="1" applyFill="1" applyBorder="1" applyAlignment="1" applyProtection="1">
      <alignment horizontal="center" vertical="center"/>
      <protection hidden="1"/>
    </xf>
    <xf numFmtId="0" fontId="10" fillId="0" borderId="2" xfId="2" applyNumberFormat="1" applyFont="1" applyFill="1" applyBorder="1" applyAlignment="1" applyProtection="1">
      <alignment horizontal="center" vertical="center"/>
      <protection hidden="1"/>
    </xf>
    <xf numFmtId="0" fontId="10" fillId="0" borderId="58" xfId="2" applyNumberFormat="1" applyFont="1" applyFill="1" applyBorder="1" applyAlignment="1" applyProtection="1">
      <alignment horizontal="center" vertical="center"/>
      <protection hidden="1"/>
    </xf>
    <xf numFmtId="0" fontId="7" fillId="0" borderId="67" xfId="1" applyFont="1" applyFill="1" applyBorder="1" applyAlignment="1" applyProtection="1">
      <alignment horizontal="left" vertical="center" wrapText="1" indent="5"/>
      <protection hidden="1"/>
    </xf>
    <xf numFmtId="0" fontId="7" fillId="0" borderId="20" xfId="1" applyFont="1" applyFill="1" applyBorder="1" applyAlignment="1" applyProtection="1">
      <alignment horizontal="left" vertical="center" wrapText="1" indent="5"/>
      <protection hidden="1"/>
    </xf>
    <xf numFmtId="0" fontId="7" fillId="0" borderId="68" xfId="1" applyFont="1" applyFill="1" applyBorder="1" applyAlignment="1" applyProtection="1">
      <alignment horizontal="left" vertical="center" wrapText="1" indent="5"/>
      <protection hidden="1"/>
    </xf>
    <xf numFmtId="38" fontId="51" fillId="0" borderId="67" xfId="2" applyFont="1" applyFill="1" applyBorder="1" applyAlignment="1" applyProtection="1">
      <alignment horizontal="center" vertical="center"/>
      <protection hidden="1"/>
    </xf>
    <xf numFmtId="38" fontId="51" fillId="0" borderId="20" xfId="2" applyFont="1" applyFill="1" applyBorder="1" applyAlignment="1" applyProtection="1">
      <alignment horizontal="center" vertical="center"/>
      <protection hidden="1"/>
    </xf>
    <xf numFmtId="38" fontId="51" fillId="0" borderId="68" xfId="2" applyFont="1" applyFill="1" applyBorder="1" applyAlignment="1" applyProtection="1">
      <alignment horizontal="center" vertical="center"/>
      <protection hidden="1"/>
    </xf>
    <xf numFmtId="0" fontId="49" fillId="0" borderId="0" xfId="1" applyFont="1" applyFill="1" applyAlignment="1" applyProtection="1">
      <alignment horizontal="center" vertical="center"/>
      <protection hidden="1"/>
    </xf>
    <xf numFmtId="0" fontId="7" fillId="0" borderId="47" xfId="1" applyFont="1" applyFill="1" applyBorder="1" applyAlignment="1" applyProtection="1">
      <alignment horizontal="center" vertical="center"/>
      <protection hidden="1"/>
    </xf>
    <xf numFmtId="0" fontId="7" fillId="0" borderId="75" xfId="1" applyFont="1" applyFill="1" applyBorder="1" applyAlignment="1" applyProtection="1">
      <alignment horizontal="center" vertical="center"/>
      <protection hidden="1"/>
    </xf>
    <xf numFmtId="0" fontId="50" fillId="0" borderId="48" xfId="1" applyFont="1" applyFill="1" applyBorder="1" applyAlignment="1" applyProtection="1">
      <alignment horizontal="center" vertical="center"/>
      <protection hidden="1"/>
    </xf>
    <xf numFmtId="0" fontId="7" fillId="0" borderId="14" xfId="1" applyFont="1" applyFill="1" applyBorder="1" applyAlignment="1" applyProtection="1">
      <alignment horizontal="center" vertical="center" wrapText="1"/>
      <protection hidden="1"/>
    </xf>
    <xf numFmtId="0" fontId="7" fillId="0" borderId="15" xfId="1" applyFont="1" applyFill="1" applyBorder="1" applyAlignment="1" applyProtection="1">
      <alignment horizontal="center" vertical="center" wrapText="1"/>
      <protection hidden="1"/>
    </xf>
    <xf numFmtId="0" fontId="7" fillId="0" borderId="49" xfId="1" applyFont="1" applyFill="1" applyBorder="1" applyAlignment="1" applyProtection="1">
      <alignment horizontal="center" vertical="center" wrapText="1"/>
      <protection hidden="1"/>
    </xf>
    <xf numFmtId="0" fontId="7" fillId="0" borderId="16" xfId="1" applyFont="1" applyFill="1" applyBorder="1" applyAlignment="1" applyProtection="1">
      <alignment horizontal="center" vertical="center" wrapText="1"/>
      <protection hidden="1"/>
    </xf>
    <xf numFmtId="0" fontId="7" fillId="0" borderId="48" xfId="1" applyFont="1" applyFill="1" applyBorder="1" applyAlignment="1" applyProtection="1">
      <alignment horizontal="center" vertical="center" wrapText="1"/>
      <protection hidden="1"/>
    </xf>
    <xf numFmtId="0" fontId="7" fillId="0" borderId="53" xfId="1" applyFont="1" applyFill="1" applyBorder="1" applyAlignment="1" applyProtection="1">
      <alignment horizontal="center" vertical="center" wrapText="1"/>
      <protection hidden="1"/>
    </xf>
    <xf numFmtId="0" fontId="7" fillId="0" borderId="50" xfId="1" applyFont="1" applyFill="1" applyBorder="1" applyAlignment="1" applyProtection="1">
      <alignment horizontal="center" vertical="center"/>
      <protection hidden="1"/>
    </xf>
    <xf numFmtId="0" fontId="7" fillId="0" borderId="51" xfId="1" applyFont="1" applyFill="1" applyBorder="1" applyAlignment="1" applyProtection="1">
      <alignment horizontal="center" vertical="center"/>
      <protection hidden="1"/>
    </xf>
    <xf numFmtId="0" fontId="7" fillId="0" borderId="52" xfId="1" applyFont="1" applyFill="1" applyBorder="1" applyAlignment="1" applyProtection="1">
      <alignment horizontal="center" vertical="center"/>
      <protection hidden="1"/>
    </xf>
    <xf numFmtId="38" fontId="37" fillId="14" borderId="1" xfId="8" applyFont="1" applyFill="1" applyBorder="1" applyAlignment="1" applyProtection="1">
      <alignment horizontal="center" vertical="center"/>
      <protection locked="0"/>
    </xf>
    <xf numFmtId="38" fontId="37" fillId="14" borderId="3" xfId="8" applyFont="1" applyFill="1" applyBorder="1" applyAlignment="1" applyProtection="1">
      <alignment horizontal="center" vertical="center"/>
      <protection locked="0"/>
    </xf>
    <xf numFmtId="176" fontId="10" fillId="7" borderId="66" xfId="1" applyNumberFormat="1" applyFont="1" applyFill="1" applyBorder="1" applyAlignment="1" applyProtection="1">
      <alignment horizontal="right" vertical="center" indent="1"/>
      <protection locked="0"/>
    </xf>
    <xf numFmtId="176" fontId="10" fillId="7" borderId="2" xfId="1" applyNumberFormat="1" applyFont="1" applyFill="1" applyBorder="1" applyAlignment="1" applyProtection="1">
      <alignment horizontal="right" vertical="center" indent="1"/>
      <protection locked="0"/>
    </xf>
    <xf numFmtId="176" fontId="10" fillId="7" borderId="58" xfId="1" applyNumberFormat="1" applyFont="1" applyFill="1" applyBorder="1" applyAlignment="1" applyProtection="1">
      <alignment horizontal="right" vertical="center" indent="1"/>
      <protection locked="0"/>
    </xf>
    <xf numFmtId="0" fontId="38" fillId="0" borderId="4" xfId="1" applyFont="1" applyBorder="1" applyAlignment="1" applyProtection="1">
      <alignment horizontal="center" vertical="center"/>
      <protection hidden="1"/>
    </xf>
    <xf numFmtId="0" fontId="38" fillId="0" borderId="33" xfId="1" applyFont="1" applyBorder="1" applyAlignment="1" applyProtection="1">
      <alignment horizontal="center" vertical="center"/>
      <protection hidden="1"/>
    </xf>
    <xf numFmtId="0" fontId="38" fillId="0" borderId="76" xfId="1" applyFont="1" applyBorder="1" applyAlignment="1" applyProtection="1">
      <alignment horizontal="center" vertical="center"/>
      <protection hidden="1"/>
    </xf>
    <xf numFmtId="0" fontId="41" fillId="0" borderId="36" xfId="1" applyFont="1" applyBorder="1" applyAlignment="1" applyProtection="1">
      <alignment horizontal="center" vertical="center"/>
      <protection hidden="1"/>
    </xf>
    <xf numFmtId="0" fontId="41" fillId="0" borderId="77" xfId="1" applyFont="1" applyBorder="1" applyAlignment="1" applyProtection="1">
      <alignment horizontal="center" vertical="center"/>
      <protection hidden="1"/>
    </xf>
    <xf numFmtId="0" fontId="13" fillId="7" borderId="1" xfId="1" applyFont="1" applyFill="1" applyBorder="1" applyAlignment="1" applyProtection="1">
      <alignment horizontal="center" vertical="center"/>
      <protection hidden="1"/>
    </xf>
    <xf numFmtId="0" fontId="13" fillId="7" borderId="2" xfId="1" applyFont="1" applyFill="1" applyBorder="1" applyAlignment="1" applyProtection="1">
      <alignment horizontal="center" vertical="center"/>
      <protection hidden="1"/>
    </xf>
    <xf numFmtId="0" fontId="41" fillId="0" borderId="5" xfId="1" applyFont="1" applyBorder="1" applyAlignment="1" applyProtection="1">
      <alignment horizontal="center" vertical="center"/>
      <protection hidden="1"/>
    </xf>
    <xf numFmtId="178" fontId="38" fillId="0" borderId="4" xfId="1" applyNumberFormat="1" applyFont="1" applyBorder="1" applyAlignment="1" applyProtection="1">
      <alignment horizontal="center" vertical="center"/>
      <protection hidden="1"/>
    </xf>
    <xf numFmtId="38" fontId="38" fillId="0" borderId="4" xfId="2" applyFont="1" applyBorder="1" applyAlignment="1" applyProtection="1">
      <alignment horizontal="center" vertical="center" wrapText="1"/>
      <protection hidden="1"/>
    </xf>
    <xf numFmtId="38" fontId="38" fillId="0" borderId="4" xfId="2" applyFont="1" applyBorder="1" applyAlignment="1" applyProtection="1">
      <alignment horizontal="center" vertical="center"/>
      <protection hidden="1"/>
    </xf>
    <xf numFmtId="0" fontId="6" fillId="4" borderId="28" xfId="9" applyFont="1" applyFill="1" applyBorder="1" applyAlignment="1" applyProtection="1">
      <alignment horizontal="center" vertical="center" shrinkToFit="1"/>
      <protection hidden="1"/>
    </xf>
    <xf numFmtId="0" fontId="6" fillId="4" borderId="38" xfId="9" applyFont="1" applyFill="1" applyBorder="1" applyAlignment="1" applyProtection="1">
      <alignment horizontal="center" vertical="center" shrinkToFit="1"/>
      <protection hidden="1"/>
    </xf>
    <xf numFmtId="0" fontId="6" fillId="4" borderId="29" xfId="9" applyFont="1" applyFill="1" applyBorder="1" applyAlignment="1" applyProtection="1">
      <alignment horizontal="center" vertical="center" shrinkToFit="1"/>
      <protection hidden="1"/>
    </xf>
    <xf numFmtId="38" fontId="60" fillId="0" borderId="39" xfId="10" applyFont="1" applyFill="1" applyBorder="1" applyAlignment="1" applyProtection="1">
      <alignment horizontal="center" vertical="center" shrinkToFit="1"/>
      <protection hidden="1"/>
    </xf>
    <xf numFmtId="38" fontId="60" fillId="0" borderId="38" xfId="10" applyFont="1" applyFill="1" applyBorder="1" applyAlignment="1" applyProtection="1">
      <alignment horizontal="center" vertical="center" shrinkToFit="1"/>
      <protection hidden="1"/>
    </xf>
    <xf numFmtId="38" fontId="60" fillId="0" borderId="29" xfId="10" applyFont="1" applyFill="1" applyBorder="1" applyAlignment="1" applyProtection="1">
      <alignment horizontal="center" vertical="center" shrinkToFit="1"/>
      <protection hidden="1"/>
    </xf>
    <xf numFmtId="0" fontId="30" fillId="4" borderId="31" xfId="9" applyFont="1" applyFill="1" applyBorder="1" applyAlignment="1" applyProtection="1">
      <alignment horizontal="center" vertical="center" wrapText="1" shrinkToFit="1"/>
      <protection hidden="1"/>
    </xf>
    <xf numFmtId="0" fontId="30" fillId="4" borderId="40" xfId="9" applyFont="1" applyFill="1" applyBorder="1" applyAlignment="1" applyProtection="1">
      <alignment horizontal="center" vertical="center" wrapText="1" shrinkToFit="1"/>
      <protection hidden="1"/>
    </xf>
    <xf numFmtId="0" fontId="24" fillId="4" borderId="32" xfId="9" applyFont="1" applyFill="1" applyBorder="1" applyAlignment="1" applyProtection="1">
      <alignment horizontal="center" vertical="center" wrapText="1" shrinkToFit="1"/>
      <protection hidden="1"/>
    </xf>
    <xf numFmtId="38" fontId="60" fillId="0" borderId="41" xfId="10" applyFont="1" applyFill="1" applyBorder="1" applyAlignment="1" applyProtection="1">
      <alignment horizontal="center" vertical="center" shrinkToFit="1"/>
      <protection hidden="1"/>
    </xf>
    <xf numFmtId="38" fontId="60" fillId="0" borderId="40" xfId="10" applyFont="1" applyFill="1" applyBorder="1" applyAlignment="1" applyProtection="1">
      <alignment horizontal="center" vertical="center" shrinkToFit="1"/>
      <protection hidden="1"/>
    </xf>
    <xf numFmtId="38" fontId="60" fillId="0" borderId="42" xfId="10" applyFont="1" applyFill="1" applyBorder="1" applyAlignment="1" applyProtection="1">
      <alignment horizontal="center" vertical="center" shrinkToFit="1"/>
      <protection hidden="1"/>
    </xf>
    <xf numFmtId="38" fontId="60" fillId="0" borderId="43" xfId="10" applyFont="1" applyFill="1" applyBorder="1" applyAlignment="1" applyProtection="1">
      <alignment horizontal="center" vertical="center" shrinkToFit="1"/>
      <protection hidden="1"/>
    </xf>
    <xf numFmtId="38" fontId="60" fillId="0" borderId="44" xfId="10" applyFont="1" applyFill="1" applyBorder="1" applyAlignment="1" applyProtection="1">
      <alignment horizontal="center" vertical="center" shrinkToFit="1"/>
      <protection hidden="1"/>
    </xf>
    <xf numFmtId="38" fontId="48" fillId="0" borderId="46" xfId="9" applyNumberFormat="1" applyFont="1" applyFill="1" applyBorder="1" applyAlignment="1" applyProtection="1">
      <alignment horizontal="center" vertical="center"/>
      <protection hidden="1"/>
    </xf>
    <xf numFmtId="0" fontId="48" fillId="0" borderId="46" xfId="9" applyFont="1" applyFill="1" applyBorder="1" applyAlignment="1" applyProtection="1">
      <alignment horizontal="center" vertical="center"/>
      <protection hidden="1"/>
    </xf>
    <xf numFmtId="0" fontId="48" fillId="0" borderId="86" xfId="9" applyFont="1" applyFill="1" applyBorder="1" applyAlignment="1" applyProtection="1">
      <alignment horizontal="center" vertical="center"/>
      <protection hidden="1"/>
    </xf>
    <xf numFmtId="0" fontId="29" fillId="5" borderId="26" xfId="9" applyFont="1" applyFill="1" applyBorder="1" applyAlignment="1" applyProtection="1">
      <alignment horizontal="center" vertical="center" shrinkToFit="1"/>
      <protection hidden="1"/>
    </xf>
    <xf numFmtId="0" fontId="29" fillId="5" borderId="2" xfId="9" applyFont="1" applyFill="1" applyBorder="1" applyAlignment="1" applyProtection="1">
      <alignment horizontal="center" vertical="center" shrinkToFit="1"/>
      <protection hidden="1"/>
    </xf>
    <xf numFmtId="38" fontId="60" fillId="0" borderId="12" xfId="10" applyFont="1" applyFill="1" applyBorder="1" applyAlignment="1" applyProtection="1">
      <alignment horizontal="center" vertical="center" shrinkToFit="1"/>
      <protection hidden="1"/>
    </xf>
    <xf numFmtId="38" fontId="60" fillId="0" borderId="7" xfId="10" applyFont="1" applyFill="1" applyBorder="1" applyAlignment="1" applyProtection="1">
      <alignment horizontal="center" vertical="center" shrinkToFit="1"/>
      <protection hidden="1"/>
    </xf>
    <xf numFmtId="38" fontId="60" fillId="0" borderId="8" xfId="10" applyFont="1" applyFill="1" applyBorder="1" applyAlignment="1" applyProtection="1">
      <alignment horizontal="center" vertical="center" shrinkToFit="1"/>
      <protection hidden="1"/>
    </xf>
    <xf numFmtId="0" fontId="57" fillId="5" borderId="26" xfId="9" applyFont="1" applyFill="1" applyBorder="1" applyAlignment="1" applyProtection="1">
      <alignment horizontal="center" vertical="center" shrinkToFit="1"/>
      <protection hidden="1"/>
    </xf>
    <xf numFmtId="0" fontId="57" fillId="5" borderId="2" xfId="9" applyFont="1" applyFill="1" applyBorder="1" applyAlignment="1" applyProtection="1">
      <alignment horizontal="center" vertical="center" shrinkToFit="1"/>
      <protection hidden="1"/>
    </xf>
    <xf numFmtId="38" fontId="60" fillId="0" borderId="1" xfId="10" applyFont="1" applyFill="1" applyBorder="1" applyAlignment="1" applyProtection="1">
      <alignment horizontal="center" vertical="center" shrinkToFit="1"/>
      <protection hidden="1"/>
    </xf>
    <xf numFmtId="38" fontId="60" fillId="0" borderId="2" xfId="10" applyFont="1" applyFill="1" applyBorder="1" applyAlignment="1" applyProtection="1">
      <alignment horizontal="center" vertical="center" shrinkToFit="1"/>
      <protection hidden="1"/>
    </xf>
    <xf numFmtId="38" fontId="60" fillId="0" borderId="3" xfId="10" applyFont="1" applyFill="1" applyBorder="1" applyAlignment="1" applyProtection="1">
      <alignment horizontal="center" vertical="center" shrinkToFit="1"/>
      <protection hidden="1"/>
    </xf>
    <xf numFmtId="0" fontId="16" fillId="4" borderId="21" xfId="9" applyFont="1" applyFill="1" applyBorder="1" applyAlignment="1" applyProtection="1">
      <alignment horizontal="center" vertical="center" shrinkToFit="1"/>
      <protection hidden="1"/>
    </xf>
    <xf numFmtId="0" fontId="16" fillId="4" borderId="24" xfId="9" applyFont="1" applyFill="1" applyBorder="1" applyAlignment="1" applyProtection="1">
      <alignment horizontal="center" vertical="center" shrinkToFit="1"/>
      <protection hidden="1"/>
    </xf>
    <xf numFmtId="0" fontId="28" fillId="4" borderId="22" xfId="9" applyFont="1" applyFill="1" applyBorder="1" applyAlignment="1" applyProtection="1">
      <alignment horizontal="center" vertical="center" shrinkToFit="1"/>
      <protection hidden="1"/>
    </xf>
    <xf numFmtId="0" fontId="16" fillId="4" borderId="26" xfId="9" applyFont="1" applyFill="1" applyBorder="1" applyAlignment="1" applyProtection="1">
      <alignment horizontal="center" vertical="center" shrinkToFit="1"/>
      <protection hidden="1"/>
    </xf>
    <xf numFmtId="0" fontId="16" fillId="4" borderId="2" xfId="9" applyFont="1" applyFill="1" applyBorder="1" applyAlignment="1" applyProtection="1">
      <alignment horizontal="center" vertical="center" shrinkToFit="1"/>
      <protection hidden="1"/>
    </xf>
    <xf numFmtId="0" fontId="16" fillId="4" borderId="3" xfId="9" applyFont="1" applyFill="1" applyBorder="1" applyAlignment="1" applyProtection="1">
      <alignment horizontal="center" vertical="center" shrinkToFit="1"/>
      <protection hidden="1"/>
    </xf>
    <xf numFmtId="0" fontId="59" fillId="0" borderId="13" xfId="9" applyFont="1" applyFill="1" applyBorder="1" applyAlignment="1" applyProtection="1">
      <alignment horizontal="center" vertical="center" shrinkToFit="1"/>
      <protection hidden="1"/>
    </xf>
    <xf numFmtId="0" fontId="59" fillId="0" borderId="1" xfId="9" applyFont="1" applyFill="1" applyBorder="1" applyAlignment="1" applyProtection="1">
      <alignment horizontal="center" vertical="center" shrinkToFit="1"/>
      <protection hidden="1"/>
    </xf>
    <xf numFmtId="0" fontId="59" fillId="0" borderId="2" xfId="9" applyFont="1" applyFill="1" applyBorder="1" applyAlignment="1" applyProtection="1">
      <alignment horizontal="center" vertical="center" shrinkToFit="1"/>
      <protection hidden="1"/>
    </xf>
    <xf numFmtId="0" fontId="59" fillId="0" borderId="3" xfId="9" applyFont="1" applyFill="1" applyBorder="1" applyAlignment="1" applyProtection="1">
      <alignment horizontal="center" vertical="center" shrinkToFit="1"/>
      <protection hidden="1"/>
    </xf>
    <xf numFmtId="0" fontId="59" fillId="0" borderId="11" xfId="9" applyFont="1" applyFill="1" applyBorder="1" applyAlignment="1" applyProtection="1">
      <alignment horizontal="center" vertical="center" shrinkToFit="1"/>
      <protection hidden="1"/>
    </xf>
    <xf numFmtId="0" fontId="28" fillId="4" borderId="3" xfId="9" applyFont="1" applyFill="1" applyBorder="1" applyAlignment="1" applyProtection="1">
      <alignment horizontal="center" vertical="center" shrinkToFit="1"/>
      <protection hidden="1"/>
    </xf>
    <xf numFmtId="14" fontId="59" fillId="0" borderId="1" xfId="9" applyNumberFormat="1" applyFont="1" applyFill="1" applyBorder="1" applyAlignment="1" applyProtection="1">
      <alignment horizontal="center" vertical="center" shrinkToFit="1"/>
      <protection hidden="1"/>
    </xf>
    <xf numFmtId="14" fontId="47" fillId="5" borderId="1" xfId="9" applyNumberFormat="1" applyFont="1" applyFill="1" applyBorder="1" applyAlignment="1" applyProtection="1">
      <alignment horizontal="center" vertical="center" shrinkToFit="1"/>
      <protection locked="0"/>
    </xf>
    <xf numFmtId="0" fontId="47" fillId="5" borderId="2" xfId="9" applyFont="1" applyFill="1" applyBorder="1" applyAlignment="1" applyProtection="1">
      <alignment horizontal="center" vertical="center" shrinkToFit="1"/>
      <protection locked="0"/>
    </xf>
    <xf numFmtId="0" fontId="47" fillId="5" borderId="3" xfId="9" applyFont="1" applyFill="1" applyBorder="1" applyAlignment="1" applyProtection="1">
      <alignment horizontal="center" vertical="center" shrinkToFit="1"/>
      <protection locked="0"/>
    </xf>
    <xf numFmtId="0" fontId="46" fillId="5" borderId="26" xfId="9" applyFont="1" applyFill="1" applyBorder="1" applyAlignment="1" applyProtection="1">
      <alignment horizontal="center" vertical="center" shrinkToFit="1"/>
      <protection locked="0"/>
    </xf>
    <xf numFmtId="0" fontId="46" fillId="5" borderId="2" xfId="9" applyFont="1" applyFill="1" applyBorder="1" applyAlignment="1" applyProtection="1">
      <alignment horizontal="center" vertical="center" shrinkToFit="1"/>
      <protection locked="0"/>
    </xf>
    <xf numFmtId="38" fontId="48" fillId="5" borderId="12" xfId="10" applyFont="1" applyFill="1" applyBorder="1" applyAlignment="1" applyProtection="1">
      <alignment horizontal="center" vertical="center" shrinkToFit="1"/>
      <protection locked="0"/>
    </xf>
    <xf numFmtId="38" fontId="48" fillId="5" borderId="7" xfId="10" applyFont="1" applyFill="1" applyBorder="1" applyAlignment="1" applyProtection="1">
      <alignment horizontal="center" vertical="center" shrinkToFit="1"/>
      <protection locked="0"/>
    </xf>
    <xf numFmtId="38" fontId="48" fillId="5" borderId="8" xfId="10" applyFont="1" applyFill="1" applyBorder="1" applyAlignment="1" applyProtection="1">
      <alignment horizontal="center" vertical="center" shrinkToFit="1"/>
      <protection locked="0"/>
    </xf>
    <xf numFmtId="38" fontId="48" fillId="5" borderId="1" xfId="10" applyFont="1" applyFill="1" applyBorder="1" applyAlignment="1" applyProtection="1">
      <alignment horizontal="center" vertical="center" shrinkToFit="1"/>
      <protection locked="0"/>
    </xf>
    <xf numFmtId="38" fontId="48" fillId="5" borderId="2" xfId="10" applyFont="1" applyFill="1" applyBorder="1" applyAlignment="1" applyProtection="1">
      <alignment horizontal="center" vertical="center" shrinkToFit="1"/>
      <protection locked="0"/>
    </xf>
    <xf numFmtId="38" fontId="48" fillId="5" borderId="3" xfId="10" applyFont="1" applyFill="1" applyBorder="1" applyAlignment="1" applyProtection="1">
      <alignment horizontal="center" vertical="center" shrinkToFit="1"/>
      <protection locked="0"/>
    </xf>
    <xf numFmtId="0" fontId="47" fillId="5" borderId="13" xfId="9" applyFont="1" applyFill="1" applyBorder="1" applyAlignment="1" applyProtection="1">
      <alignment horizontal="center" vertical="center" shrinkToFit="1"/>
      <protection locked="0"/>
    </xf>
    <xf numFmtId="0" fontId="47" fillId="5" borderId="1" xfId="9" applyFont="1" applyFill="1" applyBorder="1" applyAlignment="1" applyProtection="1">
      <alignment horizontal="center" vertical="center" shrinkToFit="1"/>
      <protection locked="0"/>
    </xf>
    <xf numFmtId="0" fontId="47" fillId="5" borderId="11" xfId="9" applyFont="1" applyFill="1" applyBorder="1" applyAlignment="1" applyProtection="1">
      <alignment horizontal="center" vertical="center" shrinkToFit="1"/>
      <protection locked="0"/>
    </xf>
    <xf numFmtId="0" fontId="29" fillId="5" borderId="26" xfId="9" applyFont="1" applyFill="1" applyBorder="1" applyAlignment="1" applyProtection="1">
      <alignment horizontal="center" vertical="center" shrinkToFit="1"/>
      <protection locked="0"/>
    </xf>
    <xf numFmtId="0" fontId="29" fillId="5" borderId="2" xfId="9" applyFont="1" applyFill="1" applyBorder="1" applyAlignment="1" applyProtection="1">
      <alignment horizontal="center" vertical="center" shrinkToFit="1"/>
      <protection locked="0"/>
    </xf>
    <xf numFmtId="38" fontId="48" fillId="0" borderId="41" xfId="10" applyFont="1" applyFill="1" applyBorder="1" applyAlignment="1" applyProtection="1">
      <alignment horizontal="center" vertical="center" shrinkToFit="1"/>
      <protection hidden="1"/>
    </xf>
    <xf numFmtId="38" fontId="48" fillId="0" borderId="40" xfId="10" applyFont="1" applyFill="1" applyBorder="1" applyAlignment="1" applyProtection="1">
      <alignment horizontal="center" vertical="center" shrinkToFit="1"/>
      <protection hidden="1"/>
    </xf>
    <xf numFmtId="38" fontId="48" fillId="0" borderId="42" xfId="10" applyFont="1" applyFill="1" applyBorder="1" applyAlignment="1" applyProtection="1">
      <alignment horizontal="center" vertical="center" shrinkToFit="1"/>
      <protection hidden="1"/>
    </xf>
    <xf numFmtId="38" fontId="48" fillId="0" borderId="43" xfId="10" applyFont="1" applyFill="1" applyBorder="1" applyAlignment="1" applyProtection="1">
      <alignment horizontal="center" vertical="center" shrinkToFit="1"/>
      <protection hidden="1"/>
    </xf>
    <xf numFmtId="38" fontId="48" fillId="0" borderId="44" xfId="10" applyFont="1" applyFill="1" applyBorder="1" applyAlignment="1" applyProtection="1">
      <alignment horizontal="center" vertical="center" shrinkToFit="1"/>
      <protection hidden="1"/>
    </xf>
    <xf numFmtId="38" fontId="48" fillId="5" borderId="39" xfId="10" applyFont="1" applyFill="1" applyBorder="1" applyAlignment="1" applyProtection="1">
      <alignment horizontal="center" vertical="center" shrinkToFit="1"/>
      <protection locked="0"/>
    </xf>
    <xf numFmtId="38" fontId="48" fillId="5" borderId="38" xfId="10" applyFont="1" applyFill="1" applyBorder="1" applyAlignment="1" applyProtection="1">
      <alignment horizontal="center" vertical="center" shrinkToFit="1"/>
      <protection locked="0"/>
    </xf>
    <xf numFmtId="38" fontId="48" fillId="5" borderId="29" xfId="10" applyFont="1" applyFill="1" applyBorder="1" applyAlignment="1" applyProtection="1">
      <alignment horizontal="center" vertical="center" shrinkToFit="1"/>
      <protection locked="0"/>
    </xf>
    <xf numFmtId="0" fontId="48" fillId="0" borderId="84" xfId="9" applyFont="1" applyFill="1" applyBorder="1" applyAlignment="1" applyProtection="1">
      <alignment horizontal="center" vertical="center"/>
      <protection hidden="1"/>
    </xf>
    <xf numFmtId="177" fontId="45" fillId="7" borderId="23" xfId="9" applyNumberFormat="1" applyFont="1" applyFill="1" applyBorder="1" applyAlignment="1" applyProtection="1">
      <alignment horizontal="center" vertical="center"/>
      <protection locked="0"/>
    </xf>
    <xf numFmtId="177" fontId="45" fillId="7" borderId="24" xfId="9" applyNumberFormat="1" applyFont="1" applyFill="1" applyBorder="1" applyAlignment="1" applyProtection="1">
      <alignment horizontal="center" vertical="center"/>
      <protection locked="0"/>
    </xf>
    <xf numFmtId="177" fontId="45" fillId="7" borderId="25" xfId="9" applyNumberFormat="1" applyFont="1" applyFill="1" applyBorder="1" applyAlignment="1" applyProtection="1">
      <alignment horizontal="center" vertical="center"/>
      <protection locked="0"/>
    </xf>
    <xf numFmtId="0" fontId="47" fillId="0" borderId="4" xfId="9" applyFont="1" applyFill="1" applyBorder="1" applyAlignment="1" applyProtection="1">
      <alignment horizontal="center" vertical="center" shrinkToFit="1"/>
      <protection locked="0"/>
    </xf>
    <xf numFmtId="0" fontId="47" fillId="0" borderId="85" xfId="9" applyFont="1" applyFill="1" applyBorder="1" applyAlignment="1" applyProtection="1">
      <alignment horizontal="center" vertical="center" shrinkToFit="1"/>
      <protection locked="0"/>
    </xf>
    <xf numFmtId="14" fontId="47" fillId="0" borderId="1" xfId="9" applyNumberFormat="1" applyFont="1" applyFill="1" applyBorder="1" applyAlignment="1" applyProtection="1">
      <alignment horizontal="center" vertical="center" shrinkToFit="1"/>
      <protection locked="0"/>
    </xf>
    <xf numFmtId="0" fontId="47" fillId="0" borderId="2" xfId="9" applyFont="1" applyFill="1" applyBorder="1" applyAlignment="1" applyProtection="1">
      <alignment horizontal="center" vertical="center" shrinkToFit="1"/>
      <protection locked="0"/>
    </xf>
    <xf numFmtId="0" fontId="47" fillId="0" borderId="27" xfId="9" applyFont="1" applyFill="1" applyBorder="1" applyAlignment="1" applyProtection="1">
      <alignment horizontal="center" vertical="center" shrinkToFit="1"/>
      <protection locked="0"/>
    </xf>
    <xf numFmtId="38" fontId="48" fillId="0" borderId="12" xfId="10" applyFont="1" applyFill="1" applyBorder="1" applyAlignment="1" applyProtection="1">
      <alignment horizontal="center" vertical="center" shrinkToFit="1"/>
      <protection locked="0"/>
    </xf>
    <xf numFmtId="38" fontId="48" fillId="0" borderId="7" xfId="10" applyFont="1" applyFill="1" applyBorder="1" applyAlignment="1" applyProtection="1">
      <alignment horizontal="center" vertical="center" shrinkToFit="1"/>
      <protection locked="0"/>
    </xf>
    <xf numFmtId="38" fontId="48" fillId="0" borderId="37" xfId="10" applyFont="1" applyFill="1" applyBorder="1" applyAlignment="1" applyProtection="1">
      <alignment horizontal="center" vertical="center" shrinkToFit="1"/>
      <protection locked="0"/>
    </xf>
    <xf numFmtId="38" fontId="48" fillId="0" borderId="39" xfId="10" applyFont="1" applyFill="1" applyBorder="1" applyAlignment="1" applyProtection="1">
      <alignment horizontal="center" vertical="center" shrinkToFit="1"/>
      <protection locked="0"/>
    </xf>
    <xf numFmtId="38" fontId="48" fillId="0" borderId="38" xfId="10" applyFont="1" applyFill="1" applyBorder="1" applyAlignment="1" applyProtection="1">
      <alignment horizontal="center" vertical="center" shrinkToFit="1"/>
      <protection locked="0"/>
    </xf>
    <xf numFmtId="38" fontId="48" fillId="0" borderId="30" xfId="10" applyFont="1" applyFill="1" applyBorder="1" applyAlignment="1" applyProtection="1">
      <alignment horizontal="center" vertical="center" shrinkToFit="1"/>
      <protection locked="0"/>
    </xf>
    <xf numFmtId="38" fontId="48" fillId="0" borderId="45" xfId="10" applyFont="1" applyFill="1" applyBorder="1" applyAlignment="1" applyProtection="1">
      <alignment horizontal="center" vertical="center" shrinkToFit="1"/>
      <protection hidden="1"/>
    </xf>
    <xf numFmtId="177" fontId="58" fillId="7" borderId="23" xfId="9" applyNumberFormat="1" applyFont="1" applyFill="1" applyBorder="1" applyAlignment="1" applyProtection="1">
      <alignment horizontal="center" vertical="center"/>
      <protection hidden="1"/>
    </xf>
    <xf numFmtId="177" fontId="58" fillId="7" borderId="24" xfId="9" applyNumberFormat="1" applyFont="1" applyFill="1" applyBorder="1" applyAlignment="1" applyProtection="1">
      <alignment horizontal="center" vertical="center"/>
      <protection hidden="1"/>
    </xf>
    <xf numFmtId="177" fontId="58" fillId="7" borderId="25" xfId="9" applyNumberFormat="1" applyFont="1" applyFill="1" applyBorder="1" applyAlignment="1" applyProtection="1">
      <alignment horizontal="center" vertical="center"/>
      <protection hidden="1"/>
    </xf>
    <xf numFmtId="38" fontId="48" fillId="5" borderId="37" xfId="10" applyFont="1" applyFill="1" applyBorder="1" applyAlignment="1" applyProtection="1">
      <alignment horizontal="center" vertical="center" shrinkToFit="1"/>
      <protection locked="0"/>
    </xf>
    <xf numFmtId="38" fontId="48" fillId="5" borderId="30" xfId="10" applyFont="1" applyFill="1" applyBorder="1" applyAlignment="1" applyProtection="1">
      <alignment horizontal="center" vertical="center" shrinkToFit="1"/>
      <protection locked="0"/>
    </xf>
    <xf numFmtId="0" fontId="47" fillId="5" borderId="4" xfId="9" applyFont="1" applyFill="1" applyBorder="1" applyAlignment="1" applyProtection="1">
      <alignment horizontal="center" vertical="center" shrinkToFit="1"/>
      <protection locked="0"/>
    </xf>
    <xf numFmtId="0" fontId="47" fillId="5" borderId="85" xfId="9" applyFont="1" applyFill="1" applyBorder="1" applyAlignment="1" applyProtection="1">
      <alignment horizontal="center" vertical="center" shrinkToFit="1"/>
      <protection locked="0"/>
    </xf>
    <xf numFmtId="0" fontId="47" fillId="5" borderId="27" xfId="9" applyFont="1" applyFill="1" applyBorder="1" applyAlignment="1" applyProtection="1">
      <alignment horizontal="center" vertical="center" shrinkToFit="1"/>
      <protection locked="0"/>
    </xf>
  </cellXfs>
  <cellStyles count="15">
    <cellStyle name="パーセント 2" xfId="12" xr:uid="{00000000-0005-0000-0000-000000000000}"/>
    <cellStyle name="桁区切り" xfId="14" builtinId="6"/>
    <cellStyle name="桁区切り 2" xfId="5" xr:uid="{00000000-0005-0000-0000-000002000000}"/>
    <cellStyle name="桁区切り 2 3" xfId="10" xr:uid="{00000000-0005-0000-0000-000003000000}"/>
    <cellStyle name="桁区切り 3" xfId="2" xr:uid="{00000000-0005-0000-0000-000004000000}"/>
    <cellStyle name="桁区切り 4" xfId="8" xr:uid="{00000000-0005-0000-0000-000005000000}"/>
    <cellStyle name="標準" xfId="0" builtinId="0"/>
    <cellStyle name="標準 2" xfId="1" xr:uid="{00000000-0005-0000-0000-000007000000}"/>
    <cellStyle name="標準 2 2" xfId="11" xr:uid="{00000000-0005-0000-0000-000008000000}"/>
    <cellStyle name="標準 2 3" xfId="13" xr:uid="{00000000-0005-0000-0000-000009000000}"/>
    <cellStyle name="標準 3" xfId="4" xr:uid="{00000000-0005-0000-0000-00000A000000}"/>
    <cellStyle name="標準 3 2" xfId="7" xr:uid="{00000000-0005-0000-0000-00000B000000}"/>
    <cellStyle name="標準 3 2 2" xfId="9" xr:uid="{00000000-0005-0000-0000-00000C000000}"/>
    <cellStyle name="標準 4" xfId="6" xr:uid="{00000000-0005-0000-0000-00000D000000}"/>
    <cellStyle name="標準 8" xfId="3" xr:uid="{00000000-0005-0000-0000-00000E00000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ill>
        <patternFill>
          <bgColor theme="0"/>
        </patternFill>
      </fill>
    </dxf>
    <dxf>
      <font>
        <color rgb="FFFF0000"/>
      </font>
      <fill>
        <patternFill>
          <bgColor theme="0" tint="-0.14996795556505021"/>
        </patternFill>
      </fill>
    </dxf>
  </dxfs>
  <tableStyles count="0" defaultTableStyle="TableStyleMedium2" defaultPivotStyle="PivotStyleLight16"/>
  <colors>
    <mruColors>
      <color rgb="FFCCFF99"/>
      <color rgb="FF66FF66"/>
      <color rgb="FFCCFFFF"/>
      <color rgb="FFD9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17</xdr:row>
      <xdr:rowOff>95250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01740" y="22898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17</xdr:row>
      <xdr:rowOff>0</xdr:rowOff>
    </xdr:from>
    <xdr:ext cx="65" cy="1722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01740" y="21945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17</xdr:row>
      <xdr:rowOff>95250</xdr:rowOff>
    </xdr:from>
    <xdr:ext cx="65" cy="17222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301740" y="22898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17</xdr:row>
      <xdr:rowOff>0</xdr:rowOff>
    </xdr:from>
    <xdr:ext cx="65" cy="1722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301740" y="21945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18</xdr:row>
      <xdr:rowOff>95250</xdr:rowOff>
    </xdr:from>
    <xdr:ext cx="65" cy="17222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301740" y="26327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301740" y="29756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301740" y="33185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301740" y="36614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19</xdr:row>
      <xdr:rowOff>0</xdr:rowOff>
    </xdr:from>
    <xdr:ext cx="65" cy="172227"/>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01740" y="40043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95250</xdr:rowOff>
    </xdr:from>
    <xdr:ext cx="65" cy="172227"/>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226629"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0</xdr:rowOff>
    </xdr:from>
    <xdr:ext cx="65" cy="172227"/>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226629"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95250</xdr:rowOff>
    </xdr:from>
    <xdr:ext cx="65" cy="172227"/>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226629"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17</xdr:row>
      <xdr:rowOff>0</xdr:rowOff>
    </xdr:from>
    <xdr:ext cx="65" cy="172227"/>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226629"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18</xdr:row>
      <xdr:rowOff>95250</xdr:rowOff>
    </xdr:from>
    <xdr:ext cx="65" cy="172227"/>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226629" y="60061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19</xdr:row>
      <xdr:rowOff>0</xdr:rowOff>
    </xdr:from>
    <xdr:ext cx="65" cy="172227"/>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226629" y="62592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43</xdr:row>
      <xdr:rowOff>228600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8610601" y="130629"/>
          <a:ext cx="6792686" cy="1371600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90531</xdr:colOff>
      <xdr:row>0</xdr:row>
      <xdr:rowOff>76200</xdr:rowOff>
    </xdr:from>
    <xdr:ext cx="1890670" cy="631371"/>
    <xdr:sp macro="" textlink="">
      <xdr:nvSpPr>
        <xdr:cNvPr id="30" name="正方形/長方形 29">
          <a:extLst>
            <a:ext uri="{FF2B5EF4-FFF2-40B4-BE49-F238E27FC236}">
              <a16:creationId xmlns:a16="http://schemas.microsoft.com/office/drawing/2014/main" id="{00000000-0008-0000-0200-00001E000000}"/>
            </a:ext>
          </a:extLst>
        </xdr:cNvPr>
        <xdr:cNvSpPr/>
      </xdr:nvSpPr>
      <xdr:spPr bwMode="auto">
        <a:xfrm>
          <a:off x="8211274" y="7620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427988</xdr:colOff>
      <xdr:row>24</xdr:row>
      <xdr:rowOff>239486</xdr:rowOff>
    </xdr:from>
    <xdr:ext cx="3960000" cy="818274"/>
    <xdr:sp macro="" textlink="">
      <xdr:nvSpPr>
        <xdr:cNvPr id="31" name="線吹き出し 2 (枠付き) 30">
          <a:extLst>
            <a:ext uri="{FF2B5EF4-FFF2-40B4-BE49-F238E27FC236}">
              <a16:creationId xmlns:a16="http://schemas.microsoft.com/office/drawing/2014/main" id="{00000000-0008-0000-0200-00001F000000}"/>
            </a:ext>
          </a:extLst>
        </xdr:cNvPr>
        <xdr:cNvSpPr/>
      </xdr:nvSpPr>
      <xdr:spPr>
        <a:xfrm>
          <a:off x="16136074" y="8469086"/>
          <a:ext cx="3960000" cy="818274"/>
        </a:xfrm>
        <a:prstGeom prst="borderCallout2">
          <a:avLst>
            <a:gd name="adj1" fmla="val 18750"/>
            <a:gd name="adj2" fmla="val -8333"/>
            <a:gd name="adj3" fmla="val 22741"/>
            <a:gd name="adj4" fmla="val -15842"/>
            <a:gd name="adj5" fmla="val 113044"/>
            <a:gd name="adj6" fmla="val -31290"/>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見積書に本助成事業と関係しない経費が</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有る場合に、記載してください。</a:t>
          </a:r>
        </a:p>
      </xdr:txBody>
    </xdr:sp>
    <xdr:clientData/>
  </xdr:oneCellAnchor>
  <xdr:oneCellAnchor>
    <xdr:from>
      <xdr:col>32</xdr:col>
      <xdr:colOff>381000</xdr:colOff>
      <xdr:row>28</xdr:row>
      <xdr:rowOff>239486</xdr:rowOff>
    </xdr:from>
    <xdr:ext cx="3960000" cy="518192"/>
    <xdr:sp macro="" textlink="">
      <xdr:nvSpPr>
        <xdr:cNvPr id="32" name="線吹き出し 2 (枠付き) 31">
          <a:extLst>
            <a:ext uri="{FF2B5EF4-FFF2-40B4-BE49-F238E27FC236}">
              <a16:creationId xmlns:a16="http://schemas.microsoft.com/office/drawing/2014/main" id="{00000000-0008-0000-0200-000020000000}"/>
            </a:ext>
          </a:extLst>
        </xdr:cNvPr>
        <xdr:cNvSpPr/>
      </xdr:nvSpPr>
      <xdr:spPr>
        <a:xfrm>
          <a:off x="16089086" y="9775372"/>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oneCellAnchor>
    <xdr:from>
      <xdr:col>26</xdr:col>
      <xdr:colOff>185057</xdr:colOff>
      <xdr:row>38</xdr:row>
      <xdr:rowOff>220074</xdr:rowOff>
    </xdr:from>
    <xdr:ext cx="3265715" cy="818274"/>
    <xdr:sp macro="" textlink="">
      <xdr:nvSpPr>
        <xdr:cNvPr id="33" name="線吹き出し 2 (枠付き) 32">
          <a:extLst>
            <a:ext uri="{FF2B5EF4-FFF2-40B4-BE49-F238E27FC236}">
              <a16:creationId xmlns:a16="http://schemas.microsoft.com/office/drawing/2014/main" id="{00000000-0008-0000-0200-000021000000}"/>
            </a:ext>
          </a:extLst>
        </xdr:cNvPr>
        <xdr:cNvSpPr/>
      </xdr:nvSpPr>
      <xdr:spPr>
        <a:xfrm>
          <a:off x="10722428" y="12716874"/>
          <a:ext cx="3265715" cy="818274"/>
        </a:xfrm>
        <a:prstGeom prst="borderCallout2">
          <a:avLst>
            <a:gd name="adj1" fmla="val 18750"/>
            <a:gd name="adj2" fmla="val -8333"/>
            <a:gd name="adj3" fmla="val 18750"/>
            <a:gd name="adj4" fmla="val -16667"/>
            <a:gd name="adj5" fmla="val -85160"/>
            <a:gd name="adj6" fmla="val -27728"/>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367553</xdr:colOff>
      <xdr:row>5</xdr:row>
      <xdr:rowOff>8966</xdr:rowOff>
    </xdr:from>
    <xdr:to>
      <xdr:col>22</xdr:col>
      <xdr:colOff>600634</xdr:colOff>
      <xdr:row>44</xdr:row>
      <xdr:rowOff>143436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971929" y="1219201"/>
          <a:ext cx="12138211" cy="8301317"/>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2420470</xdr:colOff>
      <xdr:row>4</xdr:row>
      <xdr:rowOff>35859</xdr:rowOff>
    </xdr:from>
    <xdr:ext cx="1924051" cy="484849"/>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7965270" y="968188"/>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16</xdr:col>
      <xdr:colOff>152400</xdr:colOff>
      <xdr:row>31</xdr:row>
      <xdr:rowOff>139155</xdr:rowOff>
    </xdr:from>
    <xdr:ext cx="3960000" cy="518192"/>
    <xdr:sp macro="" textlink="">
      <xdr:nvSpPr>
        <xdr:cNvPr id="4" name="線吹き出し 2 (枠付き) 3">
          <a:extLst>
            <a:ext uri="{FF2B5EF4-FFF2-40B4-BE49-F238E27FC236}">
              <a16:creationId xmlns:a16="http://schemas.microsoft.com/office/drawing/2014/main" id="{00000000-0008-0000-0300-000004000000}"/>
            </a:ext>
          </a:extLst>
        </xdr:cNvPr>
        <xdr:cNvSpPr/>
      </xdr:nvSpPr>
      <xdr:spPr>
        <a:xfrm>
          <a:off x="15718971" y="6692355"/>
          <a:ext cx="3960000" cy="518192"/>
        </a:xfrm>
        <a:prstGeom prst="borderCallout2">
          <a:avLst>
            <a:gd name="adj1" fmla="val 22951"/>
            <a:gd name="adj2" fmla="val -8608"/>
            <a:gd name="adj3" fmla="val 22741"/>
            <a:gd name="adj4" fmla="val -15842"/>
            <a:gd name="adj5" fmla="val -88624"/>
            <a:gd name="adj6" fmla="val -36238"/>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プルダウンで対象設備がない場合は直接入力できます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23</xdr:col>
      <xdr:colOff>21772</xdr:colOff>
      <xdr:row>1</xdr:row>
      <xdr:rowOff>131271</xdr:rowOff>
    </xdr:from>
    <xdr:to>
      <xdr:col>45</xdr:col>
      <xdr:colOff>413657</xdr:colOff>
      <xdr:row>23</xdr:row>
      <xdr:rowOff>43544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636829" y="370757"/>
          <a:ext cx="11789228" cy="663964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30</xdr:col>
      <xdr:colOff>258055</xdr:colOff>
      <xdr:row>0</xdr:row>
      <xdr:rowOff>147417</xdr:rowOff>
    </xdr:from>
    <xdr:ext cx="1706535" cy="484849"/>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14453026" y="147417"/>
          <a:ext cx="1706535"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da-m\Desktop\vent_01-02-sinsei_Ver6_3_202210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ent_01-02-sinsei_ex_Ver6_2_202209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sheetData sheetId="2"/>
      <sheetData sheetId="3"/>
      <sheetData sheetId="4"/>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workbookViewId="0">
      <selection activeCell="D21" sqref="D21"/>
    </sheetView>
  </sheetViews>
  <sheetFormatPr defaultRowHeight="18" x14ac:dyDescent="0.45"/>
  <sheetData>
    <row r="1" spans="1:6" x14ac:dyDescent="0.45">
      <c r="A1" s="107" t="s">
        <v>121</v>
      </c>
      <c r="D1" s="108" t="s">
        <v>122</v>
      </c>
      <c r="F1" s="109" t="s">
        <v>61</v>
      </c>
    </row>
    <row r="2" spans="1:6" x14ac:dyDescent="0.45">
      <c r="A2" s="79" t="s">
        <v>107</v>
      </c>
      <c r="D2" s="79" t="s">
        <v>116</v>
      </c>
      <c r="F2" s="110" t="s">
        <v>36</v>
      </c>
    </row>
    <row r="3" spans="1:6" x14ac:dyDescent="0.45">
      <c r="A3" s="79" t="s">
        <v>108</v>
      </c>
      <c r="D3" s="79" t="s">
        <v>117</v>
      </c>
      <c r="F3" s="110" t="s">
        <v>37</v>
      </c>
    </row>
    <row r="4" spans="1:6" x14ac:dyDescent="0.45">
      <c r="A4" s="79" t="s">
        <v>109</v>
      </c>
      <c r="D4" s="79" t="s">
        <v>118</v>
      </c>
      <c r="F4" s="110" t="s">
        <v>38</v>
      </c>
    </row>
    <row r="5" spans="1:6" x14ac:dyDescent="0.45">
      <c r="A5" s="79" t="s">
        <v>110</v>
      </c>
      <c r="D5" s="79" t="s">
        <v>119</v>
      </c>
      <c r="F5" s="110" t="s">
        <v>39</v>
      </c>
    </row>
    <row r="6" spans="1:6" x14ac:dyDescent="0.45">
      <c r="A6" s="79" t="s">
        <v>111</v>
      </c>
      <c r="F6" s="110" t="s">
        <v>40</v>
      </c>
    </row>
    <row r="7" spans="1:6" x14ac:dyDescent="0.45">
      <c r="A7" s="79" t="s">
        <v>112</v>
      </c>
      <c r="F7" s="110" t="s">
        <v>41</v>
      </c>
    </row>
    <row r="8" spans="1:6" x14ac:dyDescent="0.45">
      <c r="A8" s="79" t="s">
        <v>113</v>
      </c>
      <c r="F8" s="110" t="s">
        <v>42</v>
      </c>
    </row>
    <row r="9" spans="1:6" x14ac:dyDescent="0.45">
      <c r="A9" s="79" t="s">
        <v>114</v>
      </c>
      <c r="F9" s="110" t="s">
        <v>5</v>
      </c>
    </row>
    <row r="10" spans="1:6" x14ac:dyDescent="0.45">
      <c r="A10" s="79" t="s">
        <v>115</v>
      </c>
      <c r="F10" s="110" t="s">
        <v>43</v>
      </c>
    </row>
    <row r="11" spans="1:6" x14ac:dyDescent="0.45">
      <c r="A11" s="79"/>
      <c r="F11" s="110" t="s">
        <v>44</v>
      </c>
    </row>
    <row r="12" spans="1:6" x14ac:dyDescent="0.45">
      <c r="A12" s="107" t="s">
        <v>124</v>
      </c>
      <c r="F12" s="110" t="s">
        <v>45</v>
      </c>
    </row>
    <row r="13" spans="1:6" x14ac:dyDescent="0.45">
      <c r="A13" s="111" t="s">
        <v>125</v>
      </c>
      <c r="F13" s="110" t="s">
        <v>46</v>
      </c>
    </row>
    <row r="14" spans="1:6" x14ac:dyDescent="0.45">
      <c r="A14" s="80" t="s">
        <v>126</v>
      </c>
      <c r="F14" s="110" t="s">
        <v>47</v>
      </c>
    </row>
    <row r="15" spans="1:6" x14ac:dyDescent="0.45">
      <c r="A15" s="80" t="s">
        <v>127</v>
      </c>
      <c r="F15" s="110" t="s">
        <v>48</v>
      </c>
    </row>
    <row r="16" spans="1:6" x14ac:dyDescent="0.45">
      <c r="A16" s="79" t="s">
        <v>115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9"/>
  <sheetViews>
    <sheetView showGridLines="0" zoomScale="70" zoomScaleNormal="70" workbookViewId="0"/>
  </sheetViews>
  <sheetFormatPr defaultColWidth="9" defaultRowHeight="13.2" x14ac:dyDescent="0.45"/>
  <cols>
    <col min="1" max="1" width="0.69921875" style="2" customWidth="1"/>
    <col min="2" max="3" width="2.59765625" style="2" customWidth="1"/>
    <col min="4" max="6" width="3.59765625" style="2" customWidth="1"/>
    <col min="7" max="9" width="4.09765625" style="2" customWidth="1"/>
    <col min="10" max="26" width="3.59765625" style="2" customWidth="1"/>
    <col min="27" max="29" width="3.69921875" style="2" customWidth="1"/>
    <col min="30" max="30" width="2.8984375" style="2" customWidth="1"/>
    <col min="31" max="32" width="7.8984375" style="2" customWidth="1"/>
    <col min="33" max="16384" width="9" style="2"/>
  </cols>
  <sheetData>
    <row r="1" spans="1:28" x14ac:dyDescent="0.45">
      <c r="A1" s="1"/>
      <c r="B1" s="1"/>
      <c r="C1" s="1"/>
      <c r="D1" s="1"/>
      <c r="E1" s="1"/>
      <c r="F1" s="1"/>
      <c r="G1" s="1"/>
      <c r="H1" s="1"/>
      <c r="I1" s="1"/>
      <c r="J1" s="1"/>
      <c r="K1" s="1"/>
      <c r="L1" s="1"/>
      <c r="M1" s="1"/>
      <c r="N1" s="1"/>
      <c r="O1" s="1"/>
      <c r="P1" s="1"/>
      <c r="Q1" s="1"/>
      <c r="R1" s="1"/>
      <c r="S1" s="1"/>
      <c r="T1" s="1"/>
      <c r="U1" s="1"/>
      <c r="V1" s="1"/>
      <c r="W1" s="1"/>
      <c r="X1" s="1"/>
      <c r="Y1" s="1"/>
      <c r="Z1" s="1"/>
      <c r="AA1" s="1"/>
      <c r="AB1" s="1"/>
    </row>
    <row r="2" spans="1:28" ht="54.75" customHeight="1" x14ac:dyDescent="0.45">
      <c r="A2" s="1"/>
      <c r="B2" s="162" t="s">
        <v>147</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28" ht="14.25" customHeight="1" x14ac:dyDescent="0.45">
      <c r="V3" s="47" t="s">
        <v>55</v>
      </c>
    </row>
    <row r="4" spans="1:28" ht="14.25" customHeight="1" x14ac:dyDescent="0.45"/>
    <row r="5" spans="1:28" ht="23.25" customHeight="1" x14ac:dyDescent="0.45">
      <c r="B5" s="27" t="s">
        <v>0</v>
      </c>
      <c r="C5" s="28"/>
      <c r="D5" s="28"/>
      <c r="E5" s="26"/>
      <c r="F5" s="26"/>
      <c r="G5" s="26"/>
      <c r="H5" s="26"/>
      <c r="I5" s="26"/>
      <c r="J5" s="26"/>
      <c r="K5" s="26"/>
      <c r="M5" s="26"/>
      <c r="N5" s="26"/>
      <c r="O5" s="26"/>
      <c r="P5" s="26"/>
      <c r="Q5" s="26"/>
      <c r="R5" s="26"/>
      <c r="S5" s="26"/>
      <c r="T5" s="26"/>
      <c r="U5" s="26"/>
      <c r="V5" s="26"/>
      <c r="W5" s="26"/>
      <c r="X5" s="26"/>
      <c r="Y5" s="26"/>
      <c r="Z5" s="26"/>
      <c r="AA5" s="26"/>
      <c r="AB5" s="3"/>
    </row>
    <row r="6" spans="1:28" ht="21" customHeight="1" x14ac:dyDescent="0.45">
      <c r="B6" s="29"/>
      <c r="C6" s="26"/>
      <c r="D6" s="165" t="s">
        <v>50</v>
      </c>
      <c r="E6" s="165"/>
      <c r="F6" s="165"/>
      <c r="G6" s="165"/>
      <c r="H6" s="165"/>
      <c r="I6" s="165"/>
      <c r="J6" s="165"/>
      <c r="K6" s="165"/>
      <c r="L6" s="165"/>
      <c r="M6" s="165"/>
      <c r="N6" s="165"/>
      <c r="O6" s="165"/>
      <c r="P6" s="165"/>
      <c r="Q6" s="165"/>
      <c r="R6" s="165"/>
      <c r="S6" s="165"/>
      <c r="T6" s="165"/>
      <c r="U6" s="165"/>
      <c r="V6" s="165"/>
      <c r="W6" s="165"/>
      <c r="X6" s="165"/>
      <c r="Y6" s="165"/>
      <c r="Z6" s="165"/>
      <c r="AA6" s="165"/>
      <c r="AB6" s="13"/>
    </row>
    <row r="7" spans="1:28" ht="14.25" customHeight="1" x14ac:dyDescent="0.45">
      <c r="B7" s="3"/>
      <c r="C7" s="3"/>
      <c r="D7" s="3"/>
      <c r="E7" s="3"/>
      <c r="F7" s="3"/>
      <c r="G7" s="3"/>
      <c r="H7" s="3"/>
      <c r="I7" s="3"/>
      <c r="J7" s="3"/>
      <c r="K7" s="3"/>
      <c r="L7" s="3"/>
      <c r="M7" s="3"/>
      <c r="N7" s="3"/>
      <c r="O7" s="3"/>
      <c r="P7" s="3"/>
      <c r="Q7" s="3"/>
      <c r="R7" s="3"/>
      <c r="S7" s="3"/>
      <c r="T7" s="3"/>
      <c r="U7" s="3"/>
      <c r="V7" s="3"/>
      <c r="W7" s="3"/>
      <c r="X7" s="3"/>
      <c r="Y7" s="3"/>
      <c r="Z7" s="3"/>
      <c r="AA7" s="3"/>
      <c r="AB7" s="3"/>
    </row>
    <row r="8" spans="1:28" ht="14.25" customHeight="1" x14ac:dyDescent="0.45">
      <c r="B8" s="3"/>
      <c r="C8" s="3"/>
      <c r="D8" s="3"/>
      <c r="E8" s="3"/>
      <c r="F8" s="3"/>
      <c r="G8" s="3"/>
      <c r="H8" s="3"/>
      <c r="I8" s="3"/>
      <c r="J8" s="3"/>
      <c r="K8" s="3"/>
      <c r="L8" s="3"/>
      <c r="M8" s="3"/>
      <c r="N8" s="3"/>
      <c r="O8" s="3"/>
      <c r="P8" s="3"/>
      <c r="Q8" s="3"/>
      <c r="R8" s="3"/>
      <c r="S8" s="3"/>
      <c r="T8" s="3"/>
      <c r="U8" s="3"/>
      <c r="V8" s="3"/>
      <c r="W8" s="3"/>
      <c r="X8" s="3"/>
      <c r="Y8" s="3"/>
      <c r="Z8" s="3"/>
      <c r="AA8" s="3"/>
      <c r="AB8" s="3"/>
    </row>
    <row r="9" spans="1:28" ht="24" customHeight="1" x14ac:dyDescent="0.45">
      <c r="B9" s="30" t="s">
        <v>1</v>
      </c>
      <c r="C9" s="26"/>
      <c r="D9" s="26"/>
      <c r="E9" s="26"/>
      <c r="F9" s="26"/>
      <c r="G9" s="26"/>
      <c r="H9" s="26"/>
      <c r="I9" s="26"/>
      <c r="J9" s="26"/>
      <c r="K9" s="26"/>
      <c r="L9" s="26"/>
      <c r="M9" s="26"/>
      <c r="N9" s="26"/>
      <c r="O9" s="26"/>
      <c r="P9" s="26"/>
      <c r="Q9" s="26"/>
      <c r="R9" s="26"/>
      <c r="S9" s="26"/>
      <c r="T9" s="26"/>
      <c r="U9" s="26"/>
      <c r="V9" s="26"/>
      <c r="W9" s="26"/>
      <c r="X9" s="26"/>
      <c r="Y9" s="26"/>
      <c r="Z9" s="26"/>
      <c r="AA9" s="26"/>
      <c r="AB9" s="3"/>
    </row>
    <row r="10" spans="1:28" ht="21" customHeight="1" x14ac:dyDescent="0.45">
      <c r="B10" s="26"/>
      <c r="C10" s="26"/>
      <c r="D10" s="164" t="s">
        <v>2</v>
      </c>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4"/>
    </row>
    <row r="11" spans="1:28" ht="21" customHeight="1" x14ac:dyDescent="0.45">
      <c r="B11" s="26"/>
      <c r="C11" s="26"/>
      <c r="D11" s="166" t="s">
        <v>3</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4"/>
    </row>
    <row r="12" spans="1:28" ht="21" customHeight="1" x14ac:dyDescent="0.45">
      <c r="B12" s="3"/>
      <c r="C12" s="3"/>
      <c r="D12" s="15"/>
      <c r="E12" s="15"/>
      <c r="F12" s="15"/>
      <c r="G12" s="15"/>
      <c r="H12" s="15"/>
      <c r="I12" s="15"/>
      <c r="J12" s="15"/>
      <c r="K12" s="15"/>
      <c r="L12" s="15"/>
      <c r="M12" s="15"/>
      <c r="N12" s="15"/>
      <c r="O12" s="15"/>
      <c r="P12" s="15"/>
      <c r="Q12" s="15"/>
      <c r="R12" s="15"/>
      <c r="S12" s="15"/>
      <c r="T12" s="15"/>
      <c r="U12" s="15"/>
      <c r="V12" s="15"/>
      <c r="W12" s="15"/>
      <c r="X12" s="15"/>
      <c r="Y12" s="15"/>
      <c r="Z12" s="15"/>
      <c r="AA12" s="15"/>
      <c r="AB12" s="14"/>
    </row>
    <row r="13" spans="1:28" ht="21" customHeight="1" x14ac:dyDescent="0.45">
      <c r="B13" s="3"/>
      <c r="C13" s="26" t="s">
        <v>4</v>
      </c>
      <c r="D13" s="15"/>
      <c r="E13" s="15"/>
      <c r="F13" s="15"/>
      <c r="G13" s="15"/>
      <c r="H13" s="15"/>
      <c r="I13" s="15"/>
      <c r="J13" s="15"/>
      <c r="K13" s="15"/>
      <c r="L13" s="15"/>
      <c r="M13" s="15"/>
      <c r="N13" s="15"/>
      <c r="O13" s="15"/>
      <c r="P13" s="15"/>
      <c r="Q13" s="15"/>
      <c r="R13" s="15"/>
      <c r="S13" s="15"/>
      <c r="T13" s="15"/>
      <c r="U13" s="15"/>
      <c r="V13" s="15"/>
      <c r="W13" s="15"/>
      <c r="X13" s="15"/>
      <c r="Y13" s="15"/>
      <c r="Z13" s="15"/>
      <c r="AA13" s="15"/>
      <c r="AB13" s="14"/>
    </row>
    <row r="14" spans="1:28" ht="24" customHeight="1" x14ac:dyDescent="0.45">
      <c r="B14" s="3"/>
      <c r="C14" s="3"/>
      <c r="D14" s="164" t="s">
        <v>49</v>
      </c>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3"/>
    </row>
    <row r="30" spans="2:28" ht="24" customHeight="1" x14ac:dyDescent="0.45">
      <c r="B30" s="3"/>
      <c r="C30" s="3"/>
      <c r="D30" s="164" t="s">
        <v>51</v>
      </c>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3"/>
    </row>
    <row r="45" spans="2:28" ht="24" customHeight="1" x14ac:dyDescent="0.45">
      <c r="B45" s="3"/>
      <c r="C45" s="3"/>
      <c r="D45" s="164" t="s">
        <v>52</v>
      </c>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3"/>
    </row>
    <row r="77" spans="2:28" ht="24" customHeight="1" x14ac:dyDescent="0.45">
      <c r="B77" s="3"/>
      <c r="C77" s="3"/>
      <c r="D77" s="164" t="s">
        <v>53</v>
      </c>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3"/>
    </row>
    <row r="109" spans="2:28" ht="24" customHeight="1" x14ac:dyDescent="0.45">
      <c r="B109" s="3"/>
      <c r="C109" s="3"/>
      <c r="D109" s="164" t="s">
        <v>54</v>
      </c>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
    </row>
  </sheetData>
  <sheetProtection algorithmName="SHA-512" hashValue="+t3Jeaq6WTUP1o5BlyQqdrVdRljpnT+ncXxE9XWnUEinUYKhmPYmcSqQaosZICiNQ0ifLR8sjtme8TtLvwxxZg==" saltValue="8ficthxisAvaZkg1u96tdQ==" spinCount="100000" sheet="1" objects="1" scenarios="1"/>
  <mergeCells count="9">
    <mergeCell ref="B2:AB2"/>
    <mergeCell ref="D45:AA45"/>
    <mergeCell ref="D77:AA77"/>
    <mergeCell ref="D109:AA109"/>
    <mergeCell ref="D6:AA6"/>
    <mergeCell ref="D10:AA10"/>
    <mergeCell ref="D11:AA11"/>
    <mergeCell ref="D14:AA14"/>
    <mergeCell ref="D30:AA30"/>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sheetPr>
  <dimension ref="A2:AE58"/>
  <sheetViews>
    <sheetView showGridLines="0" zoomScale="70" zoomScaleNormal="70" zoomScaleSheetLayoutView="100" workbookViewId="0">
      <selection activeCell="K21" sqref="K21"/>
    </sheetView>
  </sheetViews>
  <sheetFormatPr defaultColWidth="8.09765625" defaultRowHeight="18" x14ac:dyDescent="0.45"/>
  <cols>
    <col min="1" max="1" width="2.3984375" style="51" customWidth="1"/>
    <col min="2" max="2" width="1.5" style="51" customWidth="1"/>
    <col min="3" max="3" width="6.59765625" style="51" customWidth="1"/>
    <col min="4" max="4" width="13" style="51" customWidth="1"/>
    <col min="5" max="5" width="22.19921875" style="51" customWidth="1"/>
    <col min="6" max="7" width="5.5" style="51" customWidth="1"/>
    <col min="8" max="8" width="24.8984375" style="51" customWidth="1"/>
    <col min="9" max="9" width="1.5" style="51" customWidth="1"/>
    <col min="10" max="10" width="12.69921875" style="51" customWidth="1"/>
    <col min="11" max="11" width="10.59765625" style="51" customWidth="1"/>
    <col min="12" max="12" width="11.19921875" style="51" hidden="1" customWidth="1"/>
    <col min="13" max="13" width="3.59765625" style="51" hidden="1" customWidth="1"/>
    <col min="14" max="15" width="12.59765625" style="51" hidden="1" customWidth="1"/>
    <col min="16" max="16" width="3.59765625" style="51" hidden="1" customWidth="1"/>
    <col min="17" max="18" width="12.59765625" style="51" hidden="1" customWidth="1"/>
    <col min="19" max="19" width="3.59765625" style="51" hidden="1" customWidth="1"/>
    <col min="20" max="21" width="12.59765625" style="51" hidden="1" customWidth="1"/>
    <col min="22" max="22" width="8.09765625" style="51"/>
    <col min="23" max="23" width="2.3984375" style="51" customWidth="1"/>
    <col min="24" max="24" width="1.5" style="51" customWidth="1"/>
    <col min="25" max="25" width="6.59765625" style="51" customWidth="1"/>
    <col min="26" max="26" width="13" style="51" customWidth="1"/>
    <col min="27" max="27" width="22.19921875" style="51" customWidth="1"/>
    <col min="28" max="29" width="5.5" style="51" customWidth="1"/>
    <col min="30" max="30" width="24.8984375" style="51" customWidth="1"/>
    <col min="31" max="31" width="1.5" style="51" customWidth="1"/>
    <col min="32" max="16384" width="8.09765625" style="51"/>
  </cols>
  <sheetData>
    <row r="2" spans="2:31" s="127" customFormat="1" ht="21.6" customHeight="1" x14ac:dyDescent="0.45">
      <c r="B2" s="167"/>
      <c r="C2" s="168"/>
      <c r="D2" s="128" t="s">
        <v>144</v>
      </c>
      <c r="O2" s="129"/>
      <c r="P2" s="129"/>
      <c r="Q2" s="129"/>
      <c r="R2" s="130"/>
      <c r="X2" s="167"/>
      <c r="Y2" s="168"/>
      <c r="Z2" s="135" t="s">
        <v>144</v>
      </c>
    </row>
    <row r="3" spans="2:31" ht="30" customHeight="1" x14ac:dyDescent="0.45">
      <c r="I3" s="151" t="s">
        <v>178</v>
      </c>
      <c r="L3" s="123" t="s">
        <v>137</v>
      </c>
      <c r="M3" s="124"/>
      <c r="N3" s="125" t="s">
        <v>142</v>
      </c>
      <c r="O3" s="125" t="s">
        <v>138</v>
      </c>
      <c r="P3" s="124"/>
      <c r="Q3" s="126" t="s">
        <v>143</v>
      </c>
      <c r="R3" s="126" t="s">
        <v>139</v>
      </c>
      <c r="S3" s="124"/>
      <c r="T3" s="121" t="s">
        <v>140</v>
      </c>
      <c r="U3" s="121" t="s">
        <v>141</v>
      </c>
    </row>
    <row r="4" spans="2:31" ht="46.2" customHeight="1" x14ac:dyDescent="0.45">
      <c r="B4" s="169" t="s">
        <v>56</v>
      </c>
      <c r="C4" s="170"/>
      <c r="D4" s="132"/>
      <c r="E4" s="175" t="s">
        <v>148</v>
      </c>
      <c r="F4" s="176"/>
      <c r="G4" s="176"/>
      <c r="H4" s="176"/>
      <c r="I4" s="176"/>
      <c r="J4" s="117"/>
      <c r="L4" s="119">
        <v>25000000</v>
      </c>
      <c r="N4" s="118">
        <v>0.66666666666666663</v>
      </c>
      <c r="O4" s="120" t="str">
        <f>IFERROR($H$18*$N4,"")</f>
        <v/>
      </c>
      <c r="Q4" s="118">
        <v>0.66666666666666663</v>
      </c>
      <c r="R4" s="120" t="str">
        <f>IFERROR($H$19*$Q4,"")</f>
        <v/>
      </c>
      <c r="T4" s="120">
        <f>SUM(O4,R4)</f>
        <v>0</v>
      </c>
      <c r="U4" s="122">
        <f>ROUNDDOWN(IF(T4&lt;=25000000,T4,IF(T4&gt;25000000,25000000,"")),-3)</f>
        <v>0</v>
      </c>
      <c r="X4" s="169" t="s">
        <v>56</v>
      </c>
      <c r="Y4" s="170"/>
      <c r="Z4" s="136"/>
      <c r="AA4" s="175" t="s">
        <v>148</v>
      </c>
      <c r="AB4" s="176"/>
      <c r="AC4" s="176"/>
      <c r="AD4" s="176"/>
      <c r="AE4" s="177"/>
    </row>
    <row r="5" spans="2:31" ht="46.2" customHeight="1" x14ac:dyDescent="0.45">
      <c r="B5" s="171"/>
      <c r="C5" s="172"/>
      <c r="D5" s="132"/>
      <c r="E5" s="175" t="s">
        <v>150</v>
      </c>
      <c r="F5" s="176"/>
      <c r="G5" s="176"/>
      <c r="H5" s="176"/>
      <c r="I5" s="176"/>
      <c r="J5" s="117"/>
      <c r="L5" s="119">
        <v>50000000</v>
      </c>
      <c r="N5" s="118">
        <v>0.75</v>
      </c>
      <c r="O5" s="120" t="str">
        <f t="shared" ref="O5" si="0">IFERROR($H$18*$N5,"")</f>
        <v/>
      </c>
      <c r="Q5" s="118">
        <v>0.66666666666666663</v>
      </c>
      <c r="R5" s="120" t="str">
        <f t="shared" ref="R5:R6" si="1">IFERROR($H$19*$Q5,"")</f>
        <v/>
      </c>
      <c r="T5" s="120">
        <f>SUM(O5,R5)</f>
        <v>0</v>
      </c>
      <c r="U5" s="122">
        <f>ROUNDDOWN(IF(T5&lt;=50000000,T5,IF(T5&gt;50000000,50000000,"")),-3)</f>
        <v>0</v>
      </c>
      <c r="X5" s="171"/>
      <c r="Y5" s="172"/>
      <c r="Z5" s="136"/>
      <c r="AA5" s="175" t="s">
        <v>150</v>
      </c>
      <c r="AB5" s="176"/>
      <c r="AC5" s="176"/>
      <c r="AD5" s="176"/>
      <c r="AE5" s="177"/>
    </row>
    <row r="6" spans="2:31" ht="46.2" customHeight="1" x14ac:dyDescent="0.45">
      <c r="B6" s="173"/>
      <c r="C6" s="174"/>
      <c r="D6" s="132"/>
      <c r="E6" s="178" t="s">
        <v>75</v>
      </c>
      <c r="F6" s="179"/>
      <c r="G6" s="179"/>
      <c r="H6" s="179"/>
      <c r="I6" s="179"/>
      <c r="J6" s="117"/>
      <c r="L6" s="119">
        <v>10000000</v>
      </c>
      <c r="N6" s="118">
        <v>0.66666666666666696</v>
      </c>
      <c r="O6" s="120" t="str">
        <f>IFERROR($H$18*$N6,"")</f>
        <v/>
      </c>
      <c r="Q6" s="118">
        <v>0.66666666666666663</v>
      </c>
      <c r="R6" s="120" t="str">
        <f t="shared" si="1"/>
        <v/>
      </c>
      <c r="T6" s="120">
        <f>SUM(O6,R6)</f>
        <v>0</v>
      </c>
      <c r="U6" s="122">
        <f>ROUNDDOWN(IF(T6&lt;=10000000,T6,IF(T6&gt;10000000,10000000,"")),-3)</f>
        <v>0</v>
      </c>
      <c r="X6" s="173"/>
      <c r="Y6" s="174"/>
      <c r="Z6" s="137" t="s">
        <v>151</v>
      </c>
      <c r="AA6" s="178" t="s">
        <v>75</v>
      </c>
      <c r="AB6" s="179"/>
      <c r="AC6" s="179"/>
      <c r="AD6" s="179"/>
      <c r="AE6" s="180"/>
    </row>
    <row r="8" spans="2:31" ht="18" customHeight="1" x14ac:dyDescent="0.45">
      <c r="B8" s="48"/>
      <c r="C8" s="48"/>
      <c r="D8" s="49"/>
      <c r="E8" s="50" t="s">
        <v>57</v>
      </c>
      <c r="F8" s="48"/>
      <c r="G8" s="48"/>
      <c r="H8" s="48"/>
      <c r="K8" s="48"/>
      <c r="L8" s="48"/>
      <c r="X8" s="48"/>
      <c r="Y8" s="48"/>
      <c r="Z8" s="49"/>
      <c r="AA8" s="50" t="s">
        <v>57</v>
      </c>
      <c r="AB8" s="48"/>
      <c r="AC8" s="48"/>
      <c r="AD8" s="48"/>
    </row>
    <row r="9" spans="2:31" ht="18" customHeight="1" x14ac:dyDescent="0.45">
      <c r="C9" s="52"/>
      <c r="D9" s="52" t="s">
        <v>146</v>
      </c>
      <c r="E9" s="52"/>
      <c r="F9" s="52"/>
      <c r="G9" s="52"/>
      <c r="H9" s="52"/>
      <c r="I9" s="53"/>
      <c r="J9" s="52"/>
      <c r="K9" s="52"/>
      <c r="Y9" s="52"/>
      <c r="Z9" s="52" t="s">
        <v>146</v>
      </c>
      <c r="AA9" s="52"/>
      <c r="AB9" s="52"/>
      <c r="AC9" s="52"/>
      <c r="AD9" s="52"/>
      <c r="AE9" s="53"/>
    </row>
    <row r="10" spans="2:31" ht="24" customHeight="1" x14ac:dyDescent="0.45">
      <c r="C10" s="55" t="s">
        <v>131</v>
      </c>
      <c r="D10" s="55"/>
      <c r="E10" s="55"/>
      <c r="F10" s="55"/>
      <c r="G10" s="55"/>
      <c r="Y10" s="55" t="s">
        <v>131</v>
      </c>
      <c r="Z10" s="55"/>
      <c r="AA10" s="55"/>
      <c r="AB10" s="55"/>
      <c r="AC10" s="55"/>
    </row>
    <row r="11" spans="2:31" ht="31.95" customHeight="1" x14ac:dyDescent="0.45">
      <c r="C11" s="235" t="s">
        <v>58</v>
      </c>
      <c r="D11" s="235"/>
      <c r="E11" s="235"/>
      <c r="F11" s="235"/>
      <c r="G11" s="235"/>
      <c r="H11" s="235"/>
      <c r="Y11" s="235" t="s">
        <v>58</v>
      </c>
      <c r="Z11" s="235"/>
      <c r="AA11" s="235"/>
      <c r="AB11" s="235"/>
      <c r="AC11" s="235"/>
      <c r="AD11" s="235"/>
    </row>
    <row r="12" spans="2:31" ht="12" customHeight="1" x14ac:dyDescent="0.45">
      <c r="C12" s="54"/>
      <c r="D12" s="54"/>
      <c r="E12" s="54"/>
      <c r="F12" s="54"/>
      <c r="G12" s="54"/>
      <c r="H12" s="54"/>
      <c r="Y12" s="54"/>
      <c r="Z12" s="54"/>
      <c r="AA12" s="54"/>
      <c r="AB12" s="54"/>
      <c r="AC12" s="54"/>
      <c r="AD12" s="54"/>
    </row>
    <row r="13" spans="2:31" ht="19.95" customHeight="1" thickBot="1" x14ac:dyDescent="0.5">
      <c r="F13" s="54"/>
      <c r="G13" s="32" t="s">
        <v>10</v>
      </c>
      <c r="H13" s="131" t="s">
        <v>152</v>
      </c>
      <c r="J13" s="12" t="s">
        <v>11</v>
      </c>
      <c r="AB13" s="54"/>
      <c r="AC13" s="32" t="s">
        <v>10</v>
      </c>
      <c r="AD13" s="138" t="s">
        <v>152</v>
      </c>
    </row>
    <row r="14" spans="2:31" ht="19.95" customHeight="1" thickBot="1" x14ac:dyDescent="0.5">
      <c r="C14" s="236" t="s">
        <v>74</v>
      </c>
      <c r="D14" s="237"/>
      <c r="E14" s="112" t="e">
        <f>IF(H13="","",(VLOOKUP("〇",$D$4:$L$6,9,FALSE)))</f>
        <v>#N/A</v>
      </c>
      <c r="Y14" s="236" t="s">
        <v>74</v>
      </c>
      <c r="Z14" s="237"/>
      <c r="AA14" s="112">
        <v>10000000</v>
      </c>
    </row>
    <row r="15" spans="2:31" ht="19.2" customHeight="1" thickBot="1" x14ac:dyDescent="0.5">
      <c r="C15" s="238"/>
      <c r="D15" s="238"/>
      <c r="E15" s="238"/>
      <c r="F15" s="238"/>
      <c r="G15" s="238"/>
      <c r="H15" s="238"/>
      <c r="Y15" s="238"/>
      <c r="Z15" s="238"/>
      <c r="AA15" s="238"/>
      <c r="AB15" s="238"/>
      <c r="AC15" s="238"/>
      <c r="AD15" s="238"/>
    </row>
    <row r="16" spans="2:31" ht="25.5" customHeight="1" x14ac:dyDescent="0.45">
      <c r="C16" s="239" t="s">
        <v>59</v>
      </c>
      <c r="D16" s="240"/>
      <c r="E16" s="241"/>
      <c r="F16" s="245" t="s">
        <v>60</v>
      </c>
      <c r="G16" s="246"/>
      <c r="H16" s="247"/>
      <c r="Y16" s="239" t="s">
        <v>59</v>
      </c>
      <c r="Z16" s="240"/>
      <c r="AA16" s="241"/>
      <c r="AB16" s="245" t="s">
        <v>60</v>
      </c>
      <c r="AC16" s="246"/>
      <c r="AD16" s="247"/>
    </row>
    <row r="17" spans="3:30" ht="25.5" customHeight="1" thickBot="1" x14ac:dyDescent="0.5">
      <c r="C17" s="242"/>
      <c r="D17" s="243"/>
      <c r="E17" s="244"/>
      <c r="F17" s="56" t="s">
        <v>6</v>
      </c>
      <c r="G17" s="57" t="s">
        <v>61</v>
      </c>
      <c r="H17" s="58" t="s">
        <v>62</v>
      </c>
      <c r="Y17" s="242"/>
      <c r="Z17" s="243"/>
      <c r="AA17" s="244"/>
      <c r="AB17" s="56" t="s">
        <v>6</v>
      </c>
      <c r="AC17" s="57" t="s">
        <v>61</v>
      </c>
      <c r="AD17" s="58" t="s">
        <v>62</v>
      </c>
    </row>
    <row r="18" spans="3:30" ht="27" customHeight="1" x14ac:dyDescent="0.45">
      <c r="C18" s="210" t="s">
        <v>63</v>
      </c>
      <c r="D18" s="213" t="s">
        <v>128</v>
      </c>
      <c r="E18" s="214"/>
      <c r="F18" s="59" t="str">
        <f>IF(H18="","",1)</f>
        <v/>
      </c>
      <c r="G18" s="60" t="str">
        <f>IF(F18="","","式")</f>
        <v/>
      </c>
      <c r="H18" s="61" t="str">
        <f>IF(共通様式の２省エネ設備の導入!H42+共通様式の２省エネ設備の導入!H80+共通様式の２省エネ設備の導入!H118+共通様式の２省エネ設備の導入!H156+共通様式の２省エネ設備の導入!H194+共通様式の２省エネ設備の導入!H232+共通様式の２省エネ設備の導入!H270+共通様式の２省エネ設備の導入!H308+共通様式の２省エネ設備の導入!H346+共通様式の２省エネ設備の導入!H384=0,"",共通様式の２省エネ設備の導入!H42+共通様式の２省エネ設備の導入!H80+共通様式の２省エネ設備の導入!H118+共通様式の２省エネ設備の導入!H156+共通様式の２省エネ設備の導入!H194+共通様式の２省エネ設備の導入!H232+共通様式の２省エネ設備の導入!H270+共通様式の２省エネ設備の導入!H308+共通様式の２省エネ設備の導入!H346+共通様式の２省エネ設備の導入!H384)</f>
        <v/>
      </c>
      <c r="Y18" s="210" t="s">
        <v>63</v>
      </c>
      <c r="Z18" s="213" t="s">
        <v>128</v>
      </c>
      <c r="AA18" s="214"/>
      <c r="AB18" s="59">
        <v>1</v>
      </c>
      <c r="AC18" s="60" t="s">
        <v>174</v>
      </c>
      <c r="AD18" s="61">
        <v>2895000</v>
      </c>
    </row>
    <row r="19" spans="3:30" ht="27" customHeight="1" x14ac:dyDescent="0.45">
      <c r="C19" s="211"/>
      <c r="D19" s="213" t="str">
        <f>IF(H19="","","運用改善の実践")</f>
        <v/>
      </c>
      <c r="E19" s="214"/>
      <c r="F19" s="59" t="str">
        <f>IF(H19="","",1)</f>
        <v/>
      </c>
      <c r="G19" s="60" t="str">
        <f>IF(F19="","","式")</f>
        <v/>
      </c>
      <c r="H19" s="61" t="str">
        <f>IF(共通様式の３運用改善の実践!H42+共通様式の３運用改善の実践!H80+共通様式の３運用改善の実践!H118+共通様式の３運用改善の実践!H156+共通様式の３運用改善の実践!H194+共通様式の３運用改善の実践!H232+共通様式の３運用改善の実践!H270+共通様式の３運用改善の実践!H308+共通様式の３運用改善の実践!H346+共通様式の３運用改善の実践!H384=0,"",共通様式の３運用改善の実践!H42+共通様式の３運用改善の実践!H80+共通様式の３運用改善の実践!H118+共通様式の３運用改善の実践!H156+共通様式の３運用改善の実践!H194+共通様式の３運用改善の実践!H232+共通様式の３運用改善の実践!H270+共通様式の３運用改善の実践!H308+共通様式の３運用改善の実践!H346+共通様式の３運用改善の実践!H384)</f>
        <v/>
      </c>
      <c r="Y19" s="211"/>
      <c r="Z19" s="213" t="str">
        <f>IF(AD19="","","運用改善の実践")</f>
        <v/>
      </c>
      <c r="AA19" s="214"/>
      <c r="AB19" s="59" t="str">
        <f>IF(AD19="","",1)</f>
        <v/>
      </c>
      <c r="AC19" s="60" t="str">
        <f>IF(AB19="","","式")</f>
        <v/>
      </c>
      <c r="AD19" s="61" t="str">
        <f>IF(共通様式の３運用改善の実践!AD42+共通様式の３運用改善の実践!AD80+共通様式の３運用改善の実践!AD118+共通様式の３運用改善の実践!AD156+共通様式の３運用改善の実践!AD194+共通様式の３運用改善の実践!AD232+共通様式の３運用改善の実践!AD270+共通様式の３運用改善の実践!AD308+共通様式の３運用改善の実践!AD346+共通様式の３運用改善の実践!AD384=0,"",共通様式の３運用改善の実践!AD42+共通様式の３運用改善の実践!AD80+共通様式の３運用改善の実践!AD118+共通様式の３運用改善の実践!AD156+共通様式の３運用改善の実践!AD194+共通様式の３運用改善の実践!AD232+共通様式の３運用改善の実践!AD270+共通様式の３運用改善の実践!AD308+共通様式の３運用改善の実践!AD346+共通様式の３運用改善の実践!AD384)</f>
        <v/>
      </c>
    </row>
    <row r="20" spans="3:30" ht="27" customHeight="1" thickBot="1" x14ac:dyDescent="0.5">
      <c r="C20" s="211"/>
      <c r="D20" s="215"/>
      <c r="E20" s="216"/>
      <c r="F20" s="59"/>
      <c r="G20" s="60"/>
      <c r="H20" s="61"/>
      <c r="Y20" s="211"/>
      <c r="Z20" s="215"/>
      <c r="AA20" s="216"/>
      <c r="AB20" s="59"/>
      <c r="AC20" s="60"/>
      <c r="AD20" s="61"/>
    </row>
    <row r="21" spans="3:30" ht="27" customHeight="1" thickTop="1" thickBot="1" x14ac:dyDescent="0.5">
      <c r="C21" s="212"/>
      <c r="D21" s="62"/>
      <c r="E21" s="63" t="s">
        <v>64</v>
      </c>
      <c r="F21" s="64" t="s">
        <v>65</v>
      </c>
      <c r="G21" s="65" t="s">
        <v>65</v>
      </c>
      <c r="H21" s="66" t="str">
        <f>IF(SUM(H18:H20)=0,"",SUM(H18:H20))</f>
        <v/>
      </c>
      <c r="Y21" s="212"/>
      <c r="Z21" s="62"/>
      <c r="AA21" s="63" t="s">
        <v>64</v>
      </c>
      <c r="AB21" s="64" t="s">
        <v>65</v>
      </c>
      <c r="AC21" s="65" t="s">
        <v>65</v>
      </c>
      <c r="AD21" s="66">
        <f>IF(SUM(AD18:AD20)=0,"",SUM(AD18:AD20))</f>
        <v>2895000</v>
      </c>
    </row>
    <row r="22" spans="3:30" ht="33" customHeight="1" x14ac:dyDescent="0.45">
      <c r="C22" s="217" t="s">
        <v>66</v>
      </c>
      <c r="D22" s="218"/>
      <c r="E22" s="219"/>
      <c r="F22" s="220" t="str">
        <f>IF(H21="","",H21)</f>
        <v/>
      </c>
      <c r="G22" s="221"/>
      <c r="H22" s="222"/>
      <c r="Y22" s="217" t="s">
        <v>66</v>
      </c>
      <c r="Z22" s="218"/>
      <c r="AA22" s="219"/>
      <c r="AB22" s="220">
        <f>IF(AD21="","",AD21)</f>
        <v>2895000</v>
      </c>
      <c r="AC22" s="221"/>
      <c r="AD22" s="222"/>
    </row>
    <row r="23" spans="3:30" ht="33" customHeight="1" x14ac:dyDescent="0.45">
      <c r="C23" s="223" t="s">
        <v>67</v>
      </c>
      <c r="D23" s="224"/>
      <c r="E23" s="225"/>
      <c r="F23" s="226" t="str">
        <f>IF(F22="","",ROUND(F24/F22,4))</f>
        <v/>
      </c>
      <c r="G23" s="227"/>
      <c r="H23" s="228"/>
      <c r="Y23" s="223" t="s">
        <v>67</v>
      </c>
      <c r="Z23" s="224"/>
      <c r="AA23" s="225"/>
      <c r="AB23" s="226">
        <v>0.66649999999999998</v>
      </c>
      <c r="AC23" s="227"/>
      <c r="AD23" s="228"/>
    </row>
    <row r="24" spans="3:30" ht="33" customHeight="1" thickBot="1" x14ac:dyDescent="0.5">
      <c r="C24" s="229" t="s">
        <v>68</v>
      </c>
      <c r="D24" s="230"/>
      <c r="E24" s="231"/>
      <c r="F24" s="232" t="str">
        <f>IF(F22="","",VLOOKUP("〇",$D$4:$U$6,18))</f>
        <v/>
      </c>
      <c r="G24" s="233"/>
      <c r="H24" s="234"/>
      <c r="Y24" s="229" t="s">
        <v>68</v>
      </c>
      <c r="Z24" s="230"/>
      <c r="AA24" s="231"/>
      <c r="AB24" s="232">
        <v>1863000</v>
      </c>
      <c r="AC24" s="233"/>
      <c r="AD24" s="234"/>
    </row>
    <row r="25" spans="3:30" ht="26.25" customHeight="1" x14ac:dyDescent="0.45">
      <c r="C25" s="210" t="s">
        <v>69</v>
      </c>
      <c r="D25" s="213" t="str">
        <f>IF(H25=0,"","省エネ設備の導入助成対象外経費")</f>
        <v>省エネ設備の導入助成対象外経費</v>
      </c>
      <c r="E25" s="214"/>
      <c r="F25" s="67" t="str">
        <f>IF(H25="","",1)</f>
        <v/>
      </c>
      <c r="G25" s="68" t="str">
        <f>IF(F25="","","式")</f>
        <v/>
      </c>
      <c r="H25" s="69" t="str">
        <f>IF(共通様式の２省エネ設備の導入!H43+共通様式の２省エネ設備の導入!H81+共通様式の２省エネ設備の導入!H119+共通様式の２省エネ設備の導入!H157+共通様式の２省エネ設備の導入!H195+共通様式の２省エネ設備の導入!H233+共通様式の２省エネ設備の導入!H271+共通様式の２省エネ設備の導入!H309+共通様式の２省エネ設備の導入!H347+共通様式の２省エネ設備の導入!H385+共通様式の２省エネ設備の導入!H425=0,"",共通様式の２省エネ設備の導入!H43+共通様式の２省エネ設備の導入!H81+共通様式の２省エネ設備の導入!H119+共通様式の２省エネ設備の導入!H157+共通様式の２省エネ設備の導入!H195+共通様式の２省エネ設備の導入!H233+共通様式の２省エネ設備の導入!H271+共通様式の２省エネ設備の導入!H309+共通様式の２省エネ設備の導入!H347+共通様式の２省エネ設備の導入!H385+共通様式の２省エネ設備の導入!H425)</f>
        <v/>
      </c>
      <c r="Y25" s="210" t="s">
        <v>69</v>
      </c>
      <c r="Z25" s="213" t="str">
        <f>IF(AD25=0,"","省エネ設備の導入助成対象外経費")</f>
        <v>省エネ設備の導入助成対象外経費</v>
      </c>
      <c r="AA25" s="214"/>
      <c r="AB25" s="67">
        <v>1</v>
      </c>
      <c r="AC25" s="68" t="s">
        <v>174</v>
      </c>
      <c r="AD25" s="69">
        <v>105000</v>
      </c>
    </row>
    <row r="26" spans="3:30" ht="26.25" customHeight="1" x14ac:dyDescent="0.45">
      <c r="C26" s="211"/>
      <c r="D26" s="213" t="str">
        <f>IF(H26=0,"","運用改善の実践の助成対象外経費")</f>
        <v>運用改善の実践の助成対象外経費</v>
      </c>
      <c r="E26" s="214"/>
      <c r="F26" s="70" t="str">
        <f>IF(H26="","",1)</f>
        <v/>
      </c>
      <c r="G26" s="60" t="str">
        <f>IF(F26="","","式")</f>
        <v/>
      </c>
      <c r="H26" s="61" t="str">
        <f>IF(共通様式の３運用改善の実践!H43+共通様式の３運用改善の実践!H81+共通様式の３運用改善の実践!H119+共通様式の３運用改善の実践!H157+共通様式の３運用改善の実践!H195+共通様式の３運用改善の実践!H233+共通様式の３運用改善の実践!H271+共通様式の３運用改善の実践!H309+共通様式の３運用改善の実践!H347+共通様式の３運用改善の実践!H385=0,"",共通様式の３運用改善の実践!H43+共通様式の３運用改善の実践!H81+共通様式の３運用改善の実践!H119+共通様式の３運用改善の実践!H157+共通様式の３運用改善の実践!H195+共通様式の３運用改善の実践!H233+共通様式の３運用改善の実践!H271+共通様式の３運用改善の実践!H309+共通様式の３運用改善の実践!H347+共通様式の３運用改善の実践!H385)</f>
        <v/>
      </c>
      <c r="Y26" s="211"/>
      <c r="Z26" s="213" t="str">
        <f>IF(AD26=0,"","運用改善の実践の助成対象外経費")</f>
        <v>運用改善の実践の助成対象外経費</v>
      </c>
      <c r="AA26" s="214"/>
      <c r="AB26" s="70" t="str">
        <f>IF(AD26="","",1)</f>
        <v/>
      </c>
      <c r="AC26" s="60" t="str">
        <f>IF(AB26="","","式")</f>
        <v/>
      </c>
      <c r="AD26" s="61" t="str">
        <f>IF(共通様式の３運用改善の実践!AD43+共通様式の３運用改善の実践!AD81+共通様式の３運用改善の実践!AD119+共通様式の３運用改善の実践!AD157+共通様式の３運用改善の実践!AD195+共通様式の３運用改善の実践!AD233+共通様式の３運用改善の実践!AD271+共通様式の３運用改善の実践!AD309+共通様式の３運用改善の実践!AD347+共通様式の３運用改善の実践!AD385=0,"",共通様式の３運用改善の実践!AD43+共通様式の３運用改善の実践!AD81+共通様式の３運用改善の実践!AD119+共通様式の３運用改善の実践!AD157+共通様式の３運用改善の実践!AD195+共通様式の３運用改善の実践!AD233+共通様式の３運用改善の実践!AD271+共通様式の３運用改善の実践!AD309+共通様式の３運用改善の実践!AD347+共通様式の３運用改善の実践!AD385)</f>
        <v/>
      </c>
    </row>
    <row r="27" spans="3:30" ht="26.25" customHeight="1" x14ac:dyDescent="0.45">
      <c r="C27" s="211"/>
      <c r="D27" s="213"/>
      <c r="E27" s="214"/>
      <c r="F27" s="70" t="str">
        <f>IF(H27="","",1)</f>
        <v/>
      </c>
      <c r="G27" s="60" t="str">
        <f>IF(F27="","","式")</f>
        <v/>
      </c>
      <c r="H27" s="61"/>
      <c r="Y27" s="211"/>
      <c r="Z27" s="213"/>
      <c r="AA27" s="214"/>
      <c r="AB27" s="70" t="str">
        <f>IF(AD27="","",1)</f>
        <v/>
      </c>
      <c r="AC27" s="60" t="str">
        <f>IF(AB27="","","式")</f>
        <v/>
      </c>
      <c r="AD27" s="61"/>
    </row>
    <row r="28" spans="3:30" ht="26.25" customHeight="1" thickBot="1" x14ac:dyDescent="0.5">
      <c r="C28" s="211"/>
      <c r="D28" s="215" t="s">
        <v>70</v>
      </c>
      <c r="E28" s="216"/>
      <c r="F28" s="70" t="str">
        <f>IF(H28="","",1)</f>
        <v/>
      </c>
      <c r="G28" s="60" t="str">
        <f>IF(F28="","","式")</f>
        <v/>
      </c>
      <c r="H28" s="116"/>
      <c r="Y28" s="211"/>
      <c r="Z28" s="215" t="s">
        <v>70</v>
      </c>
      <c r="AA28" s="216"/>
      <c r="AB28" s="70" t="str">
        <f>IF(AD28="","",1)</f>
        <v/>
      </c>
      <c r="AC28" s="60" t="str">
        <f>IF(AB28="","","式")</f>
        <v/>
      </c>
      <c r="AD28" s="139"/>
    </row>
    <row r="29" spans="3:30" ht="26.25" customHeight="1" thickTop="1" thickBot="1" x14ac:dyDescent="0.5">
      <c r="C29" s="212"/>
      <c r="D29" s="72"/>
      <c r="E29" s="73" t="s">
        <v>64</v>
      </c>
      <c r="F29" s="74" t="s">
        <v>65</v>
      </c>
      <c r="G29" s="65" t="s">
        <v>65</v>
      </c>
      <c r="H29" s="66" t="str">
        <f>IF(SUM(H25:H28)=0,"",SUM(H25:H28))</f>
        <v/>
      </c>
      <c r="Y29" s="212"/>
      <c r="Z29" s="72"/>
      <c r="AA29" s="73" t="s">
        <v>64</v>
      </c>
      <c r="AB29" s="74" t="s">
        <v>65</v>
      </c>
      <c r="AC29" s="65" t="s">
        <v>65</v>
      </c>
      <c r="AD29" s="66">
        <f>IF(SUM(AD25:AD28)=0,"",SUM(AD25:AD28))</f>
        <v>105000</v>
      </c>
    </row>
    <row r="30" spans="3:30" ht="26.25" customHeight="1" x14ac:dyDescent="0.45">
      <c r="C30" s="192" t="s">
        <v>71</v>
      </c>
      <c r="D30" s="193"/>
      <c r="E30" s="194"/>
      <c r="F30" s="195" t="str">
        <f>IF(SUM(H21,H29)=0,"",SUM(H21,H29))</f>
        <v/>
      </c>
      <c r="G30" s="196"/>
      <c r="H30" s="197"/>
      <c r="Y30" s="192" t="s">
        <v>71</v>
      </c>
      <c r="Z30" s="193"/>
      <c r="AA30" s="194"/>
      <c r="AB30" s="195">
        <f>IF(SUM(AD21,AD29)=0,"",SUM(AD21,AD29))</f>
        <v>3000000</v>
      </c>
      <c r="AC30" s="196"/>
      <c r="AD30" s="197"/>
    </row>
    <row r="31" spans="3:30" ht="26.25" customHeight="1" x14ac:dyDescent="0.45">
      <c r="C31" s="198" t="s">
        <v>72</v>
      </c>
      <c r="D31" s="199"/>
      <c r="E31" s="200"/>
      <c r="F31" s="250"/>
      <c r="G31" s="251"/>
      <c r="H31" s="252"/>
      <c r="J31" s="71"/>
      <c r="Y31" s="198" t="s">
        <v>72</v>
      </c>
      <c r="Z31" s="199"/>
      <c r="AA31" s="200"/>
      <c r="AB31" s="201">
        <v>300000</v>
      </c>
      <c r="AC31" s="202"/>
      <c r="AD31" s="203"/>
    </row>
    <row r="32" spans="3:30" ht="33.6" customHeight="1" thickBot="1" x14ac:dyDescent="0.5">
      <c r="C32" s="204" t="s">
        <v>73</v>
      </c>
      <c r="D32" s="205"/>
      <c r="E32" s="206"/>
      <c r="F32" s="207" t="str">
        <f>IF(SUM(F30,F31)=0,"",SUM(F30,F31))</f>
        <v/>
      </c>
      <c r="G32" s="208"/>
      <c r="H32" s="209"/>
      <c r="L32" s="114"/>
      <c r="M32" s="114"/>
      <c r="Y32" s="204" t="s">
        <v>73</v>
      </c>
      <c r="Z32" s="205"/>
      <c r="AA32" s="206"/>
      <c r="AB32" s="207">
        <f>IF(SUM(AB30,AB31)=0,"",SUM(AB30,AB31))</f>
        <v>3300000</v>
      </c>
      <c r="AC32" s="208"/>
      <c r="AD32" s="209"/>
    </row>
    <row r="33" spans="1:31" ht="13.5" customHeight="1" x14ac:dyDescent="0.45">
      <c r="C33" s="181"/>
      <c r="D33" s="181"/>
      <c r="E33" s="181"/>
      <c r="F33" s="181"/>
      <c r="G33" s="181"/>
      <c r="H33" s="181"/>
      <c r="L33" s="114"/>
      <c r="M33" s="114"/>
      <c r="Y33" s="181"/>
      <c r="Z33" s="181"/>
      <c r="AA33" s="181"/>
      <c r="AB33" s="181"/>
      <c r="AC33" s="181"/>
      <c r="AD33" s="181"/>
    </row>
    <row r="34" spans="1:31" s="12" customFormat="1" ht="21.6" customHeight="1" thickBot="1" x14ac:dyDescent="0.5">
      <c r="A34" s="16"/>
      <c r="C34" s="31" t="s">
        <v>12</v>
      </c>
      <c r="D34" s="31"/>
      <c r="E34" s="31"/>
      <c r="F34" s="31"/>
      <c r="G34" s="31"/>
      <c r="H34" s="31"/>
      <c r="I34" s="31"/>
      <c r="J34" s="31"/>
      <c r="K34" s="31"/>
      <c r="L34" s="31"/>
      <c r="M34" s="113"/>
      <c r="V34" s="113"/>
      <c r="W34" s="113"/>
      <c r="Y34" s="31" t="s">
        <v>12</v>
      </c>
      <c r="Z34" s="31"/>
      <c r="AA34" s="31"/>
      <c r="AB34" s="31"/>
      <c r="AC34" s="31"/>
      <c r="AD34" s="31"/>
      <c r="AE34" s="31"/>
    </row>
    <row r="35" spans="1:31" s="12" customFormat="1" ht="34.799999999999997" customHeight="1" thickTop="1" x14ac:dyDescent="0.45">
      <c r="A35" s="16"/>
      <c r="B35" s="31"/>
      <c r="C35" s="182" t="s">
        <v>129</v>
      </c>
      <c r="D35" s="183"/>
      <c r="E35" s="75" t="s">
        <v>145</v>
      </c>
      <c r="F35" s="184" t="s">
        <v>132</v>
      </c>
      <c r="G35" s="185"/>
      <c r="H35" s="186"/>
      <c r="I35" s="31"/>
      <c r="J35" s="31"/>
      <c r="K35" s="113"/>
      <c r="L35" s="113"/>
      <c r="M35" s="113"/>
      <c r="V35" s="113"/>
      <c r="W35" s="113"/>
      <c r="X35" s="31"/>
      <c r="Y35" s="182" t="s">
        <v>129</v>
      </c>
      <c r="Z35" s="183"/>
      <c r="AA35" s="134" t="s">
        <v>145</v>
      </c>
      <c r="AB35" s="184" t="s">
        <v>132</v>
      </c>
      <c r="AC35" s="185"/>
      <c r="AD35" s="186"/>
      <c r="AE35" s="31"/>
    </row>
    <row r="36" spans="1:31" s="12" customFormat="1" ht="25.95" customHeight="1" thickBot="1" x14ac:dyDescent="0.5">
      <c r="A36" s="16"/>
      <c r="B36" s="51"/>
      <c r="C36" s="248"/>
      <c r="D36" s="249"/>
      <c r="E36" s="133" t="str">
        <f>IF(H13="工事完了",F24,"")</f>
        <v/>
      </c>
      <c r="F36" s="189">
        <f>MIN(C36,E36)</f>
        <v>0</v>
      </c>
      <c r="G36" s="190"/>
      <c r="H36" s="191"/>
      <c r="I36" s="31"/>
      <c r="J36" s="31"/>
      <c r="K36" s="113"/>
      <c r="L36" s="113"/>
      <c r="M36" s="113"/>
      <c r="V36" s="113"/>
      <c r="W36" s="113"/>
      <c r="X36" s="51"/>
      <c r="Y36" s="187"/>
      <c r="Z36" s="188"/>
      <c r="AA36" s="133" t="str">
        <f>IF(AD13="工事完了",AB24,"")</f>
        <v/>
      </c>
      <c r="AB36" s="189">
        <f>MIN(Y36,AA36)</f>
        <v>0</v>
      </c>
      <c r="AC36" s="190"/>
      <c r="AD36" s="191"/>
      <c r="AE36" s="31"/>
    </row>
    <row r="37" spans="1:31" s="12" customFormat="1" ht="15" customHeight="1" thickTop="1" x14ac:dyDescent="0.45">
      <c r="A37" s="16"/>
      <c r="B37" s="51"/>
      <c r="C37" s="31"/>
      <c r="D37" s="31"/>
      <c r="E37" s="31"/>
      <c r="F37" s="31"/>
      <c r="G37" s="31"/>
      <c r="H37" s="31"/>
      <c r="I37" s="31"/>
      <c r="J37" s="31"/>
      <c r="K37" s="31"/>
      <c r="L37" s="31"/>
      <c r="M37" s="113"/>
      <c r="V37" s="113"/>
      <c r="W37" s="113"/>
      <c r="X37" s="51"/>
      <c r="Y37" s="31"/>
      <c r="Z37" s="31"/>
      <c r="AA37" s="31"/>
      <c r="AB37" s="31"/>
      <c r="AC37" s="31"/>
      <c r="AD37" s="31"/>
      <c r="AE37" s="31"/>
    </row>
    <row r="38" spans="1:31" ht="12" customHeight="1" x14ac:dyDescent="0.45">
      <c r="C38" s="54"/>
      <c r="D38" s="54"/>
      <c r="E38" s="54"/>
      <c r="F38" s="54"/>
      <c r="G38" s="54"/>
      <c r="H38" s="54"/>
      <c r="L38" s="114"/>
      <c r="M38" s="114"/>
    </row>
    <row r="39" spans="1:31" ht="18" customHeight="1" x14ac:dyDescent="0.45">
      <c r="C39" s="54"/>
      <c r="D39" s="54"/>
      <c r="E39" s="54"/>
      <c r="F39" s="54"/>
      <c r="G39" s="54"/>
      <c r="H39" s="54"/>
    </row>
    <row r="40" spans="1:31" ht="12" customHeight="1" x14ac:dyDescent="0.45"/>
    <row r="41" spans="1:31" ht="18.600000000000001" customHeight="1" x14ac:dyDescent="0.45"/>
    <row r="42" spans="1:31" ht="20.100000000000001" customHeight="1" x14ac:dyDescent="0.45"/>
    <row r="43" spans="1:31" ht="20.100000000000001" customHeight="1" x14ac:dyDescent="0.45"/>
    <row r="44" spans="1:31" ht="20.100000000000001" customHeight="1" x14ac:dyDescent="0.45"/>
    <row r="45" spans="1:31" ht="20.100000000000001" customHeight="1" x14ac:dyDescent="0.45"/>
    <row r="46" spans="1:31" ht="20.100000000000001" customHeight="1" x14ac:dyDescent="0.45"/>
    <row r="47" spans="1:31" ht="20.100000000000001" customHeight="1" x14ac:dyDescent="0.45"/>
    <row r="48" spans="1:31"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row r="53" ht="20.100000000000001" customHeight="1" x14ac:dyDescent="0.45"/>
    <row r="54" ht="15" customHeight="1" x14ac:dyDescent="0.45"/>
    <row r="55" ht="15" customHeight="1" x14ac:dyDescent="0.45"/>
    <row r="56" ht="15" customHeight="1" x14ac:dyDescent="0.45"/>
    <row r="57" ht="15" customHeight="1" x14ac:dyDescent="0.45"/>
    <row r="58" ht="15" customHeight="1" x14ac:dyDescent="0.45"/>
  </sheetData>
  <sheetProtection algorithmName="SHA-512" hashValue="6dwyQ00YxtO7aI2F2qV56vAX6r2fi4HDpem7XkSrNbalHkkMSHu1Yzp1BpPNe2I+4qRYxpeMtfRSLe3iq8Ffqw==" saltValue="s9ECGJ9XGWNa5lOKcRmJlA==" spinCount="100000" sheet="1" objects="1" scenarios="1"/>
  <mergeCells count="72">
    <mergeCell ref="B2:C2"/>
    <mergeCell ref="C35:D35"/>
    <mergeCell ref="C36:D36"/>
    <mergeCell ref="F35:H35"/>
    <mergeCell ref="F36:H36"/>
    <mergeCell ref="D25:E25"/>
    <mergeCell ref="C33:H33"/>
    <mergeCell ref="D28:E28"/>
    <mergeCell ref="C30:E30"/>
    <mergeCell ref="F30:H30"/>
    <mergeCell ref="C31:E31"/>
    <mergeCell ref="F31:H31"/>
    <mergeCell ref="C32:E32"/>
    <mergeCell ref="F32:H32"/>
    <mergeCell ref="C25:C29"/>
    <mergeCell ref="D26:E26"/>
    <mergeCell ref="D27:E27"/>
    <mergeCell ref="C23:E23"/>
    <mergeCell ref="F23:H23"/>
    <mergeCell ref="C24:E24"/>
    <mergeCell ref="F24:H24"/>
    <mergeCell ref="C22:E22"/>
    <mergeCell ref="E4:I4"/>
    <mergeCell ref="E5:I5"/>
    <mergeCell ref="E6:I6"/>
    <mergeCell ref="B4:C6"/>
    <mergeCell ref="F22:H22"/>
    <mergeCell ref="C11:H11"/>
    <mergeCell ref="C15:H15"/>
    <mergeCell ref="C16:E17"/>
    <mergeCell ref="F16:H16"/>
    <mergeCell ref="D18:E18"/>
    <mergeCell ref="D19:E19"/>
    <mergeCell ref="D20:E20"/>
    <mergeCell ref="C14:D14"/>
    <mergeCell ref="C18:C21"/>
    <mergeCell ref="Y18:Y21"/>
    <mergeCell ref="Z18:AA18"/>
    <mergeCell ref="Z19:AA19"/>
    <mergeCell ref="Z20:AA20"/>
    <mergeCell ref="Y11:AD11"/>
    <mergeCell ref="Y14:Z14"/>
    <mergeCell ref="Y15:AD15"/>
    <mergeCell ref="Y16:AA17"/>
    <mergeCell ref="AB16:AD16"/>
    <mergeCell ref="Y22:AA22"/>
    <mergeCell ref="AB22:AD22"/>
    <mergeCell ref="Y23:AA23"/>
    <mergeCell ref="AB23:AD23"/>
    <mergeCell ref="Y24:AA24"/>
    <mergeCell ref="AB24:AD24"/>
    <mergeCell ref="Y25:Y29"/>
    <mergeCell ref="Z25:AA25"/>
    <mergeCell ref="Z26:AA26"/>
    <mergeCell ref="Z27:AA27"/>
    <mergeCell ref="Z28:AA28"/>
    <mergeCell ref="Y30:AA30"/>
    <mergeCell ref="AB30:AD30"/>
    <mergeCell ref="Y31:AA31"/>
    <mergeCell ref="AB31:AD31"/>
    <mergeCell ref="Y32:AA32"/>
    <mergeCell ref="AB32:AD32"/>
    <mergeCell ref="Y33:AD33"/>
    <mergeCell ref="Y35:Z35"/>
    <mergeCell ref="AB35:AD35"/>
    <mergeCell ref="Y36:Z36"/>
    <mergeCell ref="AB36:AD36"/>
    <mergeCell ref="X2:Y2"/>
    <mergeCell ref="X4:Y6"/>
    <mergeCell ref="AA4:AE4"/>
    <mergeCell ref="AA5:AE5"/>
    <mergeCell ref="AA6:AE6"/>
  </mergeCells>
  <phoneticPr fontId="2"/>
  <dataValidations disablePrompts="1" count="2">
    <dataValidation type="list" allowBlank="1" showInputMessage="1" showErrorMessage="1" sqref="H13 AD13" xr:uid="{00000000-0002-0000-0200-000000000000}">
      <formula1>"交付申請,計画変更,工事完了"</formula1>
    </dataValidation>
    <dataValidation type="list" allowBlank="1" showInputMessage="1" showErrorMessage="1" sqref="D4:D6 Z4:Z6" xr:uid="{00000000-0002-0000-0200-000001000000}">
      <formula1>"〇"</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66"/>
  </sheetPr>
  <dimension ref="A2:V385"/>
  <sheetViews>
    <sheetView showGridLines="0" tabSelected="1" zoomScale="70" zoomScaleNormal="70" zoomScaleSheetLayoutView="70" workbookViewId="0">
      <selection activeCell="B12" sqref="B12"/>
    </sheetView>
  </sheetViews>
  <sheetFormatPr defaultColWidth="8.09765625" defaultRowHeight="18" x14ac:dyDescent="0.45"/>
  <cols>
    <col min="1" max="1" width="4.59765625" style="50" customWidth="1"/>
    <col min="2" max="2" width="13.69921875" style="50" customWidth="1"/>
    <col min="3" max="3" width="11.69921875" style="84" customWidth="1"/>
    <col min="4" max="4" width="55" style="50" customWidth="1"/>
    <col min="5" max="5" width="4.69921875" style="78" customWidth="1"/>
    <col min="6" max="6" width="4.69921875" style="50" customWidth="1"/>
    <col min="7" max="7" width="9.8984375" style="6" customWidth="1"/>
    <col min="8" max="8" width="12.09765625" style="6" customWidth="1"/>
    <col min="9" max="9" width="31.19921875" style="50" customWidth="1"/>
    <col min="10" max="10" width="1.69921875" style="50" customWidth="1"/>
    <col min="11" max="11" width="8.09765625" style="79" customWidth="1"/>
    <col min="12" max="12" width="8.09765625" style="50" customWidth="1"/>
    <col min="13" max="13" width="8.69921875" style="50" customWidth="1"/>
    <col min="14" max="14" width="4.59765625" style="50" customWidth="1"/>
    <col min="15" max="15" width="13.69921875" style="50" customWidth="1"/>
    <col min="16" max="16" width="11.69921875" style="50" customWidth="1"/>
    <col min="17" max="17" width="55" style="50" customWidth="1"/>
    <col min="18" max="19" width="4.69921875" style="50" customWidth="1"/>
    <col min="20" max="20" width="9.8984375" style="50" customWidth="1"/>
    <col min="21" max="21" width="12.09765625" style="104" customWidth="1"/>
    <col min="22" max="22" width="31.19921875" style="104" customWidth="1"/>
    <col min="23" max="16384" width="8.09765625" style="104"/>
  </cols>
  <sheetData>
    <row r="2" spans="1:22" x14ac:dyDescent="0.45">
      <c r="B2" s="76" t="s">
        <v>76</v>
      </c>
      <c r="C2" s="77"/>
      <c r="D2" s="50" t="s">
        <v>14</v>
      </c>
    </row>
    <row r="3" spans="1:22" x14ac:dyDescent="0.45">
      <c r="B3" s="80"/>
      <c r="C3" s="81"/>
      <c r="D3" s="50" t="s">
        <v>15</v>
      </c>
    </row>
    <row r="4" spans="1:22" x14ac:dyDescent="0.45">
      <c r="B4" s="80"/>
      <c r="C4" s="82"/>
      <c r="D4" s="50" t="s">
        <v>16</v>
      </c>
    </row>
    <row r="5" spans="1:22" ht="22.5" customHeight="1" x14ac:dyDescent="0.45">
      <c r="B5" s="80"/>
      <c r="C5" s="83" t="s">
        <v>120</v>
      </c>
      <c r="K5" s="50"/>
    </row>
    <row r="6" spans="1:22" x14ac:dyDescent="0.45">
      <c r="I6" s="79"/>
      <c r="J6" s="85"/>
    </row>
    <row r="7" spans="1:22" x14ac:dyDescent="0.45">
      <c r="A7" s="50" t="s">
        <v>134</v>
      </c>
      <c r="I7" s="45" t="s">
        <v>13</v>
      </c>
      <c r="J7" s="5"/>
      <c r="N7" s="50" t="s">
        <v>134</v>
      </c>
      <c r="P7" s="84"/>
      <c r="R7" s="78"/>
      <c r="T7" s="6"/>
      <c r="U7" s="6"/>
      <c r="V7" s="45" t="s">
        <v>13</v>
      </c>
    </row>
    <row r="8" spans="1:22" ht="21" customHeight="1" x14ac:dyDescent="0.45">
      <c r="B8" s="50" t="s">
        <v>17</v>
      </c>
      <c r="C8" s="86"/>
      <c r="D8" s="258" t="s">
        <v>104</v>
      </c>
      <c r="E8" s="259"/>
      <c r="F8" s="259"/>
      <c r="G8" s="259"/>
      <c r="H8" s="87" t="s">
        <v>18</v>
      </c>
      <c r="I8" s="161" t="str">
        <f>IF(共通様式!$H$13="","",共通様式!$H$13)</f>
        <v>交付申請</v>
      </c>
      <c r="J8" s="11"/>
      <c r="K8" s="85"/>
      <c r="O8" s="50" t="s">
        <v>17</v>
      </c>
      <c r="P8" s="86"/>
      <c r="Q8" s="258" t="s">
        <v>104</v>
      </c>
      <c r="R8" s="259"/>
      <c r="S8" s="259"/>
      <c r="T8" s="259"/>
      <c r="U8" s="87" t="s">
        <v>18</v>
      </c>
      <c r="V8" s="140" t="s">
        <v>152</v>
      </c>
    </row>
    <row r="9" spans="1:22" ht="13.2" customHeight="1" x14ac:dyDescent="0.45">
      <c r="D9" s="260"/>
      <c r="E9" s="260"/>
      <c r="F9" s="260"/>
      <c r="G9" s="260"/>
      <c r="H9" s="260"/>
      <c r="P9" s="84"/>
      <c r="Q9" s="260"/>
      <c r="R9" s="260"/>
      <c r="S9" s="260"/>
      <c r="T9" s="260"/>
      <c r="U9" s="260"/>
      <c r="V9" s="50"/>
    </row>
    <row r="10" spans="1:22" ht="13.2" customHeight="1" x14ac:dyDescent="0.45">
      <c r="A10" s="88" t="s">
        <v>19</v>
      </c>
      <c r="B10" s="253" t="s">
        <v>106</v>
      </c>
      <c r="C10" s="253" t="s">
        <v>102</v>
      </c>
      <c r="D10" s="253" t="s">
        <v>20</v>
      </c>
      <c r="E10" s="261" t="s">
        <v>6</v>
      </c>
      <c r="F10" s="253" t="s">
        <v>103</v>
      </c>
      <c r="G10" s="262" t="s">
        <v>21</v>
      </c>
      <c r="H10" s="262" t="s">
        <v>22</v>
      </c>
      <c r="I10" s="253" t="s">
        <v>23</v>
      </c>
      <c r="N10" s="88" t="s">
        <v>19</v>
      </c>
      <c r="O10" s="253" t="s">
        <v>106</v>
      </c>
      <c r="P10" s="253" t="s">
        <v>102</v>
      </c>
      <c r="Q10" s="253" t="s">
        <v>20</v>
      </c>
      <c r="R10" s="261" t="s">
        <v>6</v>
      </c>
      <c r="S10" s="253" t="s">
        <v>103</v>
      </c>
      <c r="T10" s="262" t="s">
        <v>21</v>
      </c>
      <c r="U10" s="262" t="s">
        <v>22</v>
      </c>
      <c r="V10" s="253" t="s">
        <v>23</v>
      </c>
    </row>
    <row r="11" spans="1:22" ht="13.2" customHeight="1" x14ac:dyDescent="0.45">
      <c r="A11" s="88" t="s">
        <v>24</v>
      </c>
      <c r="B11" s="253"/>
      <c r="C11" s="253"/>
      <c r="D11" s="253"/>
      <c r="E11" s="261"/>
      <c r="F11" s="253"/>
      <c r="G11" s="263"/>
      <c r="H11" s="263"/>
      <c r="I11" s="253"/>
      <c r="N11" s="88" t="s">
        <v>24</v>
      </c>
      <c r="O11" s="253"/>
      <c r="P11" s="253"/>
      <c r="Q11" s="253"/>
      <c r="R11" s="261"/>
      <c r="S11" s="253"/>
      <c r="T11" s="263"/>
      <c r="U11" s="263"/>
      <c r="V11" s="253"/>
    </row>
    <row r="12" spans="1:22" ht="16.5" customHeight="1" x14ac:dyDescent="0.45">
      <c r="A12" s="50">
        <f>ROW()-3-8*1</f>
        <v>1</v>
      </c>
      <c r="B12" s="152"/>
      <c r="C12" s="153"/>
      <c r="D12" s="154"/>
      <c r="E12" s="155"/>
      <c r="F12" s="156"/>
      <c r="G12" s="157"/>
      <c r="H12" s="95" t="str">
        <f>IF(E12*G12=0,"",ROUND(E12*G12,0))</f>
        <v/>
      </c>
      <c r="I12" s="96"/>
      <c r="N12" s="50">
        <f>ROW()-3-8*1</f>
        <v>1</v>
      </c>
      <c r="O12" s="141" t="s">
        <v>153</v>
      </c>
      <c r="P12" s="142" t="s">
        <v>154</v>
      </c>
      <c r="Q12" s="143" t="s">
        <v>155</v>
      </c>
      <c r="R12" s="144">
        <v>1</v>
      </c>
      <c r="S12" s="145" t="s">
        <v>36</v>
      </c>
      <c r="T12" s="146">
        <v>1500000</v>
      </c>
      <c r="U12" s="95">
        <f>IF(R12*T12=0,"",ROUND(R12*T12,0))</f>
        <v>1500000</v>
      </c>
      <c r="V12" s="147"/>
    </row>
    <row r="13" spans="1:22" ht="16.5" customHeight="1" x14ac:dyDescent="0.45">
      <c r="A13" s="50">
        <f t="shared" ref="A13:A41" si="0">ROW()-3-8*1</f>
        <v>2</v>
      </c>
      <c r="B13" s="152"/>
      <c r="C13" s="153"/>
      <c r="D13" s="154"/>
      <c r="E13" s="155"/>
      <c r="F13" s="156"/>
      <c r="G13" s="157"/>
      <c r="H13" s="95" t="str">
        <f t="shared" ref="H13:H41" si="1">IF(E13*G13=0,"",ROUND(E13*G13,0))</f>
        <v/>
      </c>
      <c r="I13" s="96"/>
      <c r="N13" s="50">
        <f t="shared" ref="N13:N41" si="2">ROW()-3-8*1</f>
        <v>2</v>
      </c>
      <c r="O13" s="141" t="s">
        <v>153</v>
      </c>
      <c r="P13" s="142" t="s">
        <v>154</v>
      </c>
      <c r="Q13" s="143" t="s">
        <v>156</v>
      </c>
      <c r="R13" s="144">
        <v>2</v>
      </c>
      <c r="S13" s="145" t="s">
        <v>36</v>
      </c>
      <c r="T13" s="146">
        <v>370000</v>
      </c>
      <c r="U13" s="95">
        <f t="shared" ref="U13:U41" si="3">IF(R13*T13=0,"",ROUND(R13*T13,0))</f>
        <v>740000</v>
      </c>
      <c r="V13" s="147"/>
    </row>
    <row r="14" spans="1:22" ht="16.5" customHeight="1" x14ac:dyDescent="0.45">
      <c r="A14" s="50">
        <f t="shared" si="0"/>
        <v>3</v>
      </c>
      <c r="B14" s="152"/>
      <c r="C14" s="153"/>
      <c r="D14" s="154"/>
      <c r="E14" s="155"/>
      <c r="F14" s="156"/>
      <c r="G14" s="157"/>
      <c r="H14" s="95" t="str">
        <f t="shared" si="1"/>
        <v/>
      </c>
      <c r="I14" s="96"/>
      <c r="N14" s="50">
        <f t="shared" si="2"/>
        <v>3</v>
      </c>
      <c r="O14" s="141" t="s">
        <v>153</v>
      </c>
      <c r="P14" s="142" t="s">
        <v>154</v>
      </c>
      <c r="Q14" s="143" t="s">
        <v>157</v>
      </c>
      <c r="R14" s="144">
        <v>1</v>
      </c>
      <c r="S14" s="145" t="s">
        <v>36</v>
      </c>
      <c r="T14" s="146">
        <v>25000</v>
      </c>
      <c r="U14" s="95">
        <f t="shared" si="3"/>
        <v>25000</v>
      </c>
      <c r="V14" s="147"/>
    </row>
    <row r="15" spans="1:22" ht="16.5" customHeight="1" x14ac:dyDescent="0.45">
      <c r="A15" s="50">
        <f t="shared" si="0"/>
        <v>4</v>
      </c>
      <c r="B15" s="152"/>
      <c r="C15" s="153"/>
      <c r="D15" s="154"/>
      <c r="E15" s="155"/>
      <c r="F15" s="156"/>
      <c r="G15" s="157"/>
      <c r="H15" s="95" t="str">
        <f t="shared" si="1"/>
        <v/>
      </c>
      <c r="I15" s="96"/>
      <c r="N15" s="50">
        <f t="shared" si="2"/>
        <v>4</v>
      </c>
      <c r="O15" s="141" t="s">
        <v>153</v>
      </c>
      <c r="P15" s="142" t="s">
        <v>119</v>
      </c>
      <c r="Q15" s="143" t="s">
        <v>185</v>
      </c>
      <c r="R15" s="144">
        <v>1</v>
      </c>
      <c r="S15" s="145" t="s">
        <v>36</v>
      </c>
      <c r="T15" s="146">
        <v>25000</v>
      </c>
      <c r="U15" s="95">
        <f t="shared" si="3"/>
        <v>25000</v>
      </c>
      <c r="V15" s="147"/>
    </row>
    <row r="16" spans="1:22" ht="16.5" customHeight="1" x14ac:dyDescent="0.45">
      <c r="A16" s="50">
        <f t="shared" si="0"/>
        <v>5</v>
      </c>
      <c r="B16" s="152"/>
      <c r="C16" s="153"/>
      <c r="D16" s="154"/>
      <c r="E16" s="155"/>
      <c r="F16" s="156"/>
      <c r="G16" s="157"/>
      <c r="H16" s="95" t="str">
        <f t="shared" si="1"/>
        <v/>
      </c>
      <c r="I16" s="96"/>
      <c r="N16" s="50">
        <f t="shared" si="2"/>
        <v>5</v>
      </c>
      <c r="O16" s="141" t="s">
        <v>153</v>
      </c>
      <c r="P16" s="142" t="s">
        <v>119</v>
      </c>
      <c r="Q16" s="143" t="s">
        <v>184</v>
      </c>
      <c r="R16" s="144">
        <v>2</v>
      </c>
      <c r="S16" s="145" t="s">
        <v>36</v>
      </c>
      <c r="T16" s="146">
        <v>15000</v>
      </c>
      <c r="U16" s="95">
        <f t="shared" si="3"/>
        <v>30000</v>
      </c>
      <c r="V16" s="147"/>
    </row>
    <row r="17" spans="1:22" ht="16.5" customHeight="1" x14ac:dyDescent="0.45">
      <c r="A17" s="50">
        <f t="shared" si="0"/>
        <v>6</v>
      </c>
      <c r="B17" s="152"/>
      <c r="C17" s="153"/>
      <c r="D17" s="154"/>
      <c r="E17" s="155"/>
      <c r="F17" s="156"/>
      <c r="G17" s="157"/>
      <c r="H17" s="95" t="str">
        <f t="shared" si="1"/>
        <v/>
      </c>
      <c r="I17" s="96"/>
      <c r="N17" s="50">
        <f t="shared" si="2"/>
        <v>6</v>
      </c>
      <c r="O17" s="141" t="s">
        <v>153</v>
      </c>
      <c r="P17" s="142" t="s">
        <v>119</v>
      </c>
      <c r="Q17" s="143" t="s">
        <v>186</v>
      </c>
      <c r="R17" s="144">
        <v>1</v>
      </c>
      <c r="S17" s="145" t="s">
        <v>36</v>
      </c>
      <c r="T17" s="146">
        <v>25000</v>
      </c>
      <c r="U17" s="95">
        <f t="shared" si="3"/>
        <v>25000</v>
      </c>
      <c r="V17" s="147"/>
    </row>
    <row r="18" spans="1:22" ht="16.5" customHeight="1" x14ac:dyDescent="0.45">
      <c r="A18" s="50">
        <f t="shared" si="0"/>
        <v>7</v>
      </c>
      <c r="B18" s="152"/>
      <c r="C18" s="153"/>
      <c r="D18" s="154"/>
      <c r="E18" s="155"/>
      <c r="F18" s="156"/>
      <c r="G18" s="157"/>
      <c r="H18" s="95" t="str">
        <f t="shared" si="1"/>
        <v/>
      </c>
      <c r="I18" s="96"/>
      <c r="N18" s="50">
        <f t="shared" si="2"/>
        <v>7</v>
      </c>
      <c r="O18" s="141" t="s">
        <v>153</v>
      </c>
      <c r="P18" s="142" t="s">
        <v>119</v>
      </c>
      <c r="Q18" s="143" t="s">
        <v>187</v>
      </c>
      <c r="R18" s="144">
        <v>2</v>
      </c>
      <c r="S18" s="145" t="s">
        <v>36</v>
      </c>
      <c r="T18" s="146">
        <v>15000</v>
      </c>
      <c r="U18" s="95">
        <f t="shared" si="3"/>
        <v>30000</v>
      </c>
      <c r="V18" s="147"/>
    </row>
    <row r="19" spans="1:22" ht="16.5" customHeight="1" x14ac:dyDescent="0.45">
      <c r="A19" s="50">
        <f t="shared" si="0"/>
        <v>8</v>
      </c>
      <c r="B19" s="152"/>
      <c r="C19" s="153"/>
      <c r="D19" s="154"/>
      <c r="E19" s="155"/>
      <c r="F19" s="156"/>
      <c r="G19" s="157"/>
      <c r="H19" s="95" t="str">
        <f t="shared" si="1"/>
        <v/>
      </c>
      <c r="I19" s="96"/>
      <c r="N19" s="50">
        <f t="shared" si="2"/>
        <v>8</v>
      </c>
      <c r="O19" s="141" t="s">
        <v>153</v>
      </c>
      <c r="P19" s="142" t="s">
        <v>162</v>
      </c>
      <c r="Q19" s="143" t="s">
        <v>158</v>
      </c>
      <c r="R19" s="144">
        <v>1</v>
      </c>
      <c r="S19" s="145" t="s">
        <v>41</v>
      </c>
      <c r="T19" s="146">
        <v>25000</v>
      </c>
      <c r="U19" s="95">
        <f t="shared" si="3"/>
        <v>25000</v>
      </c>
      <c r="V19" s="147"/>
    </row>
    <row r="20" spans="1:22" ht="16.5" customHeight="1" x14ac:dyDescent="0.45">
      <c r="A20" s="50">
        <f t="shared" si="0"/>
        <v>9</v>
      </c>
      <c r="B20" s="152"/>
      <c r="C20" s="153"/>
      <c r="D20" s="154"/>
      <c r="E20" s="155"/>
      <c r="F20" s="156"/>
      <c r="G20" s="157"/>
      <c r="H20" s="95" t="str">
        <f t="shared" si="1"/>
        <v/>
      </c>
      <c r="I20" s="96"/>
      <c r="N20" s="50">
        <f t="shared" si="2"/>
        <v>9</v>
      </c>
      <c r="O20" s="141" t="s">
        <v>153</v>
      </c>
      <c r="P20" s="142" t="s">
        <v>162</v>
      </c>
      <c r="Q20" s="143" t="s">
        <v>159</v>
      </c>
      <c r="R20" s="144">
        <v>2</v>
      </c>
      <c r="S20" s="145" t="s">
        <v>41</v>
      </c>
      <c r="T20" s="146">
        <v>25000</v>
      </c>
      <c r="U20" s="95">
        <f t="shared" si="3"/>
        <v>50000</v>
      </c>
      <c r="V20" s="147"/>
    </row>
    <row r="21" spans="1:22" ht="16.5" customHeight="1" x14ac:dyDescent="0.45">
      <c r="A21" s="50">
        <f t="shared" si="0"/>
        <v>10</v>
      </c>
      <c r="B21" s="152"/>
      <c r="C21" s="153"/>
      <c r="D21" s="154"/>
      <c r="E21" s="155"/>
      <c r="F21" s="156"/>
      <c r="G21" s="157"/>
      <c r="H21" s="95" t="str">
        <f t="shared" si="1"/>
        <v/>
      </c>
      <c r="I21" s="96"/>
      <c r="N21" s="50">
        <f t="shared" si="2"/>
        <v>10</v>
      </c>
      <c r="O21" s="141" t="s">
        <v>153</v>
      </c>
      <c r="P21" s="142" t="s">
        <v>162</v>
      </c>
      <c r="Q21" s="143" t="s">
        <v>160</v>
      </c>
      <c r="R21" s="144">
        <v>1</v>
      </c>
      <c r="S21" s="145" t="s">
        <v>41</v>
      </c>
      <c r="T21" s="146">
        <v>25000</v>
      </c>
      <c r="U21" s="95">
        <f t="shared" si="3"/>
        <v>25000</v>
      </c>
      <c r="V21" s="147"/>
    </row>
    <row r="22" spans="1:22" ht="16.5" customHeight="1" x14ac:dyDescent="0.45">
      <c r="A22" s="50">
        <f t="shared" si="0"/>
        <v>11</v>
      </c>
      <c r="B22" s="152"/>
      <c r="C22" s="153"/>
      <c r="D22" s="154"/>
      <c r="E22" s="155"/>
      <c r="F22" s="156"/>
      <c r="G22" s="157"/>
      <c r="H22" s="95" t="str">
        <f t="shared" si="1"/>
        <v/>
      </c>
      <c r="I22" s="96"/>
      <c r="N22" s="50">
        <f t="shared" si="2"/>
        <v>11</v>
      </c>
      <c r="O22" s="141" t="s">
        <v>153</v>
      </c>
      <c r="P22" s="142" t="s">
        <v>162</v>
      </c>
      <c r="Q22" s="143" t="s">
        <v>161</v>
      </c>
      <c r="R22" s="144">
        <v>2</v>
      </c>
      <c r="S22" s="145" t="s">
        <v>41</v>
      </c>
      <c r="T22" s="146">
        <v>25000</v>
      </c>
      <c r="U22" s="95">
        <f t="shared" si="3"/>
        <v>50000</v>
      </c>
      <c r="V22" s="147"/>
    </row>
    <row r="23" spans="1:22" ht="16.5" customHeight="1" x14ac:dyDescent="0.45">
      <c r="A23" s="50">
        <f t="shared" si="0"/>
        <v>12</v>
      </c>
      <c r="B23" s="152"/>
      <c r="C23" s="153"/>
      <c r="D23" s="158"/>
      <c r="E23" s="159"/>
      <c r="F23" s="160"/>
      <c r="G23" s="157"/>
      <c r="H23" s="95" t="str">
        <f t="shared" si="1"/>
        <v/>
      </c>
      <c r="I23" s="96"/>
      <c r="N23" s="50">
        <f t="shared" si="2"/>
        <v>12</v>
      </c>
      <c r="O23" s="141" t="s">
        <v>153</v>
      </c>
      <c r="P23" s="142" t="s">
        <v>162</v>
      </c>
      <c r="Q23" s="148" t="s">
        <v>163</v>
      </c>
      <c r="R23" s="149">
        <v>1</v>
      </c>
      <c r="S23" s="150" t="s">
        <v>165</v>
      </c>
      <c r="T23" s="146">
        <v>2500</v>
      </c>
      <c r="U23" s="95">
        <f t="shared" si="3"/>
        <v>2500</v>
      </c>
      <c r="V23" s="147"/>
    </row>
    <row r="24" spans="1:22" ht="16.5" customHeight="1" x14ac:dyDescent="0.45">
      <c r="A24" s="50">
        <f t="shared" si="0"/>
        <v>13</v>
      </c>
      <c r="B24" s="152"/>
      <c r="C24" s="153"/>
      <c r="D24" s="154"/>
      <c r="E24" s="155"/>
      <c r="F24" s="156"/>
      <c r="G24" s="157"/>
      <c r="H24" s="95" t="str">
        <f t="shared" si="1"/>
        <v/>
      </c>
      <c r="I24" s="96"/>
      <c r="N24" s="50">
        <f t="shared" si="2"/>
        <v>13</v>
      </c>
      <c r="O24" s="141" t="s">
        <v>153</v>
      </c>
      <c r="P24" s="142" t="s">
        <v>162</v>
      </c>
      <c r="Q24" s="143" t="s">
        <v>164</v>
      </c>
      <c r="R24" s="144">
        <v>5</v>
      </c>
      <c r="S24" s="145" t="s">
        <v>166</v>
      </c>
      <c r="T24" s="146">
        <v>500</v>
      </c>
      <c r="U24" s="95">
        <f t="shared" si="3"/>
        <v>2500</v>
      </c>
      <c r="V24" s="147"/>
    </row>
    <row r="25" spans="1:22" ht="16.5" customHeight="1" x14ac:dyDescent="0.45">
      <c r="A25" s="50">
        <f t="shared" si="0"/>
        <v>14</v>
      </c>
      <c r="B25" s="152"/>
      <c r="C25" s="153"/>
      <c r="D25" s="154"/>
      <c r="E25" s="155"/>
      <c r="F25" s="156"/>
      <c r="G25" s="157"/>
      <c r="H25" s="95" t="str">
        <f t="shared" si="1"/>
        <v/>
      </c>
      <c r="I25" s="96"/>
      <c r="N25" s="50">
        <f t="shared" si="2"/>
        <v>14</v>
      </c>
      <c r="O25" s="141" t="s">
        <v>153</v>
      </c>
      <c r="P25" s="142" t="s">
        <v>162</v>
      </c>
      <c r="Q25" s="143" t="s">
        <v>167</v>
      </c>
      <c r="R25" s="144">
        <v>1</v>
      </c>
      <c r="S25" s="145" t="s">
        <v>168</v>
      </c>
      <c r="T25" s="146">
        <v>25000</v>
      </c>
      <c r="U25" s="95">
        <f t="shared" si="3"/>
        <v>25000</v>
      </c>
      <c r="V25" s="147"/>
    </row>
    <row r="26" spans="1:22" ht="16.5" customHeight="1" x14ac:dyDescent="0.45">
      <c r="A26" s="50">
        <f t="shared" si="0"/>
        <v>15</v>
      </c>
      <c r="B26" s="152"/>
      <c r="C26" s="153"/>
      <c r="D26" s="154"/>
      <c r="E26" s="155"/>
      <c r="F26" s="156"/>
      <c r="G26" s="157"/>
      <c r="H26" s="95" t="str">
        <f t="shared" si="1"/>
        <v/>
      </c>
      <c r="I26" s="96"/>
      <c r="N26" s="50">
        <f t="shared" si="2"/>
        <v>15</v>
      </c>
      <c r="O26" s="141"/>
      <c r="P26" s="142"/>
      <c r="Q26" s="143"/>
      <c r="R26" s="144"/>
      <c r="S26" s="145"/>
      <c r="T26" s="146"/>
      <c r="U26" s="95" t="str">
        <f t="shared" si="3"/>
        <v/>
      </c>
      <c r="V26" s="147"/>
    </row>
    <row r="27" spans="1:22" ht="16.5" customHeight="1" x14ac:dyDescent="0.45">
      <c r="A27" s="50">
        <f t="shared" si="0"/>
        <v>16</v>
      </c>
      <c r="B27" s="152"/>
      <c r="C27" s="153"/>
      <c r="D27" s="154"/>
      <c r="E27" s="155"/>
      <c r="F27" s="156"/>
      <c r="G27" s="157"/>
      <c r="H27" s="95" t="str">
        <f t="shared" si="1"/>
        <v/>
      </c>
      <c r="I27" s="96"/>
      <c r="N27" s="50">
        <f t="shared" si="2"/>
        <v>16</v>
      </c>
      <c r="O27" s="141"/>
      <c r="P27" s="142"/>
      <c r="Q27" s="143"/>
      <c r="R27" s="144"/>
      <c r="S27" s="145"/>
      <c r="T27" s="146"/>
      <c r="U27" s="95" t="str">
        <f t="shared" si="3"/>
        <v/>
      </c>
      <c r="V27" s="147"/>
    </row>
    <row r="28" spans="1:22" ht="16.5" customHeight="1" x14ac:dyDescent="0.45">
      <c r="A28" s="50">
        <f t="shared" si="0"/>
        <v>17</v>
      </c>
      <c r="B28" s="152"/>
      <c r="C28" s="153"/>
      <c r="D28" s="154"/>
      <c r="E28" s="155"/>
      <c r="F28" s="156"/>
      <c r="G28" s="157"/>
      <c r="H28" s="95" t="str">
        <f t="shared" si="1"/>
        <v/>
      </c>
      <c r="I28" s="96"/>
      <c r="N28" s="50">
        <f t="shared" si="2"/>
        <v>17</v>
      </c>
      <c r="O28" s="141" t="s">
        <v>182</v>
      </c>
      <c r="P28" s="142" t="s">
        <v>154</v>
      </c>
      <c r="Q28" s="143" t="s">
        <v>183</v>
      </c>
      <c r="R28" s="144">
        <v>50</v>
      </c>
      <c r="S28" s="145" t="s">
        <v>36</v>
      </c>
      <c r="T28" s="146">
        <v>25000</v>
      </c>
      <c r="U28" s="95">
        <f t="shared" si="3"/>
        <v>1250000</v>
      </c>
      <c r="V28" s="147"/>
    </row>
    <row r="29" spans="1:22" ht="16.5" customHeight="1" x14ac:dyDescent="0.45">
      <c r="A29" s="50">
        <f t="shared" si="0"/>
        <v>18</v>
      </c>
      <c r="B29" s="89"/>
      <c r="C29" s="90"/>
      <c r="D29" s="91"/>
      <c r="E29" s="92"/>
      <c r="F29" s="93"/>
      <c r="G29" s="94"/>
      <c r="H29" s="95" t="str">
        <f t="shared" si="1"/>
        <v/>
      </c>
      <c r="I29" s="96"/>
      <c r="N29" s="50">
        <f t="shared" si="2"/>
        <v>18</v>
      </c>
      <c r="O29" s="141" t="s">
        <v>182</v>
      </c>
      <c r="P29" s="142" t="s">
        <v>119</v>
      </c>
      <c r="Q29" s="143" t="s">
        <v>181</v>
      </c>
      <c r="R29" s="144">
        <v>2</v>
      </c>
      <c r="S29" s="145" t="s">
        <v>41</v>
      </c>
      <c r="T29" s="146"/>
      <c r="U29" s="95" t="str">
        <f t="shared" si="3"/>
        <v/>
      </c>
      <c r="V29" s="147"/>
    </row>
    <row r="30" spans="1:22" ht="16.5" customHeight="1" x14ac:dyDescent="0.45">
      <c r="A30" s="50">
        <f t="shared" si="0"/>
        <v>19</v>
      </c>
      <c r="B30" s="89"/>
      <c r="C30" s="90"/>
      <c r="D30" s="91"/>
      <c r="E30" s="92"/>
      <c r="F30" s="93"/>
      <c r="G30" s="94"/>
      <c r="H30" s="95" t="str">
        <f t="shared" si="1"/>
        <v/>
      </c>
      <c r="I30" s="96"/>
      <c r="N30" s="50">
        <f t="shared" si="2"/>
        <v>19</v>
      </c>
      <c r="O30" s="141" t="s">
        <v>182</v>
      </c>
      <c r="P30" s="142" t="s">
        <v>162</v>
      </c>
      <c r="Q30" s="143" t="s">
        <v>169</v>
      </c>
      <c r="R30" s="144">
        <v>4</v>
      </c>
      <c r="S30" s="145" t="s">
        <v>41</v>
      </c>
      <c r="T30" s="146"/>
      <c r="U30" s="95" t="str">
        <f t="shared" si="3"/>
        <v/>
      </c>
      <c r="V30" s="147"/>
    </row>
    <row r="31" spans="1:22" ht="16.5" customHeight="1" x14ac:dyDescent="0.45">
      <c r="A31" s="50">
        <f t="shared" si="0"/>
        <v>20</v>
      </c>
      <c r="B31" s="89"/>
      <c r="C31" s="90"/>
      <c r="D31" s="91"/>
      <c r="E31" s="92"/>
      <c r="F31" s="93"/>
      <c r="G31" s="94"/>
      <c r="H31" s="95" t="str">
        <f t="shared" si="1"/>
        <v/>
      </c>
      <c r="I31" s="96"/>
      <c r="N31" s="50">
        <f t="shared" si="2"/>
        <v>20</v>
      </c>
      <c r="O31" s="141"/>
      <c r="P31" s="142"/>
      <c r="Q31" s="143"/>
      <c r="R31" s="144"/>
      <c r="S31" s="145"/>
      <c r="T31" s="146"/>
      <c r="U31" s="95" t="str">
        <f t="shared" si="3"/>
        <v/>
      </c>
      <c r="V31" s="147"/>
    </row>
    <row r="32" spans="1:22" ht="16.5" customHeight="1" x14ac:dyDescent="0.45">
      <c r="A32" s="50">
        <f t="shared" si="0"/>
        <v>21</v>
      </c>
      <c r="B32" s="89"/>
      <c r="C32" s="90"/>
      <c r="D32" s="91"/>
      <c r="E32" s="92"/>
      <c r="F32" s="93"/>
      <c r="G32" s="94"/>
      <c r="H32" s="95" t="str">
        <f t="shared" si="1"/>
        <v/>
      </c>
      <c r="I32" s="96"/>
      <c r="N32" s="50">
        <f t="shared" si="2"/>
        <v>21</v>
      </c>
      <c r="O32" s="141"/>
      <c r="P32" s="142"/>
      <c r="Q32" s="143"/>
      <c r="R32" s="144"/>
      <c r="S32" s="145"/>
      <c r="T32" s="146"/>
      <c r="U32" s="95" t="str">
        <f t="shared" si="3"/>
        <v/>
      </c>
      <c r="V32" s="147"/>
    </row>
    <row r="33" spans="1:22" ht="16.5" customHeight="1" x14ac:dyDescent="0.45">
      <c r="A33" s="50">
        <f t="shared" si="0"/>
        <v>22</v>
      </c>
      <c r="B33" s="89"/>
      <c r="C33" s="90"/>
      <c r="D33" s="91"/>
      <c r="E33" s="92"/>
      <c r="F33" s="93"/>
      <c r="G33" s="94"/>
      <c r="H33" s="95" t="str">
        <f t="shared" si="1"/>
        <v/>
      </c>
      <c r="I33" s="96"/>
      <c r="N33" s="50">
        <f t="shared" si="2"/>
        <v>22</v>
      </c>
      <c r="O33" s="141"/>
      <c r="P33" s="142"/>
      <c r="Q33" s="143"/>
      <c r="R33" s="144"/>
      <c r="S33" s="145"/>
      <c r="T33" s="146"/>
      <c r="U33" s="95" t="str">
        <f t="shared" si="3"/>
        <v/>
      </c>
      <c r="V33" s="147"/>
    </row>
    <row r="34" spans="1:22" ht="16.5" customHeight="1" x14ac:dyDescent="0.45">
      <c r="A34" s="50">
        <f t="shared" si="0"/>
        <v>23</v>
      </c>
      <c r="B34" s="89"/>
      <c r="C34" s="90"/>
      <c r="D34" s="91"/>
      <c r="E34" s="92"/>
      <c r="F34" s="93"/>
      <c r="G34" s="94"/>
      <c r="H34" s="95" t="str">
        <f t="shared" si="1"/>
        <v/>
      </c>
      <c r="I34" s="96"/>
      <c r="N34" s="50">
        <f t="shared" si="2"/>
        <v>23</v>
      </c>
      <c r="O34" s="141"/>
      <c r="P34" s="142"/>
      <c r="Q34" s="143"/>
      <c r="R34" s="144"/>
      <c r="S34" s="145"/>
      <c r="T34" s="146"/>
      <c r="U34" s="95" t="str">
        <f t="shared" si="3"/>
        <v/>
      </c>
      <c r="V34" s="147"/>
    </row>
    <row r="35" spans="1:22" ht="16.5" customHeight="1" x14ac:dyDescent="0.45">
      <c r="A35" s="50">
        <f t="shared" si="0"/>
        <v>24</v>
      </c>
      <c r="B35" s="89"/>
      <c r="C35" s="90"/>
      <c r="D35" s="91"/>
      <c r="E35" s="92"/>
      <c r="F35" s="93"/>
      <c r="G35" s="94"/>
      <c r="H35" s="95" t="str">
        <f t="shared" si="1"/>
        <v/>
      </c>
      <c r="I35" s="96"/>
      <c r="N35" s="50">
        <f t="shared" si="2"/>
        <v>24</v>
      </c>
      <c r="O35" s="141"/>
      <c r="P35" s="142"/>
      <c r="Q35" s="143"/>
      <c r="R35" s="144"/>
      <c r="S35" s="145"/>
      <c r="T35" s="146"/>
      <c r="U35" s="95" t="str">
        <f t="shared" si="3"/>
        <v/>
      </c>
      <c r="V35" s="147"/>
    </row>
    <row r="36" spans="1:22" ht="16.5" customHeight="1" x14ac:dyDescent="0.45">
      <c r="A36" s="50">
        <f t="shared" si="0"/>
        <v>25</v>
      </c>
      <c r="B36" s="89"/>
      <c r="C36" s="90"/>
      <c r="D36" s="91"/>
      <c r="E36" s="92"/>
      <c r="F36" s="93"/>
      <c r="G36" s="94"/>
      <c r="H36" s="95" t="str">
        <f t="shared" si="1"/>
        <v/>
      </c>
      <c r="I36" s="96"/>
      <c r="N36" s="50">
        <f t="shared" si="2"/>
        <v>25</v>
      </c>
      <c r="O36" s="141"/>
      <c r="P36" s="142"/>
      <c r="Q36" s="143"/>
      <c r="R36" s="144"/>
      <c r="S36" s="145"/>
      <c r="T36" s="146"/>
      <c r="U36" s="95" t="str">
        <f t="shared" si="3"/>
        <v/>
      </c>
      <c r="V36" s="147"/>
    </row>
    <row r="37" spans="1:22" ht="16.5" customHeight="1" x14ac:dyDescent="0.45">
      <c r="A37" s="50">
        <f t="shared" si="0"/>
        <v>26</v>
      </c>
      <c r="B37" s="89"/>
      <c r="C37" s="90"/>
      <c r="D37" s="91"/>
      <c r="E37" s="92"/>
      <c r="F37" s="93"/>
      <c r="G37" s="94"/>
      <c r="H37" s="95" t="str">
        <f t="shared" si="1"/>
        <v/>
      </c>
      <c r="I37" s="96"/>
      <c r="N37" s="50">
        <f t="shared" si="2"/>
        <v>26</v>
      </c>
      <c r="O37" s="141"/>
      <c r="P37" s="142"/>
      <c r="Q37" s="143"/>
      <c r="R37" s="144"/>
      <c r="S37" s="145"/>
      <c r="T37" s="146"/>
      <c r="U37" s="95" t="str">
        <f t="shared" si="3"/>
        <v/>
      </c>
      <c r="V37" s="147"/>
    </row>
    <row r="38" spans="1:22" ht="16.5" customHeight="1" x14ac:dyDescent="0.45">
      <c r="A38" s="50">
        <f t="shared" si="0"/>
        <v>27</v>
      </c>
      <c r="B38" s="89"/>
      <c r="C38" s="90"/>
      <c r="D38" s="91"/>
      <c r="E38" s="92"/>
      <c r="F38" s="93"/>
      <c r="G38" s="94"/>
      <c r="H38" s="95" t="str">
        <f t="shared" si="1"/>
        <v/>
      </c>
      <c r="I38" s="96"/>
      <c r="N38" s="50">
        <f t="shared" si="2"/>
        <v>27</v>
      </c>
      <c r="O38" s="141"/>
      <c r="P38" s="142"/>
      <c r="Q38" s="143"/>
      <c r="R38" s="144"/>
      <c r="S38" s="145"/>
      <c r="T38" s="146"/>
      <c r="U38" s="95" t="str">
        <f t="shared" si="3"/>
        <v/>
      </c>
      <c r="V38" s="147"/>
    </row>
    <row r="39" spans="1:22" ht="16.5" customHeight="1" x14ac:dyDescent="0.45">
      <c r="A39" s="50">
        <f t="shared" si="0"/>
        <v>28</v>
      </c>
      <c r="B39" s="89"/>
      <c r="C39" s="90"/>
      <c r="D39" s="91"/>
      <c r="E39" s="92"/>
      <c r="F39" s="93"/>
      <c r="G39" s="94"/>
      <c r="H39" s="95" t="str">
        <f t="shared" si="1"/>
        <v/>
      </c>
      <c r="I39" s="96"/>
      <c r="N39" s="50">
        <f t="shared" si="2"/>
        <v>28</v>
      </c>
      <c r="O39" s="141"/>
      <c r="P39" s="142"/>
      <c r="Q39" s="143"/>
      <c r="R39" s="144"/>
      <c r="S39" s="145"/>
      <c r="T39" s="146"/>
      <c r="U39" s="95" t="str">
        <f t="shared" si="3"/>
        <v/>
      </c>
      <c r="V39" s="147"/>
    </row>
    <row r="40" spans="1:22" ht="16.5" customHeight="1" x14ac:dyDescent="0.45">
      <c r="A40" s="50">
        <f t="shared" si="0"/>
        <v>29</v>
      </c>
      <c r="B40" s="89"/>
      <c r="C40" s="90"/>
      <c r="D40" s="91"/>
      <c r="E40" s="92"/>
      <c r="F40" s="93"/>
      <c r="G40" s="94"/>
      <c r="H40" s="95" t="str">
        <f t="shared" si="1"/>
        <v/>
      </c>
      <c r="I40" s="96"/>
      <c r="N40" s="50">
        <f t="shared" si="2"/>
        <v>29</v>
      </c>
      <c r="O40" s="141"/>
      <c r="P40" s="142"/>
      <c r="Q40" s="143"/>
      <c r="R40" s="144"/>
      <c r="S40" s="145"/>
      <c r="T40" s="146"/>
      <c r="U40" s="95" t="str">
        <f t="shared" si="3"/>
        <v/>
      </c>
      <c r="V40" s="147"/>
    </row>
    <row r="41" spans="1:22" ht="16.5" customHeight="1" thickBot="1" x14ac:dyDescent="0.5">
      <c r="A41" s="50">
        <f t="shared" si="0"/>
        <v>30</v>
      </c>
      <c r="B41" s="89"/>
      <c r="C41" s="90"/>
      <c r="D41" s="91"/>
      <c r="E41" s="92"/>
      <c r="F41" s="93"/>
      <c r="G41" s="94"/>
      <c r="H41" s="95" t="str">
        <f t="shared" si="1"/>
        <v/>
      </c>
      <c r="I41" s="96"/>
      <c r="N41" s="50">
        <f t="shared" si="2"/>
        <v>30</v>
      </c>
      <c r="O41" s="141"/>
      <c r="P41" s="142"/>
      <c r="Q41" s="143"/>
      <c r="R41" s="144"/>
      <c r="S41" s="145"/>
      <c r="T41" s="146"/>
      <c r="U41" s="95" t="str">
        <f t="shared" si="3"/>
        <v/>
      </c>
      <c r="V41" s="147"/>
    </row>
    <row r="42" spans="1:22" ht="22.5" customHeight="1" thickBot="1" x14ac:dyDescent="0.5">
      <c r="B42" s="254" t="s">
        <v>77</v>
      </c>
      <c r="C42" s="255"/>
      <c r="D42" s="255"/>
      <c r="E42" s="97" t="s">
        <v>25</v>
      </c>
      <c r="F42" s="98" t="s">
        <v>25</v>
      </c>
      <c r="G42" s="7" t="s">
        <v>25</v>
      </c>
      <c r="H42" s="8">
        <f>SUMIF(C12:C41,"&lt;&gt;"&amp;"▲助成対象外",H12:H41)</f>
        <v>0</v>
      </c>
      <c r="I42" s="99"/>
      <c r="O42" s="254" t="s">
        <v>77</v>
      </c>
      <c r="P42" s="255"/>
      <c r="Q42" s="255"/>
      <c r="R42" s="97" t="s">
        <v>25</v>
      </c>
      <c r="S42" s="98" t="s">
        <v>25</v>
      </c>
      <c r="T42" s="7" t="s">
        <v>25</v>
      </c>
      <c r="U42" s="8">
        <f>SUMIF(P12:P41,"&lt;&gt;"&amp;"▲助成対象外",U12:U41)</f>
        <v>3695000</v>
      </c>
      <c r="V42" s="99"/>
    </row>
    <row r="43" spans="1:22" ht="22.5" customHeight="1" thickTop="1" thickBot="1" x14ac:dyDescent="0.5">
      <c r="B43" s="256" t="s">
        <v>78</v>
      </c>
      <c r="C43" s="257"/>
      <c r="D43" s="257"/>
      <c r="E43" s="100" t="s">
        <v>25</v>
      </c>
      <c r="F43" s="101" t="s">
        <v>25</v>
      </c>
      <c r="G43" s="9" t="s">
        <v>25</v>
      </c>
      <c r="H43" s="10">
        <f>SUMIF(C12:C41,"▲助成対象外",H12:H41)</f>
        <v>0</v>
      </c>
      <c r="I43" s="102"/>
      <c r="O43" s="256" t="s">
        <v>78</v>
      </c>
      <c r="P43" s="257"/>
      <c r="Q43" s="257"/>
      <c r="R43" s="100" t="s">
        <v>25</v>
      </c>
      <c r="S43" s="101" t="s">
        <v>25</v>
      </c>
      <c r="T43" s="9" t="s">
        <v>25</v>
      </c>
      <c r="U43" s="10">
        <f>SUMIF(P12:P41,"▲助成対象外",U12:U41)</f>
        <v>110000</v>
      </c>
      <c r="V43" s="102"/>
    </row>
    <row r="44" spans="1:22" ht="13.95" customHeight="1" x14ac:dyDescent="0.45">
      <c r="P44" s="84"/>
      <c r="R44" s="78"/>
      <c r="T44" s="6"/>
      <c r="U44" s="6"/>
      <c r="V44" s="50"/>
    </row>
    <row r="46" spans="1:22" ht="21" customHeight="1" x14ac:dyDescent="0.45">
      <c r="B46" s="50" t="str">
        <f>B8</f>
        <v>内訳明細表</v>
      </c>
      <c r="C46" s="103"/>
      <c r="D46" s="258" t="str">
        <f>$D$8</f>
        <v>省エネ設備の導入</v>
      </c>
      <c r="E46" s="259"/>
      <c r="F46" s="259"/>
      <c r="G46" s="259"/>
      <c r="H46" s="87" t="s">
        <v>26</v>
      </c>
      <c r="K46" s="85"/>
    </row>
    <row r="47" spans="1:22" ht="13.2" customHeight="1" x14ac:dyDescent="0.45">
      <c r="D47" s="260"/>
      <c r="E47" s="260"/>
      <c r="F47" s="260"/>
      <c r="G47" s="260"/>
      <c r="H47" s="260"/>
    </row>
    <row r="48" spans="1:22" ht="13.2" customHeight="1" x14ac:dyDescent="0.45">
      <c r="A48" s="88" t="s">
        <v>19</v>
      </c>
      <c r="B48" s="253" t="s">
        <v>106</v>
      </c>
      <c r="C48" s="253" t="s">
        <v>102</v>
      </c>
      <c r="D48" s="253" t="s">
        <v>20</v>
      </c>
      <c r="E48" s="261" t="s">
        <v>6</v>
      </c>
      <c r="F48" s="253" t="s">
        <v>103</v>
      </c>
      <c r="G48" s="262" t="s">
        <v>21</v>
      </c>
      <c r="H48" s="262" t="s">
        <v>22</v>
      </c>
      <c r="I48" s="253" t="s">
        <v>23</v>
      </c>
    </row>
    <row r="49" spans="1:9" ht="13.2" customHeight="1" x14ac:dyDescent="0.45">
      <c r="A49" s="88" t="s">
        <v>24</v>
      </c>
      <c r="B49" s="253"/>
      <c r="C49" s="253"/>
      <c r="D49" s="253"/>
      <c r="E49" s="261"/>
      <c r="F49" s="253"/>
      <c r="G49" s="263"/>
      <c r="H49" s="263"/>
      <c r="I49" s="253"/>
    </row>
    <row r="50" spans="1:9" ht="16.5" customHeight="1" x14ac:dyDescent="0.45">
      <c r="A50" s="50">
        <f>ROW()-3-8*2</f>
        <v>31</v>
      </c>
      <c r="B50" s="89"/>
      <c r="C50" s="90"/>
      <c r="D50" s="91"/>
      <c r="E50" s="92"/>
      <c r="F50" s="93"/>
      <c r="G50" s="94"/>
      <c r="H50" s="95" t="str">
        <f>IF(E50*G50=0,"",ROUND(E50*G50,0))</f>
        <v/>
      </c>
      <c r="I50" s="96"/>
    </row>
    <row r="51" spans="1:9" ht="16.5" customHeight="1" x14ac:dyDescent="0.45">
      <c r="A51" s="50">
        <f t="shared" ref="A51:A79" si="4">ROW()-3-8*2</f>
        <v>32</v>
      </c>
      <c r="B51" s="89"/>
      <c r="C51" s="90"/>
      <c r="D51" s="91"/>
      <c r="E51" s="92"/>
      <c r="F51" s="93"/>
      <c r="G51" s="94"/>
      <c r="H51" s="95" t="str">
        <f t="shared" ref="H51:H79" si="5">IF(E51*G51=0,"",ROUND(E51*G51,0))</f>
        <v/>
      </c>
      <c r="I51" s="96"/>
    </row>
    <row r="52" spans="1:9" ht="16.5" customHeight="1" x14ac:dyDescent="0.45">
      <c r="A52" s="50">
        <f t="shared" si="4"/>
        <v>33</v>
      </c>
      <c r="B52" s="89"/>
      <c r="C52" s="90"/>
      <c r="D52" s="91"/>
      <c r="E52" s="92"/>
      <c r="F52" s="93"/>
      <c r="G52" s="94"/>
      <c r="H52" s="95" t="str">
        <f t="shared" si="5"/>
        <v/>
      </c>
      <c r="I52" s="96"/>
    </row>
    <row r="53" spans="1:9" ht="16.5" customHeight="1" x14ac:dyDescent="0.45">
      <c r="A53" s="50">
        <f t="shared" si="4"/>
        <v>34</v>
      </c>
      <c r="B53" s="89"/>
      <c r="C53" s="90"/>
      <c r="D53" s="91"/>
      <c r="E53" s="92"/>
      <c r="F53" s="93"/>
      <c r="G53" s="94"/>
      <c r="H53" s="95" t="str">
        <f t="shared" si="5"/>
        <v/>
      </c>
      <c r="I53" s="96"/>
    </row>
    <row r="54" spans="1:9" ht="16.5" customHeight="1" x14ac:dyDescent="0.45">
      <c r="A54" s="50">
        <f t="shared" si="4"/>
        <v>35</v>
      </c>
      <c r="B54" s="89"/>
      <c r="C54" s="90"/>
      <c r="D54" s="91"/>
      <c r="E54" s="92"/>
      <c r="F54" s="93"/>
      <c r="G54" s="94"/>
      <c r="H54" s="95" t="str">
        <f t="shared" si="5"/>
        <v/>
      </c>
      <c r="I54" s="96"/>
    </row>
    <row r="55" spans="1:9" ht="16.5" customHeight="1" x14ac:dyDescent="0.45">
      <c r="A55" s="50">
        <f t="shared" si="4"/>
        <v>36</v>
      </c>
      <c r="B55" s="89"/>
      <c r="C55" s="90"/>
      <c r="D55" s="91"/>
      <c r="E55" s="92"/>
      <c r="F55" s="93"/>
      <c r="G55" s="94"/>
      <c r="H55" s="95" t="str">
        <f t="shared" si="5"/>
        <v/>
      </c>
      <c r="I55" s="96"/>
    </row>
    <row r="56" spans="1:9" ht="16.5" customHeight="1" x14ac:dyDescent="0.45">
      <c r="A56" s="50">
        <f t="shared" si="4"/>
        <v>37</v>
      </c>
      <c r="B56" s="89"/>
      <c r="C56" s="90"/>
      <c r="D56" s="91"/>
      <c r="E56" s="92"/>
      <c r="F56" s="93"/>
      <c r="G56" s="94"/>
      <c r="H56" s="95" t="str">
        <f t="shared" si="5"/>
        <v/>
      </c>
      <c r="I56" s="96"/>
    </row>
    <row r="57" spans="1:9" ht="16.5" customHeight="1" x14ac:dyDescent="0.45">
      <c r="A57" s="50">
        <f t="shared" si="4"/>
        <v>38</v>
      </c>
      <c r="B57" s="89"/>
      <c r="C57" s="90"/>
      <c r="D57" s="91"/>
      <c r="E57" s="92"/>
      <c r="F57" s="93"/>
      <c r="G57" s="94"/>
      <c r="H57" s="95" t="str">
        <f t="shared" si="5"/>
        <v/>
      </c>
      <c r="I57" s="96"/>
    </row>
    <row r="58" spans="1:9" ht="16.5" customHeight="1" x14ac:dyDescent="0.45">
      <c r="A58" s="50">
        <f t="shared" si="4"/>
        <v>39</v>
      </c>
      <c r="B58" s="89"/>
      <c r="C58" s="90"/>
      <c r="D58" s="91"/>
      <c r="E58" s="92"/>
      <c r="F58" s="93"/>
      <c r="G58" s="94"/>
      <c r="H58" s="95" t="str">
        <f t="shared" si="5"/>
        <v/>
      </c>
      <c r="I58" s="96"/>
    </row>
    <row r="59" spans="1:9" ht="16.5" customHeight="1" x14ac:dyDescent="0.45">
      <c r="A59" s="50">
        <f t="shared" si="4"/>
        <v>40</v>
      </c>
      <c r="B59" s="89"/>
      <c r="C59" s="90"/>
      <c r="D59" s="91"/>
      <c r="E59" s="92"/>
      <c r="F59" s="93"/>
      <c r="G59" s="94"/>
      <c r="H59" s="95" t="str">
        <f t="shared" si="5"/>
        <v/>
      </c>
      <c r="I59" s="96"/>
    </row>
    <row r="60" spans="1:9" ht="16.5" customHeight="1" x14ac:dyDescent="0.45">
      <c r="A60" s="50">
        <f t="shared" si="4"/>
        <v>41</v>
      </c>
      <c r="B60" s="89"/>
      <c r="C60" s="90"/>
      <c r="D60" s="91"/>
      <c r="E60" s="92"/>
      <c r="F60" s="93"/>
      <c r="G60" s="94"/>
      <c r="H60" s="95" t="str">
        <f t="shared" si="5"/>
        <v/>
      </c>
      <c r="I60" s="96"/>
    </row>
    <row r="61" spans="1:9" ht="16.5" customHeight="1" x14ac:dyDescent="0.45">
      <c r="A61" s="50">
        <f t="shared" si="4"/>
        <v>42</v>
      </c>
      <c r="B61" s="89"/>
      <c r="C61" s="90"/>
      <c r="D61" s="91"/>
      <c r="E61" s="92"/>
      <c r="F61" s="93"/>
      <c r="G61" s="94"/>
      <c r="H61" s="95" t="str">
        <f t="shared" si="5"/>
        <v/>
      </c>
      <c r="I61" s="96"/>
    </row>
    <row r="62" spans="1:9" ht="16.5" customHeight="1" x14ac:dyDescent="0.45">
      <c r="A62" s="50">
        <f t="shared" si="4"/>
        <v>43</v>
      </c>
      <c r="B62" s="89"/>
      <c r="C62" s="90"/>
      <c r="D62" s="91"/>
      <c r="E62" s="92"/>
      <c r="F62" s="93"/>
      <c r="G62" s="94"/>
      <c r="H62" s="95" t="str">
        <f t="shared" si="5"/>
        <v/>
      </c>
      <c r="I62" s="96"/>
    </row>
    <row r="63" spans="1:9" ht="16.5" customHeight="1" x14ac:dyDescent="0.45">
      <c r="A63" s="50">
        <f t="shared" si="4"/>
        <v>44</v>
      </c>
      <c r="B63" s="89"/>
      <c r="C63" s="90"/>
      <c r="D63" s="91"/>
      <c r="E63" s="92"/>
      <c r="F63" s="93"/>
      <c r="G63" s="94"/>
      <c r="H63" s="95" t="str">
        <f t="shared" si="5"/>
        <v/>
      </c>
      <c r="I63" s="96"/>
    </row>
    <row r="64" spans="1:9" ht="16.5" customHeight="1" x14ac:dyDescent="0.45">
      <c r="A64" s="50">
        <f t="shared" si="4"/>
        <v>45</v>
      </c>
      <c r="B64" s="89"/>
      <c r="C64" s="90"/>
      <c r="D64" s="91"/>
      <c r="E64" s="92"/>
      <c r="F64" s="93"/>
      <c r="G64" s="94"/>
      <c r="H64" s="95" t="str">
        <f t="shared" si="5"/>
        <v/>
      </c>
      <c r="I64" s="96"/>
    </row>
    <row r="65" spans="1:9" ht="16.5" customHeight="1" x14ac:dyDescent="0.45">
      <c r="A65" s="50">
        <f t="shared" si="4"/>
        <v>46</v>
      </c>
      <c r="B65" s="89"/>
      <c r="C65" s="90"/>
      <c r="D65" s="91"/>
      <c r="E65" s="92"/>
      <c r="F65" s="93"/>
      <c r="G65" s="94"/>
      <c r="H65" s="95" t="str">
        <f t="shared" si="5"/>
        <v/>
      </c>
      <c r="I65" s="96"/>
    </row>
    <row r="66" spans="1:9" ht="16.5" customHeight="1" x14ac:dyDescent="0.45">
      <c r="A66" s="50">
        <f t="shared" si="4"/>
        <v>47</v>
      </c>
      <c r="B66" s="89"/>
      <c r="C66" s="90"/>
      <c r="D66" s="91"/>
      <c r="E66" s="92"/>
      <c r="F66" s="93"/>
      <c r="G66" s="94"/>
      <c r="H66" s="95" t="str">
        <f t="shared" si="5"/>
        <v/>
      </c>
      <c r="I66" s="96"/>
    </row>
    <row r="67" spans="1:9" ht="16.5" customHeight="1" x14ac:dyDescent="0.45">
      <c r="A67" s="50">
        <f t="shared" si="4"/>
        <v>48</v>
      </c>
      <c r="B67" s="89"/>
      <c r="C67" s="90"/>
      <c r="D67" s="91"/>
      <c r="E67" s="92"/>
      <c r="F67" s="93"/>
      <c r="G67" s="94"/>
      <c r="H67" s="95" t="str">
        <f t="shared" si="5"/>
        <v/>
      </c>
      <c r="I67" s="96"/>
    </row>
    <row r="68" spans="1:9" ht="16.5" customHeight="1" x14ac:dyDescent="0.45">
      <c r="A68" s="50">
        <f t="shared" si="4"/>
        <v>49</v>
      </c>
      <c r="B68" s="89"/>
      <c r="C68" s="90"/>
      <c r="D68" s="91"/>
      <c r="E68" s="92"/>
      <c r="F68" s="93"/>
      <c r="G68" s="94"/>
      <c r="H68" s="95" t="str">
        <f t="shared" si="5"/>
        <v/>
      </c>
      <c r="I68" s="96"/>
    </row>
    <row r="69" spans="1:9" ht="16.5" customHeight="1" x14ac:dyDescent="0.45">
      <c r="A69" s="50">
        <f t="shared" si="4"/>
        <v>50</v>
      </c>
      <c r="B69" s="89"/>
      <c r="C69" s="90"/>
      <c r="D69" s="91"/>
      <c r="E69" s="92"/>
      <c r="F69" s="93"/>
      <c r="G69" s="94"/>
      <c r="H69" s="95" t="str">
        <f t="shared" si="5"/>
        <v/>
      </c>
      <c r="I69" s="96"/>
    </row>
    <row r="70" spans="1:9" ht="16.5" customHeight="1" x14ac:dyDescent="0.45">
      <c r="A70" s="50">
        <f t="shared" si="4"/>
        <v>51</v>
      </c>
      <c r="B70" s="89"/>
      <c r="C70" s="90"/>
      <c r="D70" s="91"/>
      <c r="E70" s="92"/>
      <c r="F70" s="93"/>
      <c r="G70" s="94"/>
      <c r="H70" s="95" t="str">
        <f t="shared" si="5"/>
        <v/>
      </c>
      <c r="I70" s="96"/>
    </row>
    <row r="71" spans="1:9" ht="16.5" customHeight="1" x14ac:dyDescent="0.45">
      <c r="A71" s="50">
        <f t="shared" si="4"/>
        <v>52</v>
      </c>
      <c r="B71" s="89"/>
      <c r="C71" s="90"/>
      <c r="D71" s="91"/>
      <c r="E71" s="92"/>
      <c r="F71" s="93"/>
      <c r="G71" s="94"/>
      <c r="H71" s="95" t="str">
        <f t="shared" si="5"/>
        <v/>
      </c>
      <c r="I71" s="96"/>
    </row>
    <row r="72" spans="1:9" ht="16.5" customHeight="1" x14ac:dyDescent="0.45">
      <c r="A72" s="50">
        <f t="shared" si="4"/>
        <v>53</v>
      </c>
      <c r="B72" s="89"/>
      <c r="C72" s="90"/>
      <c r="D72" s="91"/>
      <c r="E72" s="92"/>
      <c r="F72" s="93"/>
      <c r="G72" s="94"/>
      <c r="H72" s="95" t="str">
        <f t="shared" si="5"/>
        <v/>
      </c>
      <c r="I72" s="96"/>
    </row>
    <row r="73" spans="1:9" ht="16.5" customHeight="1" x14ac:dyDescent="0.45">
      <c r="A73" s="50">
        <f t="shared" si="4"/>
        <v>54</v>
      </c>
      <c r="B73" s="89"/>
      <c r="C73" s="90"/>
      <c r="D73" s="91"/>
      <c r="E73" s="92"/>
      <c r="F73" s="93"/>
      <c r="G73" s="94"/>
      <c r="H73" s="95" t="str">
        <f t="shared" si="5"/>
        <v/>
      </c>
      <c r="I73" s="96"/>
    </row>
    <row r="74" spans="1:9" ht="16.5" customHeight="1" x14ac:dyDescent="0.45">
      <c r="A74" s="50">
        <f t="shared" si="4"/>
        <v>55</v>
      </c>
      <c r="B74" s="89"/>
      <c r="C74" s="90"/>
      <c r="D74" s="91"/>
      <c r="E74" s="92"/>
      <c r="F74" s="93"/>
      <c r="G74" s="94"/>
      <c r="H74" s="95" t="str">
        <f t="shared" si="5"/>
        <v/>
      </c>
      <c r="I74" s="96"/>
    </row>
    <row r="75" spans="1:9" ht="16.5" customHeight="1" x14ac:dyDescent="0.45">
      <c r="A75" s="50">
        <f t="shared" si="4"/>
        <v>56</v>
      </c>
      <c r="B75" s="89"/>
      <c r="C75" s="90"/>
      <c r="D75" s="91"/>
      <c r="E75" s="92"/>
      <c r="F75" s="93"/>
      <c r="G75" s="94"/>
      <c r="H75" s="95" t="str">
        <f t="shared" si="5"/>
        <v/>
      </c>
      <c r="I75" s="96"/>
    </row>
    <row r="76" spans="1:9" ht="16.5" customHeight="1" x14ac:dyDescent="0.45">
      <c r="A76" s="50">
        <f t="shared" si="4"/>
        <v>57</v>
      </c>
      <c r="B76" s="89"/>
      <c r="C76" s="90"/>
      <c r="D76" s="91"/>
      <c r="E76" s="92"/>
      <c r="F76" s="93"/>
      <c r="G76" s="94"/>
      <c r="H76" s="95" t="str">
        <f t="shared" si="5"/>
        <v/>
      </c>
      <c r="I76" s="96"/>
    </row>
    <row r="77" spans="1:9" ht="16.5" customHeight="1" x14ac:dyDescent="0.45">
      <c r="A77" s="50">
        <f t="shared" si="4"/>
        <v>58</v>
      </c>
      <c r="B77" s="89"/>
      <c r="C77" s="90"/>
      <c r="D77" s="91"/>
      <c r="E77" s="92"/>
      <c r="F77" s="93"/>
      <c r="G77" s="94"/>
      <c r="H77" s="95" t="str">
        <f t="shared" si="5"/>
        <v/>
      </c>
      <c r="I77" s="96"/>
    </row>
    <row r="78" spans="1:9" ht="16.5" customHeight="1" x14ac:dyDescent="0.45">
      <c r="A78" s="50">
        <f t="shared" si="4"/>
        <v>59</v>
      </c>
      <c r="B78" s="89"/>
      <c r="C78" s="90"/>
      <c r="D78" s="91"/>
      <c r="E78" s="92"/>
      <c r="F78" s="93"/>
      <c r="G78" s="94"/>
      <c r="H78" s="95" t="str">
        <f t="shared" si="5"/>
        <v/>
      </c>
      <c r="I78" s="96"/>
    </row>
    <row r="79" spans="1:9" ht="16.5" customHeight="1" thickBot="1" x14ac:dyDescent="0.5">
      <c r="A79" s="50">
        <f t="shared" si="4"/>
        <v>60</v>
      </c>
      <c r="B79" s="89"/>
      <c r="C79" s="90"/>
      <c r="D79" s="91"/>
      <c r="E79" s="92"/>
      <c r="F79" s="93"/>
      <c r="G79" s="94"/>
      <c r="H79" s="95" t="str">
        <f t="shared" si="5"/>
        <v/>
      </c>
      <c r="I79" s="96"/>
    </row>
    <row r="80" spans="1:9" ht="22.5" customHeight="1" thickBot="1" x14ac:dyDescent="0.5">
      <c r="B80" s="254" t="s">
        <v>79</v>
      </c>
      <c r="C80" s="255"/>
      <c r="D80" s="255"/>
      <c r="E80" s="97" t="s">
        <v>25</v>
      </c>
      <c r="F80" s="98" t="s">
        <v>25</v>
      </c>
      <c r="G80" s="7" t="s">
        <v>25</v>
      </c>
      <c r="H80" s="8">
        <f>SUMIF(C50:C79,"&lt;&gt;"&amp;"▲助成対象外",H50:H79)</f>
        <v>0</v>
      </c>
      <c r="I80" s="99"/>
    </row>
    <row r="81" spans="1:13" ht="22.5" customHeight="1" thickTop="1" thickBot="1" x14ac:dyDescent="0.5">
      <c r="B81" s="256" t="s">
        <v>80</v>
      </c>
      <c r="C81" s="257"/>
      <c r="D81" s="257"/>
      <c r="E81" s="100" t="s">
        <v>25</v>
      </c>
      <c r="F81" s="101" t="s">
        <v>25</v>
      </c>
      <c r="G81" s="9" t="s">
        <v>25</v>
      </c>
      <c r="H81" s="10">
        <f>SUMIF(C50:C79,"▲助成対象外",H50:H79)</f>
        <v>0</v>
      </c>
      <c r="I81" s="102"/>
    </row>
    <row r="82" spans="1:13" ht="13.2" customHeight="1" x14ac:dyDescent="0.45"/>
    <row r="84" spans="1:13" ht="21" customHeight="1" x14ac:dyDescent="0.45">
      <c r="B84" s="50" t="str">
        <f>B46</f>
        <v>内訳明細表</v>
      </c>
      <c r="C84" s="103"/>
      <c r="D84" s="258" t="str">
        <f>$D$8</f>
        <v>省エネ設備の導入</v>
      </c>
      <c r="E84" s="259"/>
      <c r="F84" s="259"/>
      <c r="G84" s="259"/>
      <c r="H84" s="87" t="s">
        <v>27</v>
      </c>
      <c r="K84" s="85"/>
      <c r="M84" s="84"/>
    </row>
    <row r="85" spans="1:13" ht="13.2" customHeight="1" x14ac:dyDescent="0.45">
      <c r="D85" s="260"/>
      <c r="E85" s="260"/>
      <c r="F85" s="260"/>
      <c r="G85" s="260"/>
      <c r="H85" s="260"/>
    </row>
    <row r="86" spans="1:13" ht="13.2" customHeight="1" x14ac:dyDescent="0.45">
      <c r="A86" s="88" t="s">
        <v>19</v>
      </c>
      <c r="B86" s="253" t="s">
        <v>106</v>
      </c>
      <c r="C86" s="253" t="s">
        <v>102</v>
      </c>
      <c r="D86" s="253" t="s">
        <v>20</v>
      </c>
      <c r="E86" s="261" t="s">
        <v>6</v>
      </c>
      <c r="F86" s="253" t="s">
        <v>103</v>
      </c>
      <c r="G86" s="262" t="s">
        <v>21</v>
      </c>
      <c r="H86" s="262" t="s">
        <v>22</v>
      </c>
      <c r="I86" s="253" t="s">
        <v>23</v>
      </c>
    </row>
    <row r="87" spans="1:13" ht="13.2" customHeight="1" x14ac:dyDescent="0.45">
      <c r="A87" s="88" t="s">
        <v>24</v>
      </c>
      <c r="B87" s="253"/>
      <c r="C87" s="253"/>
      <c r="D87" s="253"/>
      <c r="E87" s="261"/>
      <c r="F87" s="253"/>
      <c r="G87" s="263"/>
      <c r="H87" s="263"/>
      <c r="I87" s="253"/>
    </row>
    <row r="88" spans="1:13" ht="16.5" customHeight="1" x14ac:dyDescent="0.45">
      <c r="A88" s="50">
        <f>ROW()-3-8*3</f>
        <v>61</v>
      </c>
      <c r="B88" s="89"/>
      <c r="C88" s="90"/>
      <c r="D88" s="91"/>
      <c r="E88" s="92"/>
      <c r="F88" s="93"/>
      <c r="G88" s="94"/>
      <c r="H88" s="95" t="str">
        <f>IF(E88*G88=0,"",ROUND(E88*G88,0))</f>
        <v/>
      </c>
      <c r="I88" s="96"/>
    </row>
    <row r="89" spans="1:13" ht="16.5" customHeight="1" x14ac:dyDescent="0.45">
      <c r="A89" s="50">
        <f t="shared" ref="A89:A117" si="6">ROW()-3-8*3</f>
        <v>62</v>
      </c>
      <c r="B89" s="89"/>
      <c r="C89" s="90"/>
      <c r="D89" s="91"/>
      <c r="E89" s="92"/>
      <c r="F89" s="93"/>
      <c r="G89" s="94"/>
      <c r="H89" s="95" t="str">
        <f t="shared" ref="H89:H117" si="7">IF(E89*G89=0,"",ROUND(E89*G89,0))</f>
        <v/>
      </c>
      <c r="I89" s="96"/>
    </row>
    <row r="90" spans="1:13" ht="16.5" customHeight="1" x14ac:dyDescent="0.45">
      <c r="A90" s="50">
        <f t="shared" si="6"/>
        <v>63</v>
      </c>
      <c r="B90" s="89"/>
      <c r="C90" s="90"/>
      <c r="D90" s="91"/>
      <c r="E90" s="92"/>
      <c r="F90" s="93"/>
      <c r="G90" s="94"/>
      <c r="H90" s="95" t="str">
        <f t="shared" si="7"/>
        <v/>
      </c>
      <c r="I90" s="96"/>
    </row>
    <row r="91" spans="1:13" ht="16.5" customHeight="1" x14ac:dyDescent="0.45">
      <c r="A91" s="50">
        <f t="shared" si="6"/>
        <v>64</v>
      </c>
      <c r="B91" s="89"/>
      <c r="C91" s="90"/>
      <c r="D91" s="91"/>
      <c r="E91" s="92"/>
      <c r="F91" s="93"/>
      <c r="G91" s="94"/>
      <c r="H91" s="95" t="str">
        <f t="shared" si="7"/>
        <v/>
      </c>
      <c r="I91" s="96"/>
    </row>
    <row r="92" spans="1:13" ht="16.5" customHeight="1" x14ac:dyDescent="0.45">
      <c r="A92" s="50">
        <f t="shared" si="6"/>
        <v>65</v>
      </c>
      <c r="B92" s="89"/>
      <c r="C92" s="90"/>
      <c r="D92" s="91"/>
      <c r="E92" s="92"/>
      <c r="F92" s="93"/>
      <c r="G92" s="94"/>
      <c r="H92" s="95" t="str">
        <f t="shared" si="7"/>
        <v/>
      </c>
      <c r="I92" s="96"/>
    </row>
    <row r="93" spans="1:13" ht="16.5" customHeight="1" x14ac:dyDescent="0.45">
      <c r="A93" s="50">
        <f t="shared" si="6"/>
        <v>66</v>
      </c>
      <c r="B93" s="89"/>
      <c r="C93" s="90"/>
      <c r="D93" s="91"/>
      <c r="E93" s="92"/>
      <c r="F93" s="93"/>
      <c r="G93" s="94"/>
      <c r="H93" s="95" t="str">
        <f t="shared" si="7"/>
        <v/>
      </c>
      <c r="I93" s="96"/>
    </row>
    <row r="94" spans="1:13" ht="16.5" customHeight="1" x14ac:dyDescent="0.45">
      <c r="A94" s="50">
        <f t="shared" si="6"/>
        <v>67</v>
      </c>
      <c r="B94" s="89"/>
      <c r="C94" s="90"/>
      <c r="D94" s="91"/>
      <c r="E94" s="92"/>
      <c r="F94" s="93"/>
      <c r="G94" s="94"/>
      <c r="H94" s="95" t="str">
        <f t="shared" si="7"/>
        <v/>
      </c>
      <c r="I94" s="96"/>
    </row>
    <row r="95" spans="1:13" ht="16.5" customHeight="1" x14ac:dyDescent="0.45">
      <c r="A95" s="50">
        <f t="shared" si="6"/>
        <v>68</v>
      </c>
      <c r="B95" s="89"/>
      <c r="C95" s="90"/>
      <c r="D95" s="91"/>
      <c r="E95" s="92"/>
      <c r="F95" s="93"/>
      <c r="G95" s="94"/>
      <c r="H95" s="95" t="str">
        <f t="shared" si="7"/>
        <v/>
      </c>
      <c r="I95" s="96"/>
    </row>
    <row r="96" spans="1:13" ht="16.5" customHeight="1" x14ac:dyDescent="0.45">
      <c r="A96" s="50">
        <f t="shared" si="6"/>
        <v>69</v>
      </c>
      <c r="B96" s="89"/>
      <c r="C96" s="90"/>
      <c r="D96" s="91"/>
      <c r="E96" s="92"/>
      <c r="F96" s="93"/>
      <c r="G96" s="94"/>
      <c r="H96" s="95" t="str">
        <f t="shared" si="7"/>
        <v/>
      </c>
      <c r="I96" s="96"/>
    </row>
    <row r="97" spans="1:9" ht="16.5" customHeight="1" x14ac:dyDescent="0.45">
      <c r="A97" s="50">
        <f t="shared" si="6"/>
        <v>70</v>
      </c>
      <c r="B97" s="89"/>
      <c r="C97" s="90"/>
      <c r="D97" s="91"/>
      <c r="E97" s="92"/>
      <c r="F97" s="93"/>
      <c r="G97" s="94"/>
      <c r="H97" s="95" t="str">
        <f t="shared" si="7"/>
        <v/>
      </c>
      <c r="I97" s="96"/>
    </row>
    <row r="98" spans="1:9" ht="16.5" customHeight="1" x14ac:dyDescent="0.45">
      <c r="A98" s="50">
        <f t="shared" si="6"/>
        <v>71</v>
      </c>
      <c r="B98" s="89"/>
      <c r="C98" s="90"/>
      <c r="D98" s="91"/>
      <c r="E98" s="92"/>
      <c r="F98" s="93"/>
      <c r="G98" s="94"/>
      <c r="H98" s="95" t="str">
        <f t="shared" si="7"/>
        <v/>
      </c>
      <c r="I98" s="96"/>
    </row>
    <row r="99" spans="1:9" ht="16.5" customHeight="1" x14ac:dyDescent="0.45">
      <c r="A99" s="50">
        <f t="shared" si="6"/>
        <v>72</v>
      </c>
      <c r="B99" s="89"/>
      <c r="C99" s="90"/>
      <c r="D99" s="91"/>
      <c r="E99" s="92"/>
      <c r="F99" s="93"/>
      <c r="G99" s="94"/>
      <c r="H99" s="95" t="str">
        <f t="shared" si="7"/>
        <v/>
      </c>
      <c r="I99" s="96"/>
    </row>
    <row r="100" spans="1:9" ht="16.5" customHeight="1" x14ac:dyDescent="0.45">
      <c r="A100" s="50">
        <f t="shared" si="6"/>
        <v>73</v>
      </c>
      <c r="B100" s="89"/>
      <c r="C100" s="90"/>
      <c r="D100" s="91"/>
      <c r="E100" s="92"/>
      <c r="F100" s="93"/>
      <c r="G100" s="94"/>
      <c r="H100" s="95" t="str">
        <f t="shared" si="7"/>
        <v/>
      </c>
      <c r="I100" s="96"/>
    </row>
    <row r="101" spans="1:9" ht="16.5" customHeight="1" x14ac:dyDescent="0.45">
      <c r="A101" s="50">
        <f t="shared" si="6"/>
        <v>74</v>
      </c>
      <c r="B101" s="89"/>
      <c r="C101" s="90"/>
      <c r="D101" s="91"/>
      <c r="E101" s="92"/>
      <c r="F101" s="93"/>
      <c r="G101" s="94"/>
      <c r="H101" s="95" t="str">
        <f t="shared" si="7"/>
        <v/>
      </c>
      <c r="I101" s="96"/>
    </row>
    <row r="102" spans="1:9" ht="16.5" customHeight="1" x14ac:dyDescent="0.45">
      <c r="A102" s="50">
        <f t="shared" si="6"/>
        <v>75</v>
      </c>
      <c r="B102" s="89"/>
      <c r="C102" s="90"/>
      <c r="D102" s="91"/>
      <c r="E102" s="92"/>
      <c r="F102" s="93"/>
      <c r="G102" s="94"/>
      <c r="H102" s="95" t="str">
        <f t="shared" si="7"/>
        <v/>
      </c>
      <c r="I102" s="96"/>
    </row>
    <row r="103" spans="1:9" ht="16.5" customHeight="1" x14ac:dyDescent="0.45">
      <c r="A103" s="50">
        <f t="shared" si="6"/>
        <v>76</v>
      </c>
      <c r="B103" s="89"/>
      <c r="C103" s="90"/>
      <c r="D103" s="91"/>
      <c r="E103" s="92"/>
      <c r="F103" s="93"/>
      <c r="G103" s="94"/>
      <c r="H103" s="95" t="str">
        <f t="shared" si="7"/>
        <v/>
      </c>
      <c r="I103" s="96"/>
    </row>
    <row r="104" spans="1:9" ht="16.5" customHeight="1" x14ac:dyDescent="0.45">
      <c r="A104" s="50">
        <f t="shared" si="6"/>
        <v>77</v>
      </c>
      <c r="B104" s="89"/>
      <c r="C104" s="90"/>
      <c r="D104" s="91"/>
      <c r="E104" s="92"/>
      <c r="F104" s="93"/>
      <c r="G104" s="94"/>
      <c r="H104" s="95" t="str">
        <f t="shared" si="7"/>
        <v/>
      </c>
      <c r="I104" s="96"/>
    </row>
    <row r="105" spans="1:9" ht="16.5" customHeight="1" x14ac:dyDescent="0.45">
      <c r="A105" s="50">
        <f t="shared" si="6"/>
        <v>78</v>
      </c>
      <c r="B105" s="89"/>
      <c r="C105" s="90"/>
      <c r="D105" s="91"/>
      <c r="E105" s="92"/>
      <c r="F105" s="93"/>
      <c r="G105" s="94"/>
      <c r="H105" s="95" t="str">
        <f t="shared" si="7"/>
        <v/>
      </c>
      <c r="I105" s="96"/>
    </row>
    <row r="106" spans="1:9" ht="16.5" customHeight="1" x14ac:dyDescent="0.45">
      <c r="A106" s="50">
        <f t="shared" si="6"/>
        <v>79</v>
      </c>
      <c r="B106" s="89"/>
      <c r="C106" s="90"/>
      <c r="D106" s="91"/>
      <c r="E106" s="92"/>
      <c r="F106" s="93"/>
      <c r="G106" s="94"/>
      <c r="H106" s="95" t="str">
        <f t="shared" si="7"/>
        <v/>
      </c>
      <c r="I106" s="96"/>
    </row>
    <row r="107" spans="1:9" ht="16.5" customHeight="1" x14ac:dyDescent="0.45">
      <c r="A107" s="50">
        <f t="shared" si="6"/>
        <v>80</v>
      </c>
      <c r="B107" s="89"/>
      <c r="C107" s="90"/>
      <c r="D107" s="91"/>
      <c r="E107" s="92"/>
      <c r="F107" s="93"/>
      <c r="G107" s="94"/>
      <c r="H107" s="95" t="str">
        <f t="shared" si="7"/>
        <v/>
      </c>
      <c r="I107" s="96"/>
    </row>
    <row r="108" spans="1:9" ht="16.5" customHeight="1" x14ac:dyDescent="0.45">
      <c r="A108" s="50">
        <f t="shared" si="6"/>
        <v>81</v>
      </c>
      <c r="B108" s="89"/>
      <c r="C108" s="90"/>
      <c r="D108" s="91"/>
      <c r="E108" s="92"/>
      <c r="F108" s="93"/>
      <c r="G108" s="94"/>
      <c r="H108" s="95" t="str">
        <f t="shared" si="7"/>
        <v/>
      </c>
      <c r="I108" s="96"/>
    </row>
    <row r="109" spans="1:9" ht="16.5" customHeight="1" x14ac:dyDescent="0.45">
      <c r="A109" s="50">
        <f t="shared" si="6"/>
        <v>82</v>
      </c>
      <c r="B109" s="89"/>
      <c r="C109" s="90"/>
      <c r="D109" s="91"/>
      <c r="E109" s="92"/>
      <c r="F109" s="93"/>
      <c r="G109" s="94"/>
      <c r="H109" s="95" t="str">
        <f t="shared" si="7"/>
        <v/>
      </c>
      <c r="I109" s="96"/>
    </row>
    <row r="110" spans="1:9" ht="16.5" customHeight="1" x14ac:dyDescent="0.45">
      <c r="A110" s="50">
        <f t="shared" si="6"/>
        <v>83</v>
      </c>
      <c r="B110" s="89"/>
      <c r="C110" s="90"/>
      <c r="D110" s="91"/>
      <c r="E110" s="92"/>
      <c r="F110" s="93"/>
      <c r="G110" s="94"/>
      <c r="H110" s="95" t="str">
        <f t="shared" si="7"/>
        <v/>
      </c>
      <c r="I110" s="96"/>
    </row>
    <row r="111" spans="1:9" ht="16.5" customHeight="1" x14ac:dyDescent="0.45">
      <c r="A111" s="50">
        <f t="shared" si="6"/>
        <v>84</v>
      </c>
      <c r="B111" s="89"/>
      <c r="C111" s="90"/>
      <c r="D111" s="91"/>
      <c r="E111" s="92"/>
      <c r="F111" s="93"/>
      <c r="G111" s="94"/>
      <c r="H111" s="95" t="str">
        <f t="shared" si="7"/>
        <v/>
      </c>
      <c r="I111" s="96"/>
    </row>
    <row r="112" spans="1:9" ht="16.5" customHeight="1" x14ac:dyDescent="0.45">
      <c r="A112" s="50">
        <f t="shared" si="6"/>
        <v>85</v>
      </c>
      <c r="B112" s="89"/>
      <c r="C112" s="90"/>
      <c r="D112" s="91"/>
      <c r="E112" s="92"/>
      <c r="F112" s="93"/>
      <c r="G112" s="94"/>
      <c r="H112" s="95" t="str">
        <f t="shared" si="7"/>
        <v/>
      </c>
      <c r="I112" s="96"/>
    </row>
    <row r="113" spans="1:11" ht="16.5" customHeight="1" x14ac:dyDescent="0.45">
      <c r="A113" s="50">
        <f t="shared" si="6"/>
        <v>86</v>
      </c>
      <c r="B113" s="89"/>
      <c r="C113" s="90"/>
      <c r="D113" s="91"/>
      <c r="E113" s="92"/>
      <c r="F113" s="93"/>
      <c r="G113" s="94"/>
      <c r="H113" s="95" t="str">
        <f t="shared" si="7"/>
        <v/>
      </c>
      <c r="I113" s="96"/>
    </row>
    <row r="114" spans="1:11" ht="16.5" customHeight="1" x14ac:dyDescent="0.45">
      <c r="A114" s="50">
        <f t="shared" si="6"/>
        <v>87</v>
      </c>
      <c r="B114" s="89"/>
      <c r="C114" s="90"/>
      <c r="D114" s="91"/>
      <c r="E114" s="92"/>
      <c r="F114" s="93"/>
      <c r="G114" s="94"/>
      <c r="H114" s="95" t="str">
        <f t="shared" si="7"/>
        <v/>
      </c>
      <c r="I114" s="96"/>
    </row>
    <row r="115" spans="1:11" ht="16.5" customHeight="1" x14ac:dyDescent="0.45">
      <c r="A115" s="50">
        <f t="shared" si="6"/>
        <v>88</v>
      </c>
      <c r="B115" s="89"/>
      <c r="C115" s="90"/>
      <c r="D115" s="91"/>
      <c r="E115" s="92"/>
      <c r="F115" s="93"/>
      <c r="G115" s="94"/>
      <c r="H115" s="95" t="str">
        <f t="shared" si="7"/>
        <v/>
      </c>
      <c r="I115" s="96"/>
    </row>
    <row r="116" spans="1:11" ht="16.5" customHeight="1" x14ac:dyDescent="0.45">
      <c r="A116" s="50">
        <f t="shared" si="6"/>
        <v>89</v>
      </c>
      <c r="B116" s="89"/>
      <c r="C116" s="90"/>
      <c r="D116" s="91"/>
      <c r="E116" s="92"/>
      <c r="F116" s="93"/>
      <c r="G116" s="94"/>
      <c r="H116" s="95" t="str">
        <f t="shared" si="7"/>
        <v/>
      </c>
      <c r="I116" s="96"/>
    </row>
    <row r="117" spans="1:11" ht="16.5" customHeight="1" thickBot="1" x14ac:dyDescent="0.5">
      <c r="A117" s="50">
        <f t="shared" si="6"/>
        <v>90</v>
      </c>
      <c r="B117" s="89"/>
      <c r="C117" s="90"/>
      <c r="D117" s="91"/>
      <c r="E117" s="92"/>
      <c r="F117" s="93"/>
      <c r="G117" s="94"/>
      <c r="H117" s="95" t="str">
        <f t="shared" si="7"/>
        <v/>
      </c>
      <c r="I117" s="96"/>
    </row>
    <row r="118" spans="1:11" ht="22.5" customHeight="1" thickBot="1" x14ac:dyDescent="0.5">
      <c r="B118" s="254" t="s">
        <v>81</v>
      </c>
      <c r="C118" s="255"/>
      <c r="D118" s="255"/>
      <c r="E118" s="97" t="s">
        <v>25</v>
      </c>
      <c r="F118" s="98" t="s">
        <v>25</v>
      </c>
      <c r="G118" s="7" t="s">
        <v>25</v>
      </c>
      <c r="H118" s="8">
        <f>SUMIF(C88:C117,"&lt;&gt;"&amp;"▲助成対象外",H88:H117)</f>
        <v>0</v>
      </c>
      <c r="I118" s="99"/>
    </row>
    <row r="119" spans="1:11" ht="22.5" customHeight="1" thickTop="1" thickBot="1" x14ac:dyDescent="0.5">
      <c r="B119" s="256" t="s">
        <v>82</v>
      </c>
      <c r="C119" s="257"/>
      <c r="D119" s="257"/>
      <c r="E119" s="100" t="s">
        <v>25</v>
      </c>
      <c r="F119" s="101" t="s">
        <v>25</v>
      </c>
      <c r="G119" s="9" t="s">
        <v>25</v>
      </c>
      <c r="H119" s="10">
        <f>SUMIF(C88:C117,"▲助成対象外",H88:H117)</f>
        <v>0</v>
      </c>
      <c r="I119" s="102"/>
    </row>
    <row r="120" spans="1:11" ht="13.2" customHeight="1" x14ac:dyDescent="0.45"/>
    <row r="122" spans="1:11" ht="20.25" customHeight="1" x14ac:dyDescent="0.45">
      <c r="B122" s="50" t="str">
        <f>B84</f>
        <v>内訳明細表</v>
      </c>
      <c r="C122" s="103"/>
      <c r="D122" s="258" t="str">
        <f>$D$8</f>
        <v>省エネ設備の導入</v>
      </c>
      <c r="E122" s="259"/>
      <c r="F122" s="259"/>
      <c r="G122" s="259"/>
      <c r="H122" s="87" t="s">
        <v>28</v>
      </c>
      <c r="K122" s="85"/>
    </row>
    <row r="123" spans="1:11" ht="13.2" customHeight="1" x14ac:dyDescent="0.45">
      <c r="D123" s="260"/>
      <c r="E123" s="260"/>
      <c r="F123" s="260"/>
      <c r="G123" s="260"/>
      <c r="H123" s="260"/>
    </row>
    <row r="124" spans="1:11" ht="13.2" customHeight="1" x14ac:dyDescent="0.45">
      <c r="A124" s="88" t="s">
        <v>19</v>
      </c>
      <c r="B124" s="253" t="s">
        <v>106</v>
      </c>
      <c r="C124" s="253" t="s">
        <v>102</v>
      </c>
      <c r="D124" s="253" t="s">
        <v>20</v>
      </c>
      <c r="E124" s="261" t="s">
        <v>6</v>
      </c>
      <c r="F124" s="253" t="s">
        <v>103</v>
      </c>
      <c r="G124" s="262" t="s">
        <v>21</v>
      </c>
      <c r="H124" s="262" t="s">
        <v>22</v>
      </c>
      <c r="I124" s="253" t="s">
        <v>23</v>
      </c>
    </row>
    <row r="125" spans="1:11" ht="13.2" customHeight="1" x14ac:dyDescent="0.45">
      <c r="A125" s="88" t="s">
        <v>24</v>
      </c>
      <c r="B125" s="253"/>
      <c r="C125" s="253"/>
      <c r="D125" s="253"/>
      <c r="E125" s="261"/>
      <c r="F125" s="253"/>
      <c r="G125" s="263"/>
      <c r="H125" s="263"/>
      <c r="I125" s="253"/>
    </row>
    <row r="126" spans="1:11" ht="16.5" customHeight="1" x14ac:dyDescent="0.45">
      <c r="A126" s="50">
        <f>ROW()-3-8*4</f>
        <v>91</v>
      </c>
      <c r="B126" s="89"/>
      <c r="C126" s="90"/>
      <c r="D126" s="91"/>
      <c r="E126" s="92"/>
      <c r="F126" s="93"/>
      <c r="G126" s="94"/>
      <c r="H126" s="95" t="str">
        <f>IF(E126*G126=0,"",ROUND(E126*G126,0))</f>
        <v/>
      </c>
      <c r="I126" s="96"/>
    </row>
    <row r="127" spans="1:11" ht="16.5" customHeight="1" x14ac:dyDescent="0.45">
      <c r="A127" s="50">
        <f t="shared" ref="A127:A155" si="8">ROW()-3-8*4</f>
        <v>92</v>
      </c>
      <c r="B127" s="89"/>
      <c r="C127" s="90"/>
      <c r="D127" s="91"/>
      <c r="E127" s="92"/>
      <c r="F127" s="93"/>
      <c r="G127" s="94"/>
      <c r="H127" s="95" t="str">
        <f t="shared" ref="H127:H155" si="9">IF(E127*G127=0,"",ROUND(E127*G127,0))</f>
        <v/>
      </c>
      <c r="I127" s="96"/>
    </row>
    <row r="128" spans="1:11" ht="16.5" customHeight="1" x14ac:dyDescent="0.45">
      <c r="A128" s="50">
        <f t="shared" si="8"/>
        <v>93</v>
      </c>
      <c r="B128" s="89"/>
      <c r="C128" s="90"/>
      <c r="D128" s="91"/>
      <c r="E128" s="92"/>
      <c r="F128" s="93"/>
      <c r="G128" s="94"/>
      <c r="H128" s="95" t="str">
        <f t="shared" si="9"/>
        <v/>
      </c>
      <c r="I128" s="96"/>
    </row>
    <row r="129" spans="1:9" ht="16.5" customHeight="1" x14ac:dyDescent="0.45">
      <c r="A129" s="50">
        <f t="shared" si="8"/>
        <v>94</v>
      </c>
      <c r="B129" s="89"/>
      <c r="C129" s="90"/>
      <c r="D129" s="91"/>
      <c r="E129" s="92"/>
      <c r="F129" s="93"/>
      <c r="G129" s="94"/>
      <c r="H129" s="95" t="str">
        <f t="shared" si="9"/>
        <v/>
      </c>
      <c r="I129" s="96"/>
    </row>
    <row r="130" spans="1:9" ht="16.5" customHeight="1" x14ac:dyDescent="0.45">
      <c r="A130" s="50">
        <f t="shared" si="8"/>
        <v>95</v>
      </c>
      <c r="B130" s="89"/>
      <c r="C130" s="90"/>
      <c r="D130" s="91"/>
      <c r="E130" s="92"/>
      <c r="F130" s="93"/>
      <c r="G130" s="94"/>
      <c r="H130" s="95" t="str">
        <f t="shared" si="9"/>
        <v/>
      </c>
      <c r="I130" s="96"/>
    </row>
    <row r="131" spans="1:9" ht="16.5" customHeight="1" x14ac:dyDescent="0.45">
      <c r="A131" s="50">
        <f t="shared" si="8"/>
        <v>96</v>
      </c>
      <c r="B131" s="89"/>
      <c r="C131" s="90"/>
      <c r="D131" s="91"/>
      <c r="E131" s="92"/>
      <c r="F131" s="93"/>
      <c r="G131" s="94"/>
      <c r="H131" s="95" t="str">
        <f t="shared" si="9"/>
        <v/>
      </c>
      <c r="I131" s="96"/>
    </row>
    <row r="132" spans="1:9" ht="16.5" customHeight="1" x14ac:dyDescent="0.45">
      <c r="A132" s="50">
        <f t="shared" si="8"/>
        <v>97</v>
      </c>
      <c r="B132" s="89"/>
      <c r="C132" s="90"/>
      <c r="D132" s="91"/>
      <c r="E132" s="92"/>
      <c r="F132" s="93"/>
      <c r="G132" s="94"/>
      <c r="H132" s="95" t="str">
        <f t="shared" si="9"/>
        <v/>
      </c>
      <c r="I132" s="96"/>
    </row>
    <row r="133" spans="1:9" ht="16.5" customHeight="1" x14ac:dyDescent="0.45">
      <c r="A133" s="50">
        <f t="shared" si="8"/>
        <v>98</v>
      </c>
      <c r="B133" s="89"/>
      <c r="C133" s="90"/>
      <c r="D133" s="91"/>
      <c r="E133" s="92"/>
      <c r="F133" s="93"/>
      <c r="G133" s="94"/>
      <c r="H133" s="95" t="str">
        <f t="shared" si="9"/>
        <v/>
      </c>
      <c r="I133" s="96"/>
    </row>
    <row r="134" spans="1:9" ht="16.5" customHeight="1" x14ac:dyDescent="0.45">
      <c r="A134" s="50">
        <f t="shared" si="8"/>
        <v>99</v>
      </c>
      <c r="B134" s="89"/>
      <c r="C134" s="90"/>
      <c r="D134" s="91"/>
      <c r="E134" s="92"/>
      <c r="F134" s="93"/>
      <c r="G134" s="94"/>
      <c r="H134" s="95" t="str">
        <f t="shared" si="9"/>
        <v/>
      </c>
      <c r="I134" s="96"/>
    </row>
    <row r="135" spans="1:9" ht="16.5" customHeight="1" x14ac:dyDescent="0.45">
      <c r="A135" s="50">
        <f t="shared" si="8"/>
        <v>100</v>
      </c>
      <c r="B135" s="89"/>
      <c r="C135" s="90"/>
      <c r="D135" s="91"/>
      <c r="E135" s="92"/>
      <c r="F135" s="93"/>
      <c r="G135" s="94"/>
      <c r="H135" s="95" t="str">
        <f t="shared" si="9"/>
        <v/>
      </c>
      <c r="I135" s="96"/>
    </row>
    <row r="136" spans="1:9" ht="16.5" customHeight="1" x14ac:dyDescent="0.45">
      <c r="A136" s="50">
        <f t="shared" si="8"/>
        <v>101</v>
      </c>
      <c r="B136" s="89"/>
      <c r="C136" s="90"/>
      <c r="D136" s="91"/>
      <c r="E136" s="92"/>
      <c r="F136" s="93"/>
      <c r="G136" s="94"/>
      <c r="H136" s="95" t="str">
        <f t="shared" si="9"/>
        <v/>
      </c>
      <c r="I136" s="96"/>
    </row>
    <row r="137" spans="1:9" ht="16.5" customHeight="1" x14ac:dyDescent="0.45">
      <c r="A137" s="50">
        <f t="shared" si="8"/>
        <v>102</v>
      </c>
      <c r="B137" s="89"/>
      <c r="C137" s="90"/>
      <c r="D137" s="91"/>
      <c r="E137" s="92"/>
      <c r="F137" s="93"/>
      <c r="G137" s="94"/>
      <c r="H137" s="95" t="str">
        <f t="shared" si="9"/>
        <v/>
      </c>
      <c r="I137" s="96"/>
    </row>
    <row r="138" spans="1:9" ht="16.5" customHeight="1" x14ac:dyDescent="0.45">
      <c r="A138" s="50">
        <f t="shared" si="8"/>
        <v>103</v>
      </c>
      <c r="B138" s="89"/>
      <c r="C138" s="90"/>
      <c r="D138" s="91"/>
      <c r="E138" s="92"/>
      <c r="F138" s="93"/>
      <c r="G138" s="94"/>
      <c r="H138" s="95" t="str">
        <f t="shared" si="9"/>
        <v/>
      </c>
      <c r="I138" s="96"/>
    </row>
    <row r="139" spans="1:9" ht="16.5" customHeight="1" x14ac:dyDescent="0.45">
      <c r="A139" s="50">
        <f t="shared" si="8"/>
        <v>104</v>
      </c>
      <c r="B139" s="89"/>
      <c r="C139" s="90"/>
      <c r="D139" s="91"/>
      <c r="E139" s="92"/>
      <c r="F139" s="93"/>
      <c r="G139" s="94"/>
      <c r="H139" s="95" t="str">
        <f t="shared" si="9"/>
        <v/>
      </c>
      <c r="I139" s="96"/>
    </row>
    <row r="140" spans="1:9" ht="16.5" customHeight="1" x14ac:dyDescent="0.45">
      <c r="A140" s="50">
        <f t="shared" si="8"/>
        <v>105</v>
      </c>
      <c r="B140" s="89"/>
      <c r="C140" s="90"/>
      <c r="D140" s="91"/>
      <c r="E140" s="92"/>
      <c r="F140" s="93"/>
      <c r="G140" s="94"/>
      <c r="H140" s="95" t="str">
        <f t="shared" si="9"/>
        <v/>
      </c>
      <c r="I140" s="96"/>
    </row>
    <row r="141" spans="1:9" ht="16.5" customHeight="1" x14ac:dyDescent="0.45">
      <c r="A141" s="50">
        <f t="shared" si="8"/>
        <v>106</v>
      </c>
      <c r="B141" s="89"/>
      <c r="C141" s="90"/>
      <c r="D141" s="91"/>
      <c r="E141" s="92"/>
      <c r="F141" s="93"/>
      <c r="G141" s="94"/>
      <c r="H141" s="95" t="str">
        <f t="shared" si="9"/>
        <v/>
      </c>
      <c r="I141" s="96"/>
    </row>
    <row r="142" spans="1:9" ht="16.5" customHeight="1" x14ac:dyDescent="0.45">
      <c r="A142" s="50">
        <f t="shared" si="8"/>
        <v>107</v>
      </c>
      <c r="B142" s="89"/>
      <c r="C142" s="90"/>
      <c r="D142" s="91"/>
      <c r="E142" s="92"/>
      <c r="F142" s="93"/>
      <c r="G142" s="94"/>
      <c r="H142" s="95" t="str">
        <f t="shared" si="9"/>
        <v/>
      </c>
      <c r="I142" s="96"/>
    </row>
    <row r="143" spans="1:9" ht="16.5" customHeight="1" x14ac:dyDescent="0.45">
      <c r="A143" s="50">
        <f t="shared" si="8"/>
        <v>108</v>
      </c>
      <c r="B143" s="89"/>
      <c r="C143" s="90"/>
      <c r="D143" s="91"/>
      <c r="E143" s="92"/>
      <c r="F143" s="93"/>
      <c r="G143" s="94"/>
      <c r="H143" s="95" t="str">
        <f t="shared" si="9"/>
        <v/>
      </c>
      <c r="I143" s="96"/>
    </row>
    <row r="144" spans="1:9" ht="16.5" customHeight="1" x14ac:dyDescent="0.45">
      <c r="A144" s="50">
        <f t="shared" si="8"/>
        <v>109</v>
      </c>
      <c r="B144" s="89"/>
      <c r="C144" s="90"/>
      <c r="D144" s="91"/>
      <c r="E144" s="92"/>
      <c r="F144" s="93"/>
      <c r="G144" s="94"/>
      <c r="H144" s="95" t="str">
        <f t="shared" si="9"/>
        <v/>
      </c>
      <c r="I144" s="96"/>
    </row>
    <row r="145" spans="1:11" ht="16.5" customHeight="1" x14ac:dyDescent="0.45">
      <c r="A145" s="50">
        <f t="shared" si="8"/>
        <v>110</v>
      </c>
      <c r="B145" s="89"/>
      <c r="C145" s="90"/>
      <c r="D145" s="91"/>
      <c r="E145" s="92"/>
      <c r="F145" s="93"/>
      <c r="G145" s="94"/>
      <c r="H145" s="95" t="str">
        <f t="shared" si="9"/>
        <v/>
      </c>
      <c r="I145" s="96"/>
    </row>
    <row r="146" spans="1:11" ht="16.5" customHeight="1" x14ac:dyDescent="0.45">
      <c r="A146" s="50">
        <f t="shared" si="8"/>
        <v>111</v>
      </c>
      <c r="B146" s="89"/>
      <c r="C146" s="90"/>
      <c r="D146" s="91"/>
      <c r="E146" s="92"/>
      <c r="F146" s="93"/>
      <c r="G146" s="94"/>
      <c r="H146" s="95" t="str">
        <f t="shared" si="9"/>
        <v/>
      </c>
      <c r="I146" s="96"/>
    </row>
    <row r="147" spans="1:11" ht="16.5" customHeight="1" x14ac:dyDescent="0.45">
      <c r="A147" s="50">
        <f t="shared" si="8"/>
        <v>112</v>
      </c>
      <c r="B147" s="89"/>
      <c r="C147" s="90"/>
      <c r="D147" s="91"/>
      <c r="E147" s="92"/>
      <c r="F147" s="93"/>
      <c r="G147" s="94"/>
      <c r="H147" s="95" t="str">
        <f t="shared" si="9"/>
        <v/>
      </c>
      <c r="I147" s="96"/>
    </row>
    <row r="148" spans="1:11" ht="16.5" customHeight="1" x14ac:dyDescent="0.45">
      <c r="A148" s="50">
        <f t="shared" si="8"/>
        <v>113</v>
      </c>
      <c r="B148" s="89"/>
      <c r="C148" s="90"/>
      <c r="D148" s="91"/>
      <c r="E148" s="92"/>
      <c r="F148" s="93"/>
      <c r="G148" s="94"/>
      <c r="H148" s="95" t="str">
        <f t="shared" si="9"/>
        <v/>
      </c>
      <c r="I148" s="96"/>
    </row>
    <row r="149" spans="1:11" ht="16.5" customHeight="1" x14ac:dyDescent="0.45">
      <c r="A149" s="50">
        <f t="shared" si="8"/>
        <v>114</v>
      </c>
      <c r="B149" s="89"/>
      <c r="C149" s="90"/>
      <c r="D149" s="91"/>
      <c r="E149" s="92"/>
      <c r="F149" s="93"/>
      <c r="G149" s="94"/>
      <c r="H149" s="95" t="str">
        <f t="shared" si="9"/>
        <v/>
      </c>
      <c r="I149" s="96"/>
    </row>
    <row r="150" spans="1:11" ht="16.5" customHeight="1" x14ac:dyDescent="0.45">
      <c r="A150" s="50">
        <f t="shared" si="8"/>
        <v>115</v>
      </c>
      <c r="B150" s="89"/>
      <c r="C150" s="90"/>
      <c r="D150" s="91"/>
      <c r="E150" s="92"/>
      <c r="F150" s="93"/>
      <c r="G150" s="94"/>
      <c r="H150" s="95" t="str">
        <f t="shared" si="9"/>
        <v/>
      </c>
      <c r="I150" s="96"/>
    </row>
    <row r="151" spans="1:11" ht="16.5" customHeight="1" x14ac:dyDescent="0.45">
      <c r="A151" s="50">
        <f t="shared" si="8"/>
        <v>116</v>
      </c>
      <c r="B151" s="89"/>
      <c r="C151" s="90"/>
      <c r="D151" s="91"/>
      <c r="E151" s="92"/>
      <c r="F151" s="93"/>
      <c r="G151" s="94"/>
      <c r="H151" s="95" t="str">
        <f t="shared" si="9"/>
        <v/>
      </c>
      <c r="I151" s="96"/>
    </row>
    <row r="152" spans="1:11" ht="16.5" customHeight="1" x14ac:dyDescent="0.45">
      <c r="A152" s="50">
        <f t="shared" si="8"/>
        <v>117</v>
      </c>
      <c r="B152" s="89"/>
      <c r="C152" s="90"/>
      <c r="D152" s="91"/>
      <c r="E152" s="92"/>
      <c r="F152" s="93"/>
      <c r="G152" s="94"/>
      <c r="H152" s="95" t="str">
        <f t="shared" si="9"/>
        <v/>
      </c>
      <c r="I152" s="96"/>
    </row>
    <row r="153" spans="1:11" ht="16.5" customHeight="1" x14ac:dyDescent="0.45">
      <c r="A153" s="50">
        <f t="shared" si="8"/>
        <v>118</v>
      </c>
      <c r="B153" s="89"/>
      <c r="C153" s="90"/>
      <c r="D153" s="91"/>
      <c r="E153" s="92"/>
      <c r="F153" s="93"/>
      <c r="G153" s="94"/>
      <c r="H153" s="95" t="str">
        <f t="shared" si="9"/>
        <v/>
      </c>
      <c r="I153" s="96"/>
    </row>
    <row r="154" spans="1:11" ht="16.5" customHeight="1" x14ac:dyDescent="0.45">
      <c r="A154" s="50">
        <f t="shared" si="8"/>
        <v>119</v>
      </c>
      <c r="B154" s="89"/>
      <c r="C154" s="90"/>
      <c r="D154" s="91"/>
      <c r="E154" s="92"/>
      <c r="F154" s="93"/>
      <c r="G154" s="94"/>
      <c r="H154" s="95" t="str">
        <f t="shared" si="9"/>
        <v/>
      </c>
      <c r="I154" s="96"/>
    </row>
    <row r="155" spans="1:11" ht="16.5" customHeight="1" thickBot="1" x14ac:dyDescent="0.5">
      <c r="A155" s="50">
        <f t="shared" si="8"/>
        <v>120</v>
      </c>
      <c r="B155" s="89"/>
      <c r="C155" s="90"/>
      <c r="D155" s="91"/>
      <c r="E155" s="92"/>
      <c r="F155" s="93"/>
      <c r="G155" s="94"/>
      <c r="H155" s="95" t="str">
        <f t="shared" si="9"/>
        <v/>
      </c>
      <c r="I155" s="96"/>
    </row>
    <row r="156" spans="1:11" ht="22.5" customHeight="1" thickBot="1" x14ac:dyDescent="0.5">
      <c r="B156" s="254" t="s">
        <v>83</v>
      </c>
      <c r="C156" s="255"/>
      <c r="D156" s="255"/>
      <c r="E156" s="97" t="s">
        <v>25</v>
      </c>
      <c r="F156" s="98" t="s">
        <v>25</v>
      </c>
      <c r="G156" s="7" t="s">
        <v>25</v>
      </c>
      <c r="H156" s="8">
        <f>SUMIF(C126:C155,"&lt;&gt;"&amp;"▲助成対象外",H126:H155)</f>
        <v>0</v>
      </c>
      <c r="I156" s="99"/>
    </row>
    <row r="157" spans="1:11" ht="22.5" customHeight="1" thickTop="1" thickBot="1" x14ac:dyDescent="0.5">
      <c r="B157" s="256" t="s">
        <v>84</v>
      </c>
      <c r="C157" s="257"/>
      <c r="D157" s="257"/>
      <c r="E157" s="100" t="s">
        <v>25</v>
      </c>
      <c r="F157" s="101" t="s">
        <v>25</v>
      </c>
      <c r="G157" s="9" t="s">
        <v>25</v>
      </c>
      <c r="H157" s="10">
        <f>SUMIF(C126:C155,"▲助成対象外",H126:H155)</f>
        <v>0</v>
      </c>
      <c r="I157" s="102"/>
    </row>
    <row r="158" spans="1:11" ht="13.2" customHeight="1" x14ac:dyDescent="0.45"/>
    <row r="160" spans="1:11" ht="21" customHeight="1" x14ac:dyDescent="0.45">
      <c r="B160" s="50" t="str">
        <f>B122</f>
        <v>内訳明細表</v>
      </c>
      <c r="C160" s="103"/>
      <c r="D160" s="258" t="str">
        <f>$D$8</f>
        <v>省エネ設備の導入</v>
      </c>
      <c r="E160" s="259"/>
      <c r="F160" s="259"/>
      <c r="G160" s="259"/>
      <c r="H160" s="87" t="s">
        <v>29</v>
      </c>
      <c r="K160" s="85"/>
    </row>
    <row r="161" spans="1:9" ht="13.2" customHeight="1" x14ac:dyDescent="0.45">
      <c r="D161" s="260"/>
      <c r="E161" s="260"/>
      <c r="F161" s="260"/>
      <c r="G161" s="260"/>
      <c r="H161" s="260"/>
    </row>
    <row r="162" spans="1:9" ht="13.2" customHeight="1" x14ac:dyDescent="0.45">
      <c r="A162" s="88" t="s">
        <v>19</v>
      </c>
      <c r="B162" s="253" t="s">
        <v>106</v>
      </c>
      <c r="C162" s="253" t="s">
        <v>102</v>
      </c>
      <c r="D162" s="253" t="s">
        <v>20</v>
      </c>
      <c r="E162" s="261" t="s">
        <v>6</v>
      </c>
      <c r="F162" s="253" t="s">
        <v>103</v>
      </c>
      <c r="G162" s="262" t="s">
        <v>21</v>
      </c>
      <c r="H162" s="262" t="s">
        <v>22</v>
      </c>
      <c r="I162" s="253" t="s">
        <v>23</v>
      </c>
    </row>
    <row r="163" spans="1:9" ht="13.2" customHeight="1" x14ac:dyDescent="0.45">
      <c r="A163" s="88" t="s">
        <v>24</v>
      </c>
      <c r="B163" s="253"/>
      <c r="C163" s="253"/>
      <c r="D163" s="253"/>
      <c r="E163" s="261"/>
      <c r="F163" s="253"/>
      <c r="G163" s="263"/>
      <c r="H163" s="263"/>
      <c r="I163" s="253"/>
    </row>
    <row r="164" spans="1:9" ht="16.5" customHeight="1" x14ac:dyDescent="0.45">
      <c r="A164" s="50">
        <f>ROW()-3-8*5</f>
        <v>121</v>
      </c>
      <c r="B164" s="89"/>
      <c r="C164" s="90"/>
      <c r="D164" s="91"/>
      <c r="E164" s="92"/>
      <c r="F164" s="93"/>
      <c r="G164" s="94"/>
      <c r="H164" s="95" t="str">
        <f>IF(E164*G164=0,"",ROUND(E164*G164,0))</f>
        <v/>
      </c>
      <c r="I164" s="96"/>
    </row>
    <row r="165" spans="1:9" ht="16.5" customHeight="1" x14ac:dyDescent="0.45">
      <c r="A165" s="50">
        <f t="shared" ref="A165:A193" si="10">ROW()-3-8*5</f>
        <v>122</v>
      </c>
      <c r="B165" s="89"/>
      <c r="C165" s="90"/>
      <c r="D165" s="91"/>
      <c r="E165" s="92"/>
      <c r="F165" s="93"/>
      <c r="G165" s="94"/>
      <c r="H165" s="95" t="str">
        <f t="shared" ref="H165:H193" si="11">IF(E165*G165=0,"",ROUND(E165*G165,0))</f>
        <v/>
      </c>
      <c r="I165" s="96"/>
    </row>
    <row r="166" spans="1:9" ht="16.5" customHeight="1" x14ac:dyDescent="0.45">
      <c r="A166" s="50">
        <f t="shared" si="10"/>
        <v>123</v>
      </c>
      <c r="B166" s="89"/>
      <c r="C166" s="90"/>
      <c r="D166" s="91"/>
      <c r="E166" s="92"/>
      <c r="F166" s="93"/>
      <c r="G166" s="94"/>
      <c r="H166" s="95" t="str">
        <f t="shared" si="11"/>
        <v/>
      </c>
      <c r="I166" s="96"/>
    </row>
    <row r="167" spans="1:9" ht="16.5" customHeight="1" x14ac:dyDescent="0.45">
      <c r="A167" s="50">
        <f t="shared" si="10"/>
        <v>124</v>
      </c>
      <c r="B167" s="89"/>
      <c r="C167" s="90"/>
      <c r="D167" s="91"/>
      <c r="E167" s="92"/>
      <c r="F167" s="93"/>
      <c r="G167" s="94"/>
      <c r="H167" s="95" t="str">
        <f t="shared" si="11"/>
        <v/>
      </c>
      <c r="I167" s="96"/>
    </row>
    <row r="168" spans="1:9" ht="16.5" customHeight="1" x14ac:dyDescent="0.45">
      <c r="A168" s="50">
        <f t="shared" si="10"/>
        <v>125</v>
      </c>
      <c r="B168" s="89"/>
      <c r="C168" s="90"/>
      <c r="D168" s="91"/>
      <c r="E168" s="92"/>
      <c r="F168" s="93"/>
      <c r="G168" s="94"/>
      <c r="H168" s="95" t="str">
        <f t="shared" si="11"/>
        <v/>
      </c>
      <c r="I168" s="96"/>
    </row>
    <row r="169" spans="1:9" ht="16.5" customHeight="1" x14ac:dyDescent="0.45">
      <c r="A169" s="50">
        <f t="shared" si="10"/>
        <v>126</v>
      </c>
      <c r="B169" s="89"/>
      <c r="C169" s="90"/>
      <c r="D169" s="91"/>
      <c r="E169" s="92"/>
      <c r="F169" s="93"/>
      <c r="G169" s="94"/>
      <c r="H169" s="95" t="str">
        <f t="shared" si="11"/>
        <v/>
      </c>
      <c r="I169" s="96"/>
    </row>
    <row r="170" spans="1:9" ht="16.5" customHeight="1" x14ac:dyDescent="0.45">
      <c r="A170" s="50">
        <f t="shared" si="10"/>
        <v>127</v>
      </c>
      <c r="B170" s="89"/>
      <c r="C170" s="90"/>
      <c r="D170" s="91"/>
      <c r="E170" s="92"/>
      <c r="F170" s="93"/>
      <c r="G170" s="94"/>
      <c r="H170" s="95" t="str">
        <f t="shared" si="11"/>
        <v/>
      </c>
      <c r="I170" s="96"/>
    </row>
    <row r="171" spans="1:9" ht="16.5" customHeight="1" x14ac:dyDescent="0.45">
      <c r="A171" s="50">
        <f t="shared" si="10"/>
        <v>128</v>
      </c>
      <c r="B171" s="89"/>
      <c r="C171" s="90"/>
      <c r="D171" s="91"/>
      <c r="E171" s="92"/>
      <c r="F171" s="93"/>
      <c r="G171" s="94"/>
      <c r="H171" s="95" t="str">
        <f t="shared" si="11"/>
        <v/>
      </c>
      <c r="I171" s="96"/>
    </row>
    <row r="172" spans="1:9" ht="16.5" customHeight="1" x14ac:dyDescent="0.45">
      <c r="A172" s="50">
        <f t="shared" si="10"/>
        <v>129</v>
      </c>
      <c r="B172" s="89"/>
      <c r="C172" s="90"/>
      <c r="D172" s="91"/>
      <c r="E172" s="92"/>
      <c r="F172" s="93"/>
      <c r="G172" s="94"/>
      <c r="H172" s="95" t="str">
        <f t="shared" si="11"/>
        <v/>
      </c>
      <c r="I172" s="96"/>
    </row>
    <row r="173" spans="1:9" ht="16.5" customHeight="1" x14ac:dyDescent="0.45">
      <c r="A173" s="50">
        <f t="shared" si="10"/>
        <v>130</v>
      </c>
      <c r="B173" s="89"/>
      <c r="C173" s="90"/>
      <c r="D173" s="91"/>
      <c r="E173" s="92"/>
      <c r="F173" s="93"/>
      <c r="G173" s="94"/>
      <c r="H173" s="95" t="str">
        <f t="shared" si="11"/>
        <v/>
      </c>
      <c r="I173" s="96"/>
    </row>
    <row r="174" spans="1:9" ht="16.5" customHeight="1" x14ac:dyDescent="0.45">
      <c r="A174" s="50">
        <f t="shared" si="10"/>
        <v>131</v>
      </c>
      <c r="B174" s="89"/>
      <c r="C174" s="90"/>
      <c r="D174" s="91"/>
      <c r="E174" s="92"/>
      <c r="F174" s="93"/>
      <c r="G174" s="94"/>
      <c r="H174" s="95" t="str">
        <f t="shared" si="11"/>
        <v/>
      </c>
      <c r="I174" s="96"/>
    </row>
    <row r="175" spans="1:9" ht="16.5" customHeight="1" x14ac:dyDescent="0.45">
      <c r="A175" s="50">
        <f t="shared" si="10"/>
        <v>132</v>
      </c>
      <c r="B175" s="89"/>
      <c r="C175" s="90"/>
      <c r="D175" s="91"/>
      <c r="E175" s="92"/>
      <c r="F175" s="93"/>
      <c r="G175" s="94"/>
      <c r="H175" s="95" t="str">
        <f t="shared" si="11"/>
        <v/>
      </c>
      <c r="I175" s="96"/>
    </row>
    <row r="176" spans="1:9" ht="16.5" customHeight="1" x14ac:dyDescent="0.45">
      <c r="A176" s="50">
        <f t="shared" si="10"/>
        <v>133</v>
      </c>
      <c r="B176" s="89"/>
      <c r="C176" s="90"/>
      <c r="D176" s="91"/>
      <c r="E176" s="92"/>
      <c r="F176" s="93"/>
      <c r="G176" s="94"/>
      <c r="H176" s="95" t="str">
        <f t="shared" si="11"/>
        <v/>
      </c>
      <c r="I176" s="96"/>
    </row>
    <row r="177" spans="1:9" ht="16.5" customHeight="1" x14ac:dyDescent="0.45">
      <c r="A177" s="50">
        <f t="shared" si="10"/>
        <v>134</v>
      </c>
      <c r="B177" s="89"/>
      <c r="C177" s="90"/>
      <c r="D177" s="91"/>
      <c r="E177" s="92"/>
      <c r="F177" s="93"/>
      <c r="G177" s="94"/>
      <c r="H177" s="95" t="str">
        <f t="shared" si="11"/>
        <v/>
      </c>
      <c r="I177" s="96"/>
    </row>
    <row r="178" spans="1:9" ht="16.5" customHeight="1" x14ac:dyDescent="0.45">
      <c r="A178" s="50">
        <f t="shared" si="10"/>
        <v>135</v>
      </c>
      <c r="B178" s="89"/>
      <c r="C178" s="90"/>
      <c r="D178" s="91"/>
      <c r="E178" s="92"/>
      <c r="F178" s="93"/>
      <c r="G178" s="94"/>
      <c r="H178" s="95" t="str">
        <f t="shared" si="11"/>
        <v/>
      </c>
      <c r="I178" s="96"/>
    </row>
    <row r="179" spans="1:9" ht="16.5" customHeight="1" x14ac:dyDescent="0.45">
      <c r="A179" s="50">
        <f t="shared" si="10"/>
        <v>136</v>
      </c>
      <c r="B179" s="89"/>
      <c r="C179" s="90"/>
      <c r="D179" s="91"/>
      <c r="E179" s="92"/>
      <c r="F179" s="93"/>
      <c r="G179" s="94"/>
      <c r="H179" s="95" t="str">
        <f t="shared" si="11"/>
        <v/>
      </c>
      <c r="I179" s="96"/>
    </row>
    <row r="180" spans="1:9" ht="16.5" customHeight="1" x14ac:dyDescent="0.45">
      <c r="A180" s="50">
        <f t="shared" si="10"/>
        <v>137</v>
      </c>
      <c r="B180" s="89"/>
      <c r="C180" s="90"/>
      <c r="D180" s="91"/>
      <c r="E180" s="92"/>
      <c r="F180" s="93"/>
      <c r="G180" s="94"/>
      <c r="H180" s="95" t="str">
        <f t="shared" si="11"/>
        <v/>
      </c>
      <c r="I180" s="96"/>
    </row>
    <row r="181" spans="1:9" ht="16.5" customHeight="1" x14ac:dyDescent="0.45">
      <c r="A181" s="50">
        <f t="shared" si="10"/>
        <v>138</v>
      </c>
      <c r="B181" s="89"/>
      <c r="C181" s="90"/>
      <c r="D181" s="91"/>
      <c r="E181" s="92"/>
      <c r="F181" s="93"/>
      <c r="G181" s="94"/>
      <c r="H181" s="95" t="str">
        <f t="shared" si="11"/>
        <v/>
      </c>
      <c r="I181" s="96"/>
    </row>
    <row r="182" spans="1:9" ht="16.5" customHeight="1" x14ac:dyDescent="0.45">
      <c r="A182" s="50">
        <f t="shared" si="10"/>
        <v>139</v>
      </c>
      <c r="B182" s="89"/>
      <c r="C182" s="90"/>
      <c r="D182" s="91"/>
      <c r="E182" s="92"/>
      <c r="F182" s="93"/>
      <c r="G182" s="94"/>
      <c r="H182" s="95" t="str">
        <f t="shared" si="11"/>
        <v/>
      </c>
      <c r="I182" s="96"/>
    </row>
    <row r="183" spans="1:9" ht="16.5" customHeight="1" x14ac:dyDescent="0.45">
      <c r="A183" s="50">
        <f t="shared" si="10"/>
        <v>140</v>
      </c>
      <c r="B183" s="89"/>
      <c r="C183" s="90"/>
      <c r="D183" s="91"/>
      <c r="E183" s="92"/>
      <c r="F183" s="93"/>
      <c r="G183" s="94"/>
      <c r="H183" s="95" t="str">
        <f t="shared" si="11"/>
        <v/>
      </c>
      <c r="I183" s="96"/>
    </row>
    <row r="184" spans="1:9" ht="16.5" customHeight="1" x14ac:dyDescent="0.45">
      <c r="A184" s="50">
        <f t="shared" si="10"/>
        <v>141</v>
      </c>
      <c r="B184" s="89"/>
      <c r="C184" s="90"/>
      <c r="D184" s="91"/>
      <c r="E184" s="92"/>
      <c r="F184" s="93"/>
      <c r="G184" s="94"/>
      <c r="H184" s="95" t="str">
        <f t="shared" si="11"/>
        <v/>
      </c>
      <c r="I184" s="96"/>
    </row>
    <row r="185" spans="1:9" ht="16.5" customHeight="1" x14ac:dyDescent="0.45">
      <c r="A185" s="50">
        <f t="shared" si="10"/>
        <v>142</v>
      </c>
      <c r="B185" s="89"/>
      <c r="C185" s="90"/>
      <c r="D185" s="91"/>
      <c r="E185" s="92"/>
      <c r="F185" s="93"/>
      <c r="G185" s="94"/>
      <c r="H185" s="95" t="str">
        <f t="shared" si="11"/>
        <v/>
      </c>
      <c r="I185" s="96"/>
    </row>
    <row r="186" spans="1:9" ht="16.5" customHeight="1" x14ac:dyDescent="0.45">
      <c r="A186" s="50">
        <f t="shared" si="10"/>
        <v>143</v>
      </c>
      <c r="B186" s="89"/>
      <c r="C186" s="90"/>
      <c r="D186" s="91"/>
      <c r="E186" s="92"/>
      <c r="F186" s="93"/>
      <c r="G186" s="94"/>
      <c r="H186" s="95" t="str">
        <f t="shared" si="11"/>
        <v/>
      </c>
      <c r="I186" s="96"/>
    </row>
    <row r="187" spans="1:9" ht="16.5" customHeight="1" x14ac:dyDescent="0.45">
      <c r="A187" s="50">
        <f t="shared" si="10"/>
        <v>144</v>
      </c>
      <c r="B187" s="89"/>
      <c r="C187" s="90"/>
      <c r="D187" s="91"/>
      <c r="E187" s="92"/>
      <c r="F187" s="93"/>
      <c r="G187" s="94"/>
      <c r="H187" s="95" t="str">
        <f t="shared" si="11"/>
        <v/>
      </c>
      <c r="I187" s="96"/>
    </row>
    <row r="188" spans="1:9" ht="16.5" customHeight="1" x14ac:dyDescent="0.45">
      <c r="A188" s="50">
        <f t="shared" si="10"/>
        <v>145</v>
      </c>
      <c r="B188" s="89"/>
      <c r="C188" s="90"/>
      <c r="D188" s="91"/>
      <c r="E188" s="92"/>
      <c r="F188" s="93"/>
      <c r="G188" s="94"/>
      <c r="H188" s="95" t="str">
        <f t="shared" si="11"/>
        <v/>
      </c>
      <c r="I188" s="96"/>
    </row>
    <row r="189" spans="1:9" ht="16.5" customHeight="1" x14ac:dyDescent="0.45">
      <c r="A189" s="50">
        <f t="shared" si="10"/>
        <v>146</v>
      </c>
      <c r="B189" s="89"/>
      <c r="C189" s="90"/>
      <c r="D189" s="91"/>
      <c r="E189" s="92"/>
      <c r="F189" s="93"/>
      <c r="G189" s="94"/>
      <c r="H189" s="95" t="str">
        <f t="shared" si="11"/>
        <v/>
      </c>
      <c r="I189" s="96"/>
    </row>
    <row r="190" spans="1:9" ht="16.5" customHeight="1" x14ac:dyDescent="0.45">
      <c r="A190" s="50">
        <f t="shared" si="10"/>
        <v>147</v>
      </c>
      <c r="B190" s="89"/>
      <c r="C190" s="90"/>
      <c r="D190" s="91"/>
      <c r="E190" s="92"/>
      <c r="F190" s="93"/>
      <c r="G190" s="94"/>
      <c r="H190" s="95" t="str">
        <f t="shared" si="11"/>
        <v/>
      </c>
      <c r="I190" s="96"/>
    </row>
    <row r="191" spans="1:9" ht="16.5" customHeight="1" x14ac:dyDescent="0.45">
      <c r="A191" s="50">
        <f t="shared" si="10"/>
        <v>148</v>
      </c>
      <c r="B191" s="89"/>
      <c r="C191" s="90"/>
      <c r="D191" s="91"/>
      <c r="E191" s="92"/>
      <c r="F191" s="93"/>
      <c r="G191" s="94"/>
      <c r="H191" s="95" t="str">
        <f t="shared" si="11"/>
        <v/>
      </c>
      <c r="I191" s="96"/>
    </row>
    <row r="192" spans="1:9" ht="16.5" customHeight="1" x14ac:dyDescent="0.45">
      <c r="A192" s="50">
        <f t="shared" si="10"/>
        <v>149</v>
      </c>
      <c r="B192" s="89"/>
      <c r="C192" s="90"/>
      <c r="D192" s="91"/>
      <c r="E192" s="92"/>
      <c r="F192" s="93"/>
      <c r="G192" s="94"/>
      <c r="H192" s="95" t="str">
        <f t="shared" si="11"/>
        <v/>
      </c>
      <c r="I192" s="96"/>
    </row>
    <row r="193" spans="1:11" ht="16.5" customHeight="1" thickBot="1" x14ac:dyDescent="0.5">
      <c r="A193" s="50">
        <f t="shared" si="10"/>
        <v>150</v>
      </c>
      <c r="B193" s="89"/>
      <c r="C193" s="90"/>
      <c r="D193" s="91"/>
      <c r="E193" s="92"/>
      <c r="F193" s="93"/>
      <c r="G193" s="94"/>
      <c r="H193" s="95" t="str">
        <f t="shared" si="11"/>
        <v/>
      </c>
      <c r="I193" s="96"/>
    </row>
    <row r="194" spans="1:11" ht="22.5" customHeight="1" thickBot="1" x14ac:dyDescent="0.5">
      <c r="B194" s="254" t="s">
        <v>85</v>
      </c>
      <c r="C194" s="255"/>
      <c r="D194" s="255"/>
      <c r="E194" s="97" t="s">
        <v>25</v>
      </c>
      <c r="F194" s="98" t="s">
        <v>25</v>
      </c>
      <c r="G194" s="7" t="s">
        <v>25</v>
      </c>
      <c r="H194" s="8">
        <f>SUMIF(C164:C193,"&lt;&gt;"&amp;"▲助成対象外",H164:H193)</f>
        <v>0</v>
      </c>
      <c r="I194" s="99"/>
    </row>
    <row r="195" spans="1:11" ht="22.5" customHeight="1" thickTop="1" thickBot="1" x14ac:dyDescent="0.5">
      <c r="B195" s="256" t="s">
        <v>86</v>
      </c>
      <c r="C195" s="257"/>
      <c r="D195" s="257"/>
      <c r="E195" s="100" t="s">
        <v>25</v>
      </c>
      <c r="F195" s="101" t="s">
        <v>25</v>
      </c>
      <c r="G195" s="9" t="s">
        <v>25</v>
      </c>
      <c r="H195" s="10">
        <f>SUMIF(C164:C193,"▲助成対象外",H164:H193)</f>
        <v>0</v>
      </c>
      <c r="I195" s="102"/>
    </row>
    <row r="196" spans="1:11" ht="13.2" customHeight="1" x14ac:dyDescent="0.45"/>
    <row r="198" spans="1:11" ht="21" customHeight="1" x14ac:dyDescent="0.45">
      <c r="B198" s="50" t="str">
        <f>B160</f>
        <v>内訳明細表</v>
      </c>
      <c r="C198" s="103"/>
      <c r="D198" s="258" t="str">
        <f>$D$8</f>
        <v>省エネ設備の導入</v>
      </c>
      <c r="E198" s="259"/>
      <c r="F198" s="259"/>
      <c r="G198" s="259"/>
      <c r="H198" s="87" t="s">
        <v>87</v>
      </c>
      <c r="K198" s="85"/>
    </row>
    <row r="199" spans="1:11" ht="13.2" customHeight="1" x14ac:dyDescent="0.45">
      <c r="D199" s="260"/>
      <c r="E199" s="260"/>
      <c r="F199" s="260"/>
      <c r="G199" s="260"/>
      <c r="H199" s="260"/>
    </row>
    <row r="200" spans="1:11" ht="13.2" customHeight="1" x14ac:dyDescent="0.45">
      <c r="A200" s="88" t="s">
        <v>19</v>
      </c>
      <c r="B200" s="253" t="s">
        <v>106</v>
      </c>
      <c r="C200" s="253" t="s">
        <v>102</v>
      </c>
      <c r="D200" s="253" t="s">
        <v>20</v>
      </c>
      <c r="E200" s="261" t="s">
        <v>6</v>
      </c>
      <c r="F200" s="253" t="s">
        <v>103</v>
      </c>
      <c r="G200" s="262" t="s">
        <v>21</v>
      </c>
      <c r="H200" s="262" t="s">
        <v>22</v>
      </c>
      <c r="I200" s="253" t="s">
        <v>23</v>
      </c>
    </row>
    <row r="201" spans="1:11" ht="13.2" customHeight="1" x14ac:dyDescent="0.45">
      <c r="A201" s="88" t="s">
        <v>24</v>
      </c>
      <c r="B201" s="253"/>
      <c r="C201" s="253"/>
      <c r="D201" s="253"/>
      <c r="E201" s="261"/>
      <c r="F201" s="253"/>
      <c r="G201" s="263"/>
      <c r="H201" s="263"/>
      <c r="I201" s="253"/>
    </row>
    <row r="202" spans="1:11" ht="16.5" customHeight="1" x14ac:dyDescent="0.45">
      <c r="A202" s="50">
        <f>ROW()-3-8*6</f>
        <v>151</v>
      </c>
      <c r="B202" s="89"/>
      <c r="C202" s="90"/>
      <c r="D202" s="91"/>
      <c r="E202" s="92"/>
      <c r="F202" s="93"/>
      <c r="G202" s="94"/>
      <c r="H202" s="95" t="str">
        <f>IF(E202*G202=0,"",ROUND(E202*G202,0))</f>
        <v/>
      </c>
      <c r="I202" s="96"/>
    </row>
    <row r="203" spans="1:11" ht="16.5" customHeight="1" x14ac:dyDescent="0.45">
      <c r="A203" s="50">
        <f t="shared" ref="A203:A231" si="12">ROW()-3-8*6</f>
        <v>152</v>
      </c>
      <c r="B203" s="89"/>
      <c r="C203" s="90"/>
      <c r="D203" s="91"/>
      <c r="E203" s="92"/>
      <c r="F203" s="93"/>
      <c r="G203" s="94"/>
      <c r="H203" s="95" t="str">
        <f t="shared" ref="H203:H231" si="13">IF(E203*G203=0,"",ROUND(E203*G203,0))</f>
        <v/>
      </c>
      <c r="I203" s="96"/>
    </row>
    <row r="204" spans="1:11" ht="16.5" customHeight="1" x14ac:dyDescent="0.45">
      <c r="A204" s="50">
        <f t="shared" si="12"/>
        <v>153</v>
      </c>
      <c r="B204" s="89"/>
      <c r="C204" s="90"/>
      <c r="D204" s="91"/>
      <c r="E204" s="92"/>
      <c r="F204" s="93"/>
      <c r="G204" s="94"/>
      <c r="H204" s="95" t="str">
        <f t="shared" si="13"/>
        <v/>
      </c>
      <c r="I204" s="96"/>
    </row>
    <row r="205" spans="1:11" ht="16.5" customHeight="1" x14ac:dyDescent="0.45">
      <c r="A205" s="50">
        <f t="shared" si="12"/>
        <v>154</v>
      </c>
      <c r="B205" s="89"/>
      <c r="C205" s="90"/>
      <c r="D205" s="91"/>
      <c r="E205" s="92"/>
      <c r="F205" s="93"/>
      <c r="G205" s="94"/>
      <c r="H205" s="95" t="str">
        <f t="shared" si="13"/>
        <v/>
      </c>
      <c r="I205" s="96"/>
    </row>
    <row r="206" spans="1:11" ht="16.5" customHeight="1" x14ac:dyDescent="0.45">
      <c r="A206" s="50">
        <f t="shared" si="12"/>
        <v>155</v>
      </c>
      <c r="B206" s="89"/>
      <c r="C206" s="90"/>
      <c r="D206" s="91"/>
      <c r="E206" s="92"/>
      <c r="F206" s="93"/>
      <c r="G206" s="94"/>
      <c r="H206" s="95" t="str">
        <f t="shared" si="13"/>
        <v/>
      </c>
      <c r="I206" s="96"/>
    </row>
    <row r="207" spans="1:11" ht="16.5" customHeight="1" x14ac:dyDescent="0.45">
      <c r="A207" s="50">
        <f t="shared" si="12"/>
        <v>156</v>
      </c>
      <c r="B207" s="89"/>
      <c r="C207" s="90"/>
      <c r="D207" s="91"/>
      <c r="E207" s="92"/>
      <c r="F207" s="93"/>
      <c r="G207" s="94"/>
      <c r="H207" s="95" t="str">
        <f t="shared" si="13"/>
        <v/>
      </c>
      <c r="I207" s="96"/>
    </row>
    <row r="208" spans="1:11" ht="16.5" customHeight="1" x14ac:dyDescent="0.45">
      <c r="A208" s="50">
        <f t="shared" si="12"/>
        <v>157</v>
      </c>
      <c r="B208" s="89"/>
      <c r="C208" s="90"/>
      <c r="D208" s="91"/>
      <c r="E208" s="92"/>
      <c r="F208" s="93"/>
      <c r="G208" s="94"/>
      <c r="H208" s="95" t="str">
        <f t="shared" si="13"/>
        <v/>
      </c>
      <c r="I208" s="96"/>
    </row>
    <row r="209" spans="1:9" ht="16.5" customHeight="1" x14ac:dyDescent="0.45">
      <c r="A209" s="50">
        <f t="shared" si="12"/>
        <v>158</v>
      </c>
      <c r="B209" s="89"/>
      <c r="C209" s="90"/>
      <c r="D209" s="91"/>
      <c r="E209" s="92"/>
      <c r="F209" s="93"/>
      <c r="G209" s="94"/>
      <c r="H209" s="95" t="str">
        <f t="shared" si="13"/>
        <v/>
      </c>
      <c r="I209" s="96"/>
    </row>
    <row r="210" spans="1:9" ht="16.5" customHeight="1" x14ac:dyDescent="0.45">
      <c r="A210" s="50">
        <f t="shared" si="12"/>
        <v>159</v>
      </c>
      <c r="B210" s="89"/>
      <c r="C210" s="90"/>
      <c r="D210" s="91"/>
      <c r="E210" s="92"/>
      <c r="F210" s="93"/>
      <c r="G210" s="94"/>
      <c r="H210" s="95" t="str">
        <f t="shared" si="13"/>
        <v/>
      </c>
      <c r="I210" s="96"/>
    </row>
    <row r="211" spans="1:9" ht="16.5" customHeight="1" x14ac:dyDescent="0.45">
      <c r="A211" s="50">
        <f t="shared" si="12"/>
        <v>160</v>
      </c>
      <c r="B211" s="89"/>
      <c r="C211" s="90"/>
      <c r="D211" s="91"/>
      <c r="E211" s="92"/>
      <c r="F211" s="93"/>
      <c r="G211" s="94"/>
      <c r="H211" s="95" t="str">
        <f t="shared" si="13"/>
        <v/>
      </c>
      <c r="I211" s="96"/>
    </row>
    <row r="212" spans="1:9" ht="16.5" customHeight="1" x14ac:dyDescent="0.45">
      <c r="A212" s="50">
        <f t="shared" si="12"/>
        <v>161</v>
      </c>
      <c r="B212" s="89"/>
      <c r="C212" s="90"/>
      <c r="D212" s="91"/>
      <c r="E212" s="92"/>
      <c r="F212" s="93"/>
      <c r="G212" s="94"/>
      <c r="H212" s="95" t="str">
        <f t="shared" si="13"/>
        <v/>
      </c>
      <c r="I212" s="96"/>
    </row>
    <row r="213" spans="1:9" ht="16.5" customHeight="1" x14ac:dyDescent="0.45">
      <c r="A213" s="50">
        <f t="shared" si="12"/>
        <v>162</v>
      </c>
      <c r="B213" s="89"/>
      <c r="C213" s="90"/>
      <c r="D213" s="91"/>
      <c r="E213" s="92"/>
      <c r="F213" s="93"/>
      <c r="G213" s="94"/>
      <c r="H213" s="95" t="str">
        <f t="shared" si="13"/>
        <v/>
      </c>
      <c r="I213" s="96"/>
    </row>
    <row r="214" spans="1:9" ht="16.5" customHeight="1" x14ac:dyDescent="0.45">
      <c r="A214" s="50">
        <f t="shared" si="12"/>
        <v>163</v>
      </c>
      <c r="B214" s="89"/>
      <c r="C214" s="90"/>
      <c r="D214" s="91"/>
      <c r="E214" s="92"/>
      <c r="F214" s="93"/>
      <c r="G214" s="94"/>
      <c r="H214" s="95" t="str">
        <f t="shared" si="13"/>
        <v/>
      </c>
      <c r="I214" s="96"/>
    </row>
    <row r="215" spans="1:9" ht="16.5" customHeight="1" x14ac:dyDescent="0.45">
      <c r="A215" s="50">
        <f t="shared" si="12"/>
        <v>164</v>
      </c>
      <c r="B215" s="89"/>
      <c r="C215" s="90"/>
      <c r="D215" s="91"/>
      <c r="E215" s="92"/>
      <c r="F215" s="93"/>
      <c r="G215" s="94"/>
      <c r="H215" s="95" t="str">
        <f t="shared" si="13"/>
        <v/>
      </c>
      <c r="I215" s="96"/>
    </row>
    <row r="216" spans="1:9" ht="16.5" customHeight="1" x14ac:dyDescent="0.45">
      <c r="A216" s="50">
        <f t="shared" si="12"/>
        <v>165</v>
      </c>
      <c r="B216" s="89"/>
      <c r="C216" s="90"/>
      <c r="D216" s="91"/>
      <c r="E216" s="92"/>
      <c r="F216" s="93"/>
      <c r="G216" s="94"/>
      <c r="H216" s="95" t="str">
        <f t="shared" si="13"/>
        <v/>
      </c>
      <c r="I216" s="96"/>
    </row>
    <row r="217" spans="1:9" ht="16.5" customHeight="1" x14ac:dyDescent="0.45">
      <c r="A217" s="50">
        <f t="shared" si="12"/>
        <v>166</v>
      </c>
      <c r="B217" s="89"/>
      <c r="C217" s="90"/>
      <c r="D217" s="91"/>
      <c r="E217" s="92"/>
      <c r="F217" s="93"/>
      <c r="G217" s="94"/>
      <c r="H217" s="95" t="str">
        <f t="shared" si="13"/>
        <v/>
      </c>
      <c r="I217" s="96"/>
    </row>
    <row r="218" spans="1:9" ht="16.5" customHeight="1" x14ac:dyDescent="0.45">
      <c r="A218" s="50">
        <f t="shared" si="12"/>
        <v>167</v>
      </c>
      <c r="B218" s="89"/>
      <c r="C218" s="90"/>
      <c r="D218" s="91"/>
      <c r="E218" s="92"/>
      <c r="F218" s="93"/>
      <c r="G218" s="94"/>
      <c r="H218" s="95" t="str">
        <f t="shared" si="13"/>
        <v/>
      </c>
      <c r="I218" s="96"/>
    </row>
    <row r="219" spans="1:9" ht="16.5" customHeight="1" x14ac:dyDescent="0.45">
      <c r="A219" s="50">
        <f t="shared" si="12"/>
        <v>168</v>
      </c>
      <c r="B219" s="89"/>
      <c r="C219" s="90"/>
      <c r="D219" s="91"/>
      <c r="E219" s="92"/>
      <c r="F219" s="93"/>
      <c r="G219" s="94"/>
      <c r="H219" s="95" t="str">
        <f t="shared" si="13"/>
        <v/>
      </c>
      <c r="I219" s="96"/>
    </row>
    <row r="220" spans="1:9" ht="16.5" customHeight="1" x14ac:dyDescent="0.45">
      <c r="A220" s="50">
        <f t="shared" si="12"/>
        <v>169</v>
      </c>
      <c r="B220" s="89"/>
      <c r="C220" s="90"/>
      <c r="D220" s="91"/>
      <c r="E220" s="92"/>
      <c r="F220" s="93"/>
      <c r="G220" s="94"/>
      <c r="H220" s="95" t="str">
        <f t="shared" si="13"/>
        <v/>
      </c>
      <c r="I220" s="96"/>
    </row>
    <row r="221" spans="1:9" ht="16.5" customHeight="1" x14ac:dyDescent="0.45">
      <c r="A221" s="50">
        <f t="shared" si="12"/>
        <v>170</v>
      </c>
      <c r="B221" s="89"/>
      <c r="C221" s="90"/>
      <c r="D221" s="91"/>
      <c r="E221" s="92"/>
      <c r="F221" s="93"/>
      <c r="G221" s="94"/>
      <c r="H221" s="95" t="str">
        <f t="shared" si="13"/>
        <v/>
      </c>
      <c r="I221" s="96"/>
    </row>
    <row r="222" spans="1:9" ht="16.5" customHeight="1" x14ac:dyDescent="0.45">
      <c r="A222" s="50">
        <f t="shared" si="12"/>
        <v>171</v>
      </c>
      <c r="B222" s="89"/>
      <c r="C222" s="90"/>
      <c r="D222" s="91"/>
      <c r="E222" s="92"/>
      <c r="F222" s="93"/>
      <c r="G222" s="94"/>
      <c r="H222" s="95" t="str">
        <f t="shared" si="13"/>
        <v/>
      </c>
      <c r="I222" s="96"/>
    </row>
    <row r="223" spans="1:9" ht="16.5" customHeight="1" x14ac:dyDescent="0.45">
      <c r="A223" s="50">
        <f t="shared" si="12"/>
        <v>172</v>
      </c>
      <c r="B223" s="89"/>
      <c r="C223" s="90"/>
      <c r="D223" s="91"/>
      <c r="E223" s="92"/>
      <c r="F223" s="93"/>
      <c r="G223" s="94"/>
      <c r="H223" s="95" t="str">
        <f t="shared" si="13"/>
        <v/>
      </c>
      <c r="I223" s="96"/>
    </row>
    <row r="224" spans="1:9" ht="16.5" customHeight="1" x14ac:dyDescent="0.45">
      <c r="A224" s="50">
        <f t="shared" si="12"/>
        <v>173</v>
      </c>
      <c r="B224" s="89"/>
      <c r="C224" s="90"/>
      <c r="D224" s="91"/>
      <c r="E224" s="92"/>
      <c r="F224" s="93"/>
      <c r="G224" s="94"/>
      <c r="H224" s="95" t="str">
        <f t="shared" si="13"/>
        <v/>
      </c>
      <c r="I224" s="96"/>
    </row>
    <row r="225" spans="1:11" ht="16.5" customHeight="1" x14ac:dyDescent="0.45">
      <c r="A225" s="50">
        <f t="shared" si="12"/>
        <v>174</v>
      </c>
      <c r="B225" s="89"/>
      <c r="C225" s="90"/>
      <c r="D225" s="91"/>
      <c r="E225" s="92"/>
      <c r="F225" s="93"/>
      <c r="G225" s="94"/>
      <c r="H225" s="95" t="str">
        <f t="shared" si="13"/>
        <v/>
      </c>
      <c r="I225" s="96"/>
    </row>
    <row r="226" spans="1:11" ht="16.5" customHeight="1" x14ac:dyDescent="0.45">
      <c r="A226" s="50">
        <f t="shared" si="12"/>
        <v>175</v>
      </c>
      <c r="B226" s="89"/>
      <c r="C226" s="90"/>
      <c r="D226" s="91"/>
      <c r="E226" s="92"/>
      <c r="F226" s="93"/>
      <c r="G226" s="94"/>
      <c r="H226" s="95" t="str">
        <f t="shared" si="13"/>
        <v/>
      </c>
      <c r="I226" s="96"/>
    </row>
    <row r="227" spans="1:11" ht="16.5" customHeight="1" x14ac:dyDescent="0.45">
      <c r="A227" s="50">
        <f t="shared" si="12"/>
        <v>176</v>
      </c>
      <c r="B227" s="89"/>
      <c r="C227" s="90"/>
      <c r="D227" s="91"/>
      <c r="E227" s="92"/>
      <c r="F227" s="93"/>
      <c r="G227" s="94"/>
      <c r="H227" s="95" t="str">
        <f t="shared" si="13"/>
        <v/>
      </c>
      <c r="I227" s="96"/>
    </row>
    <row r="228" spans="1:11" ht="16.5" customHeight="1" x14ac:dyDescent="0.45">
      <c r="A228" s="50">
        <f t="shared" si="12"/>
        <v>177</v>
      </c>
      <c r="B228" s="89"/>
      <c r="C228" s="90"/>
      <c r="D228" s="91"/>
      <c r="E228" s="92"/>
      <c r="F228" s="93"/>
      <c r="G228" s="94"/>
      <c r="H228" s="95" t="str">
        <f t="shared" si="13"/>
        <v/>
      </c>
      <c r="I228" s="96"/>
    </row>
    <row r="229" spans="1:11" ht="16.5" customHeight="1" x14ac:dyDescent="0.45">
      <c r="A229" s="50">
        <f t="shared" si="12"/>
        <v>178</v>
      </c>
      <c r="B229" s="89"/>
      <c r="C229" s="90"/>
      <c r="D229" s="91"/>
      <c r="E229" s="92"/>
      <c r="F229" s="93"/>
      <c r="G229" s="94"/>
      <c r="H229" s="95" t="str">
        <f t="shared" si="13"/>
        <v/>
      </c>
      <c r="I229" s="96"/>
    </row>
    <row r="230" spans="1:11" ht="16.5" customHeight="1" x14ac:dyDescent="0.45">
      <c r="A230" s="50">
        <f t="shared" si="12"/>
        <v>179</v>
      </c>
      <c r="B230" s="89"/>
      <c r="C230" s="90"/>
      <c r="D230" s="91"/>
      <c r="E230" s="92"/>
      <c r="F230" s="93"/>
      <c r="G230" s="94"/>
      <c r="H230" s="95" t="str">
        <f t="shared" si="13"/>
        <v/>
      </c>
      <c r="I230" s="96"/>
    </row>
    <row r="231" spans="1:11" ht="16.5" customHeight="1" thickBot="1" x14ac:dyDescent="0.5">
      <c r="A231" s="50">
        <f t="shared" si="12"/>
        <v>180</v>
      </c>
      <c r="B231" s="89"/>
      <c r="C231" s="90"/>
      <c r="D231" s="91"/>
      <c r="E231" s="92"/>
      <c r="F231" s="93"/>
      <c r="G231" s="94"/>
      <c r="H231" s="95" t="str">
        <f t="shared" si="13"/>
        <v/>
      </c>
      <c r="I231" s="96"/>
    </row>
    <row r="232" spans="1:11" ht="22.5" customHeight="1" thickBot="1" x14ac:dyDescent="0.5">
      <c r="B232" s="254" t="s">
        <v>88</v>
      </c>
      <c r="C232" s="255"/>
      <c r="D232" s="255"/>
      <c r="E232" s="97" t="s">
        <v>25</v>
      </c>
      <c r="F232" s="98" t="s">
        <v>25</v>
      </c>
      <c r="G232" s="7" t="s">
        <v>25</v>
      </c>
      <c r="H232" s="8">
        <f>SUMIF(C202:C231,"&lt;&gt;"&amp;"▲助成対象外",H202:H231)</f>
        <v>0</v>
      </c>
      <c r="I232" s="99"/>
    </row>
    <row r="233" spans="1:11" ht="22.5" customHeight="1" thickTop="1" thickBot="1" x14ac:dyDescent="0.5">
      <c r="B233" s="256" t="s">
        <v>89</v>
      </c>
      <c r="C233" s="257"/>
      <c r="D233" s="257"/>
      <c r="E233" s="100" t="s">
        <v>25</v>
      </c>
      <c r="F233" s="101" t="s">
        <v>25</v>
      </c>
      <c r="G233" s="9" t="s">
        <v>25</v>
      </c>
      <c r="H233" s="10">
        <f>SUMIF(C202:C231,"▲助成対象外",H202:H231)</f>
        <v>0</v>
      </c>
      <c r="I233" s="102"/>
    </row>
    <row r="234" spans="1:11" ht="13.2" customHeight="1" x14ac:dyDescent="0.45"/>
    <row r="236" spans="1:11" ht="21" customHeight="1" x14ac:dyDescent="0.45">
      <c r="B236" s="50" t="str">
        <f>B198</f>
        <v>内訳明細表</v>
      </c>
      <c r="C236" s="103"/>
      <c r="D236" s="258" t="str">
        <f>$D$8</f>
        <v>省エネ設備の導入</v>
      </c>
      <c r="E236" s="259"/>
      <c r="F236" s="259"/>
      <c r="G236" s="259"/>
      <c r="H236" s="87" t="s">
        <v>90</v>
      </c>
      <c r="K236" s="85"/>
    </row>
    <row r="237" spans="1:11" ht="13.2" customHeight="1" x14ac:dyDescent="0.45">
      <c r="D237" s="260"/>
      <c r="E237" s="260"/>
      <c r="F237" s="260"/>
      <c r="G237" s="260"/>
      <c r="H237" s="260"/>
    </row>
    <row r="238" spans="1:11" ht="13.2" customHeight="1" x14ac:dyDescent="0.45">
      <c r="A238" s="88" t="s">
        <v>19</v>
      </c>
      <c r="B238" s="253" t="s">
        <v>106</v>
      </c>
      <c r="C238" s="253" t="s">
        <v>102</v>
      </c>
      <c r="D238" s="253" t="s">
        <v>20</v>
      </c>
      <c r="E238" s="261" t="s">
        <v>6</v>
      </c>
      <c r="F238" s="253" t="s">
        <v>103</v>
      </c>
      <c r="G238" s="262" t="s">
        <v>21</v>
      </c>
      <c r="H238" s="262" t="s">
        <v>22</v>
      </c>
      <c r="I238" s="253" t="s">
        <v>23</v>
      </c>
    </row>
    <row r="239" spans="1:11" ht="13.2" customHeight="1" x14ac:dyDescent="0.45">
      <c r="A239" s="88" t="s">
        <v>24</v>
      </c>
      <c r="B239" s="253"/>
      <c r="C239" s="253"/>
      <c r="D239" s="253"/>
      <c r="E239" s="261"/>
      <c r="F239" s="253"/>
      <c r="G239" s="263"/>
      <c r="H239" s="263"/>
      <c r="I239" s="253"/>
    </row>
    <row r="240" spans="1:11" ht="16.5" customHeight="1" x14ac:dyDescent="0.45">
      <c r="A240" s="50">
        <f>ROW()-3-8*7</f>
        <v>181</v>
      </c>
      <c r="B240" s="89"/>
      <c r="C240" s="90"/>
      <c r="D240" s="91"/>
      <c r="E240" s="92"/>
      <c r="F240" s="93"/>
      <c r="G240" s="94"/>
      <c r="H240" s="95" t="str">
        <f>IF(E240*G240=0,"",ROUND(E240*G240,0))</f>
        <v/>
      </c>
      <c r="I240" s="96"/>
    </row>
    <row r="241" spans="1:9" ht="16.5" customHeight="1" x14ac:dyDescent="0.45">
      <c r="A241" s="50">
        <f t="shared" ref="A241:A269" si="14">ROW()-3-8*7</f>
        <v>182</v>
      </c>
      <c r="B241" s="89"/>
      <c r="C241" s="90"/>
      <c r="D241" s="91"/>
      <c r="E241" s="92"/>
      <c r="F241" s="93"/>
      <c r="G241" s="94"/>
      <c r="H241" s="95" t="str">
        <f t="shared" ref="H241:H269" si="15">IF(E241*G241=0,"",ROUND(E241*G241,0))</f>
        <v/>
      </c>
      <c r="I241" s="96"/>
    </row>
    <row r="242" spans="1:9" ht="16.5" customHeight="1" x14ac:dyDescent="0.45">
      <c r="A242" s="50">
        <f t="shared" si="14"/>
        <v>183</v>
      </c>
      <c r="B242" s="89"/>
      <c r="C242" s="90"/>
      <c r="D242" s="91"/>
      <c r="E242" s="92"/>
      <c r="F242" s="93"/>
      <c r="G242" s="94"/>
      <c r="H242" s="95" t="str">
        <f t="shared" si="15"/>
        <v/>
      </c>
      <c r="I242" s="96"/>
    </row>
    <row r="243" spans="1:9" ht="16.5" customHeight="1" x14ac:dyDescent="0.45">
      <c r="A243" s="50">
        <f t="shared" si="14"/>
        <v>184</v>
      </c>
      <c r="B243" s="89"/>
      <c r="C243" s="90"/>
      <c r="D243" s="91"/>
      <c r="E243" s="92"/>
      <c r="F243" s="93"/>
      <c r="G243" s="94"/>
      <c r="H243" s="95" t="str">
        <f t="shared" si="15"/>
        <v/>
      </c>
      <c r="I243" s="96"/>
    </row>
    <row r="244" spans="1:9" ht="16.5" customHeight="1" x14ac:dyDescent="0.45">
      <c r="A244" s="50">
        <f t="shared" si="14"/>
        <v>185</v>
      </c>
      <c r="B244" s="89"/>
      <c r="C244" s="90"/>
      <c r="D244" s="91"/>
      <c r="E244" s="92"/>
      <c r="F244" s="93"/>
      <c r="G244" s="94"/>
      <c r="H244" s="95" t="str">
        <f t="shared" si="15"/>
        <v/>
      </c>
      <c r="I244" s="96"/>
    </row>
    <row r="245" spans="1:9" ht="16.5" customHeight="1" x14ac:dyDescent="0.45">
      <c r="A245" s="50">
        <f t="shared" si="14"/>
        <v>186</v>
      </c>
      <c r="B245" s="89"/>
      <c r="C245" s="90"/>
      <c r="D245" s="91"/>
      <c r="E245" s="92"/>
      <c r="F245" s="93"/>
      <c r="G245" s="94"/>
      <c r="H245" s="95" t="str">
        <f t="shared" si="15"/>
        <v/>
      </c>
      <c r="I245" s="96"/>
    </row>
    <row r="246" spans="1:9" ht="16.5" customHeight="1" x14ac:dyDescent="0.45">
      <c r="A246" s="50">
        <f t="shared" si="14"/>
        <v>187</v>
      </c>
      <c r="B246" s="89"/>
      <c r="C246" s="90"/>
      <c r="D246" s="91"/>
      <c r="E246" s="92"/>
      <c r="F246" s="93"/>
      <c r="G246" s="94"/>
      <c r="H246" s="95" t="str">
        <f t="shared" si="15"/>
        <v/>
      </c>
      <c r="I246" s="96"/>
    </row>
    <row r="247" spans="1:9" ht="16.5" customHeight="1" x14ac:dyDescent="0.45">
      <c r="A247" s="50">
        <f t="shared" si="14"/>
        <v>188</v>
      </c>
      <c r="B247" s="89"/>
      <c r="C247" s="90"/>
      <c r="D247" s="91"/>
      <c r="E247" s="92"/>
      <c r="F247" s="93"/>
      <c r="G247" s="94"/>
      <c r="H247" s="95" t="str">
        <f t="shared" si="15"/>
        <v/>
      </c>
      <c r="I247" s="96"/>
    </row>
    <row r="248" spans="1:9" ht="16.5" customHeight="1" x14ac:dyDescent="0.45">
      <c r="A248" s="50">
        <f t="shared" si="14"/>
        <v>189</v>
      </c>
      <c r="B248" s="89"/>
      <c r="C248" s="90"/>
      <c r="D248" s="91"/>
      <c r="E248" s="92"/>
      <c r="F248" s="93"/>
      <c r="G248" s="94"/>
      <c r="H248" s="95" t="str">
        <f t="shared" si="15"/>
        <v/>
      </c>
      <c r="I248" s="96"/>
    </row>
    <row r="249" spans="1:9" ht="16.5" customHeight="1" x14ac:dyDescent="0.45">
      <c r="A249" s="50">
        <f t="shared" si="14"/>
        <v>190</v>
      </c>
      <c r="B249" s="89"/>
      <c r="C249" s="90"/>
      <c r="D249" s="91"/>
      <c r="E249" s="92"/>
      <c r="F249" s="93"/>
      <c r="G249" s="94"/>
      <c r="H249" s="95" t="str">
        <f t="shared" si="15"/>
        <v/>
      </c>
      <c r="I249" s="96"/>
    </row>
    <row r="250" spans="1:9" ht="16.5" customHeight="1" x14ac:dyDescent="0.45">
      <c r="A250" s="50">
        <f t="shared" si="14"/>
        <v>191</v>
      </c>
      <c r="B250" s="89"/>
      <c r="C250" s="90"/>
      <c r="D250" s="91"/>
      <c r="E250" s="92"/>
      <c r="F250" s="93"/>
      <c r="G250" s="94"/>
      <c r="H250" s="95" t="str">
        <f t="shared" si="15"/>
        <v/>
      </c>
      <c r="I250" s="96"/>
    </row>
    <row r="251" spans="1:9" ht="16.5" customHeight="1" x14ac:dyDescent="0.45">
      <c r="A251" s="50">
        <f t="shared" si="14"/>
        <v>192</v>
      </c>
      <c r="B251" s="89"/>
      <c r="C251" s="90"/>
      <c r="D251" s="91"/>
      <c r="E251" s="92"/>
      <c r="F251" s="93"/>
      <c r="G251" s="94"/>
      <c r="H251" s="95" t="str">
        <f t="shared" si="15"/>
        <v/>
      </c>
      <c r="I251" s="96"/>
    </row>
    <row r="252" spans="1:9" ht="16.5" customHeight="1" x14ac:dyDescent="0.45">
      <c r="A252" s="50">
        <f t="shared" si="14"/>
        <v>193</v>
      </c>
      <c r="B252" s="89"/>
      <c r="C252" s="90"/>
      <c r="D252" s="91"/>
      <c r="E252" s="92"/>
      <c r="F252" s="93"/>
      <c r="G252" s="94"/>
      <c r="H252" s="95" t="str">
        <f t="shared" si="15"/>
        <v/>
      </c>
      <c r="I252" s="96"/>
    </row>
    <row r="253" spans="1:9" ht="16.5" customHeight="1" x14ac:dyDescent="0.45">
      <c r="A253" s="50">
        <f t="shared" si="14"/>
        <v>194</v>
      </c>
      <c r="B253" s="89"/>
      <c r="C253" s="90"/>
      <c r="D253" s="91"/>
      <c r="E253" s="92"/>
      <c r="F253" s="93"/>
      <c r="G253" s="94"/>
      <c r="H253" s="95" t="str">
        <f t="shared" si="15"/>
        <v/>
      </c>
      <c r="I253" s="96"/>
    </row>
    <row r="254" spans="1:9" ht="16.5" customHeight="1" x14ac:dyDescent="0.45">
      <c r="A254" s="50">
        <f t="shared" si="14"/>
        <v>195</v>
      </c>
      <c r="B254" s="89"/>
      <c r="C254" s="90"/>
      <c r="D254" s="91"/>
      <c r="E254" s="92"/>
      <c r="F254" s="93"/>
      <c r="G254" s="94"/>
      <c r="H254" s="95" t="str">
        <f t="shared" si="15"/>
        <v/>
      </c>
      <c r="I254" s="96"/>
    </row>
    <row r="255" spans="1:9" ht="16.5" customHeight="1" x14ac:dyDescent="0.45">
      <c r="A255" s="50">
        <f t="shared" si="14"/>
        <v>196</v>
      </c>
      <c r="B255" s="89"/>
      <c r="C255" s="90"/>
      <c r="D255" s="91"/>
      <c r="E255" s="92"/>
      <c r="F255" s="93"/>
      <c r="G255" s="94"/>
      <c r="H255" s="95" t="str">
        <f t="shared" si="15"/>
        <v/>
      </c>
      <c r="I255" s="96"/>
    </row>
    <row r="256" spans="1:9" ht="16.5" customHeight="1" x14ac:dyDescent="0.45">
      <c r="A256" s="50">
        <f t="shared" si="14"/>
        <v>197</v>
      </c>
      <c r="B256" s="89"/>
      <c r="C256" s="90"/>
      <c r="D256" s="91"/>
      <c r="E256" s="92"/>
      <c r="F256" s="93"/>
      <c r="G256" s="94"/>
      <c r="H256" s="95" t="str">
        <f t="shared" si="15"/>
        <v/>
      </c>
      <c r="I256" s="96"/>
    </row>
    <row r="257" spans="1:9" ht="16.5" customHeight="1" x14ac:dyDescent="0.45">
      <c r="A257" s="50">
        <f t="shared" si="14"/>
        <v>198</v>
      </c>
      <c r="B257" s="89"/>
      <c r="C257" s="90"/>
      <c r="D257" s="91"/>
      <c r="E257" s="92"/>
      <c r="F257" s="93"/>
      <c r="G257" s="94"/>
      <c r="H257" s="95" t="str">
        <f t="shared" si="15"/>
        <v/>
      </c>
      <c r="I257" s="96"/>
    </row>
    <row r="258" spans="1:9" ht="16.5" customHeight="1" x14ac:dyDescent="0.45">
      <c r="A258" s="50">
        <f t="shared" si="14"/>
        <v>199</v>
      </c>
      <c r="B258" s="89"/>
      <c r="C258" s="90"/>
      <c r="D258" s="91"/>
      <c r="E258" s="92"/>
      <c r="F258" s="93"/>
      <c r="G258" s="94"/>
      <c r="H258" s="95" t="str">
        <f t="shared" si="15"/>
        <v/>
      </c>
      <c r="I258" s="96"/>
    </row>
    <row r="259" spans="1:9" ht="16.5" customHeight="1" x14ac:dyDescent="0.45">
      <c r="A259" s="50">
        <f t="shared" si="14"/>
        <v>200</v>
      </c>
      <c r="B259" s="89"/>
      <c r="C259" s="90"/>
      <c r="D259" s="91"/>
      <c r="E259" s="92"/>
      <c r="F259" s="93"/>
      <c r="G259" s="94"/>
      <c r="H259" s="95" t="str">
        <f t="shared" si="15"/>
        <v/>
      </c>
      <c r="I259" s="96"/>
    </row>
    <row r="260" spans="1:9" ht="16.5" customHeight="1" x14ac:dyDescent="0.45">
      <c r="A260" s="50">
        <f t="shared" si="14"/>
        <v>201</v>
      </c>
      <c r="B260" s="89"/>
      <c r="C260" s="90"/>
      <c r="D260" s="91"/>
      <c r="E260" s="92"/>
      <c r="F260" s="93"/>
      <c r="G260" s="94"/>
      <c r="H260" s="95" t="str">
        <f t="shared" si="15"/>
        <v/>
      </c>
      <c r="I260" s="96"/>
    </row>
    <row r="261" spans="1:9" ht="16.5" customHeight="1" x14ac:dyDescent="0.45">
      <c r="A261" s="50">
        <f t="shared" si="14"/>
        <v>202</v>
      </c>
      <c r="B261" s="89"/>
      <c r="C261" s="90"/>
      <c r="D261" s="91"/>
      <c r="E261" s="92"/>
      <c r="F261" s="93"/>
      <c r="G261" s="94"/>
      <c r="H261" s="95" t="str">
        <f t="shared" si="15"/>
        <v/>
      </c>
      <c r="I261" s="96"/>
    </row>
    <row r="262" spans="1:9" ht="16.5" customHeight="1" x14ac:dyDescent="0.45">
      <c r="A262" s="50">
        <f t="shared" si="14"/>
        <v>203</v>
      </c>
      <c r="B262" s="89"/>
      <c r="C262" s="90"/>
      <c r="D262" s="91"/>
      <c r="E262" s="92"/>
      <c r="F262" s="93"/>
      <c r="G262" s="94"/>
      <c r="H262" s="95" t="str">
        <f t="shared" si="15"/>
        <v/>
      </c>
      <c r="I262" s="96"/>
    </row>
    <row r="263" spans="1:9" ht="16.5" customHeight="1" x14ac:dyDescent="0.45">
      <c r="A263" s="50">
        <f t="shared" si="14"/>
        <v>204</v>
      </c>
      <c r="B263" s="89"/>
      <c r="C263" s="90"/>
      <c r="D263" s="91"/>
      <c r="E263" s="92"/>
      <c r="F263" s="93"/>
      <c r="G263" s="94"/>
      <c r="H263" s="95" t="str">
        <f t="shared" si="15"/>
        <v/>
      </c>
      <c r="I263" s="96"/>
    </row>
    <row r="264" spans="1:9" ht="16.5" customHeight="1" x14ac:dyDescent="0.45">
      <c r="A264" s="50">
        <f t="shared" si="14"/>
        <v>205</v>
      </c>
      <c r="B264" s="89"/>
      <c r="C264" s="90"/>
      <c r="D264" s="91"/>
      <c r="E264" s="92"/>
      <c r="F264" s="93"/>
      <c r="G264" s="94"/>
      <c r="H264" s="95" t="str">
        <f t="shared" si="15"/>
        <v/>
      </c>
      <c r="I264" s="96"/>
    </row>
    <row r="265" spans="1:9" ht="16.5" customHeight="1" x14ac:dyDescent="0.45">
      <c r="A265" s="50">
        <f t="shared" si="14"/>
        <v>206</v>
      </c>
      <c r="B265" s="89"/>
      <c r="C265" s="90"/>
      <c r="D265" s="91"/>
      <c r="E265" s="92"/>
      <c r="F265" s="93"/>
      <c r="G265" s="94"/>
      <c r="H265" s="95" t="str">
        <f t="shared" si="15"/>
        <v/>
      </c>
      <c r="I265" s="96"/>
    </row>
    <row r="266" spans="1:9" ht="16.5" customHeight="1" x14ac:dyDescent="0.45">
      <c r="A266" s="50">
        <f t="shared" si="14"/>
        <v>207</v>
      </c>
      <c r="B266" s="89"/>
      <c r="C266" s="90"/>
      <c r="D266" s="91"/>
      <c r="E266" s="92"/>
      <c r="F266" s="93"/>
      <c r="G266" s="94"/>
      <c r="H266" s="95" t="str">
        <f t="shared" si="15"/>
        <v/>
      </c>
      <c r="I266" s="96"/>
    </row>
    <row r="267" spans="1:9" ht="16.5" customHeight="1" x14ac:dyDescent="0.45">
      <c r="A267" s="50">
        <f t="shared" si="14"/>
        <v>208</v>
      </c>
      <c r="B267" s="89"/>
      <c r="C267" s="90"/>
      <c r="D267" s="91"/>
      <c r="E267" s="92"/>
      <c r="F267" s="93"/>
      <c r="G267" s="94"/>
      <c r="H267" s="95" t="str">
        <f t="shared" si="15"/>
        <v/>
      </c>
      <c r="I267" s="96"/>
    </row>
    <row r="268" spans="1:9" ht="16.5" customHeight="1" x14ac:dyDescent="0.45">
      <c r="A268" s="50">
        <f t="shared" si="14"/>
        <v>209</v>
      </c>
      <c r="B268" s="89"/>
      <c r="C268" s="90"/>
      <c r="D268" s="91"/>
      <c r="E268" s="92"/>
      <c r="F268" s="93"/>
      <c r="G268" s="94"/>
      <c r="H268" s="95" t="str">
        <f t="shared" si="15"/>
        <v/>
      </c>
      <c r="I268" s="96"/>
    </row>
    <row r="269" spans="1:9" ht="16.5" customHeight="1" thickBot="1" x14ac:dyDescent="0.5">
      <c r="A269" s="50">
        <f t="shared" si="14"/>
        <v>210</v>
      </c>
      <c r="B269" s="89"/>
      <c r="C269" s="90"/>
      <c r="D269" s="91"/>
      <c r="E269" s="92"/>
      <c r="F269" s="93"/>
      <c r="G269" s="94"/>
      <c r="H269" s="95" t="str">
        <f t="shared" si="15"/>
        <v/>
      </c>
      <c r="I269" s="96"/>
    </row>
    <row r="270" spans="1:9" ht="22.5" customHeight="1" thickBot="1" x14ac:dyDescent="0.5">
      <c r="B270" s="254" t="s">
        <v>91</v>
      </c>
      <c r="C270" s="255"/>
      <c r="D270" s="255"/>
      <c r="E270" s="97" t="s">
        <v>25</v>
      </c>
      <c r="F270" s="98" t="s">
        <v>25</v>
      </c>
      <c r="G270" s="7" t="s">
        <v>25</v>
      </c>
      <c r="H270" s="8">
        <f>SUMIF(C240:C269,"&lt;&gt;"&amp;"▲助成対象外",H240:H269)</f>
        <v>0</v>
      </c>
      <c r="I270" s="99"/>
    </row>
    <row r="271" spans="1:9" ht="22.5" customHeight="1" thickTop="1" thickBot="1" x14ac:dyDescent="0.5">
      <c r="B271" s="256" t="s">
        <v>92</v>
      </c>
      <c r="C271" s="257"/>
      <c r="D271" s="257"/>
      <c r="E271" s="100" t="s">
        <v>25</v>
      </c>
      <c r="F271" s="101" t="s">
        <v>25</v>
      </c>
      <c r="G271" s="9" t="s">
        <v>25</v>
      </c>
      <c r="H271" s="10">
        <f>SUMIF(C240:C269,"▲助成対象外",H240:H269)</f>
        <v>0</v>
      </c>
      <c r="I271" s="102"/>
    </row>
    <row r="272" spans="1:9" ht="13.2" customHeight="1" x14ac:dyDescent="0.45"/>
    <row r="274" spans="1:11" ht="21" customHeight="1" x14ac:dyDescent="0.45">
      <c r="B274" s="50" t="str">
        <f>B236</f>
        <v>内訳明細表</v>
      </c>
      <c r="C274" s="103"/>
      <c r="D274" s="258" t="str">
        <f>$D$8</f>
        <v>省エネ設備の導入</v>
      </c>
      <c r="E274" s="259"/>
      <c r="F274" s="259"/>
      <c r="G274" s="259"/>
      <c r="H274" s="87" t="s">
        <v>93</v>
      </c>
      <c r="K274" s="85"/>
    </row>
    <row r="275" spans="1:11" ht="13.2" customHeight="1" x14ac:dyDescent="0.45">
      <c r="D275" s="260"/>
      <c r="E275" s="260"/>
      <c r="F275" s="260"/>
      <c r="G275" s="260"/>
      <c r="H275" s="260"/>
    </row>
    <row r="276" spans="1:11" ht="13.2" customHeight="1" x14ac:dyDescent="0.45">
      <c r="A276" s="88" t="s">
        <v>19</v>
      </c>
      <c r="B276" s="253" t="s">
        <v>106</v>
      </c>
      <c r="C276" s="253" t="s">
        <v>102</v>
      </c>
      <c r="D276" s="253" t="s">
        <v>20</v>
      </c>
      <c r="E276" s="261" t="s">
        <v>6</v>
      </c>
      <c r="F276" s="253" t="s">
        <v>103</v>
      </c>
      <c r="G276" s="262" t="s">
        <v>21</v>
      </c>
      <c r="H276" s="262" t="s">
        <v>22</v>
      </c>
      <c r="I276" s="253" t="s">
        <v>23</v>
      </c>
    </row>
    <row r="277" spans="1:11" ht="13.2" customHeight="1" x14ac:dyDescent="0.45">
      <c r="A277" s="88" t="s">
        <v>24</v>
      </c>
      <c r="B277" s="253"/>
      <c r="C277" s="253"/>
      <c r="D277" s="253"/>
      <c r="E277" s="261"/>
      <c r="F277" s="253"/>
      <c r="G277" s="263"/>
      <c r="H277" s="263"/>
      <c r="I277" s="253"/>
    </row>
    <row r="278" spans="1:11" ht="16.5" customHeight="1" x14ac:dyDescent="0.45">
      <c r="A278" s="50">
        <f>ROW()-3-8*8</f>
        <v>211</v>
      </c>
      <c r="B278" s="89"/>
      <c r="C278" s="90"/>
      <c r="D278" s="91"/>
      <c r="E278" s="92"/>
      <c r="F278" s="93"/>
      <c r="G278" s="94"/>
      <c r="H278" s="95" t="str">
        <f>IF(E278*G278=0,"",ROUND(E278*G278,0))</f>
        <v/>
      </c>
      <c r="I278" s="96"/>
    </row>
    <row r="279" spans="1:11" ht="16.5" customHeight="1" x14ac:dyDescent="0.45">
      <c r="A279" s="50">
        <f t="shared" ref="A279:A307" si="16">ROW()-3-8*8</f>
        <v>212</v>
      </c>
      <c r="B279" s="89"/>
      <c r="C279" s="90"/>
      <c r="D279" s="91"/>
      <c r="E279" s="92"/>
      <c r="F279" s="93"/>
      <c r="G279" s="94"/>
      <c r="H279" s="95" t="str">
        <f t="shared" ref="H279:H307" si="17">IF(E279*G279=0,"",ROUND(E279*G279,0))</f>
        <v/>
      </c>
      <c r="I279" s="96"/>
    </row>
    <row r="280" spans="1:11" ht="16.5" customHeight="1" x14ac:dyDescent="0.45">
      <c r="A280" s="50">
        <f t="shared" si="16"/>
        <v>213</v>
      </c>
      <c r="B280" s="89"/>
      <c r="C280" s="90"/>
      <c r="D280" s="91"/>
      <c r="E280" s="92"/>
      <c r="F280" s="93"/>
      <c r="G280" s="94"/>
      <c r="H280" s="95" t="str">
        <f t="shared" si="17"/>
        <v/>
      </c>
      <c r="I280" s="96"/>
    </row>
    <row r="281" spans="1:11" ht="16.5" customHeight="1" x14ac:dyDescent="0.45">
      <c r="A281" s="50">
        <f t="shared" si="16"/>
        <v>214</v>
      </c>
      <c r="B281" s="89"/>
      <c r="C281" s="90"/>
      <c r="D281" s="91"/>
      <c r="E281" s="92"/>
      <c r="F281" s="93"/>
      <c r="G281" s="94"/>
      <c r="H281" s="95" t="str">
        <f t="shared" si="17"/>
        <v/>
      </c>
      <c r="I281" s="96"/>
    </row>
    <row r="282" spans="1:11" ht="16.5" customHeight="1" x14ac:dyDescent="0.45">
      <c r="A282" s="50">
        <f t="shared" si="16"/>
        <v>215</v>
      </c>
      <c r="B282" s="89"/>
      <c r="C282" s="90"/>
      <c r="D282" s="91"/>
      <c r="E282" s="92"/>
      <c r="F282" s="93"/>
      <c r="G282" s="94"/>
      <c r="H282" s="95" t="str">
        <f t="shared" si="17"/>
        <v/>
      </c>
      <c r="I282" s="96"/>
    </row>
    <row r="283" spans="1:11" ht="16.5" customHeight="1" x14ac:dyDescent="0.45">
      <c r="A283" s="50">
        <f t="shared" si="16"/>
        <v>216</v>
      </c>
      <c r="B283" s="89"/>
      <c r="C283" s="90"/>
      <c r="D283" s="91"/>
      <c r="E283" s="92"/>
      <c r="F283" s="93"/>
      <c r="G283" s="94"/>
      <c r="H283" s="95" t="str">
        <f t="shared" si="17"/>
        <v/>
      </c>
      <c r="I283" s="96"/>
    </row>
    <row r="284" spans="1:11" ht="16.5" customHeight="1" x14ac:dyDescent="0.45">
      <c r="A284" s="50">
        <f t="shared" si="16"/>
        <v>217</v>
      </c>
      <c r="B284" s="89"/>
      <c r="C284" s="90"/>
      <c r="D284" s="91"/>
      <c r="E284" s="92"/>
      <c r="F284" s="93"/>
      <c r="G284" s="94"/>
      <c r="H284" s="95" t="str">
        <f t="shared" si="17"/>
        <v/>
      </c>
      <c r="I284" s="96"/>
    </row>
    <row r="285" spans="1:11" ht="16.5" customHeight="1" x14ac:dyDescent="0.45">
      <c r="A285" s="50">
        <f t="shared" si="16"/>
        <v>218</v>
      </c>
      <c r="B285" s="89"/>
      <c r="C285" s="90"/>
      <c r="D285" s="91"/>
      <c r="E285" s="92"/>
      <c r="F285" s="93"/>
      <c r="G285" s="94"/>
      <c r="H285" s="95" t="str">
        <f t="shared" si="17"/>
        <v/>
      </c>
      <c r="I285" s="96"/>
    </row>
    <row r="286" spans="1:11" ht="16.5" customHeight="1" x14ac:dyDescent="0.45">
      <c r="A286" s="50">
        <f t="shared" si="16"/>
        <v>219</v>
      </c>
      <c r="B286" s="89"/>
      <c r="C286" s="90"/>
      <c r="D286" s="91"/>
      <c r="E286" s="92"/>
      <c r="F286" s="93"/>
      <c r="G286" s="94"/>
      <c r="H286" s="95" t="str">
        <f t="shared" si="17"/>
        <v/>
      </c>
      <c r="I286" s="96"/>
    </row>
    <row r="287" spans="1:11" ht="16.5" customHeight="1" x14ac:dyDescent="0.45">
      <c r="A287" s="50">
        <f t="shared" si="16"/>
        <v>220</v>
      </c>
      <c r="B287" s="89"/>
      <c r="C287" s="90"/>
      <c r="D287" s="91"/>
      <c r="E287" s="92"/>
      <c r="F287" s="93"/>
      <c r="G287" s="94"/>
      <c r="H287" s="95" t="str">
        <f t="shared" si="17"/>
        <v/>
      </c>
      <c r="I287" s="96"/>
    </row>
    <row r="288" spans="1:11" ht="16.5" customHeight="1" x14ac:dyDescent="0.45">
      <c r="A288" s="50">
        <f t="shared" si="16"/>
        <v>221</v>
      </c>
      <c r="B288" s="89"/>
      <c r="C288" s="90"/>
      <c r="D288" s="91"/>
      <c r="E288" s="92"/>
      <c r="F288" s="93"/>
      <c r="G288" s="94"/>
      <c r="H288" s="95" t="str">
        <f t="shared" si="17"/>
        <v/>
      </c>
      <c r="I288" s="96"/>
    </row>
    <row r="289" spans="1:9" ht="16.5" customHeight="1" x14ac:dyDescent="0.45">
      <c r="A289" s="50">
        <f t="shared" si="16"/>
        <v>222</v>
      </c>
      <c r="B289" s="89"/>
      <c r="C289" s="90"/>
      <c r="D289" s="91"/>
      <c r="E289" s="92"/>
      <c r="F289" s="93"/>
      <c r="G289" s="94"/>
      <c r="H289" s="95" t="str">
        <f t="shared" si="17"/>
        <v/>
      </c>
      <c r="I289" s="96"/>
    </row>
    <row r="290" spans="1:9" ht="16.5" customHeight="1" x14ac:dyDescent="0.45">
      <c r="A290" s="50">
        <f t="shared" si="16"/>
        <v>223</v>
      </c>
      <c r="B290" s="89"/>
      <c r="C290" s="90"/>
      <c r="D290" s="91"/>
      <c r="E290" s="92"/>
      <c r="F290" s="93"/>
      <c r="G290" s="94"/>
      <c r="H290" s="95" t="str">
        <f t="shared" si="17"/>
        <v/>
      </c>
      <c r="I290" s="96"/>
    </row>
    <row r="291" spans="1:9" ht="16.5" customHeight="1" x14ac:dyDescent="0.45">
      <c r="A291" s="50">
        <f t="shared" si="16"/>
        <v>224</v>
      </c>
      <c r="B291" s="89"/>
      <c r="C291" s="90"/>
      <c r="D291" s="91"/>
      <c r="E291" s="92"/>
      <c r="F291" s="93"/>
      <c r="G291" s="94"/>
      <c r="H291" s="95" t="str">
        <f t="shared" si="17"/>
        <v/>
      </c>
      <c r="I291" s="96"/>
    </row>
    <row r="292" spans="1:9" ht="16.5" customHeight="1" x14ac:dyDescent="0.45">
      <c r="A292" s="50">
        <f t="shared" si="16"/>
        <v>225</v>
      </c>
      <c r="B292" s="89"/>
      <c r="C292" s="90"/>
      <c r="D292" s="91"/>
      <c r="E292" s="92"/>
      <c r="F292" s="93"/>
      <c r="G292" s="94"/>
      <c r="H292" s="95" t="str">
        <f t="shared" si="17"/>
        <v/>
      </c>
      <c r="I292" s="96"/>
    </row>
    <row r="293" spans="1:9" ht="16.5" customHeight="1" x14ac:dyDescent="0.45">
      <c r="A293" s="50">
        <f t="shared" si="16"/>
        <v>226</v>
      </c>
      <c r="B293" s="89"/>
      <c r="C293" s="90"/>
      <c r="D293" s="91"/>
      <c r="E293" s="92"/>
      <c r="F293" s="93"/>
      <c r="G293" s="94"/>
      <c r="H293" s="95" t="str">
        <f t="shared" si="17"/>
        <v/>
      </c>
      <c r="I293" s="96"/>
    </row>
    <row r="294" spans="1:9" ht="16.5" customHeight="1" x14ac:dyDescent="0.45">
      <c r="A294" s="50">
        <f t="shared" si="16"/>
        <v>227</v>
      </c>
      <c r="B294" s="89"/>
      <c r="C294" s="90"/>
      <c r="D294" s="91"/>
      <c r="E294" s="92"/>
      <c r="F294" s="93"/>
      <c r="G294" s="94"/>
      <c r="H294" s="95" t="str">
        <f t="shared" si="17"/>
        <v/>
      </c>
      <c r="I294" s="96"/>
    </row>
    <row r="295" spans="1:9" ht="16.5" customHeight="1" x14ac:dyDescent="0.45">
      <c r="A295" s="50">
        <f t="shared" si="16"/>
        <v>228</v>
      </c>
      <c r="B295" s="89"/>
      <c r="C295" s="90"/>
      <c r="D295" s="91"/>
      <c r="E295" s="92"/>
      <c r="F295" s="93"/>
      <c r="G295" s="94"/>
      <c r="H295" s="95" t="str">
        <f t="shared" si="17"/>
        <v/>
      </c>
      <c r="I295" s="96"/>
    </row>
    <row r="296" spans="1:9" ht="16.5" customHeight="1" x14ac:dyDescent="0.45">
      <c r="A296" s="50">
        <f t="shared" si="16"/>
        <v>229</v>
      </c>
      <c r="B296" s="89"/>
      <c r="C296" s="90"/>
      <c r="D296" s="91"/>
      <c r="E296" s="92"/>
      <c r="F296" s="93"/>
      <c r="G296" s="94"/>
      <c r="H296" s="95" t="str">
        <f t="shared" si="17"/>
        <v/>
      </c>
      <c r="I296" s="96"/>
    </row>
    <row r="297" spans="1:9" ht="16.5" customHeight="1" x14ac:dyDescent="0.45">
      <c r="A297" s="50">
        <f t="shared" si="16"/>
        <v>230</v>
      </c>
      <c r="B297" s="89"/>
      <c r="C297" s="90"/>
      <c r="D297" s="91"/>
      <c r="E297" s="92"/>
      <c r="F297" s="93"/>
      <c r="G297" s="94"/>
      <c r="H297" s="95" t="str">
        <f t="shared" si="17"/>
        <v/>
      </c>
      <c r="I297" s="96"/>
    </row>
    <row r="298" spans="1:9" ht="16.5" customHeight="1" x14ac:dyDescent="0.45">
      <c r="A298" s="50">
        <f t="shared" si="16"/>
        <v>231</v>
      </c>
      <c r="B298" s="89"/>
      <c r="C298" s="90"/>
      <c r="D298" s="91"/>
      <c r="E298" s="92"/>
      <c r="F298" s="93"/>
      <c r="G298" s="94"/>
      <c r="H298" s="95" t="str">
        <f t="shared" si="17"/>
        <v/>
      </c>
      <c r="I298" s="96"/>
    </row>
    <row r="299" spans="1:9" ht="16.5" customHeight="1" x14ac:dyDescent="0.45">
      <c r="A299" s="50">
        <f t="shared" si="16"/>
        <v>232</v>
      </c>
      <c r="B299" s="89"/>
      <c r="C299" s="90"/>
      <c r="D299" s="91"/>
      <c r="E299" s="92"/>
      <c r="F299" s="93"/>
      <c r="G299" s="94"/>
      <c r="H299" s="95" t="str">
        <f t="shared" si="17"/>
        <v/>
      </c>
      <c r="I299" s="96"/>
    </row>
    <row r="300" spans="1:9" ht="16.5" customHeight="1" x14ac:dyDescent="0.45">
      <c r="A300" s="50">
        <f t="shared" si="16"/>
        <v>233</v>
      </c>
      <c r="B300" s="89"/>
      <c r="C300" s="90"/>
      <c r="D300" s="91"/>
      <c r="E300" s="92"/>
      <c r="F300" s="93"/>
      <c r="G300" s="94"/>
      <c r="H300" s="95" t="str">
        <f t="shared" si="17"/>
        <v/>
      </c>
      <c r="I300" s="96"/>
    </row>
    <row r="301" spans="1:9" ht="16.5" customHeight="1" x14ac:dyDescent="0.45">
      <c r="A301" s="50">
        <f t="shared" si="16"/>
        <v>234</v>
      </c>
      <c r="B301" s="89"/>
      <c r="C301" s="90"/>
      <c r="D301" s="91"/>
      <c r="E301" s="92"/>
      <c r="F301" s="93"/>
      <c r="G301" s="94"/>
      <c r="H301" s="95" t="str">
        <f t="shared" si="17"/>
        <v/>
      </c>
      <c r="I301" s="96"/>
    </row>
    <row r="302" spans="1:9" ht="16.5" customHeight="1" x14ac:dyDescent="0.45">
      <c r="A302" s="50">
        <f t="shared" si="16"/>
        <v>235</v>
      </c>
      <c r="B302" s="89"/>
      <c r="C302" s="90"/>
      <c r="D302" s="91"/>
      <c r="E302" s="92"/>
      <c r="F302" s="93"/>
      <c r="G302" s="94"/>
      <c r="H302" s="95" t="str">
        <f t="shared" si="17"/>
        <v/>
      </c>
      <c r="I302" s="96"/>
    </row>
    <row r="303" spans="1:9" ht="16.5" customHeight="1" x14ac:dyDescent="0.45">
      <c r="A303" s="50">
        <f t="shared" si="16"/>
        <v>236</v>
      </c>
      <c r="B303" s="89"/>
      <c r="C303" s="90"/>
      <c r="D303" s="91"/>
      <c r="E303" s="92"/>
      <c r="F303" s="93"/>
      <c r="G303" s="94"/>
      <c r="H303" s="95" t="str">
        <f t="shared" si="17"/>
        <v/>
      </c>
      <c r="I303" s="96"/>
    </row>
    <row r="304" spans="1:9" ht="16.5" customHeight="1" x14ac:dyDescent="0.45">
      <c r="A304" s="50">
        <f t="shared" si="16"/>
        <v>237</v>
      </c>
      <c r="B304" s="89"/>
      <c r="C304" s="90"/>
      <c r="D304" s="91"/>
      <c r="E304" s="92"/>
      <c r="F304" s="93"/>
      <c r="G304" s="94"/>
      <c r="H304" s="95" t="str">
        <f t="shared" si="17"/>
        <v/>
      </c>
      <c r="I304" s="96"/>
    </row>
    <row r="305" spans="1:11" ht="16.5" customHeight="1" x14ac:dyDescent="0.45">
      <c r="A305" s="50">
        <f t="shared" si="16"/>
        <v>238</v>
      </c>
      <c r="B305" s="89"/>
      <c r="C305" s="90"/>
      <c r="D305" s="91"/>
      <c r="E305" s="92"/>
      <c r="F305" s="93"/>
      <c r="G305" s="94"/>
      <c r="H305" s="95" t="str">
        <f t="shared" si="17"/>
        <v/>
      </c>
      <c r="I305" s="96"/>
    </row>
    <row r="306" spans="1:11" ht="16.5" customHeight="1" x14ac:dyDescent="0.45">
      <c r="A306" s="50">
        <f t="shared" si="16"/>
        <v>239</v>
      </c>
      <c r="B306" s="89"/>
      <c r="C306" s="90"/>
      <c r="D306" s="91"/>
      <c r="E306" s="92"/>
      <c r="F306" s="93"/>
      <c r="G306" s="94"/>
      <c r="H306" s="95" t="str">
        <f t="shared" si="17"/>
        <v/>
      </c>
      <c r="I306" s="96"/>
    </row>
    <row r="307" spans="1:11" ht="16.5" customHeight="1" thickBot="1" x14ac:dyDescent="0.5">
      <c r="A307" s="50">
        <f t="shared" si="16"/>
        <v>240</v>
      </c>
      <c r="B307" s="89"/>
      <c r="C307" s="90"/>
      <c r="D307" s="91"/>
      <c r="E307" s="92"/>
      <c r="F307" s="93"/>
      <c r="G307" s="94"/>
      <c r="H307" s="95" t="str">
        <f t="shared" si="17"/>
        <v/>
      </c>
      <c r="I307" s="96"/>
    </row>
    <row r="308" spans="1:11" ht="22.5" customHeight="1" thickBot="1" x14ac:dyDescent="0.5">
      <c r="B308" s="254" t="s">
        <v>94</v>
      </c>
      <c r="C308" s="255"/>
      <c r="D308" s="255"/>
      <c r="E308" s="97" t="s">
        <v>25</v>
      </c>
      <c r="F308" s="98" t="s">
        <v>25</v>
      </c>
      <c r="G308" s="7" t="s">
        <v>25</v>
      </c>
      <c r="H308" s="8">
        <f>SUMIF(C278:C307,"&lt;&gt;"&amp;"▲助成対象外",H278:H307)</f>
        <v>0</v>
      </c>
      <c r="I308" s="99"/>
    </row>
    <row r="309" spans="1:11" ht="22.5" customHeight="1" thickTop="1" thickBot="1" x14ac:dyDescent="0.5">
      <c r="B309" s="256" t="s">
        <v>95</v>
      </c>
      <c r="C309" s="257"/>
      <c r="D309" s="257"/>
      <c r="E309" s="100" t="s">
        <v>25</v>
      </c>
      <c r="F309" s="101" t="s">
        <v>25</v>
      </c>
      <c r="G309" s="9" t="s">
        <v>25</v>
      </c>
      <c r="H309" s="10">
        <f>SUMIF(C278:C307,"▲助成対象外",H278:H307)</f>
        <v>0</v>
      </c>
      <c r="I309" s="102"/>
    </row>
    <row r="310" spans="1:11" ht="13.2" customHeight="1" x14ac:dyDescent="0.45"/>
    <row r="312" spans="1:11" ht="21" customHeight="1" x14ac:dyDescent="0.45">
      <c r="B312" s="50" t="str">
        <f>B274</f>
        <v>内訳明細表</v>
      </c>
      <c r="C312" s="103"/>
      <c r="D312" s="258" t="str">
        <f>$D$8</f>
        <v>省エネ設備の導入</v>
      </c>
      <c r="E312" s="259"/>
      <c r="F312" s="259"/>
      <c r="G312" s="259"/>
      <c r="H312" s="87" t="s">
        <v>96</v>
      </c>
      <c r="K312" s="85"/>
    </row>
    <row r="313" spans="1:11" ht="13.2" customHeight="1" x14ac:dyDescent="0.45">
      <c r="D313" s="260"/>
      <c r="E313" s="260"/>
      <c r="F313" s="260"/>
      <c r="G313" s="260"/>
      <c r="H313" s="260"/>
    </row>
    <row r="314" spans="1:11" ht="13.2" customHeight="1" x14ac:dyDescent="0.45">
      <c r="A314" s="88" t="s">
        <v>19</v>
      </c>
      <c r="B314" s="253" t="s">
        <v>106</v>
      </c>
      <c r="C314" s="253" t="s">
        <v>102</v>
      </c>
      <c r="D314" s="253" t="s">
        <v>20</v>
      </c>
      <c r="E314" s="261" t="s">
        <v>6</v>
      </c>
      <c r="F314" s="253" t="s">
        <v>103</v>
      </c>
      <c r="G314" s="262" t="s">
        <v>21</v>
      </c>
      <c r="H314" s="262" t="s">
        <v>22</v>
      </c>
      <c r="I314" s="253" t="s">
        <v>23</v>
      </c>
    </row>
    <row r="315" spans="1:11" ht="13.2" customHeight="1" x14ac:dyDescent="0.45">
      <c r="A315" s="88" t="s">
        <v>24</v>
      </c>
      <c r="B315" s="253"/>
      <c r="C315" s="253"/>
      <c r="D315" s="253"/>
      <c r="E315" s="261"/>
      <c r="F315" s="253"/>
      <c r="G315" s="263"/>
      <c r="H315" s="263"/>
      <c r="I315" s="253"/>
    </row>
    <row r="316" spans="1:11" ht="16.5" customHeight="1" x14ac:dyDescent="0.45">
      <c r="A316" s="50">
        <f>ROW()-3-8*9</f>
        <v>241</v>
      </c>
      <c r="B316" s="89"/>
      <c r="C316" s="90"/>
      <c r="D316" s="91"/>
      <c r="E316" s="92"/>
      <c r="F316" s="93"/>
      <c r="G316" s="94"/>
      <c r="H316" s="95" t="str">
        <f>IF(E316*G316=0,"",ROUND(E316*G316,0))</f>
        <v/>
      </c>
      <c r="I316" s="96"/>
    </row>
    <row r="317" spans="1:11" ht="16.5" customHeight="1" x14ac:dyDescent="0.45">
      <c r="A317" s="50">
        <f t="shared" ref="A317:A345" si="18">ROW()-3-8*9</f>
        <v>242</v>
      </c>
      <c r="B317" s="89"/>
      <c r="C317" s="90"/>
      <c r="D317" s="91"/>
      <c r="E317" s="92"/>
      <c r="F317" s="93"/>
      <c r="G317" s="94"/>
      <c r="H317" s="95" t="str">
        <f t="shared" ref="H317:H345" si="19">IF(E317*G317=0,"",ROUND(E317*G317,0))</f>
        <v/>
      </c>
      <c r="I317" s="96"/>
    </row>
    <row r="318" spans="1:11" ht="16.5" customHeight="1" x14ac:dyDescent="0.45">
      <c r="A318" s="50">
        <f t="shared" si="18"/>
        <v>243</v>
      </c>
      <c r="B318" s="89"/>
      <c r="C318" s="90"/>
      <c r="D318" s="91"/>
      <c r="E318" s="92"/>
      <c r="F318" s="93"/>
      <c r="G318" s="94"/>
      <c r="H318" s="95" t="str">
        <f t="shared" si="19"/>
        <v/>
      </c>
      <c r="I318" s="96"/>
    </row>
    <row r="319" spans="1:11" ht="16.5" customHeight="1" x14ac:dyDescent="0.45">
      <c r="A319" s="50">
        <f t="shared" si="18"/>
        <v>244</v>
      </c>
      <c r="B319" s="89"/>
      <c r="C319" s="90"/>
      <c r="D319" s="91"/>
      <c r="E319" s="92"/>
      <c r="F319" s="93"/>
      <c r="G319" s="94"/>
      <c r="H319" s="95" t="str">
        <f t="shared" si="19"/>
        <v/>
      </c>
      <c r="I319" s="96"/>
    </row>
    <row r="320" spans="1:11" ht="16.5" customHeight="1" x14ac:dyDescent="0.45">
      <c r="A320" s="50">
        <f t="shared" si="18"/>
        <v>245</v>
      </c>
      <c r="B320" s="89"/>
      <c r="C320" s="90"/>
      <c r="D320" s="91"/>
      <c r="E320" s="92"/>
      <c r="F320" s="93"/>
      <c r="G320" s="94"/>
      <c r="H320" s="95" t="str">
        <f t="shared" si="19"/>
        <v/>
      </c>
      <c r="I320" s="96"/>
    </row>
    <row r="321" spans="1:9" ht="16.5" customHeight="1" x14ac:dyDescent="0.45">
      <c r="A321" s="50">
        <f t="shared" si="18"/>
        <v>246</v>
      </c>
      <c r="B321" s="89"/>
      <c r="C321" s="90"/>
      <c r="D321" s="91"/>
      <c r="E321" s="92"/>
      <c r="F321" s="93"/>
      <c r="G321" s="94"/>
      <c r="H321" s="95" t="str">
        <f t="shared" si="19"/>
        <v/>
      </c>
      <c r="I321" s="96"/>
    </row>
    <row r="322" spans="1:9" ht="16.5" customHeight="1" x14ac:dyDescent="0.45">
      <c r="A322" s="50">
        <f t="shared" si="18"/>
        <v>247</v>
      </c>
      <c r="B322" s="89"/>
      <c r="C322" s="90"/>
      <c r="D322" s="91"/>
      <c r="E322" s="92"/>
      <c r="F322" s="93"/>
      <c r="G322" s="94"/>
      <c r="H322" s="95" t="str">
        <f t="shared" si="19"/>
        <v/>
      </c>
      <c r="I322" s="96"/>
    </row>
    <row r="323" spans="1:9" ht="16.5" customHeight="1" x14ac:dyDescent="0.45">
      <c r="A323" s="50">
        <f t="shared" si="18"/>
        <v>248</v>
      </c>
      <c r="B323" s="89"/>
      <c r="C323" s="90"/>
      <c r="D323" s="91"/>
      <c r="E323" s="92"/>
      <c r="F323" s="93"/>
      <c r="G323" s="94"/>
      <c r="H323" s="95" t="str">
        <f t="shared" si="19"/>
        <v/>
      </c>
      <c r="I323" s="96"/>
    </row>
    <row r="324" spans="1:9" ht="16.5" customHeight="1" x14ac:dyDescent="0.45">
      <c r="A324" s="50">
        <f t="shared" si="18"/>
        <v>249</v>
      </c>
      <c r="B324" s="89"/>
      <c r="C324" s="90"/>
      <c r="D324" s="91"/>
      <c r="E324" s="92"/>
      <c r="F324" s="93"/>
      <c r="G324" s="94"/>
      <c r="H324" s="95" t="str">
        <f t="shared" si="19"/>
        <v/>
      </c>
      <c r="I324" s="96"/>
    </row>
    <row r="325" spans="1:9" ht="16.5" customHeight="1" x14ac:dyDescent="0.45">
      <c r="A325" s="50">
        <f t="shared" si="18"/>
        <v>250</v>
      </c>
      <c r="B325" s="89"/>
      <c r="C325" s="90"/>
      <c r="D325" s="91"/>
      <c r="E325" s="92"/>
      <c r="F325" s="93"/>
      <c r="G325" s="94"/>
      <c r="H325" s="95" t="str">
        <f t="shared" si="19"/>
        <v/>
      </c>
      <c r="I325" s="96"/>
    </row>
    <row r="326" spans="1:9" ht="16.5" customHeight="1" x14ac:dyDescent="0.45">
      <c r="A326" s="50">
        <f t="shared" si="18"/>
        <v>251</v>
      </c>
      <c r="B326" s="89"/>
      <c r="C326" s="90"/>
      <c r="D326" s="91"/>
      <c r="E326" s="92"/>
      <c r="F326" s="93"/>
      <c r="G326" s="94"/>
      <c r="H326" s="95" t="str">
        <f t="shared" si="19"/>
        <v/>
      </c>
      <c r="I326" s="96"/>
    </row>
    <row r="327" spans="1:9" ht="16.5" customHeight="1" x14ac:dyDescent="0.45">
      <c r="A327" s="50">
        <f t="shared" si="18"/>
        <v>252</v>
      </c>
      <c r="B327" s="89"/>
      <c r="C327" s="90"/>
      <c r="D327" s="91"/>
      <c r="E327" s="92"/>
      <c r="F327" s="93"/>
      <c r="G327" s="94"/>
      <c r="H327" s="95" t="str">
        <f t="shared" si="19"/>
        <v/>
      </c>
      <c r="I327" s="96"/>
    </row>
    <row r="328" spans="1:9" ht="16.5" customHeight="1" x14ac:dyDescent="0.45">
      <c r="A328" s="50">
        <f t="shared" si="18"/>
        <v>253</v>
      </c>
      <c r="B328" s="89"/>
      <c r="C328" s="90"/>
      <c r="D328" s="91"/>
      <c r="E328" s="92"/>
      <c r="F328" s="93"/>
      <c r="G328" s="94"/>
      <c r="H328" s="95" t="str">
        <f t="shared" si="19"/>
        <v/>
      </c>
      <c r="I328" s="96"/>
    </row>
    <row r="329" spans="1:9" ht="16.5" customHeight="1" x14ac:dyDescent="0.45">
      <c r="A329" s="50">
        <f t="shared" si="18"/>
        <v>254</v>
      </c>
      <c r="B329" s="89"/>
      <c r="C329" s="90"/>
      <c r="D329" s="91"/>
      <c r="E329" s="92"/>
      <c r="F329" s="93"/>
      <c r="G329" s="94"/>
      <c r="H329" s="95" t="str">
        <f t="shared" si="19"/>
        <v/>
      </c>
      <c r="I329" s="96"/>
    </row>
    <row r="330" spans="1:9" ht="16.5" customHeight="1" x14ac:dyDescent="0.45">
      <c r="A330" s="50">
        <f t="shared" si="18"/>
        <v>255</v>
      </c>
      <c r="B330" s="89"/>
      <c r="C330" s="90"/>
      <c r="D330" s="91"/>
      <c r="E330" s="92"/>
      <c r="F330" s="93"/>
      <c r="G330" s="94"/>
      <c r="H330" s="95" t="str">
        <f t="shared" si="19"/>
        <v/>
      </c>
      <c r="I330" s="96"/>
    </row>
    <row r="331" spans="1:9" ht="16.5" customHeight="1" x14ac:dyDescent="0.45">
      <c r="A331" s="50">
        <f t="shared" si="18"/>
        <v>256</v>
      </c>
      <c r="B331" s="89"/>
      <c r="C331" s="90"/>
      <c r="D331" s="91"/>
      <c r="E331" s="92"/>
      <c r="F331" s="93"/>
      <c r="G331" s="94"/>
      <c r="H331" s="95" t="str">
        <f t="shared" si="19"/>
        <v/>
      </c>
      <c r="I331" s="96"/>
    </row>
    <row r="332" spans="1:9" ht="16.5" customHeight="1" x14ac:dyDescent="0.45">
      <c r="A332" s="50">
        <f t="shared" si="18"/>
        <v>257</v>
      </c>
      <c r="B332" s="89"/>
      <c r="C332" s="90"/>
      <c r="D332" s="91"/>
      <c r="E332" s="92"/>
      <c r="F332" s="93"/>
      <c r="G332" s="94"/>
      <c r="H332" s="95" t="str">
        <f t="shared" si="19"/>
        <v/>
      </c>
      <c r="I332" s="96"/>
    </row>
    <row r="333" spans="1:9" ht="16.5" customHeight="1" x14ac:dyDescent="0.45">
      <c r="A333" s="50">
        <f t="shared" si="18"/>
        <v>258</v>
      </c>
      <c r="B333" s="89"/>
      <c r="C333" s="90"/>
      <c r="D333" s="91"/>
      <c r="E333" s="92"/>
      <c r="F333" s="93"/>
      <c r="G333" s="94"/>
      <c r="H333" s="95" t="str">
        <f t="shared" si="19"/>
        <v/>
      </c>
      <c r="I333" s="96"/>
    </row>
    <row r="334" spans="1:9" ht="16.5" customHeight="1" x14ac:dyDescent="0.45">
      <c r="A334" s="50">
        <f t="shared" si="18"/>
        <v>259</v>
      </c>
      <c r="B334" s="89"/>
      <c r="C334" s="90"/>
      <c r="D334" s="91"/>
      <c r="E334" s="92"/>
      <c r="F334" s="93"/>
      <c r="G334" s="94"/>
      <c r="H334" s="95" t="str">
        <f t="shared" si="19"/>
        <v/>
      </c>
      <c r="I334" s="96"/>
    </row>
    <row r="335" spans="1:9" ht="16.5" customHeight="1" x14ac:dyDescent="0.45">
      <c r="A335" s="50">
        <f t="shared" si="18"/>
        <v>260</v>
      </c>
      <c r="B335" s="89"/>
      <c r="C335" s="90"/>
      <c r="D335" s="91"/>
      <c r="E335" s="92"/>
      <c r="F335" s="93"/>
      <c r="G335" s="94"/>
      <c r="H335" s="95" t="str">
        <f t="shared" si="19"/>
        <v/>
      </c>
      <c r="I335" s="96"/>
    </row>
    <row r="336" spans="1:9" ht="16.5" customHeight="1" x14ac:dyDescent="0.45">
      <c r="A336" s="50">
        <f t="shared" si="18"/>
        <v>261</v>
      </c>
      <c r="B336" s="89"/>
      <c r="C336" s="90"/>
      <c r="D336" s="91"/>
      <c r="E336" s="92"/>
      <c r="F336" s="93"/>
      <c r="G336" s="94"/>
      <c r="H336" s="95" t="str">
        <f t="shared" si="19"/>
        <v/>
      </c>
      <c r="I336" s="96"/>
    </row>
    <row r="337" spans="1:11" ht="16.5" customHeight="1" x14ac:dyDescent="0.45">
      <c r="A337" s="50">
        <f t="shared" si="18"/>
        <v>262</v>
      </c>
      <c r="B337" s="89"/>
      <c r="C337" s="90"/>
      <c r="D337" s="91"/>
      <c r="E337" s="92"/>
      <c r="F337" s="93"/>
      <c r="G337" s="94"/>
      <c r="H337" s="95" t="str">
        <f t="shared" si="19"/>
        <v/>
      </c>
      <c r="I337" s="96"/>
    </row>
    <row r="338" spans="1:11" ht="16.5" customHeight="1" x14ac:dyDescent="0.45">
      <c r="A338" s="50">
        <f t="shared" si="18"/>
        <v>263</v>
      </c>
      <c r="B338" s="89"/>
      <c r="C338" s="90"/>
      <c r="D338" s="91"/>
      <c r="E338" s="92"/>
      <c r="F338" s="93"/>
      <c r="G338" s="94"/>
      <c r="H338" s="95" t="str">
        <f t="shared" si="19"/>
        <v/>
      </c>
      <c r="I338" s="96"/>
    </row>
    <row r="339" spans="1:11" ht="16.5" customHeight="1" x14ac:dyDescent="0.45">
      <c r="A339" s="50">
        <f t="shared" si="18"/>
        <v>264</v>
      </c>
      <c r="B339" s="89"/>
      <c r="C339" s="90"/>
      <c r="D339" s="91"/>
      <c r="E339" s="92"/>
      <c r="F339" s="93"/>
      <c r="G339" s="94"/>
      <c r="H339" s="95" t="str">
        <f t="shared" si="19"/>
        <v/>
      </c>
      <c r="I339" s="96"/>
    </row>
    <row r="340" spans="1:11" ht="16.5" customHeight="1" x14ac:dyDescent="0.45">
      <c r="A340" s="50">
        <f t="shared" si="18"/>
        <v>265</v>
      </c>
      <c r="B340" s="89"/>
      <c r="C340" s="90"/>
      <c r="D340" s="91"/>
      <c r="E340" s="92"/>
      <c r="F340" s="93"/>
      <c r="G340" s="94"/>
      <c r="H340" s="95" t="str">
        <f t="shared" si="19"/>
        <v/>
      </c>
      <c r="I340" s="96"/>
    </row>
    <row r="341" spans="1:11" ht="16.5" customHeight="1" x14ac:dyDescent="0.45">
      <c r="A341" s="50">
        <f t="shared" si="18"/>
        <v>266</v>
      </c>
      <c r="B341" s="89"/>
      <c r="C341" s="90"/>
      <c r="D341" s="91"/>
      <c r="E341" s="92"/>
      <c r="F341" s="93"/>
      <c r="G341" s="94"/>
      <c r="H341" s="95" t="str">
        <f t="shared" si="19"/>
        <v/>
      </c>
      <c r="I341" s="96"/>
    </row>
    <row r="342" spans="1:11" ht="16.5" customHeight="1" x14ac:dyDescent="0.45">
      <c r="A342" s="50">
        <f t="shared" si="18"/>
        <v>267</v>
      </c>
      <c r="B342" s="89"/>
      <c r="C342" s="90"/>
      <c r="D342" s="91"/>
      <c r="E342" s="92"/>
      <c r="F342" s="93"/>
      <c r="G342" s="94"/>
      <c r="H342" s="95" t="str">
        <f t="shared" si="19"/>
        <v/>
      </c>
      <c r="I342" s="96"/>
    </row>
    <row r="343" spans="1:11" ht="16.5" customHeight="1" x14ac:dyDescent="0.45">
      <c r="A343" s="50">
        <f t="shared" si="18"/>
        <v>268</v>
      </c>
      <c r="B343" s="89"/>
      <c r="C343" s="90"/>
      <c r="D343" s="91"/>
      <c r="E343" s="92"/>
      <c r="F343" s="93"/>
      <c r="G343" s="94"/>
      <c r="H343" s="95" t="str">
        <f t="shared" si="19"/>
        <v/>
      </c>
      <c r="I343" s="96"/>
    </row>
    <row r="344" spans="1:11" ht="16.5" customHeight="1" x14ac:dyDescent="0.45">
      <c r="A344" s="50">
        <f t="shared" si="18"/>
        <v>269</v>
      </c>
      <c r="B344" s="89"/>
      <c r="C344" s="90"/>
      <c r="D344" s="91"/>
      <c r="E344" s="92"/>
      <c r="F344" s="93"/>
      <c r="G344" s="94"/>
      <c r="H344" s="95" t="str">
        <f t="shared" si="19"/>
        <v/>
      </c>
      <c r="I344" s="96"/>
    </row>
    <row r="345" spans="1:11" ht="16.5" customHeight="1" thickBot="1" x14ac:dyDescent="0.5">
      <c r="A345" s="50">
        <f t="shared" si="18"/>
        <v>270</v>
      </c>
      <c r="B345" s="89"/>
      <c r="C345" s="90"/>
      <c r="D345" s="91"/>
      <c r="E345" s="92"/>
      <c r="F345" s="93"/>
      <c r="G345" s="94"/>
      <c r="H345" s="95" t="str">
        <f t="shared" si="19"/>
        <v/>
      </c>
      <c r="I345" s="96"/>
    </row>
    <row r="346" spans="1:11" ht="22.5" customHeight="1" thickBot="1" x14ac:dyDescent="0.5">
      <c r="B346" s="254" t="s">
        <v>97</v>
      </c>
      <c r="C346" s="255"/>
      <c r="D346" s="255"/>
      <c r="E346" s="97" t="s">
        <v>25</v>
      </c>
      <c r="F346" s="98" t="s">
        <v>25</v>
      </c>
      <c r="G346" s="7" t="s">
        <v>25</v>
      </c>
      <c r="H346" s="8">
        <f>SUMIF(C316:C345,"&lt;&gt;"&amp;"▲助成対象外",H316:H345)</f>
        <v>0</v>
      </c>
      <c r="I346" s="99"/>
    </row>
    <row r="347" spans="1:11" ht="22.5" customHeight="1" thickTop="1" thickBot="1" x14ac:dyDescent="0.5">
      <c r="B347" s="256" t="s">
        <v>98</v>
      </c>
      <c r="C347" s="257"/>
      <c r="D347" s="257"/>
      <c r="E347" s="100" t="s">
        <v>25</v>
      </c>
      <c r="F347" s="101" t="s">
        <v>25</v>
      </c>
      <c r="G347" s="9" t="s">
        <v>25</v>
      </c>
      <c r="H347" s="10">
        <f>SUMIF(C316:C345,"▲助成対象外",H316:H345)</f>
        <v>0</v>
      </c>
      <c r="I347" s="102"/>
    </row>
    <row r="348" spans="1:11" ht="13.2" customHeight="1" x14ac:dyDescent="0.45"/>
    <row r="350" spans="1:11" ht="21" customHeight="1" x14ac:dyDescent="0.45">
      <c r="B350" s="50" t="str">
        <f>B312</f>
        <v>内訳明細表</v>
      </c>
      <c r="C350" s="103"/>
      <c r="D350" s="258" t="str">
        <f>$D$8</f>
        <v>省エネ設備の導入</v>
      </c>
      <c r="E350" s="259"/>
      <c r="F350" s="259"/>
      <c r="G350" s="259"/>
      <c r="H350" s="87" t="s">
        <v>99</v>
      </c>
      <c r="K350" s="85"/>
    </row>
    <row r="351" spans="1:11" ht="13.2" customHeight="1" x14ac:dyDescent="0.45">
      <c r="D351" s="260"/>
      <c r="E351" s="260"/>
      <c r="F351" s="260"/>
      <c r="G351" s="260"/>
      <c r="H351" s="260"/>
    </row>
    <row r="352" spans="1:11" ht="13.2" customHeight="1" x14ac:dyDescent="0.45">
      <c r="A352" s="88" t="s">
        <v>19</v>
      </c>
      <c r="B352" s="253" t="s">
        <v>106</v>
      </c>
      <c r="C352" s="253" t="s">
        <v>102</v>
      </c>
      <c r="D352" s="253" t="s">
        <v>20</v>
      </c>
      <c r="E352" s="261" t="s">
        <v>6</v>
      </c>
      <c r="F352" s="253" t="s">
        <v>103</v>
      </c>
      <c r="G352" s="262" t="s">
        <v>21</v>
      </c>
      <c r="H352" s="262" t="s">
        <v>22</v>
      </c>
      <c r="I352" s="253" t="s">
        <v>23</v>
      </c>
    </row>
    <row r="353" spans="1:9" ht="13.2" customHeight="1" x14ac:dyDescent="0.45">
      <c r="A353" s="88" t="s">
        <v>24</v>
      </c>
      <c r="B353" s="253"/>
      <c r="C353" s="253"/>
      <c r="D353" s="253"/>
      <c r="E353" s="261"/>
      <c r="F353" s="253"/>
      <c r="G353" s="263"/>
      <c r="H353" s="263"/>
      <c r="I353" s="253"/>
    </row>
    <row r="354" spans="1:9" ht="16.5" customHeight="1" x14ac:dyDescent="0.45">
      <c r="A354" s="50">
        <f>ROW()-3-8*10</f>
        <v>271</v>
      </c>
      <c r="B354" s="89"/>
      <c r="C354" s="90"/>
      <c r="D354" s="91"/>
      <c r="E354" s="92"/>
      <c r="F354" s="93"/>
      <c r="G354" s="94"/>
      <c r="H354" s="95" t="str">
        <f>IF(E354*G354=0,"",ROUND(E354*G354,0))</f>
        <v/>
      </c>
      <c r="I354" s="96"/>
    </row>
    <row r="355" spans="1:9" ht="16.5" customHeight="1" x14ac:dyDescent="0.45">
      <c r="A355" s="50">
        <f t="shared" ref="A355:A383" si="20">ROW()-3-8*10</f>
        <v>272</v>
      </c>
      <c r="B355" s="89"/>
      <c r="C355" s="90"/>
      <c r="D355" s="91"/>
      <c r="E355" s="92"/>
      <c r="F355" s="93"/>
      <c r="G355" s="94"/>
      <c r="H355" s="95" t="str">
        <f t="shared" ref="H355:H383" si="21">IF(E355*G355=0,"",ROUND(E355*G355,0))</f>
        <v/>
      </c>
      <c r="I355" s="96"/>
    </row>
    <row r="356" spans="1:9" ht="16.5" customHeight="1" x14ac:dyDescent="0.45">
      <c r="A356" s="50">
        <f t="shared" si="20"/>
        <v>273</v>
      </c>
      <c r="B356" s="89"/>
      <c r="C356" s="90"/>
      <c r="D356" s="91"/>
      <c r="E356" s="92"/>
      <c r="F356" s="93"/>
      <c r="G356" s="94"/>
      <c r="H356" s="95" t="str">
        <f t="shared" si="21"/>
        <v/>
      </c>
      <c r="I356" s="96"/>
    </row>
    <row r="357" spans="1:9" ht="16.5" customHeight="1" x14ac:dyDescent="0.45">
      <c r="A357" s="50">
        <f t="shared" si="20"/>
        <v>274</v>
      </c>
      <c r="B357" s="89"/>
      <c r="C357" s="90"/>
      <c r="D357" s="91"/>
      <c r="E357" s="92"/>
      <c r="F357" s="93"/>
      <c r="G357" s="94"/>
      <c r="H357" s="95" t="str">
        <f t="shared" si="21"/>
        <v/>
      </c>
      <c r="I357" s="96"/>
    </row>
    <row r="358" spans="1:9" ht="16.5" customHeight="1" x14ac:dyDescent="0.45">
      <c r="A358" s="50">
        <f t="shared" si="20"/>
        <v>275</v>
      </c>
      <c r="B358" s="89"/>
      <c r="C358" s="90"/>
      <c r="D358" s="91"/>
      <c r="E358" s="92"/>
      <c r="F358" s="93"/>
      <c r="G358" s="94"/>
      <c r="H358" s="95" t="str">
        <f t="shared" si="21"/>
        <v/>
      </c>
      <c r="I358" s="96"/>
    </row>
    <row r="359" spans="1:9" ht="16.5" customHeight="1" x14ac:dyDescent="0.45">
      <c r="A359" s="50">
        <f t="shared" si="20"/>
        <v>276</v>
      </c>
      <c r="B359" s="89"/>
      <c r="C359" s="90"/>
      <c r="D359" s="91"/>
      <c r="E359" s="92"/>
      <c r="F359" s="93"/>
      <c r="G359" s="94"/>
      <c r="H359" s="95" t="str">
        <f t="shared" si="21"/>
        <v/>
      </c>
      <c r="I359" s="96"/>
    </row>
    <row r="360" spans="1:9" ht="16.5" customHeight="1" x14ac:dyDescent="0.45">
      <c r="A360" s="50">
        <f t="shared" si="20"/>
        <v>277</v>
      </c>
      <c r="B360" s="89"/>
      <c r="C360" s="90"/>
      <c r="D360" s="91"/>
      <c r="E360" s="92"/>
      <c r="F360" s="93"/>
      <c r="G360" s="94"/>
      <c r="H360" s="95" t="str">
        <f t="shared" si="21"/>
        <v/>
      </c>
      <c r="I360" s="96"/>
    </row>
    <row r="361" spans="1:9" ht="16.5" customHeight="1" x14ac:dyDescent="0.45">
      <c r="A361" s="50">
        <f t="shared" si="20"/>
        <v>278</v>
      </c>
      <c r="B361" s="89"/>
      <c r="C361" s="90"/>
      <c r="D361" s="91"/>
      <c r="E361" s="92"/>
      <c r="F361" s="93"/>
      <c r="G361" s="94"/>
      <c r="H361" s="95" t="str">
        <f t="shared" si="21"/>
        <v/>
      </c>
      <c r="I361" s="96"/>
    </row>
    <row r="362" spans="1:9" ht="16.5" customHeight="1" x14ac:dyDescent="0.45">
      <c r="A362" s="50">
        <f t="shared" si="20"/>
        <v>279</v>
      </c>
      <c r="B362" s="89"/>
      <c r="C362" s="90"/>
      <c r="D362" s="91"/>
      <c r="E362" s="92"/>
      <c r="F362" s="93"/>
      <c r="G362" s="94"/>
      <c r="H362" s="95" t="str">
        <f t="shared" si="21"/>
        <v/>
      </c>
      <c r="I362" s="96"/>
    </row>
    <row r="363" spans="1:9" ht="16.5" customHeight="1" x14ac:dyDescent="0.45">
      <c r="A363" s="50">
        <f t="shared" si="20"/>
        <v>280</v>
      </c>
      <c r="B363" s="89"/>
      <c r="C363" s="90"/>
      <c r="D363" s="91"/>
      <c r="E363" s="92"/>
      <c r="F363" s="93"/>
      <c r="G363" s="94"/>
      <c r="H363" s="95" t="str">
        <f t="shared" si="21"/>
        <v/>
      </c>
      <c r="I363" s="96"/>
    </row>
    <row r="364" spans="1:9" ht="16.5" customHeight="1" x14ac:dyDescent="0.45">
      <c r="A364" s="50">
        <f t="shared" si="20"/>
        <v>281</v>
      </c>
      <c r="B364" s="89"/>
      <c r="C364" s="90"/>
      <c r="D364" s="91"/>
      <c r="E364" s="92"/>
      <c r="F364" s="93"/>
      <c r="G364" s="94"/>
      <c r="H364" s="95" t="str">
        <f t="shared" si="21"/>
        <v/>
      </c>
      <c r="I364" s="96"/>
    </row>
    <row r="365" spans="1:9" ht="16.5" customHeight="1" x14ac:dyDescent="0.45">
      <c r="A365" s="50">
        <f t="shared" si="20"/>
        <v>282</v>
      </c>
      <c r="B365" s="89"/>
      <c r="C365" s="90"/>
      <c r="D365" s="91"/>
      <c r="E365" s="92"/>
      <c r="F365" s="93"/>
      <c r="G365" s="94"/>
      <c r="H365" s="95" t="str">
        <f t="shared" si="21"/>
        <v/>
      </c>
      <c r="I365" s="96"/>
    </row>
    <row r="366" spans="1:9" ht="16.5" customHeight="1" x14ac:dyDescent="0.45">
      <c r="A366" s="50">
        <f t="shared" si="20"/>
        <v>283</v>
      </c>
      <c r="B366" s="89"/>
      <c r="C366" s="90"/>
      <c r="D366" s="91"/>
      <c r="E366" s="92"/>
      <c r="F366" s="93"/>
      <c r="G366" s="94"/>
      <c r="H366" s="95" t="str">
        <f t="shared" si="21"/>
        <v/>
      </c>
      <c r="I366" s="96"/>
    </row>
    <row r="367" spans="1:9" ht="16.5" customHeight="1" x14ac:dyDescent="0.45">
      <c r="A367" s="50">
        <f t="shared" si="20"/>
        <v>284</v>
      </c>
      <c r="B367" s="89"/>
      <c r="C367" s="90"/>
      <c r="D367" s="91"/>
      <c r="E367" s="92"/>
      <c r="F367" s="93"/>
      <c r="G367" s="94"/>
      <c r="H367" s="95" t="str">
        <f t="shared" si="21"/>
        <v/>
      </c>
      <c r="I367" s="96"/>
    </row>
    <row r="368" spans="1:9" ht="16.5" customHeight="1" x14ac:dyDescent="0.45">
      <c r="A368" s="50">
        <f t="shared" si="20"/>
        <v>285</v>
      </c>
      <c r="B368" s="89"/>
      <c r="C368" s="90"/>
      <c r="D368" s="91"/>
      <c r="E368" s="92"/>
      <c r="F368" s="93"/>
      <c r="G368" s="94"/>
      <c r="H368" s="95" t="str">
        <f t="shared" si="21"/>
        <v/>
      </c>
      <c r="I368" s="96"/>
    </row>
    <row r="369" spans="1:9" ht="16.5" customHeight="1" x14ac:dyDescent="0.45">
      <c r="A369" s="50">
        <f t="shared" si="20"/>
        <v>286</v>
      </c>
      <c r="B369" s="89"/>
      <c r="C369" s="90"/>
      <c r="D369" s="91"/>
      <c r="E369" s="92"/>
      <c r="F369" s="93"/>
      <c r="G369" s="94"/>
      <c r="H369" s="95" t="str">
        <f t="shared" si="21"/>
        <v/>
      </c>
      <c r="I369" s="96"/>
    </row>
    <row r="370" spans="1:9" ht="16.5" customHeight="1" x14ac:dyDescent="0.45">
      <c r="A370" s="50">
        <f t="shared" si="20"/>
        <v>287</v>
      </c>
      <c r="B370" s="89"/>
      <c r="C370" s="90"/>
      <c r="D370" s="91"/>
      <c r="E370" s="92"/>
      <c r="F370" s="93"/>
      <c r="G370" s="94"/>
      <c r="H370" s="95" t="str">
        <f t="shared" si="21"/>
        <v/>
      </c>
      <c r="I370" s="96"/>
    </row>
    <row r="371" spans="1:9" ht="16.5" customHeight="1" x14ac:dyDescent="0.45">
      <c r="A371" s="50">
        <f t="shared" si="20"/>
        <v>288</v>
      </c>
      <c r="B371" s="89"/>
      <c r="C371" s="90"/>
      <c r="D371" s="91"/>
      <c r="E371" s="92"/>
      <c r="F371" s="93"/>
      <c r="G371" s="94"/>
      <c r="H371" s="95" t="str">
        <f t="shared" si="21"/>
        <v/>
      </c>
      <c r="I371" s="96"/>
    </row>
    <row r="372" spans="1:9" ht="16.5" customHeight="1" x14ac:dyDescent="0.45">
      <c r="A372" s="50">
        <f t="shared" si="20"/>
        <v>289</v>
      </c>
      <c r="B372" s="89"/>
      <c r="C372" s="90"/>
      <c r="D372" s="91"/>
      <c r="E372" s="92"/>
      <c r="F372" s="93"/>
      <c r="G372" s="94"/>
      <c r="H372" s="95" t="str">
        <f t="shared" si="21"/>
        <v/>
      </c>
      <c r="I372" s="96"/>
    </row>
    <row r="373" spans="1:9" ht="16.5" customHeight="1" x14ac:dyDescent="0.45">
      <c r="A373" s="50">
        <f t="shared" si="20"/>
        <v>290</v>
      </c>
      <c r="B373" s="89"/>
      <c r="C373" s="90"/>
      <c r="D373" s="91"/>
      <c r="E373" s="92"/>
      <c r="F373" s="93"/>
      <c r="G373" s="94"/>
      <c r="H373" s="95" t="str">
        <f t="shared" si="21"/>
        <v/>
      </c>
      <c r="I373" s="96"/>
    </row>
    <row r="374" spans="1:9" ht="16.5" customHeight="1" x14ac:dyDescent="0.45">
      <c r="A374" s="50">
        <f t="shared" si="20"/>
        <v>291</v>
      </c>
      <c r="B374" s="89"/>
      <c r="C374" s="90"/>
      <c r="D374" s="91"/>
      <c r="E374" s="92"/>
      <c r="F374" s="93"/>
      <c r="G374" s="94"/>
      <c r="H374" s="95" t="str">
        <f t="shared" si="21"/>
        <v/>
      </c>
      <c r="I374" s="96"/>
    </row>
    <row r="375" spans="1:9" ht="16.5" customHeight="1" x14ac:dyDescent="0.45">
      <c r="A375" s="50">
        <f t="shared" si="20"/>
        <v>292</v>
      </c>
      <c r="B375" s="89"/>
      <c r="C375" s="90"/>
      <c r="D375" s="91"/>
      <c r="E375" s="92"/>
      <c r="F375" s="93"/>
      <c r="G375" s="94"/>
      <c r="H375" s="95" t="str">
        <f t="shared" si="21"/>
        <v/>
      </c>
      <c r="I375" s="96"/>
    </row>
    <row r="376" spans="1:9" ht="16.5" customHeight="1" x14ac:dyDescent="0.45">
      <c r="A376" s="50">
        <f t="shared" si="20"/>
        <v>293</v>
      </c>
      <c r="B376" s="89"/>
      <c r="C376" s="90"/>
      <c r="D376" s="91"/>
      <c r="E376" s="92"/>
      <c r="F376" s="93"/>
      <c r="G376" s="94"/>
      <c r="H376" s="95" t="str">
        <f t="shared" si="21"/>
        <v/>
      </c>
      <c r="I376" s="96"/>
    </row>
    <row r="377" spans="1:9" ht="16.5" customHeight="1" x14ac:dyDescent="0.45">
      <c r="A377" s="50">
        <f t="shared" si="20"/>
        <v>294</v>
      </c>
      <c r="B377" s="89"/>
      <c r="C377" s="90"/>
      <c r="D377" s="91"/>
      <c r="E377" s="92"/>
      <c r="F377" s="93"/>
      <c r="G377" s="94"/>
      <c r="H377" s="95" t="str">
        <f t="shared" si="21"/>
        <v/>
      </c>
      <c r="I377" s="96"/>
    </row>
    <row r="378" spans="1:9" ht="16.5" customHeight="1" x14ac:dyDescent="0.45">
      <c r="A378" s="50">
        <f t="shared" si="20"/>
        <v>295</v>
      </c>
      <c r="B378" s="89"/>
      <c r="C378" s="90"/>
      <c r="D378" s="91"/>
      <c r="E378" s="92"/>
      <c r="F378" s="93"/>
      <c r="G378" s="94"/>
      <c r="H378" s="95" t="str">
        <f t="shared" si="21"/>
        <v/>
      </c>
      <c r="I378" s="96"/>
    </row>
    <row r="379" spans="1:9" ht="16.5" customHeight="1" x14ac:dyDescent="0.45">
      <c r="A379" s="50">
        <f t="shared" si="20"/>
        <v>296</v>
      </c>
      <c r="B379" s="89"/>
      <c r="C379" s="90"/>
      <c r="D379" s="91"/>
      <c r="E379" s="92"/>
      <c r="F379" s="93"/>
      <c r="G379" s="94"/>
      <c r="H379" s="95" t="str">
        <f t="shared" si="21"/>
        <v/>
      </c>
      <c r="I379" s="96"/>
    </row>
    <row r="380" spans="1:9" ht="16.5" customHeight="1" x14ac:dyDescent="0.45">
      <c r="A380" s="50">
        <f t="shared" si="20"/>
        <v>297</v>
      </c>
      <c r="B380" s="89"/>
      <c r="C380" s="90"/>
      <c r="D380" s="91"/>
      <c r="E380" s="92"/>
      <c r="F380" s="93"/>
      <c r="G380" s="94"/>
      <c r="H380" s="95" t="str">
        <f t="shared" si="21"/>
        <v/>
      </c>
      <c r="I380" s="96"/>
    </row>
    <row r="381" spans="1:9" ht="16.5" customHeight="1" x14ac:dyDescent="0.45">
      <c r="A381" s="50">
        <f t="shared" si="20"/>
        <v>298</v>
      </c>
      <c r="B381" s="89"/>
      <c r="C381" s="90"/>
      <c r="D381" s="91"/>
      <c r="E381" s="92"/>
      <c r="F381" s="93"/>
      <c r="G381" s="94"/>
      <c r="H381" s="95" t="str">
        <f t="shared" si="21"/>
        <v/>
      </c>
      <c r="I381" s="96"/>
    </row>
    <row r="382" spans="1:9" ht="16.5" customHeight="1" x14ac:dyDescent="0.45">
      <c r="A382" s="50">
        <f t="shared" si="20"/>
        <v>299</v>
      </c>
      <c r="B382" s="89"/>
      <c r="C382" s="90"/>
      <c r="D382" s="91"/>
      <c r="E382" s="92"/>
      <c r="F382" s="93"/>
      <c r="G382" s="94"/>
      <c r="H382" s="95" t="str">
        <f t="shared" si="21"/>
        <v/>
      </c>
      <c r="I382" s="96"/>
    </row>
    <row r="383" spans="1:9" ht="16.5" customHeight="1" thickBot="1" x14ac:dyDescent="0.5">
      <c r="A383" s="50">
        <f t="shared" si="20"/>
        <v>300</v>
      </c>
      <c r="B383" s="89"/>
      <c r="C383" s="90"/>
      <c r="D383" s="91"/>
      <c r="E383" s="92"/>
      <c r="F383" s="93"/>
      <c r="G383" s="94"/>
      <c r="H383" s="95" t="str">
        <f t="shared" si="21"/>
        <v/>
      </c>
      <c r="I383" s="96"/>
    </row>
    <row r="384" spans="1:9" ht="22.5" customHeight="1" thickBot="1" x14ac:dyDescent="0.5">
      <c r="B384" s="254" t="s">
        <v>100</v>
      </c>
      <c r="C384" s="255"/>
      <c r="D384" s="255"/>
      <c r="E384" s="97" t="s">
        <v>25</v>
      </c>
      <c r="F384" s="98" t="s">
        <v>25</v>
      </c>
      <c r="G384" s="7" t="s">
        <v>25</v>
      </c>
      <c r="H384" s="8">
        <f>SUMIF(C354:C383,"&lt;&gt;"&amp;"▲助成対象外",H354:H383)</f>
        <v>0</v>
      </c>
      <c r="I384" s="99"/>
    </row>
    <row r="385" spans="2:9" ht="22.5" customHeight="1" thickTop="1" thickBot="1" x14ac:dyDescent="0.5">
      <c r="B385" s="256" t="s">
        <v>101</v>
      </c>
      <c r="C385" s="257"/>
      <c r="D385" s="257"/>
      <c r="E385" s="100" t="s">
        <v>25</v>
      </c>
      <c r="F385" s="101" t="s">
        <v>25</v>
      </c>
      <c r="G385" s="9" t="s">
        <v>25</v>
      </c>
      <c r="H385" s="10">
        <f>SUMIF(C354:C383,"▲助成対象外",H354:H383)</f>
        <v>0</v>
      </c>
      <c r="I385" s="102"/>
    </row>
  </sheetData>
  <sheetProtection algorithmName="SHA-512" hashValue="r2aQOsc/Fk/RC0apgt3WuLsDiJKGrV/wJCanC1YZWKRdpODzIIA8x9Ek53T1wmLPVJEtKR/B3sXEZZU0IOIBKA==" saltValue="4dPCnxiEUfwt/5bZpxb3Ng==" spinCount="100000" sheet="1" objects="1" scenarios="1"/>
  <mergeCells count="132">
    <mergeCell ref="D8:G8"/>
    <mergeCell ref="D9:H9"/>
    <mergeCell ref="B10:B11"/>
    <mergeCell ref="C10:C11"/>
    <mergeCell ref="D10:D11"/>
    <mergeCell ref="E10:E11"/>
    <mergeCell ref="F10:F11"/>
    <mergeCell ref="G10:G11"/>
    <mergeCell ref="H10:H11"/>
    <mergeCell ref="I48:I49"/>
    <mergeCell ref="B80:D80"/>
    <mergeCell ref="B81:D81"/>
    <mergeCell ref="D84:G84"/>
    <mergeCell ref="I10:I11"/>
    <mergeCell ref="B42:D42"/>
    <mergeCell ref="B43:D43"/>
    <mergeCell ref="D46:G46"/>
    <mergeCell ref="D47:H47"/>
    <mergeCell ref="B48:B49"/>
    <mergeCell ref="C48:C49"/>
    <mergeCell ref="D48:D49"/>
    <mergeCell ref="E48:E49"/>
    <mergeCell ref="F48:F49"/>
    <mergeCell ref="D85:H85"/>
    <mergeCell ref="B86:B87"/>
    <mergeCell ref="C86:C87"/>
    <mergeCell ref="D86:D87"/>
    <mergeCell ref="E86:E87"/>
    <mergeCell ref="F86:F87"/>
    <mergeCell ref="G86:G87"/>
    <mergeCell ref="H86:H87"/>
    <mergeCell ref="G48:G49"/>
    <mergeCell ref="H48:H49"/>
    <mergeCell ref="I124:I125"/>
    <mergeCell ref="B156:D156"/>
    <mergeCell ref="B157:D157"/>
    <mergeCell ref="D160:G160"/>
    <mergeCell ref="I86:I87"/>
    <mergeCell ref="B118:D118"/>
    <mergeCell ref="B119:D119"/>
    <mergeCell ref="D122:G122"/>
    <mergeCell ref="D123:H123"/>
    <mergeCell ref="B124:B125"/>
    <mergeCell ref="C124:C125"/>
    <mergeCell ref="D124:D125"/>
    <mergeCell ref="E124:E125"/>
    <mergeCell ref="F124:F125"/>
    <mergeCell ref="D161:H161"/>
    <mergeCell ref="B162:B163"/>
    <mergeCell ref="C162:C163"/>
    <mergeCell ref="D162:D163"/>
    <mergeCell ref="E162:E163"/>
    <mergeCell ref="F162:F163"/>
    <mergeCell ref="G162:G163"/>
    <mergeCell ref="H162:H163"/>
    <mergeCell ref="G124:G125"/>
    <mergeCell ref="H124:H125"/>
    <mergeCell ref="I200:I201"/>
    <mergeCell ref="B232:D232"/>
    <mergeCell ref="B233:D233"/>
    <mergeCell ref="D236:G236"/>
    <mergeCell ref="I162:I163"/>
    <mergeCell ref="B194:D194"/>
    <mergeCell ref="B195:D195"/>
    <mergeCell ref="D198:G198"/>
    <mergeCell ref="D199:H199"/>
    <mergeCell ref="B200:B201"/>
    <mergeCell ref="C200:C201"/>
    <mergeCell ref="D200:D201"/>
    <mergeCell ref="E200:E201"/>
    <mergeCell ref="F200:F201"/>
    <mergeCell ref="D237:H237"/>
    <mergeCell ref="B238:B239"/>
    <mergeCell ref="C238:C239"/>
    <mergeCell ref="D238:D239"/>
    <mergeCell ref="E238:E239"/>
    <mergeCell ref="F238:F239"/>
    <mergeCell ref="G238:G239"/>
    <mergeCell ref="H238:H239"/>
    <mergeCell ref="G200:G201"/>
    <mergeCell ref="H200:H201"/>
    <mergeCell ref="I276:I277"/>
    <mergeCell ref="B308:D308"/>
    <mergeCell ref="B309:D309"/>
    <mergeCell ref="D312:G312"/>
    <mergeCell ref="I238:I239"/>
    <mergeCell ref="B270:D270"/>
    <mergeCell ref="B271:D271"/>
    <mergeCell ref="D274:G274"/>
    <mergeCell ref="D275:H275"/>
    <mergeCell ref="B276:B277"/>
    <mergeCell ref="C276:C277"/>
    <mergeCell ref="D276:D277"/>
    <mergeCell ref="E276:E277"/>
    <mergeCell ref="F276:F277"/>
    <mergeCell ref="D313:H313"/>
    <mergeCell ref="B314:B315"/>
    <mergeCell ref="C314:C315"/>
    <mergeCell ref="D314:D315"/>
    <mergeCell ref="E314:E315"/>
    <mergeCell ref="F314:F315"/>
    <mergeCell ref="G314:G315"/>
    <mergeCell ref="H314:H315"/>
    <mergeCell ref="G276:G277"/>
    <mergeCell ref="H276:H277"/>
    <mergeCell ref="G352:G353"/>
    <mergeCell ref="H352:H353"/>
    <mergeCell ref="I352:I353"/>
    <mergeCell ref="B384:D384"/>
    <mergeCell ref="B385:D385"/>
    <mergeCell ref="I314:I315"/>
    <mergeCell ref="B346:D346"/>
    <mergeCell ref="B347:D347"/>
    <mergeCell ref="D350:G350"/>
    <mergeCell ref="D351:H351"/>
    <mergeCell ref="B352:B353"/>
    <mergeCell ref="C352:C353"/>
    <mergeCell ref="D352:D353"/>
    <mergeCell ref="E352:E353"/>
    <mergeCell ref="F352:F353"/>
    <mergeCell ref="V10:V11"/>
    <mergeCell ref="O42:Q42"/>
    <mergeCell ref="O43:Q43"/>
    <mergeCell ref="Q8:T8"/>
    <mergeCell ref="Q9:U9"/>
    <mergeCell ref="O10:O11"/>
    <mergeCell ref="P10:P11"/>
    <mergeCell ref="Q10:Q11"/>
    <mergeCell ref="R10:R11"/>
    <mergeCell ref="S10:S11"/>
    <mergeCell ref="T10:T11"/>
    <mergeCell ref="U10:U11"/>
  </mergeCells>
  <phoneticPr fontId="2"/>
  <conditionalFormatting sqref="B50:I79 B88:I117 B126:I155 B164:I193 B202:I231 B240:I269 B278:I307 B316:I345 B354:I383 B29:I41 H12:I28">
    <cfRule type="expression" dxfId="17" priority="12">
      <formula>$C12="▲助成対象外"</formula>
    </cfRule>
  </conditionalFormatting>
  <conditionalFormatting sqref="I8">
    <cfRule type="expression" dxfId="16" priority="11">
      <formula>$H$8&lt;&gt;""</formula>
    </cfRule>
  </conditionalFormatting>
  <conditionalFormatting sqref="V8">
    <cfRule type="expression" dxfId="15" priority="6">
      <formula>$H$8&lt;&gt;""</formula>
    </cfRule>
  </conditionalFormatting>
  <conditionalFormatting sqref="O12:V41">
    <cfRule type="expression" dxfId="14" priority="4">
      <formula>$P12="▲助成対象外"</formula>
    </cfRule>
  </conditionalFormatting>
  <conditionalFormatting sqref="G23 B23:C23 B12:G22 B24:G28">
    <cfRule type="expression" dxfId="13" priority="3">
      <formula>$C12="▲助成対象外"</formula>
    </cfRule>
  </conditionalFormatting>
  <conditionalFormatting sqref="D23">
    <cfRule type="expression" dxfId="12" priority="2">
      <formula>$B23="▲助成対象外"</formula>
    </cfRule>
  </conditionalFormatting>
  <conditionalFormatting sqref="E23:F23">
    <cfRule type="expression" dxfId="11" priority="1">
      <formula>$B23="▲助成対象外"</formula>
    </cfRule>
  </conditionalFormatting>
  <dataValidations count="1">
    <dataValidation type="list" allowBlank="1" showInputMessage="1" showErrorMessage="1" promptTitle="選択してください" prompt="選択してください" sqref="V8" xr:uid="{00000000-0002-0000-0300-000000000000}">
      <formula1>"交付申請,計画変更,工事完了"</formula1>
    </dataValidation>
  </dataValidations>
  <pageMargins left="0.56000000000000005" right="0.1" top="0.36" bottom="0.22" header="0.28000000000000003" footer="0.24"/>
  <pageSetup paperSize="9" scale="85" fitToWidth="0" fitToHeight="0" orientation="landscape" blackAndWhite="1" r:id="rId1"/>
  <rowBreaks count="9" manualBreakCount="9">
    <brk id="44" max="8" man="1"/>
    <brk id="82" max="8" man="1"/>
    <brk id="120" max="8" man="1"/>
    <brk id="158" max="8" man="1"/>
    <brk id="196" max="9" man="1"/>
    <brk id="234" max="9" man="1"/>
    <brk id="272" max="9" man="1"/>
    <brk id="310" max="9" man="1"/>
    <brk id="348" max="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選択肢!$D$2:$D$5</xm:f>
          </x14:formula1>
          <xm:sqref>C316:C345 C278:C307 C240:C269 C202:C231 C164:C193 C126:C155 C88:C117 C50:C79 C354:C383 P12:P41 C12:C41</xm:sqref>
        </x14:dataValidation>
        <x14:dataValidation type="list" allowBlank="1" showInputMessage="1" xr:uid="{00000000-0002-0000-0300-000002000000}">
          <x14:formula1>
            <xm:f>選択肢!$A$2:$A$10</xm:f>
          </x14:formula1>
          <xm:sqref>B354:B383 B50:B79 B88:B117 B126:B155 B164:B193 B202:B231 B240:B269 B278:B307 B316:B345 O12:O41 B12:B41</xm:sqref>
        </x14:dataValidation>
        <x14:dataValidation type="list" allowBlank="1" showInputMessage="1" xr:uid="{00000000-0002-0000-0300-000003000000}">
          <x14:formula1>
            <xm:f>選択肢!$F$2:$F$15</xm:f>
          </x14:formula1>
          <xm:sqref>F354:F383 F50:F79 F88:F117 F126:F155 F164:F193 F202:F231 F240:F269 F278:F307 F316:F345 F24:F41 S24:S41 S12:S22 F12:F22</xm:sqref>
        </x14:dataValidation>
        <x14:dataValidation type="list" allowBlank="1" showInputMessage="1" xr:uid="{00000000-0002-0000-0300-000004000000}">
          <x14:formula1>
            <xm:f>'[vent_01-02-sinsei_ex_Ver6_2_20220907.xlsx]選択肢'!#REF!</xm:f>
          </x14:formula1>
          <xm:sqref>S23 F23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66"/>
  </sheetPr>
  <dimension ref="A2:O385"/>
  <sheetViews>
    <sheetView showGridLines="0" zoomScale="70" zoomScaleNormal="70" zoomScaleSheetLayoutView="70" workbookViewId="0">
      <selection activeCell="N13" sqref="N13"/>
    </sheetView>
  </sheetViews>
  <sheetFormatPr defaultColWidth="8.09765625" defaultRowHeight="18" x14ac:dyDescent="0.45"/>
  <cols>
    <col min="1" max="1" width="4.59765625" style="50" customWidth="1"/>
    <col min="2" max="2" width="12.69921875" style="50" customWidth="1"/>
    <col min="3" max="3" width="11.69921875" style="84" customWidth="1"/>
    <col min="4" max="4" width="55" style="50" customWidth="1"/>
    <col min="5" max="5" width="4.69921875" style="78" customWidth="1"/>
    <col min="6" max="6" width="4.69921875" style="50" customWidth="1"/>
    <col min="7" max="7" width="9.8984375" style="6" customWidth="1"/>
    <col min="8" max="8" width="12.09765625" style="6" customWidth="1"/>
    <col min="9" max="9" width="31.19921875" style="50" customWidth="1"/>
    <col min="10" max="10" width="1.69921875" style="50" customWidth="1"/>
    <col min="11" max="11" width="8.09765625" style="79"/>
    <col min="12" max="15" width="8.09765625" style="50" customWidth="1"/>
    <col min="16" max="16384" width="8.09765625" style="104"/>
  </cols>
  <sheetData>
    <row r="2" spans="1:12" x14ac:dyDescent="0.45">
      <c r="B2" s="76" t="s">
        <v>76</v>
      </c>
      <c r="C2" s="77"/>
      <c r="D2" s="50" t="s">
        <v>14</v>
      </c>
    </row>
    <row r="3" spans="1:12" x14ac:dyDescent="0.45">
      <c r="B3" s="80"/>
      <c r="C3" s="81"/>
      <c r="D3" s="50" t="s">
        <v>15</v>
      </c>
    </row>
    <row r="4" spans="1:12" x14ac:dyDescent="0.45">
      <c r="B4" s="80"/>
      <c r="C4" s="82"/>
      <c r="D4" s="50" t="s">
        <v>16</v>
      </c>
    </row>
    <row r="5" spans="1:12" ht="22.5" customHeight="1" x14ac:dyDescent="0.45">
      <c r="B5" s="80"/>
      <c r="C5" s="80" t="s">
        <v>179</v>
      </c>
      <c r="K5" s="50"/>
    </row>
    <row r="7" spans="1:12" x14ac:dyDescent="0.45">
      <c r="A7" s="50" t="s">
        <v>135</v>
      </c>
      <c r="I7" s="45" t="s">
        <v>13</v>
      </c>
      <c r="J7" s="5"/>
    </row>
    <row r="8" spans="1:12" ht="21" customHeight="1" x14ac:dyDescent="0.45">
      <c r="A8" s="104"/>
      <c r="B8" s="50" t="s">
        <v>17</v>
      </c>
      <c r="C8" s="105"/>
      <c r="D8" s="258" t="s">
        <v>105</v>
      </c>
      <c r="E8" s="259"/>
      <c r="F8" s="259"/>
      <c r="G8" s="259"/>
      <c r="H8" s="87" t="s">
        <v>18</v>
      </c>
      <c r="I8" s="161" t="str">
        <f>IF(共通様式!$H$13="","",共通様式!$H$13)</f>
        <v>交付申請</v>
      </c>
      <c r="J8" s="11"/>
      <c r="K8" s="85"/>
    </row>
    <row r="9" spans="1:12" ht="13.2" customHeight="1" x14ac:dyDescent="0.45">
      <c r="D9" s="260"/>
      <c r="E9" s="260"/>
      <c r="F9" s="260"/>
      <c r="G9" s="260"/>
      <c r="H9" s="260"/>
    </row>
    <row r="10" spans="1:12" ht="13.2" customHeight="1" x14ac:dyDescent="0.45">
      <c r="A10" s="88" t="s">
        <v>19</v>
      </c>
      <c r="B10" s="253" t="s">
        <v>123</v>
      </c>
      <c r="C10" s="253" t="s">
        <v>102</v>
      </c>
      <c r="D10" s="253" t="s">
        <v>20</v>
      </c>
      <c r="E10" s="261" t="s">
        <v>6</v>
      </c>
      <c r="F10" s="253" t="s">
        <v>103</v>
      </c>
      <c r="G10" s="262" t="s">
        <v>21</v>
      </c>
      <c r="H10" s="262" t="s">
        <v>22</v>
      </c>
      <c r="I10" s="253" t="s">
        <v>23</v>
      </c>
    </row>
    <row r="11" spans="1:12" ht="13.2" customHeight="1" x14ac:dyDescent="0.45">
      <c r="A11" s="88" t="s">
        <v>24</v>
      </c>
      <c r="B11" s="253"/>
      <c r="C11" s="253"/>
      <c r="D11" s="253"/>
      <c r="E11" s="261"/>
      <c r="F11" s="253"/>
      <c r="G11" s="263"/>
      <c r="H11" s="263"/>
      <c r="I11" s="253"/>
    </row>
    <row r="12" spans="1:12" ht="16.5" customHeight="1" x14ac:dyDescent="0.45">
      <c r="A12" s="50">
        <f>ROW()-3-8*1</f>
        <v>1</v>
      </c>
      <c r="B12" s="89"/>
      <c r="C12" s="90"/>
      <c r="D12" s="91"/>
      <c r="E12" s="92"/>
      <c r="F12" s="93"/>
      <c r="G12" s="94"/>
      <c r="H12" s="95" t="str">
        <f>IF(E12*G12=0,"",ROUND(E12*G12,0))</f>
        <v/>
      </c>
      <c r="I12" s="96"/>
      <c r="L12" s="79"/>
    </row>
    <row r="13" spans="1:12" ht="16.5" customHeight="1" x14ac:dyDescent="0.45">
      <c r="A13" s="50">
        <f t="shared" ref="A13:A41" si="0">ROW()-3-8*1</f>
        <v>2</v>
      </c>
      <c r="B13" s="89"/>
      <c r="C13" s="90"/>
      <c r="D13" s="91"/>
      <c r="E13" s="92"/>
      <c r="F13" s="93"/>
      <c r="G13" s="94"/>
      <c r="H13" s="95" t="str">
        <f t="shared" ref="H13:H41" si="1">IF(E13*G13=0,"",ROUND(E13*G13,0))</f>
        <v/>
      </c>
      <c r="I13" s="96"/>
    </row>
    <row r="14" spans="1:12" ht="16.5" customHeight="1" x14ac:dyDescent="0.45">
      <c r="A14" s="50">
        <f t="shared" si="0"/>
        <v>3</v>
      </c>
      <c r="B14" s="89"/>
      <c r="C14" s="90"/>
      <c r="D14" s="91"/>
      <c r="E14" s="92"/>
      <c r="F14" s="93"/>
      <c r="G14" s="94"/>
      <c r="H14" s="95" t="str">
        <f t="shared" si="1"/>
        <v/>
      </c>
      <c r="I14" s="96"/>
    </row>
    <row r="15" spans="1:12" ht="16.5" customHeight="1" x14ac:dyDescent="0.45">
      <c r="A15" s="50">
        <f t="shared" si="0"/>
        <v>4</v>
      </c>
      <c r="B15" s="89"/>
      <c r="C15" s="90"/>
      <c r="D15" s="91"/>
      <c r="E15" s="92"/>
      <c r="F15" s="93"/>
      <c r="G15" s="94"/>
      <c r="H15" s="95" t="str">
        <f t="shared" si="1"/>
        <v/>
      </c>
      <c r="I15" s="96"/>
    </row>
    <row r="16" spans="1:12" ht="16.5" customHeight="1" x14ac:dyDescent="0.45">
      <c r="A16" s="50">
        <f t="shared" si="0"/>
        <v>5</v>
      </c>
      <c r="B16" s="89"/>
      <c r="C16" s="90"/>
      <c r="D16" s="91"/>
      <c r="E16" s="92"/>
      <c r="F16" s="93"/>
      <c r="G16" s="94"/>
      <c r="H16" s="95" t="str">
        <f t="shared" si="1"/>
        <v/>
      </c>
      <c r="I16" s="96"/>
    </row>
    <row r="17" spans="1:9" ht="16.5" customHeight="1" x14ac:dyDescent="0.45">
      <c r="A17" s="50">
        <f t="shared" si="0"/>
        <v>6</v>
      </c>
      <c r="B17" s="89"/>
      <c r="C17" s="90"/>
      <c r="D17" s="91"/>
      <c r="E17" s="92"/>
      <c r="F17" s="93"/>
      <c r="G17" s="94"/>
      <c r="H17" s="95" t="str">
        <f t="shared" si="1"/>
        <v/>
      </c>
      <c r="I17" s="96"/>
    </row>
    <row r="18" spans="1:9" ht="16.5" customHeight="1" x14ac:dyDescent="0.45">
      <c r="A18" s="50">
        <f t="shared" si="0"/>
        <v>7</v>
      </c>
      <c r="B18" s="89"/>
      <c r="C18" s="90"/>
      <c r="D18" s="91"/>
      <c r="E18" s="92"/>
      <c r="F18" s="93"/>
      <c r="G18" s="94"/>
      <c r="H18" s="95" t="str">
        <f t="shared" si="1"/>
        <v/>
      </c>
      <c r="I18" s="96"/>
    </row>
    <row r="19" spans="1:9" ht="16.5" customHeight="1" x14ac:dyDescent="0.45">
      <c r="A19" s="50">
        <f t="shared" si="0"/>
        <v>8</v>
      </c>
      <c r="B19" s="89"/>
      <c r="C19" s="90"/>
      <c r="D19" s="91"/>
      <c r="E19" s="92"/>
      <c r="F19" s="93"/>
      <c r="G19" s="94"/>
      <c r="H19" s="95" t="str">
        <f t="shared" si="1"/>
        <v/>
      </c>
      <c r="I19" s="96"/>
    </row>
    <row r="20" spans="1:9" ht="16.5" customHeight="1" x14ac:dyDescent="0.45">
      <c r="A20" s="50">
        <f t="shared" si="0"/>
        <v>9</v>
      </c>
      <c r="B20" s="89"/>
      <c r="C20" s="90"/>
      <c r="D20" s="91"/>
      <c r="E20" s="92"/>
      <c r="F20" s="93"/>
      <c r="G20" s="94"/>
      <c r="H20" s="95" t="str">
        <f t="shared" si="1"/>
        <v/>
      </c>
      <c r="I20" s="96"/>
    </row>
    <row r="21" spans="1:9" ht="16.5" customHeight="1" x14ac:dyDescent="0.45">
      <c r="A21" s="50">
        <f t="shared" si="0"/>
        <v>10</v>
      </c>
      <c r="B21" s="89"/>
      <c r="C21" s="90"/>
      <c r="D21" s="91"/>
      <c r="E21" s="92"/>
      <c r="F21" s="93"/>
      <c r="G21" s="94"/>
      <c r="H21" s="95" t="str">
        <f t="shared" si="1"/>
        <v/>
      </c>
      <c r="I21" s="96"/>
    </row>
    <row r="22" spans="1:9" ht="16.5" customHeight="1" x14ac:dyDescent="0.45">
      <c r="A22" s="50">
        <f t="shared" si="0"/>
        <v>11</v>
      </c>
      <c r="B22" s="89"/>
      <c r="C22" s="90"/>
      <c r="D22" s="91"/>
      <c r="E22" s="92"/>
      <c r="F22" s="93"/>
      <c r="G22" s="94"/>
      <c r="H22" s="95" t="str">
        <f t="shared" si="1"/>
        <v/>
      </c>
      <c r="I22" s="96"/>
    </row>
    <row r="23" spans="1:9" ht="16.5" customHeight="1" x14ac:dyDescent="0.45">
      <c r="A23" s="50">
        <f t="shared" si="0"/>
        <v>12</v>
      </c>
      <c r="B23" s="89"/>
      <c r="C23" s="90"/>
      <c r="D23" s="91"/>
      <c r="E23" s="92"/>
      <c r="F23" s="93"/>
      <c r="G23" s="94"/>
      <c r="H23" s="95" t="str">
        <f t="shared" si="1"/>
        <v/>
      </c>
      <c r="I23" s="96"/>
    </row>
    <row r="24" spans="1:9" ht="16.5" customHeight="1" x14ac:dyDescent="0.45">
      <c r="A24" s="50">
        <f t="shared" si="0"/>
        <v>13</v>
      </c>
      <c r="B24" s="89"/>
      <c r="C24" s="90"/>
      <c r="D24" s="91"/>
      <c r="E24" s="92"/>
      <c r="F24" s="93"/>
      <c r="G24" s="94"/>
      <c r="H24" s="95" t="str">
        <f t="shared" si="1"/>
        <v/>
      </c>
      <c r="I24" s="96"/>
    </row>
    <row r="25" spans="1:9" ht="16.5" customHeight="1" x14ac:dyDescent="0.45">
      <c r="A25" s="50">
        <f t="shared" si="0"/>
        <v>14</v>
      </c>
      <c r="B25" s="89"/>
      <c r="C25" s="90"/>
      <c r="D25" s="91"/>
      <c r="E25" s="92"/>
      <c r="F25" s="93"/>
      <c r="G25" s="94"/>
      <c r="H25" s="95" t="str">
        <f t="shared" si="1"/>
        <v/>
      </c>
      <c r="I25" s="96"/>
    </row>
    <row r="26" spans="1:9" ht="16.5" customHeight="1" x14ac:dyDescent="0.45">
      <c r="A26" s="50">
        <f t="shared" si="0"/>
        <v>15</v>
      </c>
      <c r="B26" s="89"/>
      <c r="C26" s="90"/>
      <c r="D26" s="91"/>
      <c r="E26" s="92"/>
      <c r="F26" s="93"/>
      <c r="G26" s="94"/>
      <c r="H26" s="95" t="str">
        <f t="shared" si="1"/>
        <v/>
      </c>
      <c r="I26" s="96"/>
    </row>
    <row r="27" spans="1:9" ht="16.5" customHeight="1" x14ac:dyDescent="0.45">
      <c r="A27" s="50">
        <f t="shared" si="0"/>
        <v>16</v>
      </c>
      <c r="B27" s="89"/>
      <c r="C27" s="90"/>
      <c r="D27" s="91"/>
      <c r="E27" s="92"/>
      <c r="F27" s="93"/>
      <c r="G27" s="94"/>
      <c r="H27" s="95" t="str">
        <f t="shared" si="1"/>
        <v/>
      </c>
      <c r="I27" s="96"/>
    </row>
    <row r="28" spans="1:9" ht="16.5" customHeight="1" x14ac:dyDescent="0.45">
      <c r="A28" s="50">
        <f t="shared" si="0"/>
        <v>17</v>
      </c>
      <c r="B28" s="89"/>
      <c r="C28" s="90"/>
      <c r="D28" s="91"/>
      <c r="E28" s="92"/>
      <c r="F28" s="93"/>
      <c r="G28" s="94"/>
      <c r="H28" s="95" t="str">
        <f t="shared" si="1"/>
        <v/>
      </c>
      <c r="I28" s="96"/>
    </row>
    <row r="29" spans="1:9" ht="16.5" customHeight="1" x14ac:dyDescent="0.45">
      <c r="A29" s="50">
        <f t="shared" si="0"/>
        <v>18</v>
      </c>
      <c r="B29" s="89"/>
      <c r="C29" s="90"/>
      <c r="D29" s="91"/>
      <c r="E29" s="92"/>
      <c r="F29" s="93"/>
      <c r="G29" s="94"/>
      <c r="H29" s="95" t="str">
        <f t="shared" si="1"/>
        <v/>
      </c>
      <c r="I29" s="96"/>
    </row>
    <row r="30" spans="1:9" ht="16.5" customHeight="1" x14ac:dyDescent="0.45">
      <c r="A30" s="50">
        <f t="shared" si="0"/>
        <v>19</v>
      </c>
      <c r="B30" s="89"/>
      <c r="C30" s="90"/>
      <c r="D30" s="91"/>
      <c r="E30" s="92"/>
      <c r="F30" s="93"/>
      <c r="G30" s="94"/>
      <c r="H30" s="95" t="str">
        <f t="shared" si="1"/>
        <v/>
      </c>
      <c r="I30" s="96"/>
    </row>
    <row r="31" spans="1:9" ht="16.5" customHeight="1" x14ac:dyDescent="0.45">
      <c r="A31" s="50">
        <f t="shared" si="0"/>
        <v>20</v>
      </c>
      <c r="B31" s="89"/>
      <c r="C31" s="90"/>
      <c r="D31" s="91"/>
      <c r="E31" s="92"/>
      <c r="F31" s="93"/>
      <c r="G31" s="94"/>
      <c r="H31" s="95" t="str">
        <f t="shared" si="1"/>
        <v/>
      </c>
      <c r="I31" s="96"/>
    </row>
    <row r="32" spans="1:9" ht="16.5" customHeight="1" x14ac:dyDescent="0.45">
      <c r="A32" s="50">
        <f t="shared" si="0"/>
        <v>21</v>
      </c>
      <c r="B32" s="89"/>
      <c r="C32" s="90"/>
      <c r="D32" s="91"/>
      <c r="E32" s="92"/>
      <c r="F32" s="93"/>
      <c r="G32" s="94"/>
      <c r="H32" s="95" t="str">
        <f t="shared" si="1"/>
        <v/>
      </c>
      <c r="I32" s="96"/>
    </row>
    <row r="33" spans="1:11" ht="16.5" customHeight="1" x14ac:dyDescent="0.45">
      <c r="A33" s="50">
        <f t="shared" si="0"/>
        <v>22</v>
      </c>
      <c r="B33" s="89"/>
      <c r="C33" s="90"/>
      <c r="D33" s="91"/>
      <c r="E33" s="92"/>
      <c r="F33" s="93"/>
      <c r="G33" s="94"/>
      <c r="H33" s="95" t="str">
        <f t="shared" si="1"/>
        <v/>
      </c>
      <c r="I33" s="96"/>
    </row>
    <row r="34" spans="1:11" ht="16.5" customHeight="1" x14ac:dyDescent="0.45">
      <c r="A34" s="50">
        <f t="shared" si="0"/>
        <v>23</v>
      </c>
      <c r="B34" s="89"/>
      <c r="C34" s="90"/>
      <c r="D34" s="91"/>
      <c r="E34" s="92"/>
      <c r="F34" s="93"/>
      <c r="G34" s="94"/>
      <c r="H34" s="95" t="str">
        <f t="shared" si="1"/>
        <v/>
      </c>
      <c r="I34" s="96"/>
    </row>
    <row r="35" spans="1:11" ht="16.5" customHeight="1" x14ac:dyDescent="0.45">
      <c r="A35" s="50">
        <f t="shared" si="0"/>
        <v>24</v>
      </c>
      <c r="B35" s="89"/>
      <c r="C35" s="90"/>
      <c r="D35" s="91"/>
      <c r="E35" s="92"/>
      <c r="F35" s="93"/>
      <c r="G35" s="94"/>
      <c r="H35" s="95" t="str">
        <f t="shared" si="1"/>
        <v/>
      </c>
      <c r="I35" s="96"/>
    </row>
    <row r="36" spans="1:11" ht="16.5" customHeight="1" x14ac:dyDescent="0.45">
      <c r="A36" s="50">
        <f t="shared" si="0"/>
        <v>25</v>
      </c>
      <c r="B36" s="89"/>
      <c r="C36" s="90"/>
      <c r="D36" s="91"/>
      <c r="E36" s="92"/>
      <c r="F36" s="93"/>
      <c r="G36" s="94"/>
      <c r="H36" s="95" t="str">
        <f t="shared" si="1"/>
        <v/>
      </c>
      <c r="I36" s="96"/>
    </row>
    <row r="37" spans="1:11" ht="16.5" customHeight="1" x14ac:dyDescent="0.45">
      <c r="A37" s="50">
        <f t="shared" si="0"/>
        <v>26</v>
      </c>
      <c r="B37" s="89"/>
      <c r="C37" s="90"/>
      <c r="D37" s="91"/>
      <c r="E37" s="92"/>
      <c r="F37" s="93"/>
      <c r="G37" s="94"/>
      <c r="H37" s="95" t="str">
        <f t="shared" si="1"/>
        <v/>
      </c>
      <c r="I37" s="96"/>
    </row>
    <row r="38" spans="1:11" ht="16.5" customHeight="1" x14ac:dyDescent="0.45">
      <c r="A38" s="50">
        <f t="shared" si="0"/>
        <v>27</v>
      </c>
      <c r="B38" s="89"/>
      <c r="C38" s="90"/>
      <c r="D38" s="91"/>
      <c r="E38" s="92"/>
      <c r="F38" s="93"/>
      <c r="G38" s="94"/>
      <c r="H38" s="95" t="str">
        <f t="shared" si="1"/>
        <v/>
      </c>
      <c r="I38" s="96"/>
    </row>
    <row r="39" spans="1:11" ht="16.5" customHeight="1" x14ac:dyDescent="0.45">
      <c r="A39" s="50">
        <f t="shared" si="0"/>
        <v>28</v>
      </c>
      <c r="B39" s="89"/>
      <c r="C39" s="90"/>
      <c r="D39" s="91"/>
      <c r="E39" s="92"/>
      <c r="F39" s="93"/>
      <c r="G39" s="94"/>
      <c r="H39" s="95" t="str">
        <f t="shared" si="1"/>
        <v/>
      </c>
      <c r="I39" s="96"/>
    </row>
    <row r="40" spans="1:11" ht="16.5" customHeight="1" x14ac:dyDescent="0.45">
      <c r="A40" s="50">
        <f t="shared" si="0"/>
        <v>29</v>
      </c>
      <c r="B40" s="89"/>
      <c r="C40" s="90"/>
      <c r="D40" s="91"/>
      <c r="E40" s="92"/>
      <c r="F40" s="93"/>
      <c r="G40" s="94"/>
      <c r="H40" s="95" t="str">
        <f t="shared" si="1"/>
        <v/>
      </c>
      <c r="I40" s="96"/>
    </row>
    <row r="41" spans="1:11" ht="16.5" customHeight="1" thickBot="1" x14ac:dyDescent="0.5">
      <c r="A41" s="50">
        <f t="shared" si="0"/>
        <v>30</v>
      </c>
      <c r="B41" s="89"/>
      <c r="C41" s="90"/>
      <c r="D41" s="91"/>
      <c r="E41" s="92"/>
      <c r="F41" s="93"/>
      <c r="G41" s="94"/>
      <c r="H41" s="95" t="str">
        <f t="shared" si="1"/>
        <v/>
      </c>
      <c r="I41" s="96"/>
    </row>
    <row r="42" spans="1:11" ht="22.5" customHeight="1" thickBot="1" x14ac:dyDescent="0.5">
      <c r="B42" s="254" t="s">
        <v>77</v>
      </c>
      <c r="C42" s="255"/>
      <c r="D42" s="255"/>
      <c r="E42" s="97" t="s">
        <v>25</v>
      </c>
      <c r="F42" s="98" t="s">
        <v>25</v>
      </c>
      <c r="G42" s="7" t="s">
        <v>25</v>
      </c>
      <c r="H42" s="8">
        <f>SUMIF(C12:C41,"&lt;&gt;"&amp;"▲助成対象外",H12:H41)</f>
        <v>0</v>
      </c>
      <c r="I42" s="99"/>
    </row>
    <row r="43" spans="1:11" ht="22.5" customHeight="1" thickTop="1" thickBot="1" x14ac:dyDescent="0.5">
      <c r="B43" s="256" t="s">
        <v>78</v>
      </c>
      <c r="C43" s="257"/>
      <c r="D43" s="257"/>
      <c r="E43" s="100" t="s">
        <v>25</v>
      </c>
      <c r="F43" s="101" t="s">
        <v>25</v>
      </c>
      <c r="G43" s="9" t="s">
        <v>25</v>
      </c>
      <c r="H43" s="10">
        <f>SUMIF(C12:C41,"▲助成対象外",H12:H41)</f>
        <v>0</v>
      </c>
      <c r="I43" s="102"/>
    </row>
    <row r="44" spans="1:11" ht="13.2" customHeight="1" x14ac:dyDescent="0.45"/>
    <row r="46" spans="1:11" ht="21" customHeight="1" x14ac:dyDescent="0.45">
      <c r="B46" s="50" t="str">
        <f>$B$8</f>
        <v>内訳明細表</v>
      </c>
      <c r="C46" s="106"/>
      <c r="D46" s="258" t="str">
        <f>$D$8</f>
        <v>運用改善の実践</v>
      </c>
      <c r="E46" s="259"/>
      <c r="F46" s="259"/>
      <c r="G46" s="259"/>
      <c r="H46" s="87" t="s">
        <v>26</v>
      </c>
      <c r="K46" s="85"/>
    </row>
    <row r="47" spans="1:11" ht="13.2" customHeight="1" x14ac:dyDescent="0.45">
      <c r="D47" s="260"/>
      <c r="E47" s="260"/>
      <c r="F47" s="260"/>
      <c r="G47" s="260"/>
      <c r="H47" s="260"/>
    </row>
    <row r="48" spans="1:11" ht="13.2" customHeight="1" x14ac:dyDescent="0.45">
      <c r="A48" s="88" t="s">
        <v>19</v>
      </c>
      <c r="B48" s="253" t="s">
        <v>180</v>
      </c>
      <c r="C48" s="253" t="s">
        <v>102</v>
      </c>
      <c r="D48" s="253" t="s">
        <v>20</v>
      </c>
      <c r="E48" s="261" t="s">
        <v>6</v>
      </c>
      <c r="F48" s="253" t="s">
        <v>103</v>
      </c>
      <c r="G48" s="262" t="s">
        <v>21</v>
      </c>
      <c r="H48" s="262" t="s">
        <v>22</v>
      </c>
      <c r="I48" s="253" t="s">
        <v>23</v>
      </c>
    </row>
    <row r="49" spans="1:9" ht="13.2" customHeight="1" x14ac:dyDescent="0.45">
      <c r="A49" s="88" t="s">
        <v>24</v>
      </c>
      <c r="B49" s="253"/>
      <c r="C49" s="253"/>
      <c r="D49" s="253"/>
      <c r="E49" s="261"/>
      <c r="F49" s="253"/>
      <c r="G49" s="263"/>
      <c r="H49" s="263"/>
      <c r="I49" s="253"/>
    </row>
    <row r="50" spans="1:9" ht="16.5" customHeight="1" x14ac:dyDescent="0.45">
      <c r="A50" s="50">
        <f>ROW()-3-8*2</f>
        <v>31</v>
      </c>
      <c r="B50" s="89"/>
      <c r="C50" s="90"/>
      <c r="D50" s="91"/>
      <c r="E50" s="92"/>
      <c r="F50" s="93"/>
      <c r="G50" s="94"/>
      <c r="H50" s="95" t="str">
        <f>IF(E50*G50=0,"",ROUND(E50*G50,0))</f>
        <v/>
      </c>
      <c r="I50" s="96"/>
    </row>
    <row r="51" spans="1:9" ht="16.5" customHeight="1" x14ac:dyDescent="0.45">
      <c r="A51" s="50">
        <f t="shared" ref="A51:A79" si="2">ROW()-3-8*2</f>
        <v>32</v>
      </c>
      <c r="B51" s="89"/>
      <c r="C51" s="90"/>
      <c r="D51" s="91"/>
      <c r="E51" s="92"/>
      <c r="F51" s="93"/>
      <c r="G51" s="94"/>
      <c r="H51" s="95" t="str">
        <f t="shared" ref="H51:H79" si="3">IF(E51*G51=0,"",ROUND(E51*G51,0))</f>
        <v/>
      </c>
      <c r="I51" s="96"/>
    </row>
    <row r="52" spans="1:9" ht="16.5" customHeight="1" x14ac:dyDescent="0.45">
      <c r="A52" s="50">
        <f t="shared" si="2"/>
        <v>33</v>
      </c>
      <c r="B52" s="89"/>
      <c r="C52" s="90"/>
      <c r="D52" s="91"/>
      <c r="E52" s="92"/>
      <c r="F52" s="93"/>
      <c r="G52" s="94"/>
      <c r="H52" s="95" t="str">
        <f t="shared" si="3"/>
        <v/>
      </c>
      <c r="I52" s="96"/>
    </row>
    <row r="53" spans="1:9" ht="16.5" customHeight="1" x14ac:dyDescent="0.45">
      <c r="A53" s="50">
        <f t="shared" si="2"/>
        <v>34</v>
      </c>
      <c r="B53" s="89"/>
      <c r="C53" s="90"/>
      <c r="D53" s="91"/>
      <c r="E53" s="92"/>
      <c r="F53" s="93"/>
      <c r="G53" s="94"/>
      <c r="H53" s="95" t="str">
        <f t="shared" si="3"/>
        <v/>
      </c>
      <c r="I53" s="96"/>
    </row>
    <row r="54" spans="1:9" ht="16.5" customHeight="1" x14ac:dyDescent="0.45">
      <c r="A54" s="50">
        <f t="shared" si="2"/>
        <v>35</v>
      </c>
      <c r="B54" s="89"/>
      <c r="C54" s="90"/>
      <c r="D54" s="91"/>
      <c r="E54" s="92"/>
      <c r="F54" s="93"/>
      <c r="G54" s="94"/>
      <c r="H54" s="95" t="str">
        <f t="shared" si="3"/>
        <v/>
      </c>
      <c r="I54" s="96"/>
    </row>
    <row r="55" spans="1:9" ht="16.5" customHeight="1" x14ac:dyDescent="0.45">
      <c r="A55" s="50">
        <f t="shared" si="2"/>
        <v>36</v>
      </c>
      <c r="B55" s="89"/>
      <c r="C55" s="90"/>
      <c r="D55" s="91"/>
      <c r="E55" s="92"/>
      <c r="F55" s="93"/>
      <c r="G55" s="94"/>
      <c r="H55" s="95" t="str">
        <f t="shared" si="3"/>
        <v/>
      </c>
      <c r="I55" s="96"/>
    </row>
    <row r="56" spans="1:9" ht="16.5" customHeight="1" x14ac:dyDescent="0.45">
      <c r="A56" s="50">
        <f t="shared" si="2"/>
        <v>37</v>
      </c>
      <c r="B56" s="89"/>
      <c r="C56" s="90"/>
      <c r="D56" s="91"/>
      <c r="E56" s="92"/>
      <c r="F56" s="93"/>
      <c r="G56" s="94"/>
      <c r="H56" s="95" t="str">
        <f t="shared" si="3"/>
        <v/>
      </c>
      <c r="I56" s="96"/>
    </row>
    <row r="57" spans="1:9" ht="16.5" customHeight="1" x14ac:dyDescent="0.45">
      <c r="A57" s="50">
        <f t="shared" si="2"/>
        <v>38</v>
      </c>
      <c r="B57" s="89"/>
      <c r="C57" s="90"/>
      <c r="D57" s="91"/>
      <c r="E57" s="92"/>
      <c r="F57" s="93"/>
      <c r="G57" s="94"/>
      <c r="H57" s="95" t="str">
        <f t="shared" si="3"/>
        <v/>
      </c>
      <c r="I57" s="96"/>
    </row>
    <row r="58" spans="1:9" ht="16.5" customHeight="1" x14ac:dyDescent="0.45">
      <c r="A58" s="50">
        <f t="shared" si="2"/>
        <v>39</v>
      </c>
      <c r="B58" s="89"/>
      <c r="C58" s="90"/>
      <c r="D58" s="91"/>
      <c r="E58" s="92"/>
      <c r="F58" s="93"/>
      <c r="G58" s="94"/>
      <c r="H58" s="95" t="str">
        <f t="shared" si="3"/>
        <v/>
      </c>
      <c r="I58" s="96"/>
    </row>
    <row r="59" spans="1:9" ht="16.5" customHeight="1" x14ac:dyDescent="0.45">
      <c r="A59" s="50">
        <f t="shared" si="2"/>
        <v>40</v>
      </c>
      <c r="B59" s="89"/>
      <c r="C59" s="90"/>
      <c r="D59" s="91"/>
      <c r="E59" s="92"/>
      <c r="F59" s="93"/>
      <c r="G59" s="94"/>
      <c r="H59" s="95" t="str">
        <f t="shared" si="3"/>
        <v/>
      </c>
      <c r="I59" s="96"/>
    </row>
    <row r="60" spans="1:9" ht="16.5" customHeight="1" x14ac:dyDescent="0.45">
      <c r="A60" s="50">
        <f t="shared" si="2"/>
        <v>41</v>
      </c>
      <c r="B60" s="89"/>
      <c r="C60" s="90"/>
      <c r="D60" s="91"/>
      <c r="E60" s="92"/>
      <c r="F60" s="93"/>
      <c r="G60" s="94"/>
      <c r="H60" s="95" t="str">
        <f t="shared" si="3"/>
        <v/>
      </c>
      <c r="I60" s="96"/>
    </row>
    <row r="61" spans="1:9" ht="16.5" customHeight="1" x14ac:dyDescent="0.45">
      <c r="A61" s="50">
        <f t="shared" si="2"/>
        <v>42</v>
      </c>
      <c r="B61" s="89"/>
      <c r="C61" s="90"/>
      <c r="D61" s="91"/>
      <c r="E61" s="92"/>
      <c r="F61" s="93"/>
      <c r="G61" s="94"/>
      <c r="H61" s="95" t="str">
        <f t="shared" si="3"/>
        <v/>
      </c>
      <c r="I61" s="96"/>
    </row>
    <row r="62" spans="1:9" ht="16.5" customHeight="1" x14ac:dyDescent="0.45">
      <c r="A62" s="50">
        <f t="shared" si="2"/>
        <v>43</v>
      </c>
      <c r="B62" s="89"/>
      <c r="C62" s="90"/>
      <c r="D62" s="91"/>
      <c r="E62" s="92"/>
      <c r="F62" s="93"/>
      <c r="G62" s="94"/>
      <c r="H62" s="95" t="str">
        <f t="shared" si="3"/>
        <v/>
      </c>
      <c r="I62" s="96"/>
    </row>
    <row r="63" spans="1:9" ht="16.5" customHeight="1" x14ac:dyDescent="0.45">
      <c r="A63" s="50">
        <f t="shared" si="2"/>
        <v>44</v>
      </c>
      <c r="B63" s="89"/>
      <c r="C63" s="90"/>
      <c r="D63" s="91"/>
      <c r="E63" s="92"/>
      <c r="F63" s="93"/>
      <c r="G63" s="94"/>
      <c r="H63" s="95" t="str">
        <f t="shared" si="3"/>
        <v/>
      </c>
      <c r="I63" s="96"/>
    </row>
    <row r="64" spans="1:9" ht="16.5" customHeight="1" x14ac:dyDescent="0.45">
      <c r="A64" s="50">
        <f t="shared" si="2"/>
        <v>45</v>
      </c>
      <c r="B64" s="89"/>
      <c r="C64" s="90"/>
      <c r="D64" s="91"/>
      <c r="E64" s="92"/>
      <c r="F64" s="93"/>
      <c r="G64" s="94"/>
      <c r="H64" s="95" t="str">
        <f t="shared" si="3"/>
        <v/>
      </c>
      <c r="I64" s="96"/>
    </row>
    <row r="65" spans="1:9" ht="16.5" customHeight="1" x14ac:dyDescent="0.45">
      <c r="A65" s="50">
        <f t="shared" si="2"/>
        <v>46</v>
      </c>
      <c r="B65" s="89"/>
      <c r="C65" s="90"/>
      <c r="D65" s="91"/>
      <c r="E65" s="92"/>
      <c r="F65" s="93"/>
      <c r="G65" s="94"/>
      <c r="H65" s="95" t="str">
        <f t="shared" si="3"/>
        <v/>
      </c>
      <c r="I65" s="96"/>
    </row>
    <row r="66" spans="1:9" ht="16.5" customHeight="1" x14ac:dyDescent="0.45">
      <c r="A66" s="50">
        <f t="shared" si="2"/>
        <v>47</v>
      </c>
      <c r="B66" s="89"/>
      <c r="C66" s="90"/>
      <c r="D66" s="91"/>
      <c r="E66" s="92"/>
      <c r="F66" s="93"/>
      <c r="G66" s="94"/>
      <c r="H66" s="95" t="str">
        <f t="shared" si="3"/>
        <v/>
      </c>
      <c r="I66" s="96"/>
    </row>
    <row r="67" spans="1:9" ht="16.5" customHeight="1" x14ac:dyDescent="0.45">
      <c r="A67" s="50">
        <f t="shared" si="2"/>
        <v>48</v>
      </c>
      <c r="B67" s="89"/>
      <c r="C67" s="90"/>
      <c r="D67" s="91"/>
      <c r="E67" s="92"/>
      <c r="F67" s="93"/>
      <c r="G67" s="94"/>
      <c r="H67" s="95" t="str">
        <f t="shared" si="3"/>
        <v/>
      </c>
      <c r="I67" s="96"/>
    </row>
    <row r="68" spans="1:9" ht="16.5" customHeight="1" x14ac:dyDescent="0.45">
      <c r="A68" s="50">
        <f t="shared" si="2"/>
        <v>49</v>
      </c>
      <c r="B68" s="89"/>
      <c r="C68" s="90"/>
      <c r="D68" s="91"/>
      <c r="E68" s="92"/>
      <c r="F68" s="93"/>
      <c r="G68" s="94"/>
      <c r="H68" s="95" t="str">
        <f t="shared" si="3"/>
        <v/>
      </c>
      <c r="I68" s="96"/>
    </row>
    <row r="69" spans="1:9" ht="16.5" customHeight="1" x14ac:dyDescent="0.45">
      <c r="A69" s="50">
        <f t="shared" si="2"/>
        <v>50</v>
      </c>
      <c r="B69" s="89"/>
      <c r="C69" s="90"/>
      <c r="D69" s="91"/>
      <c r="E69" s="92"/>
      <c r="F69" s="93"/>
      <c r="G69" s="94"/>
      <c r="H69" s="95" t="str">
        <f t="shared" si="3"/>
        <v/>
      </c>
      <c r="I69" s="96"/>
    </row>
    <row r="70" spans="1:9" ht="16.5" customHeight="1" x14ac:dyDescent="0.45">
      <c r="A70" s="50">
        <f t="shared" si="2"/>
        <v>51</v>
      </c>
      <c r="B70" s="89"/>
      <c r="C70" s="90"/>
      <c r="D70" s="91"/>
      <c r="E70" s="92"/>
      <c r="F70" s="93"/>
      <c r="G70" s="94"/>
      <c r="H70" s="95" t="str">
        <f t="shared" si="3"/>
        <v/>
      </c>
      <c r="I70" s="96"/>
    </row>
    <row r="71" spans="1:9" ht="16.5" customHeight="1" x14ac:dyDescent="0.45">
      <c r="A71" s="50">
        <f t="shared" si="2"/>
        <v>52</v>
      </c>
      <c r="B71" s="89"/>
      <c r="C71" s="90"/>
      <c r="D71" s="91"/>
      <c r="E71" s="92"/>
      <c r="F71" s="93"/>
      <c r="G71" s="94"/>
      <c r="H71" s="95" t="str">
        <f t="shared" si="3"/>
        <v/>
      </c>
      <c r="I71" s="96"/>
    </row>
    <row r="72" spans="1:9" ht="16.5" customHeight="1" x14ac:dyDescent="0.45">
      <c r="A72" s="50">
        <f t="shared" si="2"/>
        <v>53</v>
      </c>
      <c r="B72" s="89"/>
      <c r="C72" s="90"/>
      <c r="D72" s="91"/>
      <c r="E72" s="92"/>
      <c r="F72" s="93"/>
      <c r="G72" s="94"/>
      <c r="H72" s="95" t="str">
        <f t="shared" si="3"/>
        <v/>
      </c>
      <c r="I72" s="96"/>
    </row>
    <row r="73" spans="1:9" ht="16.5" customHeight="1" x14ac:dyDescent="0.45">
      <c r="A73" s="50">
        <f t="shared" si="2"/>
        <v>54</v>
      </c>
      <c r="B73" s="89"/>
      <c r="C73" s="90"/>
      <c r="D73" s="91"/>
      <c r="E73" s="92"/>
      <c r="F73" s="93"/>
      <c r="G73" s="94"/>
      <c r="H73" s="95" t="str">
        <f t="shared" si="3"/>
        <v/>
      </c>
      <c r="I73" s="96"/>
    </row>
    <row r="74" spans="1:9" ht="16.5" customHeight="1" x14ac:dyDescent="0.45">
      <c r="A74" s="50">
        <f t="shared" si="2"/>
        <v>55</v>
      </c>
      <c r="B74" s="89"/>
      <c r="C74" s="90"/>
      <c r="D74" s="91"/>
      <c r="E74" s="92"/>
      <c r="F74" s="93"/>
      <c r="G74" s="94"/>
      <c r="H74" s="95" t="str">
        <f t="shared" si="3"/>
        <v/>
      </c>
      <c r="I74" s="96"/>
    </row>
    <row r="75" spans="1:9" ht="16.5" customHeight="1" x14ac:dyDescent="0.45">
      <c r="A75" s="50">
        <f t="shared" si="2"/>
        <v>56</v>
      </c>
      <c r="B75" s="89"/>
      <c r="C75" s="90"/>
      <c r="D75" s="91"/>
      <c r="E75" s="92"/>
      <c r="F75" s="93"/>
      <c r="G75" s="94"/>
      <c r="H75" s="95" t="str">
        <f t="shared" si="3"/>
        <v/>
      </c>
      <c r="I75" s="96"/>
    </row>
    <row r="76" spans="1:9" ht="16.5" customHeight="1" x14ac:dyDescent="0.45">
      <c r="A76" s="50">
        <f t="shared" si="2"/>
        <v>57</v>
      </c>
      <c r="B76" s="89"/>
      <c r="C76" s="90"/>
      <c r="D76" s="91"/>
      <c r="E76" s="92"/>
      <c r="F76" s="93"/>
      <c r="G76" s="94"/>
      <c r="H76" s="95" t="str">
        <f t="shared" si="3"/>
        <v/>
      </c>
      <c r="I76" s="96"/>
    </row>
    <row r="77" spans="1:9" ht="16.5" customHeight="1" x14ac:dyDescent="0.45">
      <c r="A77" s="50">
        <f t="shared" si="2"/>
        <v>58</v>
      </c>
      <c r="B77" s="89"/>
      <c r="C77" s="90"/>
      <c r="D77" s="91"/>
      <c r="E77" s="92"/>
      <c r="F77" s="93"/>
      <c r="G77" s="94"/>
      <c r="H77" s="95" t="str">
        <f t="shared" si="3"/>
        <v/>
      </c>
      <c r="I77" s="96"/>
    </row>
    <row r="78" spans="1:9" ht="16.5" customHeight="1" x14ac:dyDescent="0.45">
      <c r="A78" s="50">
        <f t="shared" si="2"/>
        <v>59</v>
      </c>
      <c r="B78" s="89"/>
      <c r="C78" s="90"/>
      <c r="D78" s="91"/>
      <c r="E78" s="92"/>
      <c r="F78" s="93"/>
      <c r="G78" s="94"/>
      <c r="H78" s="95" t="str">
        <f t="shared" si="3"/>
        <v/>
      </c>
      <c r="I78" s="96"/>
    </row>
    <row r="79" spans="1:9" ht="16.5" customHeight="1" thickBot="1" x14ac:dyDescent="0.5">
      <c r="A79" s="50">
        <f t="shared" si="2"/>
        <v>60</v>
      </c>
      <c r="B79" s="89"/>
      <c r="C79" s="90"/>
      <c r="D79" s="91"/>
      <c r="E79" s="92"/>
      <c r="F79" s="93"/>
      <c r="G79" s="94"/>
      <c r="H79" s="95" t="str">
        <f t="shared" si="3"/>
        <v/>
      </c>
      <c r="I79" s="96"/>
    </row>
    <row r="80" spans="1:9" ht="22.5" customHeight="1" thickBot="1" x14ac:dyDescent="0.5">
      <c r="B80" s="254" t="s">
        <v>79</v>
      </c>
      <c r="C80" s="255"/>
      <c r="D80" s="255"/>
      <c r="E80" s="97" t="s">
        <v>25</v>
      </c>
      <c r="F80" s="98" t="s">
        <v>25</v>
      </c>
      <c r="G80" s="7" t="s">
        <v>25</v>
      </c>
      <c r="H80" s="8">
        <f>SUMIF(B50:B79,"&lt;&gt;"&amp;"▲助成対象外",H50:H79)</f>
        <v>0</v>
      </c>
      <c r="I80" s="99"/>
    </row>
    <row r="81" spans="1:11" ht="22.5" customHeight="1" thickTop="1" thickBot="1" x14ac:dyDescent="0.5">
      <c r="B81" s="256" t="s">
        <v>80</v>
      </c>
      <c r="C81" s="257"/>
      <c r="D81" s="257"/>
      <c r="E81" s="100" t="s">
        <v>25</v>
      </c>
      <c r="F81" s="101" t="s">
        <v>25</v>
      </c>
      <c r="G81" s="9" t="s">
        <v>25</v>
      </c>
      <c r="H81" s="10">
        <f>SUMIF(B50:B79,"▲助成対象外",H50:H79)</f>
        <v>0</v>
      </c>
      <c r="I81" s="102"/>
    </row>
    <row r="82" spans="1:11" ht="13.2" customHeight="1" x14ac:dyDescent="0.45"/>
    <row r="84" spans="1:11" ht="19.5" customHeight="1" x14ac:dyDescent="0.45">
      <c r="B84" s="50" t="str">
        <f>$B$8</f>
        <v>内訳明細表</v>
      </c>
      <c r="C84" s="106"/>
      <c r="D84" s="258" t="str">
        <f>$D$8</f>
        <v>運用改善の実践</v>
      </c>
      <c r="E84" s="259"/>
      <c r="F84" s="259"/>
      <c r="G84" s="259"/>
      <c r="H84" s="87" t="s">
        <v>27</v>
      </c>
      <c r="K84" s="85"/>
    </row>
    <row r="85" spans="1:11" ht="13.2" customHeight="1" x14ac:dyDescent="0.45">
      <c r="D85" s="260"/>
      <c r="E85" s="260"/>
      <c r="F85" s="260"/>
      <c r="G85" s="260"/>
      <c r="H85" s="260"/>
    </row>
    <row r="86" spans="1:11" ht="13.2" customHeight="1" x14ac:dyDescent="0.45">
      <c r="A86" s="88" t="s">
        <v>19</v>
      </c>
      <c r="B86" s="253" t="s">
        <v>180</v>
      </c>
      <c r="C86" s="253" t="s">
        <v>102</v>
      </c>
      <c r="D86" s="253" t="s">
        <v>20</v>
      </c>
      <c r="E86" s="261" t="s">
        <v>6</v>
      </c>
      <c r="F86" s="253" t="s">
        <v>103</v>
      </c>
      <c r="G86" s="262" t="s">
        <v>21</v>
      </c>
      <c r="H86" s="262" t="s">
        <v>22</v>
      </c>
      <c r="I86" s="253" t="s">
        <v>23</v>
      </c>
    </row>
    <row r="87" spans="1:11" ht="13.2" customHeight="1" x14ac:dyDescent="0.45">
      <c r="A87" s="88" t="s">
        <v>24</v>
      </c>
      <c r="B87" s="253"/>
      <c r="C87" s="253"/>
      <c r="D87" s="253"/>
      <c r="E87" s="261"/>
      <c r="F87" s="253"/>
      <c r="G87" s="263"/>
      <c r="H87" s="263"/>
      <c r="I87" s="253"/>
    </row>
    <row r="88" spans="1:11" ht="16.5" customHeight="1" x14ac:dyDescent="0.45">
      <c r="A88" s="50">
        <f>ROW()-3-8*3</f>
        <v>61</v>
      </c>
      <c r="B88" s="89"/>
      <c r="C88" s="90"/>
      <c r="D88" s="91"/>
      <c r="E88" s="92"/>
      <c r="F88" s="93"/>
      <c r="G88" s="94"/>
      <c r="H88" s="95" t="str">
        <f>IF(E88*G88=0,"",ROUND(E88*G88,0))</f>
        <v/>
      </c>
      <c r="I88" s="96"/>
    </row>
    <row r="89" spans="1:11" ht="16.5" customHeight="1" x14ac:dyDescent="0.45">
      <c r="A89" s="50">
        <f t="shared" ref="A89:A117" si="4">ROW()-3-8*3</f>
        <v>62</v>
      </c>
      <c r="B89" s="89"/>
      <c r="C89" s="90"/>
      <c r="D89" s="91"/>
      <c r="E89" s="92"/>
      <c r="F89" s="93"/>
      <c r="G89" s="94"/>
      <c r="H89" s="95" t="str">
        <f t="shared" ref="H89:H117" si="5">IF(E89*G89=0,"",ROUND(E89*G89,0))</f>
        <v/>
      </c>
      <c r="I89" s="96"/>
    </row>
    <row r="90" spans="1:11" ht="16.5" customHeight="1" x14ac:dyDescent="0.45">
      <c r="A90" s="50">
        <f t="shared" si="4"/>
        <v>63</v>
      </c>
      <c r="B90" s="89"/>
      <c r="C90" s="90"/>
      <c r="D90" s="91"/>
      <c r="E90" s="92"/>
      <c r="F90" s="93"/>
      <c r="G90" s="94"/>
      <c r="H90" s="95" t="str">
        <f t="shared" si="5"/>
        <v/>
      </c>
      <c r="I90" s="96"/>
    </row>
    <row r="91" spans="1:11" ht="16.5" customHeight="1" x14ac:dyDescent="0.45">
      <c r="A91" s="50">
        <f t="shared" si="4"/>
        <v>64</v>
      </c>
      <c r="B91" s="89"/>
      <c r="C91" s="90"/>
      <c r="D91" s="91"/>
      <c r="E91" s="92"/>
      <c r="F91" s="93"/>
      <c r="G91" s="94"/>
      <c r="H91" s="95" t="str">
        <f t="shared" si="5"/>
        <v/>
      </c>
      <c r="I91" s="96"/>
    </row>
    <row r="92" spans="1:11" ht="16.5" customHeight="1" x14ac:dyDescent="0.45">
      <c r="A92" s="50">
        <f t="shared" si="4"/>
        <v>65</v>
      </c>
      <c r="B92" s="89"/>
      <c r="C92" s="90"/>
      <c r="D92" s="91"/>
      <c r="E92" s="92"/>
      <c r="F92" s="93"/>
      <c r="G92" s="94"/>
      <c r="H92" s="95" t="str">
        <f t="shared" si="5"/>
        <v/>
      </c>
      <c r="I92" s="96"/>
    </row>
    <row r="93" spans="1:11" ht="16.5" customHeight="1" x14ac:dyDescent="0.45">
      <c r="A93" s="50">
        <f t="shared" si="4"/>
        <v>66</v>
      </c>
      <c r="B93" s="89"/>
      <c r="C93" s="90"/>
      <c r="D93" s="91"/>
      <c r="E93" s="92"/>
      <c r="F93" s="93"/>
      <c r="G93" s="94"/>
      <c r="H93" s="95" t="str">
        <f t="shared" si="5"/>
        <v/>
      </c>
      <c r="I93" s="96"/>
    </row>
    <row r="94" spans="1:11" ht="16.5" customHeight="1" x14ac:dyDescent="0.45">
      <c r="A94" s="50">
        <f t="shared" si="4"/>
        <v>67</v>
      </c>
      <c r="B94" s="89"/>
      <c r="C94" s="90"/>
      <c r="D94" s="91"/>
      <c r="E94" s="92"/>
      <c r="F94" s="93"/>
      <c r="G94" s="94"/>
      <c r="H94" s="95" t="str">
        <f t="shared" si="5"/>
        <v/>
      </c>
      <c r="I94" s="96"/>
    </row>
    <row r="95" spans="1:11" ht="16.5" customHeight="1" x14ac:dyDescent="0.45">
      <c r="A95" s="50">
        <f t="shared" si="4"/>
        <v>68</v>
      </c>
      <c r="B95" s="89"/>
      <c r="C95" s="90"/>
      <c r="D95" s="91"/>
      <c r="E95" s="92"/>
      <c r="F95" s="93"/>
      <c r="G95" s="94"/>
      <c r="H95" s="95" t="str">
        <f t="shared" si="5"/>
        <v/>
      </c>
      <c r="I95" s="96"/>
    </row>
    <row r="96" spans="1:11" ht="16.5" customHeight="1" x14ac:dyDescent="0.45">
      <c r="A96" s="50">
        <f t="shared" si="4"/>
        <v>69</v>
      </c>
      <c r="B96" s="89"/>
      <c r="C96" s="90"/>
      <c r="D96" s="91"/>
      <c r="E96" s="92"/>
      <c r="F96" s="93"/>
      <c r="G96" s="94"/>
      <c r="H96" s="95" t="str">
        <f t="shared" si="5"/>
        <v/>
      </c>
      <c r="I96" s="96"/>
    </row>
    <row r="97" spans="1:9" ht="16.5" customHeight="1" x14ac:dyDescent="0.45">
      <c r="A97" s="50">
        <f t="shared" si="4"/>
        <v>70</v>
      </c>
      <c r="B97" s="89"/>
      <c r="C97" s="90"/>
      <c r="D97" s="91"/>
      <c r="E97" s="92"/>
      <c r="F97" s="93"/>
      <c r="G97" s="94"/>
      <c r="H97" s="95" t="str">
        <f t="shared" si="5"/>
        <v/>
      </c>
      <c r="I97" s="96"/>
    </row>
    <row r="98" spans="1:9" ht="16.5" customHeight="1" x14ac:dyDescent="0.45">
      <c r="A98" s="50">
        <f t="shared" si="4"/>
        <v>71</v>
      </c>
      <c r="B98" s="89"/>
      <c r="C98" s="90"/>
      <c r="D98" s="91"/>
      <c r="E98" s="92"/>
      <c r="F98" s="93"/>
      <c r="G98" s="94"/>
      <c r="H98" s="95" t="str">
        <f t="shared" si="5"/>
        <v/>
      </c>
      <c r="I98" s="96"/>
    </row>
    <row r="99" spans="1:9" ht="16.5" customHeight="1" x14ac:dyDescent="0.45">
      <c r="A99" s="50">
        <f t="shared" si="4"/>
        <v>72</v>
      </c>
      <c r="B99" s="89"/>
      <c r="C99" s="90"/>
      <c r="D99" s="91"/>
      <c r="E99" s="92"/>
      <c r="F99" s="93"/>
      <c r="G99" s="94"/>
      <c r="H99" s="95" t="str">
        <f t="shared" si="5"/>
        <v/>
      </c>
      <c r="I99" s="96"/>
    </row>
    <row r="100" spans="1:9" ht="16.5" customHeight="1" x14ac:dyDescent="0.45">
      <c r="A100" s="50">
        <f t="shared" si="4"/>
        <v>73</v>
      </c>
      <c r="B100" s="89"/>
      <c r="C100" s="90"/>
      <c r="D100" s="91"/>
      <c r="E100" s="92"/>
      <c r="F100" s="93"/>
      <c r="G100" s="94"/>
      <c r="H100" s="95" t="str">
        <f t="shared" si="5"/>
        <v/>
      </c>
      <c r="I100" s="96"/>
    </row>
    <row r="101" spans="1:9" ht="16.5" customHeight="1" x14ac:dyDescent="0.45">
      <c r="A101" s="50">
        <f t="shared" si="4"/>
        <v>74</v>
      </c>
      <c r="B101" s="89"/>
      <c r="C101" s="90"/>
      <c r="D101" s="91"/>
      <c r="E101" s="92"/>
      <c r="F101" s="93"/>
      <c r="G101" s="94"/>
      <c r="H101" s="95" t="str">
        <f t="shared" si="5"/>
        <v/>
      </c>
      <c r="I101" s="96"/>
    </row>
    <row r="102" spans="1:9" ht="16.5" customHeight="1" x14ac:dyDescent="0.45">
      <c r="A102" s="50">
        <f t="shared" si="4"/>
        <v>75</v>
      </c>
      <c r="B102" s="89"/>
      <c r="C102" s="90"/>
      <c r="D102" s="91"/>
      <c r="E102" s="92"/>
      <c r="F102" s="93"/>
      <c r="G102" s="94"/>
      <c r="H102" s="95" t="str">
        <f t="shared" si="5"/>
        <v/>
      </c>
      <c r="I102" s="96"/>
    </row>
    <row r="103" spans="1:9" ht="16.5" customHeight="1" x14ac:dyDescent="0.45">
      <c r="A103" s="50">
        <f t="shared" si="4"/>
        <v>76</v>
      </c>
      <c r="B103" s="89"/>
      <c r="C103" s="90"/>
      <c r="D103" s="91"/>
      <c r="E103" s="92"/>
      <c r="F103" s="93"/>
      <c r="G103" s="94"/>
      <c r="H103" s="95" t="str">
        <f t="shared" si="5"/>
        <v/>
      </c>
      <c r="I103" s="96"/>
    </row>
    <row r="104" spans="1:9" ht="16.5" customHeight="1" x14ac:dyDescent="0.45">
      <c r="A104" s="50">
        <f t="shared" si="4"/>
        <v>77</v>
      </c>
      <c r="B104" s="89"/>
      <c r="C104" s="90"/>
      <c r="D104" s="91"/>
      <c r="E104" s="92"/>
      <c r="F104" s="93"/>
      <c r="G104" s="94"/>
      <c r="H104" s="95" t="str">
        <f t="shared" si="5"/>
        <v/>
      </c>
      <c r="I104" s="96"/>
    </row>
    <row r="105" spans="1:9" ht="16.5" customHeight="1" x14ac:dyDescent="0.45">
      <c r="A105" s="50">
        <f t="shared" si="4"/>
        <v>78</v>
      </c>
      <c r="B105" s="89"/>
      <c r="C105" s="90"/>
      <c r="D105" s="91"/>
      <c r="E105" s="92"/>
      <c r="F105" s="93"/>
      <c r="G105" s="94"/>
      <c r="H105" s="95" t="str">
        <f t="shared" si="5"/>
        <v/>
      </c>
      <c r="I105" s="96"/>
    </row>
    <row r="106" spans="1:9" ht="16.5" customHeight="1" x14ac:dyDescent="0.45">
      <c r="A106" s="50">
        <f t="shared" si="4"/>
        <v>79</v>
      </c>
      <c r="B106" s="89"/>
      <c r="C106" s="90"/>
      <c r="D106" s="91"/>
      <c r="E106" s="92"/>
      <c r="F106" s="93"/>
      <c r="G106" s="94"/>
      <c r="H106" s="95" t="str">
        <f t="shared" si="5"/>
        <v/>
      </c>
      <c r="I106" s="96"/>
    </row>
    <row r="107" spans="1:9" ht="16.5" customHeight="1" x14ac:dyDescent="0.45">
      <c r="A107" s="50">
        <f t="shared" si="4"/>
        <v>80</v>
      </c>
      <c r="B107" s="89"/>
      <c r="C107" s="90"/>
      <c r="D107" s="91"/>
      <c r="E107" s="92"/>
      <c r="F107" s="93"/>
      <c r="G107" s="94"/>
      <c r="H107" s="95" t="str">
        <f t="shared" si="5"/>
        <v/>
      </c>
      <c r="I107" s="96"/>
    </row>
    <row r="108" spans="1:9" ht="16.5" customHeight="1" x14ac:dyDescent="0.45">
      <c r="A108" s="50">
        <f t="shared" si="4"/>
        <v>81</v>
      </c>
      <c r="B108" s="89"/>
      <c r="C108" s="90"/>
      <c r="D108" s="91"/>
      <c r="E108" s="92"/>
      <c r="F108" s="93"/>
      <c r="G108" s="94"/>
      <c r="H108" s="95" t="str">
        <f t="shared" si="5"/>
        <v/>
      </c>
      <c r="I108" s="96"/>
    </row>
    <row r="109" spans="1:9" ht="16.5" customHeight="1" x14ac:dyDescent="0.45">
      <c r="A109" s="50">
        <f t="shared" si="4"/>
        <v>82</v>
      </c>
      <c r="B109" s="89"/>
      <c r="C109" s="90"/>
      <c r="D109" s="91"/>
      <c r="E109" s="92"/>
      <c r="F109" s="93"/>
      <c r="G109" s="94"/>
      <c r="H109" s="95" t="str">
        <f t="shared" si="5"/>
        <v/>
      </c>
      <c r="I109" s="96"/>
    </row>
    <row r="110" spans="1:9" ht="16.5" customHeight="1" x14ac:dyDescent="0.45">
      <c r="A110" s="50">
        <f t="shared" si="4"/>
        <v>83</v>
      </c>
      <c r="B110" s="89"/>
      <c r="C110" s="90"/>
      <c r="D110" s="91"/>
      <c r="E110" s="92"/>
      <c r="F110" s="93"/>
      <c r="G110" s="94"/>
      <c r="H110" s="95" t="str">
        <f t="shared" si="5"/>
        <v/>
      </c>
      <c r="I110" s="96"/>
    </row>
    <row r="111" spans="1:9" ht="16.5" customHeight="1" x14ac:dyDescent="0.45">
      <c r="A111" s="50">
        <f t="shared" si="4"/>
        <v>84</v>
      </c>
      <c r="B111" s="89"/>
      <c r="C111" s="90"/>
      <c r="D111" s="91"/>
      <c r="E111" s="92"/>
      <c r="F111" s="93"/>
      <c r="G111" s="94"/>
      <c r="H111" s="95" t="str">
        <f t="shared" si="5"/>
        <v/>
      </c>
      <c r="I111" s="96"/>
    </row>
    <row r="112" spans="1:9" ht="16.5" customHeight="1" x14ac:dyDescent="0.45">
      <c r="A112" s="50">
        <f t="shared" si="4"/>
        <v>85</v>
      </c>
      <c r="B112" s="89"/>
      <c r="C112" s="90"/>
      <c r="D112" s="91"/>
      <c r="E112" s="92"/>
      <c r="F112" s="93"/>
      <c r="G112" s="94"/>
      <c r="H112" s="95" t="str">
        <f t="shared" si="5"/>
        <v/>
      </c>
      <c r="I112" s="96"/>
    </row>
    <row r="113" spans="1:11" ht="16.5" customHeight="1" x14ac:dyDescent="0.45">
      <c r="A113" s="50">
        <f t="shared" si="4"/>
        <v>86</v>
      </c>
      <c r="B113" s="89"/>
      <c r="C113" s="90"/>
      <c r="D113" s="91"/>
      <c r="E113" s="92"/>
      <c r="F113" s="93"/>
      <c r="G113" s="94"/>
      <c r="H113" s="95" t="str">
        <f t="shared" si="5"/>
        <v/>
      </c>
      <c r="I113" s="96"/>
    </row>
    <row r="114" spans="1:11" ht="16.5" customHeight="1" x14ac:dyDescent="0.45">
      <c r="A114" s="50">
        <f t="shared" si="4"/>
        <v>87</v>
      </c>
      <c r="B114" s="89"/>
      <c r="C114" s="90"/>
      <c r="D114" s="91"/>
      <c r="E114" s="92"/>
      <c r="F114" s="93"/>
      <c r="G114" s="94"/>
      <c r="H114" s="95" t="str">
        <f t="shared" si="5"/>
        <v/>
      </c>
      <c r="I114" s="96"/>
    </row>
    <row r="115" spans="1:11" ht="16.5" customHeight="1" x14ac:dyDescent="0.45">
      <c r="A115" s="50">
        <f t="shared" si="4"/>
        <v>88</v>
      </c>
      <c r="B115" s="89"/>
      <c r="C115" s="90"/>
      <c r="D115" s="91"/>
      <c r="E115" s="92"/>
      <c r="F115" s="93"/>
      <c r="G115" s="94"/>
      <c r="H115" s="95" t="str">
        <f t="shared" si="5"/>
        <v/>
      </c>
      <c r="I115" s="96"/>
    </row>
    <row r="116" spans="1:11" ht="16.5" customHeight="1" x14ac:dyDescent="0.45">
      <c r="A116" s="50">
        <f t="shared" si="4"/>
        <v>89</v>
      </c>
      <c r="B116" s="89"/>
      <c r="C116" s="90"/>
      <c r="D116" s="91"/>
      <c r="E116" s="92"/>
      <c r="F116" s="93"/>
      <c r="G116" s="94"/>
      <c r="H116" s="95" t="str">
        <f t="shared" si="5"/>
        <v/>
      </c>
      <c r="I116" s="96"/>
    </row>
    <row r="117" spans="1:11" ht="16.5" customHeight="1" thickBot="1" x14ac:dyDescent="0.5">
      <c r="A117" s="50">
        <f t="shared" si="4"/>
        <v>90</v>
      </c>
      <c r="B117" s="89"/>
      <c r="C117" s="90"/>
      <c r="D117" s="91"/>
      <c r="E117" s="92"/>
      <c r="F117" s="93"/>
      <c r="G117" s="94"/>
      <c r="H117" s="95" t="str">
        <f t="shared" si="5"/>
        <v/>
      </c>
      <c r="I117" s="96"/>
    </row>
    <row r="118" spans="1:11" ht="22.5" customHeight="1" thickBot="1" x14ac:dyDescent="0.5">
      <c r="B118" s="254" t="s">
        <v>81</v>
      </c>
      <c r="C118" s="255"/>
      <c r="D118" s="255"/>
      <c r="E118" s="97" t="s">
        <v>25</v>
      </c>
      <c r="F118" s="98" t="s">
        <v>25</v>
      </c>
      <c r="G118" s="7" t="s">
        <v>25</v>
      </c>
      <c r="H118" s="8">
        <f>SUMIF(B88:B117,"&lt;&gt;"&amp;"▲助成対象外",H88:H117)</f>
        <v>0</v>
      </c>
      <c r="I118" s="99"/>
    </row>
    <row r="119" spans="1:11" ht="22.5" customHeight="1" thickTop="1" thickBot="1" x14ac:dyDescent="0.5">
      <c r="B119" s="256" t="s">
        <v>82</v>
      </c>
      <c r="C119" s="257"/>
      <c r="D119" s="257"/>
      <c r="E119" s="100" t="s">
        <v>25</v>
      </c>
      <c r="F119" s="101" t="s">
        <v>25</v>
      </c>
      <c r="G119" s="9" t="s">
        <v>25</v>
      </c>
      <c r="H119" s="10">
        <f>SUMIF(B88:B117,"▲助成対象外",H88:H117)</f>
        <v>0</v>
      </c>
      <c r="I119" s="102"/>
    </row>
    <row r="120" spans="1:11" ht="13.2" customHeight="1" x14ac:dyDescent="0.45"/>
    <row r="122" spans="1:11" ht="20.25" customHeight="1" x14ac:dyDescent="0.45">
      <c r="B122" s="50" t="str">
        <f>$B$8</f>
        <v>内訳明細表</v>
      </c>
      <c r="C122" s="106"/>
      <c r="D122" s="258" t="str">
        <f>$D$8</f>
        <v>運用改善の実践</v>
      </c>
      <c r="E122" s="259"/>
      <c r="F122" s="259"/>
      <c r="G122" s="259"/>
      <c r="H122" s="87" t="s">
        <v>28</v>
      </c>
      <c r="K122" s="85"/>
    </row>
    <row r="123" spans="1:11" ht="13.2" customHeight="1" x14ac:dyDescent="0.45">
      <c r="D123" s="260"/>
      <c r="E123" s="260"/>
      <c r="F123" s="260"/>
      <c r="G123" s="260"/>
      <c r="H123" s="260"/>
    </row>
    <row r="124" spans="1:11" ht="13.2" customHeight="1" x14ac:dyDescent="0.45">
      <c r="A124" s="88" t="s">
        <v>19</v>
      </c>
      <c r="B124" s="253" t="s">
        <v>180</v>
      </c>
      <c r="C124" s="253" t="s">
        <v>102</v>
      </c>
      <c r="D124" s="253" t="s">
        <v>20</v>
      </c>
      <c r="E124" s="261" t="s">
        <v>6</v>
      </c>
      <c r="F124" s="253" t="s">
        <v>103</v>
      </c>
      <c r="G124" s="262" t="s">
        <v>21</v>
      </c>
      <c r="H124" s="262" t="s">
        <v>22</v>
      </c>
      <c r="I124" s="253" t="s">
        <v>23</v>
      </c>
    </row>
    <row r="125" spans="1:11" ht="13.2" customHeight="1" x14ac:dyDescent="0.45">
      <c r="A125" s="88" t="s">
        <v>24</v>
      </c>
      <c r="B125" s="253"/>
      <c r="C125" s="253"/>
      <c r="D125" s="253"/>
      <c r="E125" s="261"/>
      <c r="F125" s="253"/>
      <c r="G125" s="263"/>
      <c r="H125" s="263"/>
      <c r="I125" s="253"/>
    </row>
    <row r="126" spans="1:11" ht="16.5" customHeight="1" x14ac:dyDescent="0.45">
      <c r="A126" s="50">
        <f>ROW()-3-8*4</f>
        <v>91</v>
      </c>
      <c r="B126" s="89"/>
      <c r="C126" s="90"/>
      <c r="D126" s="91"/>
      <c r="E126" s="92"/>
      <c r="F126" s="93"/>
      <c r="G126" s="94"/>
      <c r="H126" s="95" t="str">
        <f>IF(E126*G126=0,"",ROUND(E126*G126,0))</f>
        <v/>
      </c>
      <c r="I126" s="96"/>
    </row>
    <row r="127" spans="1:11" ht="16.5" customHeight="1" x14ac:dyDescent="0.45">
      <c r="A127" s="50">
        <f t="shared" ref="A127:A155" si="6">ROW()-3-8*4</f>
        <v>92</v>
      </c>
      <c r="B127" s="89"/>
      <c r="C127" s="90"/>
      <c r="D127" s="91"/>
      <c r="E127" s="92"/>
      <c r="F127" s="93"/>
      <c r="G127" s="94"/>
      <c r="H127" s="95" t="str">
        <f t="shared" ref="H127:H155" si="7">IF(E127*G127=0,"",ROUND(E127*G127,0))</f>
        <v/>
      </c>
      <c r="I127" s="96"/>
    </row>
    <row r="128" spans="1:11" ht="16.5" customHeight="1" x14ac:dyDescent="0.45">
      <c r="A128" s="50">
        <f t="shared" si="6"/>
        <v>93</v>
      </c>
      <c r="B128" s="89"/>
      <c r="C128" s="90"/>
      <c r="D128" s="91"/>
      <c r="E128" s="92"/>
      <c r="F128" s="93"/>
      <c r="G128" s="94"/>
      <c r="H128" s="95" t="str">
        <f t="shared" si="7"/>
        <v/>
      </c>
      <c r="I128" s="96"/>
    </row>
    <row r="129" spans="1:9" ht="16.5" customHeight="1" x14ac:dyDescent="0.45">
      <c r="A129" s="50">
        <f t="shared" si="6"/>
        <v>94</v>
      </c>
      <c r="B129" s="89"/>
      <c r="C129" s="90"/>
      <c r="D129" s="91"/>
      <c r="E129" s="92"/>
      <c r="F129" s="93"/>
      <c r="G129" s="94"/>
      <c r="H129" s="95" t="str">
        <f t="shared" si="7"/>
        <v/>
      </c>
      <c r="I129" s="96"/>
    </row>
    <row r="130" spans="1:9" ht="16.5" customHeight="1" x14ac:dyDescent="0.45">
      <c r="A130" s="50">
        <f t="shared" si="6"/>
        <v>95</v>
      </c>
      <c r="B130" s="89"/>
      <c r="C130" s="90"/>
      <c r="D130" s="91"/>
      <c r="E130" s="92"/>
      <c r="F130" s="93"/>
      <c r="G130" s="94"/>
      <c r="H130" s="95" t="str">
        <f t="shared" si="7"/>
        <v/>
      </c>
      <c r="I130" s="96"/>
    </row>
    <row r="131" spans="1:9" ht="16.5" customHeight="1" x14ac:dyDescent="0.45">
      <c r="A131" s="50">
        <f t="shared" si="6"/>
        <v>96</v>
      </c>
      <c r="B131" s="89"/>
      <c r="C131" s="90"/>
      <c r="D131" s="91"/>
      <c r="E131" s="92"/>
      <c r="F131" s="93"/>
      <c r="G131" s="94"/>
      <c r="H131" s="95" t="str">
        <f t="shared" si="7"/>
        <v/>
      </c>
      <c r="I131" s="96"/>
    </row>
    <row r="132" spans="1:9" ht="16.5" customHeight="1" x14ac:dyDescent="0.45">
      <c r="A132" s="50">
        <f t="shared" si="6"/>
        <v>97</v>
      </c>
      <c r="B132" s="89"/>
      <c r="C132" s="90"/>
      <c r="D132" s="91"/>
      <c r="E132" s="92"/>
      <c r="F132" s="93"/>
      <c r="G132" s="94"/>
      <c r="H132" s="95" t="str">
        <f t="shared" si="7"/>
        <v/>
      </c>
      <c r="I132" s="96"/>
    </row>
    <row r="133" spans="1:9" ht="16.5" customHeight="1" x14ac:dyDescent="0.45">
      <c r="A133" s="50">
        <f t="shared" si="6"/>
        <v>98</v>
      </c>
      <c r="B133" s="89"/>
      <c r="C133" s="90"/>
      <c r="D133" s="91"/>
      <c r="E133" s="92"/>
      <c r="F133" s="93"/>
      <c r="G133" s="94"/>
      <c r="H133" s="95" t="str">
        <f t="shared" si="7"/>
        <v/>
      </c>
      <c r="I133" s="96"/>
    </row>
    <row r="134" spans="1:9" ht="16.5" customHeight="1" x14ac:dyDescent="0.45">
      <c r="A134" s="50">
        <f t="shared" si="6"/>
        <v>99</v>
      </c>
      <c r="B134" s="89"/>
      <c r="C134" s="90"/>
      <c r="D134" s="91"/>
      <c r="E134" s="92"/>
      <c r="F134" s="93"/>
      <c r="G134" s="94"/>
      <c r="H134" s="95" t="str">
        <f t="shared" si="7"/>
        <v/>
      </c>
      <c r="I134" s="96"/>
    </row>
    <row r="135" spans="1:9" ht="16.5" customHeight="1" x14ac:dyDescent="0.45">
      <c r="A135" s="50">
        <f t="shared" si="6"/>
        <v>100</v>
      </c>
      <c r="B135" s="89"/>
      <c r="C135" s="90"/>
      <c r="D135" s="91"/>
      <c r="E135" s="92"/>
      <c r="F135" s="93"/>
      <c r="G135" s="94"/>
      <c r="H135" s="95" t="str">
        <f t="shared" si="7"/>
        <v/>
      </c>
      <c r="I135" s="96"/>
    </row>
    <row r="136" spans="1:9" ht="16.5" customHeight="1" x14ac:dyDescent="0.45">
      <c r="A136" s="50">
        <f t="shared" si="6"/>
        <v>101</v>
      </c>
      <c r="B136" s="89"/>
      <c r="C136" s="90"/>
      <c r="D136" s="91"/>
      <c r="E136" s="92"/>
      <c r="F136" s="93"/>
      <c r="G136" s="94"/>
      <c r="H136" s="95" t="str">
        <f t="shared" si="7"/>
        <v/>
      </c>
      <c r="I136" s="96"/>
    </row>
    <row r="137" spans="1:9" ht="16.5" customHeight="1" x14ac:dyDescent="0.45">
      <c r="A137" s="50">
        <f t="shared" si="6"/>
        <v>102</v>
      </c>
      <c r="B137" s="89"/>
      <c r="C137" s="90"/>
      <c r="D137" s="91"/>
      <c r="E137" s="92"/>
      <c r="F137" s="93"/>
      <c r="G137" s="94"/>
      <c r="H137" s="95" t="str">
        <f t="shared" si="7"/>
        <v/>
      </c>
      <c r="I137" s="96"/>
    </row>
    <row r="138" spans="1:9" ht="16.5" customHeight="1" x14ac:dyDescent="0.45">
      <c r="A138" s="50">
        <f t="shared" si="6"/>
        <v>103</v>
      </c>
      <c r="B138" s="89"/>
      <c r="C138" s="90"/>
      <c r="D138" s="91"/>
      <c r="E138" s="92"/>
      <c r="F138" s="93"/>
      <c r="G138" s="94"/>
      <c r="H138" s="95" t="str">
        <f t="shared" si="7"/>
        <v/>
      </c>
      <c r="I138" s="96"/>
    </row>
    <row r="139" spans="1:9" ht="16.5" customHeight="1" x14ac:dyDescent="0.45">
      <c r="A139" s="50">
        <f t="shared" si="6"/>
        <v>104</v>
      </c>
      <c r="B139" s="89"/>
      <c r="C139" s="90"/>
      <c r="D139" s="91"/>
      <c r="E139" s="92"/>
      <c r="F139" s="93"/>
      <c r="G139" s="94"/>
      <c r="H139" s="95" t="str">
        <f t="shared" si="7"/>
        <v/>
      </c>
      <c r="I139" s="96"/>
    </row>
    <row r="140" spans="1:9" ht="16.5" customHeight="1" x14ac:dyDescent="0.45">
      <c r="A140" s="50">
        <f t="shared" si="6"/>
        <v>105</v>
      </c>
      <c r="B140" s="89"/>
      <c r="C140" s="90"/>
      <c r="D140" s="91"/>
      <c r="E140" s="92"/>
      <c r="F140" s="93"/>
      <c r="G140" s="94"/>
      <c r="H140" s="95" t="str">
        <f t="shared" si="7"/>
        <v/>
      </c>
      <c r="I140" s="96"/>
    </row>
    <row r="141" spans="1:9" ht="16.5" customHeight="1" x14ac:dyDescent="0.45">
      <c r="A141" s="50">
        <f t="shared" si="6"/>
        <v>106</v>
      </c>
      <c r="B141" s="89"/>
      <c r="C141" s="90"/>
      <c r="D141" s="91"/>
      <c r="E141" s="92"/>
      <c r="F141" s="93"/>
      <c r="G141" s="94"/>
      <c r="H141" s="95" t="str">
        <f t="shared" si="7"/>
        <v/>
      </c>
      <c r="I141" s="96"/>
    </row>
    <row r="142" spans="1:9" ht="16.5" customHeight="1" x14ac:dyDescent="0.45">
      <c r="A142" s="50">
        <f t="shared" si="6"/>
        <v>107</v>
      </c>
      <c r="B142" s="89"/>
      <c r="C142" s="90"/>
      <c r="D142" s="91"/>
      <c r="E142" s="92"/>
      <c r="F142" s="93"/>
      <c r="G142" s="94"/>
      <c r="H142" s="95" t="str">
        <f t="shared" si="7"/>
        <v/>
      </c>
      <c r="I142" s="96"/>
    </row>
    <row r="143" spans="1:9" ht="16.5" customHeight="1" x14ac:dyDescent="0.45">
      <c r="A143" s="50">
        <f t="shared" si="6"/>
        <v>108</v>
      </c>
      <c r="B143" s="89"/>
      <c r="C143" s="90"/>
      <c r="D143" s="91"/>
      <c r="E143" s="92"/>
      <c r="F143" s="93"/>
      <c r="G143" s="94"/>
      <c r="H143" s="95" t="str">
        <f t="shared" si="7"/>
        <v/>
      </c>
      <c r="I143" s="96"/>
    </row>
    <row r="144" spans="1:9" ht="16.5" customHeight="1" x14ac:dyDescent="0.45">
      <c r="A144" s="50">
        <f t="shared" si="6"/>
        <v>109</v>
      </c>
      <c r="B144" s="89"/>
      <c r="C144" s="90"/>
      <c r="D144" s="91"/>
      <c r="E144" s="92"/>
      <c r="F144" s="93"/>
      <c r="G144" s="94"/>
      <c r="H144" s="95" t="str">
        <f t="shared" si="7"/>
        <v/>
      </c>
      <c r="I144" s="96"/>
    </row>
    <row r="145" spans="1:11" ht="16.5" customHeight="1" x14ac:dyDescent="0.45">
      <c r="A145" s="50">
        <f t="shared" si="6"/>
        <v>110</v>
      </c>
      <c r="B145" s="89"/>
      <c r="C145" s="90"/>
      <c r="D145" s="91"/>
      <c r="E145" s="92"/>
      <c r="F145" s="93"/>
      <c r="G145" s="94"/>
      <c r="H145" s="95" t="str">
        <f t="shared" si="7"/>
        <v/>
      </c>
      <c r="I145" s="96"/>
    </row>
    <row r="146" spans="1:11" ht="16.5" customHeight="1" x14ac:dyDescent="0.45">
      <c r="A146" s="50">
        <f t="shared" si="6"/>
        <v>111</v>
      </c>
      <c r="B146" s="89"/>
      <c r="C146" s="90"/>
      <c r="D146" s="91"/>
      <c r="E146" s="92"/>
      <c r="F146" s="93"/>
      <c r="G146" s="94"/>
      <c r="H146" s="95" t="str">
        <f t="shared" si="7"/>
        <v/>
      </c>
      <c r="I146" s="96"/>
    </row>
    <row r="147" spans="1:11" ht="16.5" customHeight="1" x14ac:dyDescent="0.45">
      <c r="A147" s="50">
        <f t="shared" si="6"/>
        <v>112</v>
      </c>
      <c r="B147" s="89"/>
      <c r="C147" s="90"/>
      <c r="D147" s="91"/>
      <c r="E147" s="92"/>
      <c r="F147" s="93"/>
      <c r="G147" s="94"/>
      <c r="H147" s="95" t="str">
        <f t="shared" si="7"/>
        <v/>
      </c>
      <c r="I147" s="96"/>
    </row>
    <row r="148" spans="1:11" ht="16.5" customHeight="1" x14ac:dyDescent="0.45">
      <c r="A148" s="50">
        <f t="shared" si="6"/>
        <v>113</v>
      </c>
      <c r="B148" s="89"/>
      <c r="C148" s="90"/>
      <c r="D148" s="91"/>
      <c r="E148" s="92"/>
      <c r="F148" s="93"/>
      <c r="G148" s="94"/>
      <c r="H148" s="95" t="str">
        <f t="shared" si="7"/>
        <v/>
      </c>
      <c r="I148" s="96"/>
    </row>
    <row r="149" spans="1:11" ht="16.5" customHeight="1" x14ac:dyDescent="0.45">
      <c r="A149" s="50">
        <f t="shared" si="6"/>
        <v>114</v>
      </c>
      <c r="B149" s="89"/>
      <c r="C149" s="90"/>
      <c r="D149" s="91"/>
      <c r="E149" s="92"/>
      <c r="F149" s="93"/>
      <c r="G149" s="94"/>
      <c r="H149" s="95" t="str">
        <f t="shared" si="7"/>
        <v/>
      </c>
      <c r="I149" s="96"/>
    </row>
    <row r="150" spans="1:11" ht="16.5" customHeight="1" x14ac:dyDescent="0.45">
      <c r="A150" s="50">
        <f t="shared" si="6"/>
        <v>115</v>
      </c>
      <c r="B150" s="89"/>
      <c r="C150" s="90"/>
      <c r="D150" s="91"/>
      <c r="E150" s="92"/>
      <c r="F150" s="93"/>
      <c r="G150" s="94"/>
      <c r="H150" s="95" t="str">
        <f t="shared" si="7"/>
        <v/>
      </c>
      <c r="I150" s="96"/>
    </row>
    <row r="151" spans="1:11" ht="16.5" customHeight="1" x14ac:dyDescent="0.45">
      <c r="A151" s="50">
        <f t="shared" si="6"/>
        <v>116</v>
      </c>
      <c r="B151" s="89"/>
      <c r="C151" s="90"/>
      <c r="D151" s="91"/>
      <c r="E151" s="92"/>
      <c r="F151" s="93"/>
      <c r="G151" s="94"/>
      <c r="H151" s="95" t="str">
        <f t="shared" si="7"/>
        <v/>
      </c>
      <c r="I151" s="96"/>
    </row>
    <row r="152" spans="1:11" ht="16.5" customHeight="1" x14ac:dyDescent="0.45">
      <c r="A152" s="50">
        <f t="shared" si="6"/>
        <v>117</v>
      </c>
      <c r="B152" s="89"/>
      <c r="C152" s="90"/>
      <c r="D152" s="91"/>
      <c r="E152" s="92"/>
      <c r="F152" s="93"/>
      <c r="G152" s="94"/>
      <c r="H152" s="95" t="str">
        <f t="shared" si="7"/>
        <v/>
      </c>
      <c r="I152" s="96"/>
    </row>
    <row r="153" spans="1:11" ht="16.5" customHeight="1" x14ac:dyDescent="0.45">
      <c r="A153" s="50">
        <f t="shared" si="6"/>
        <v>118</v>
      </c>
      <c r="B153" s="89"/>
      <c r="C153" s="90"/>
      <c r="D153" s="91"/>
      <c r="E153" s="92"/>
      <c r="F153" s="93"/>
      <c r="G153" s="94"/>
      <c r="H153" s="95" t="str">
        <f t="shared" si="7"/>
        <v/>
      </c>
      <c r="I153" s="96"/>
    </row>
    <row r="154" spans="1:11" ht="16.5" customHeight="1" x14ac:dyDescent="0.45">
      <c r="A154" s="50">
        <f t="shared" si="6"/>
        <v>119</v>
      </c>
      <c r="B154" s="89"/>
      <c r="C154" s="90"/>
      <c r="D154" s="91"/>
      <c r="E154" s="92"/>
      <c r="F154" s="93"/>
      <c r="G154" s="94"/>
      <c r="H154" s="95" t="str">
        <f t="shared" si="7"/>
        <v/>
      </c>
      <c r="I154" s="96"/>
    </row>
    <row r="155" spans="1:11" ht="16.5" customHeight="1" thickBot="1" x14ac:dyDescent="0.5">
      <c r="A155" s="50">
        <f t="shared" si="6"/>
        <v>120</v>
      </c>
      <c r="B155" s="89"/>
      <c r="C155" s="90"/>
      <c r="D155" s="91"/>
      <c r="E155" s="92"/>
      <c r="F155" s="93"/>
      <c r="G155" s="94"/>
      <c r="H155" s="95" t="str">
        <f t="shared" si="7"/>
        <v/>
      </c>
      <c r="I155" s="96"/>
    </row>
    <row r="156" spans="1:11" ht="22.5" customHeight="1" thickBot="1" x14ac:dyDescent="0.5">
      <c r="B156" s="254" t="s">
        <v>83</v>
      </c>
      <c r="C156" s="255"/>
      <c r="D156" s="255"/>
      <c r="E156" s="97" t="s">
        <v>25</v>
      </c>
      <c r="F156" s="98" t="s">
        <v>25</v>
      </c>
      <c r="G156" s="7" t="s">
        <v>25</v>
      </c>
      <c r="H156" s="8">
        <f>SUMIF(B126:B155,"&lt;&gt;"&amp;"▲助成対象外",H126:H155)</f>
        <v>0</v>
      </c>
      <c r="I156" s="99"/>
    </row>
    <row r="157" spans="1:11" ht="22.5" customHeight="1" thickTop="1" thickBot="1" x14ac:dyDescent="0.5">
      <c r="B157" s="256" t="s">
        <v>84</v>
      </c>
      <c r="C157" s="257"/>
      <c r="D157" s="257"/>
      <c r="E157" s="100" t="s">
        <v>25</v>
      </c>
      <c r="F157" s="101" t="s">
        <v>25</v>
      </c>
      <c r="G157" s="9" t="s">
        <v>25</v>
      </c>
      <c r="H157" s="10">
        <f>SUMIF(B126:B155,"▲助成対象外",H126:H155)</f>
        <v>0</v>
      </c>
      <c r="I157" s="102"/>
    </row>
    <row r="158" spans="1:11" ht="13.2" customHeight="1" x14ac:dyDescent="0.45"/>
    <row r="160" spans="1:11" ht="21" customHeight="1" x14ac:dyDescent="0.45">
      <c r="B160" s="50" t="str">
        <f>$B$8</f>
        <v>内訳明細表</v>
      </c>
      <c r="C160" s="106"/>
      <c r="D160" s="258" t="str">
        <f>$D$8</f>
        <v>運用改善の実践</v>
      </c>
      <c r="E160" s="259"/>
      <c r="F160" s="259"/>
      <c r="G160" s="259"/>
      <c r="H160" s="87" t="s">
        <v>29</v>
      </c>
      <c r="K160" s="85"/>
    </row>
    <row r="161" spans="1:9" ht="13.2" customHeight="1" x14ac:dyDescent="0.45">
      <c r="D161" s="260"/>
      <c r="E161" s="260"/>
      <c r="F161" s="260"/>
      <c r="G161" s="260"/>
      <c r="H161" s="260"/>
    </row>
    <row r="162" spans="1:9" ht="13.2" customHeight="1" x14ac:dyDescent="0.45">
      <c r="A162" s="88" t="s">
        <v>19</v>
      </c>
      <c r="B162" s="253" t="s">
        <v>180</v>
      </c>
      <c r="C162" s="253" t="s">
        <v>102</v>
      </c>
      <c r="D162" s="253" t="s">
        <v>20</v>
      </c>
      <c r="E162" s="261" t="s">
        <v>6</v>
      </c>
      <c r="F162" s="253" t="s">
        <v>103</v>
      </c>
      <c r="G162" s="262" t="s">
        <v>21</v>
      </c>
      <c r="H162" s="262" t="s">
        <v>22</v>
      </c>
      <c r="I162" s="253" t="s">
        <v>23</v>
      </c>
    </row>
    <row r="163" spans="1:9" ht="13.2" customHeight="1" x14ac:dyDescent="0.45">
      <c r="A163" s="88" t="s">
        <v>24</v>
      </c>
      <c r="B163" s="253"/>
      <c r="C163" s="253"/>
      <c r="D163" s="253"/>
      <c r="E163" s="261"/>
      <c r="F163" s="253"/>
      <c r="G163" s="263"/>
      <c r="H163" s="263"/>
      <c r="I163" s="253"/>
    </row>
    <row r="164" spans="1:9" ht="16.5" customHeight="1" x14ac:dyDescent="0.45">
      <c r="A164" s="50">
        <f>ROW()-3-8*5</f>
        <v>121</v>
      </c>
      <c r="B164" s="89"/>
      <c r="C164" s="90"/>
      <c r="D164" s="91"/>
      <c r="E164" s="92"/>
      <c r="F164" s="93"/>
      <c r="G164" s="94"/>
      <c r="H164" s="95" t="str">
        <f>IF(E164*G164=0,"",ROUND(E164*G164,0))</f>
        <v/>
      </c>
      <c r="I164" s="96"/>
    </row>
    <row r="165" spans="1:9" ht="16.5" customHeight="1" x14ac:dyDescent="0.45">
      <c r="A165" s="50">
        <f t="shared" ref="A165:A193" si="8">ROW()-3-8*5</f>
        <v>122</v>
      </c>
      <c r="B165" s="89"/>
      <c r="C165" s="90"/>
      <c r="D165" s="91"/>
      <c r="E165" s="92"/>
      <c r="F165" s="93"/>
      <c r="G165" s="94"/>
      <c r="H165" s="95" t="str">
        <f t="shared" ref="H165:H193" si="9">IF(E165*G165=0,"",ROUND(E165*G165,0))</f>
        <v/>
      </c>
      <c r="I165" s="96"/>
    </row>
    <row r="166" spans="1:9" ht="16.5" customHeight="1" x14ac:dyDescent="0.45">
      <c r="A166" s="50">
        <f t="shared" si="8"/>
        <v>123</v>
      </c>
      <c r="B166" s="89"/>
      <c r="C166" s="90"/>
      <c r="D166" s="91"/>
      <c r="E166" s="92"/>
      <c r="F166" s="93"/>
      <c r="G166" s="94"/>
      <c r="H166" s="95" t="str">
        <f t="shared" si="9"/>
        <v/>
      </c>
      <c r="I166" s="96"/>
    </row>
    <row r="167" spans="1:9" ht="16.5" customHeight="1" x14ac:dyDescent="0.45">
      <c r="A167" s="50">
        <f t="shared" si="8"/>
        <v>124</v>
      </c>
      <c r="B167" s="89"/>
      <c r="C167" s="90"/>
      <c r="D167" s="91"/>
      <c r="E167" s="92"/>
      <c r="F167" s="93"/>
      <c r="G167" s="94"/>
      <c r="H167" s="95" t="str">
        <f t="shared" si="9"/>
        <v/>
      </c>
      <c r="I167" s="96"/>
    </row>
    <row r="168" spans="1:9" ht="16.5" customHeight="1" x14ac:dyDescent="0.45">
      <c r="A168" s="50">
        <f t="shared" si="8"/>
        <v>125</v>
      </c>
      <c r="B168" s="89"/>
      <c r="C168" s="90"/>
      <c r="D168" s="91"/>
      <c r="E168" s="92"/>
      <c r="F168" s="93"/>
      <c r="G168" s="94"/>
      <c r="H168" s="95" t="str">
        <f t="shared" si="9"/>
        <v/>
      </c>
      <c r="I168" s="96"/>
    </row>
    <row r="169" spans="1:9" ht="16.5" customHeight="1" x14ac:dyDescent="0.45">
      <c r="A169" s="50">
        <f t="shared" si="8"/>
        <v>126</v>
      </c>
      <c r="B169" s="89"/>
      <c r="C169" s="90"/>
      <c r="D169" s="91"/>
      <c r="E169" s="92"/>
      <c r="F169" s="93"/>
      <c r="G169" s="94"/>
      <c r="H169" s="95" t="str">
        <f t="shared" si="9"/>
        <v/>
      </c>
      <c r="I169" s="96"/>
    </row>
    <row r="170" spans="1:9" ht="16.5" customHeight="1" x14ac:dyDescent="0.45">
      <c r="A170" s="50">
        <f t="shared" si="8"/>
        <v>127</v>
      </c>
      <c r="B170" s="89"/>
      <c r="C170" s="90"/>
      <c r="D170" s="91"/>
      <c r="E170" s="92"/>
      <c r="F170" s="93"/>
      <c r="G170" s="94"/>
      <c r="H170" s="95" t="str">
        <f t="shared" si="9"/>
        <v/>
      </c>
      <c r="I170" s="96"/>
    </row>
    <row r="171" spans="1:9" ht="16.5" customHeight="1" x14ac:dyDescent="0.45">
      <c r="A171" s="50">
        <f t="shared" si="8"/>
        <v>128</v>
      </c>
      <c r="B171" s="89"/>
      <c r="C171" s="90"/>
      <c r="D171" s="91"/>
      <c r="E171" s="92"/>
      <c r="F171" s="93"/>
      <c r="G171" s="94"/>
      <c r="H171" s="95" t="str">
        <f t="shared" si="9"/>
        <v/>
      </c>
      <c r="I171" s="96"/>
    </row>
    <row r="172" spans="1:9" ht="16.5" customHeight="1" x14ac:dyDescent="0.45">
      <c r="A172" s="50">
        <f t="shared" si="8"/>
        <v>129</v>
      </c>
      <c r="B172" s="89"/>
      <c r="C172" s="90"/>
      <c r="D172" s="91"/>
      <c r="E172" s="92"/>
      <c r="F172" s="93"/>
      <c r="G172" s="94"/>
      <c r="H172" s="95" t="str">
        <f t="shared" si="9"/>
        <v/>
      </c>
      <c r="I172" s="96"/>
    </row>
    <row r="173" spans="1:9" ht="16.5" customHeight="1" x14ac:dyDescent="0.45">
      <c r="A173" s="50">
        <f t="shared" si="8"/>
        <v>130</v>
      </c>
      <c r="B173" s="89"/>
      <c r="C173" s="90"/>
      <c r="D173" s="91"/>
      <c r="E173" s="92"/>
      <c r="F173" s="93"/>
      <c r="G173" s="94"/>
      <c r="H173" s="95" t="str">
        <f t="shared" si="9"/>
        <v/>
      </c>
      <c r="I173" s="96"/>
    </row>
    <row r="174" spans="1:9" ht="16.5" customHeight="1" x14ac:dyDescent="0.45">
      <c r="A174" s="50">
        <f t="shared" si="8"/>
        <v>131</v>
      </c>
      <c r="B174" s="89"/>
      <c r="C174" s="90"/>
      <c r="D174" s="91"/>
      <c r="E174" s="92"/>
      <c r="F174" s="93"/>
      <c r="G174" s="94"/>
      <c r="H174" s="95" t="str">
        <f t="shared" si="9"/>
        <v/>
      </c>
      <c r="I174" s="96"/>
    </row>
    <row r="175" spans="1:9" ht="16.5" customHeight="1" x14ac:dyDescent="0.45">
      <c r="A175" s="50">
        <f t="shared" si="8"/>
        <v>132</v>
      </c>
      <c r="B175" s="89"/>
      <c r="C175" s="90"/>
      <c r="D175" s="91"/>
      <c r="E175" s="92"/>
      <c r="F175" s="93"/>
      <c r="G175" s="94"/>
      <c r="H175" s="95" t="str">
        <f t="shared" si="9"/>
        <v/>
      </c>
      <c r="I175" s="96"/>
    </row>
    <row r="176" spans="1:9" ht="16.5" customHeight="1" x14ac:dyDescent="0.45">
      <c r="A176" s="50">
        <f t="shared" si="8"/>
        <v>133</v>
      </c>
      <c r="B176" s="89"/>
      <c r="C176" s="90"/>
      <c r="D176" s="91"/>
      <c r="E176" s="92"/>
      <c r="F176" s="93"/>
      <c r="G176" s="94"/>
      <c r="H176" s="95" t="str">
        <f t="shared" si="9"/>
        <v/>
      </c>
      <c r="I176" s="96"/>
    </row>
    <row r="177" spans="1:9" ht="16.5" customHeight="1" x14ac:dyDescent="0.45">
      <c r="A177" s="50">
        <f t="shared" si="8"/>
        <v>134</v>
      </c>
      <c r="B177" s="89"/>
      <c r="C177" s="90"/>
      <c r="D177" s="91"/>
      <c r="E177" s="92"/>
      <c r="F177" s="93"/>
      <c r="G177" s="94"/>
      <c r="H177" s="95" t="str">
        <f t="shared" si="9"/>
        <v/>
      </c>
      <c r="I177" s="96"/>
    </row>
    <row r="178" spans="1:9" ht="16.5" customHeight="1" x14ac:dyDescent="0.45">
      <c r="A178" s="50">
        <f t="shared" si="8"/>
        <v>135</v>
      </c>
      <c r="B178" s="89"/>
      <c r="C178" s="90"/>
      <c r="D178" s="91"/>
      <c r="E178" s="92"/>
      <c r="F178" s="93"/>
      <c r="G178" s="94"/>
      <c r="H178" s="95" t="str">
        <f t="shared" si="9"/>
        <v/>
      </c>
      <c r="I178" s="96"/>
    </row>
    <row r="179" spans="1:9" ht="16.5" customHeight="1" x14ac:dyDescent="0.45">
      <c r="A179" s="50">
        <f t="shared" si="8"/>
        <v>136</v>
      </c>
      <c r="B179" s="89"/>
      <c r="C179" s="90"/>
      <c r="D179" s="91"/>
      <c r="E179" s="92"/>
      <c r="F179" s="93"/>
      <c r="G179" s="94"/>
      <c r="H179" s="95" t="str">
        <f t="shared" si="9"/>
        <v/>
      </c>
      <c r="I179" s="96"/>
    </row>
    <row r="180" spans="1:9" ht="16.5" customHeight="1" x14ac:dyDescent="0.45">
      <c r="A180" s="50">
        <f t="shared" si="8"/>
        <v>137</v>
      </c>
      <c r="B180" s="89"/>
      <c r="C180" s="90"/>
      <c r="D180" s="91"/>
      <c r="E180" s="92"/>
      <c r="F180" s="93"/>
      <c r="G180" s="94"/>
      <c r="H180" s="95" t="str">
        <f t="shared" si="9"/>
        <v/>
      </c>
      <c r="I180" s="96"/>
    </row>
    <row r="181" spans="1:9" ht="16.5" customHeight="1" x14ac:dyDescent="0.45">
      <c r="A181" s="50">
        <f t="shared" si="8"/>
        <v>138</v>
      </c>
      <c r="B181" s="89"/>
      <c r="C181" s="90"/>
      <c r="D181" s="91"/>
      <c r="E181" s="92"/>
      <c r="F181" s="93"/>
      <c r="G181" s="94"/>
      <c r="H181" s="95" t="str">
        <f t="shared" si="9"/>
        <v/>
      </c>
      <c r="I181" s="96"/>
    </row>
    <row r="182" spans="1:9" ht="16.5" customHeight="1" x14ac:dyDescent="0.45">
      <c r="A182" s="50">
        <f t="shared" si="8"/>
        <v>139</v>
      </c>
      <c r="B182" s="89"/>
      <c r="C182" s="90"/>
      <c r="D182" s="91"/>
      <c r="E182" s="92"/>
      <c r="F182" s="93"/>
      <c r="G182" s="94"/>
      <c r="H182" s="95" t="str">
        <f t="shared" si="9"/>
        <v/>
      </c>
      <c r="I182" s="96"/>
    </row>
    <row r="183" spans="1:9" ht="16.5" customHeight="1" x14ac:dyDescent="0.45">
      <c r="A183" s="50">
        <f t="shared" si="8"/>
        <v>140</v>
      </c>
      <c r="B183" s="89"/>
      <c r="C183" s="90"/>
      <c r="D183" s="91"/>
      <c r="E183" s="92"/>
      <c r="F183" s="93"/>
      <c r="G183" s="94"/>
      <c r="H183" s="95" t="str">
        <f t="shared" si="9"/>
        <v/>
      </c>
      <c r="I183" s="96"/>
    </row>
    <row r="184" spans="1:9" ht="16.5" customHeight="1" x14ac:dyDescent="0.45">
      <c r="A184" s="50">
        <f t="shared" si="8"/>
        <v>141</v>
      </c>
      <c r="B184" s="89"/>
      <c r="C184" s="90"/>
      <c r="D184" s="91"/>
      <c r="E184" s="92"/>
      <c r="F184" s="93"/>
      <c r="G184" s="94"/>
      <c r="H184" s="95" t="str">
        <f t="shared" si="9"/>
        <v/>
      </c>
      <c r="I184" s="96"/>
    </row>
    <row r="185" spans="1:9" ht="16.5" customHeight="1" x14ac:dyDescent="0.45">
      <c r="A185" s="50">
        <f t="shared" si="8"/>
        <v>142</v>
      </c>
      <c r="B185" s="89"/>
      <c r="C185" s="90"/>
      <c r="D185" s="91"/>
      <c r="E185" s="92"/>
      <c r="F185" s="93"/>
      <c r="G185" s="94"/>
      <c r="H185" s="95" t="str">
        <f t="shared" si="9"/>
        <v/>
      </c>
      <c r="I185" s="96"/>
    </row>
    <row r="186" spans="1:9" ht="16.5" customHeight="1" x14ac:dyDescent="0.45">
      <c r="A186" s="50">
        <f t="shared" si="8"/>
        <v>143</v>
      </c>
      <c r="B186" s="89"/>
      <c r="C186" s="90"/>
      <c r="D186" s="91"/>
      <c r="E186" s="92"/>
      <c r="F186" s="93"/>
      <c r="G186" s="94"/>
      <c r="H186" s="95" t="str">
        <f t="shared" si="9"/>
        <v/>
      </c>
      <c r="I186" s="96"/>
    </row>
    <row r="187" spans="1:9" ht="16.5" customHeight="1" x14ac:dyDescent="0.45">
      <c r="A187" s="50">
        <f t="shared" si="8"/>
        <v>144</v>
      </c>
      <c r="B187" s="89"/>
      <c r="C187" s="90"/>
      <c r="D187" s="91"/>
      <c r="E187" s="92"/>
      <c r="F187" s="93"/>
      <c r="G187" s="94"/>
      <c r="H187" s="95" t="str">
        <f t="shared" si="9"/>
        <v/>
      </c>
      <c r="I187" s="96"/>
    </row>
    <row r="188" spans="1:9" ht="16.5" customHeight="1" x14ac:dyDescent="0.45">
      <c r="A188" s="50">
        <f t="shared" si="8"/>
        <v>145</v>
      </c>
      <c r="B188" s="89"/>
      <c r="C188" s="90"/>
      <c r="D188" s="91"/>
      <c r="E188" s="92"/>
      <c r="F188" s="93"/>
      <c r="G188" s="94"/>
      <c r="H188" s="95" t="str">
        <f t="shared" si="9"/>
        <v/>
      </c>
      <c r="I188" s="96"/>
    </row>
    <row r="189" spans="1:9" ht="16.5" customHeight="1" x14ac:dyDescent="0.45">
      <c r="A189" s="50">
        <f t="shared" si="8"/>
        <v>146</v>
      </c>
      <c r="B189" s="89"/>
      <c r="C189" s="90"/>
      <c r="D189" s="91"/>
      <c r="E189" s="92"/>
      <c r="F189" s="93"/>
      <c r="G189" s="94"/>
      <c r="H189" s="95" t="str">
        <f t="shared" si="9"/>
        <v/>
      </c>
      <c r="I189" s="96"/>
    </row>
    <row r="190" spans="1:9" ht="16.5" customHeight="1" x14ac:dyDescent="0.45">
      <c r="A190" s="50">
        <f t="shared" si="8"/>
        <v>147</v>
      </c>
      <c r="B190" s="89"/>
      <c r="C190" s="90"/>
      <c r="D190" s="91"/>
      <c r="E190" s="92"/>
      <c r="F190" s="93"/>
      <c r="G190" s="94"/>
      <c r="H190" s="95" t="str">
        <f t="shared" si="9"/>
        <v/>
      </c>
      <c r="I190" s="96"/>
    </row>
    <row r="191" spans="1:9" ht="16.5" customHeight="1" x14ac:dyDescent="0.45">
      <c r="A191" s="50">
        <f t="shared" si="8"/>
        <v>148</v>
      </c>
      <c r="B191" s="89"/>
      <c r="C191" s="90"/>
      <c r="D191" s="91"/>
      <c r="E191" s="92"/>
      <c r="F191" s="93"/>
      <c r="G191" s="94"/>
      <c r="H191" s="95" t="str">
        <f t="shared" si="9"/>
        <v/>
      </c>
      <c r="I191" s="96"/>
    </row>
    <row r="192" spans="1:9" ht="16.5" customHeight="1" x14ac:dyDescent="0.45">
      <c r="A192" s="50">
        <f t="shared" si="8"/>
        <v>149</v>
      </c>
      <c r="B192" s="89"/>
      <c r="C192" s="90"/>
      <c r="D192" s="91"/>
      <c r="E192" s="92"/>
      <c r="F192" s="93"/>
      <c r="G192" s="94"/>
      <c r="H192" s="95" t="str">
        <f t="shared" si="9"/>
        <v/>
      </c>
      <c r="I192" s="96"/>
    </row>
    <row r="193" spans="1:11" ht="16.5" customHeight="1" thickBot="1" x14ac:dyDescent="0.5">
      <c r="A193" s="50">
        <f t="shared" si="8"/>
        <v>150</v>
      </c>
      <c r="B193" s="89"/>
      <c r="C193" s="90"/>
      <c r="D193" s="91"/>
      <c r="E193" s="92"/>
      <c r="F193" s="93"/>
      <c r="G193" s="94"/>
      <c r="H193" s="95" t="str">
        <f t="shared" si="9"/>
        <v/>
      </c>
      <c r="I193" s="96"/>
    </row>
    <row r="194" spans="1:11" ht="22.5" customHeight="1" thickBot="1" x14ac:dyDescent="0.5">
      <c r="B194" s="254" t="s">
        <v>85</v>
      </c>
      <c r="C194" s="255"/>
      <c r="D194" s="255"/>
      <c r="E194" s="97" t="s">
        <v>25</v>
      </c>
      <c r="F194" s="98" t="s">
        <v>25</v>
      </c>
      <c r="G194" s="7" t="s">
        <v>25</v>
      </c>
      <c r="H194" s="8">
        <f>SUMIF(B164:B193,"&lt;&gt;"&amp;"▲助成対象外",H164:H193)</f>
        <v>0</v>
      </c>
      <c r="I194" s="99"/>
    </row>
    <row r="195" spans="1:11" ht="22.5" customHeight="1" thickTop="1" thickBot="1" x14ac:dyDescent="0.5">
      <c r="B195" s="256" t="s">
        <v>86</v>
      </c>
      <c r="C195" s="257"/>
      <c r="D195" s="257"/>
      <c r="E195" s="100" t="s">
        <v>25</v>
      </c>
      <c r="F195" s="101" t="s">
        <v>25</v>
      </c>
      <c r="G195" s="9" t="s">
        <v>25</v>
      </c>
      <c r="H195" s="10">
        <f>SUMIF(B164:B193,"▲助成対象外",H164:H193)</f>
        <v>0</v>
      </c>
      <c r="I195" s="102"/>
    </row>
    <row r="196" spans="1:11" ht="13.2" customHeight="1" x14ac:dyDescent="0.45"/>
    <row r="198" spans="1:11" ht="21" customHeight="1" x14ac:dyDescent="0.45">
      <c r="B198" s="50" t="str">
        <f>$B$8</f>
        <v>内訳明細表</v>
      </c>
      <c r="C198" s="106"/>
      <c r="D198" s="258" t="str">
        <f>$D$8</f>
        <v>運用改善の実践</v>
      </c>
      <c r="E198" s="259"/>
      <c r="F198" s="259"/>
      <c r="G198" s="259"/>
      <c r="H198" s="87" t="s">
        <v>87</v>
      </c>
      <c r="K198" s="85"/>
    </row>
    <row r="199" spans="1:11" ht="13.2" customHeight="1" x14ac:dyDescent="0.45">
      <c r="D199" s="260"/>
      <c r="E199" s="260"/>
      <c r="F199" s="260"/>
      <c r="G199" s="260"/>
      <c r="H199" s="260"/>
    </row>
    <row r="200" spans="1:11" ht="13.2" customHeight="1" x14ac:dyDescent="0.45">
      <c r="A200" s="88" t="s">
        <v>19</v>
      </c>
      <c r="B200" s="253" t="s">
        <v>180</v>
      </c>
      <c r="C200" s="253" t="s">
        <v>102</v>
      </c>
      <c r="D200" s="253" t="s">
        <v>20</v>
      </c>
      <c r="E200" s="261" t="s">
        <v>6</v>
      </c>
      <c r="F200" s="253" t="s">
        <v>103</v>
      </c>
      <c r="G200" s="262" t="s">
        <v>21</v>
      </c>
      <c r="H200" s="262" t="s">
        <v>22</v>
      </c>
      <c r="I200" s="253" t="s">
        <v>23</v>
      </c>
    </row>
    <row r="201" spans="1:11" ht="13.2" customHeight="1" x14ac:dyDescent="0.45">
      <c r="A201" s="88" t="s">
        <v>24</v>
      </c>
      <c r="B201" s="253"/>
      <c r="C201" s="253"/>
      <c r="D201" s="253"/>
      <c r="E201" s="261"/>
      <c r="F201" s="253"/>
      <c r="G201" s="263"/>
      <c r="H201" s="263"/>
      <c r="I201" s="253"/>
    </row>
    <row r="202" spans="1:11" ht="16.5" customHeight="1" x14ac:dyDescent="0.45">
      <c r="A202" s="50">
        <f>ROW()-3-8*6</f>
        <v>151</v>
      </c>
      <c r="B202" s="89"/>
      <c r="C202" s="90"/>
      <c r="D202" s="91"/>
      <c r="E202" s="92"/>
      <c r="F202" s="93"/>
      <c r="G202" s="94"/>
      <c r="H202" s="95" t="str">
        <f>IF(E202*G202=0,"",ROUND(E202*G202,0))</f>
        <v/>
      </c>
      <c r="I202" s="96"/>
    </row>
    <row r="203" spans="1:11" ht="16.5" customHeight="1" x14ac:dyDescent="0.45">
      <c r="A203" s="50">
        <f t="shared" ref="A203:A231" si="10">ROW()-3-8*6</f>
        <v>152</v>
      </c>
      <c r="B203" s="89"/>
      <c r="C203" s="90"/>
      <c r="D203" s="91"/>
      <c r="E203" s="92"/>
      <c r="F203" s="93"/>
      <c r="G203" s="94"/>
      <c r="H203" s="95" t="str">
        <f t="shared" ref="H203:H231" si="11">IF(E203*G203=0,"",ROUND(E203*G203,0))</f>
        <v/>
      </c>
      <c r="I203" s="96"/>
    </row>
    <row r="204" spans="1:11" ht="16.5" customHeight="1" x14ac:dyDescent="0.45">
      <c r="A204" s="50">
        <f t="shared" si="10"/>
        <v>153</v>
      </c>
      <c r="B204" s="89"/>
      <c r="C204" s="90"/>
      <c r="D204" s="91"/>
      <c r="E204" s="92"/>
      <c r="F204" s="93"/>
      <c r="G204" s="94"/>
      <c r="H204" s="95" t="str">
        <f t="shared" si="11"/>
        <v/>
      </c>
      <c r="I204" s="96"/>
    </row>
    <row r="205" spans="1:11" ht="16.5" customHeight="1" x14ac:dyDescent="0.45">
      <c r="A205" s="50">
        <f t="shared" si="10"/>
        <v>154</v>
      </c>
      <c r="B205" s="89"/>
      <c r="C205" s="90"/>
      <c r="D205" s="91"/>
      <c r="E205" s="92"/>
      <c r="F205" s="93"/>
      <c r="G205" s="94"/>
      <c r="H205" s="95" t="str">
        <f t="shared" si="11"/>
        <v/>
      </c>
      <c r="I205" s="96"/>
    </row>
    <row r="206" spans="1:11" ht="16.5" customHeight="1" x14ac:dyDescent="0.45">
      <c r="A206" s="50">
        <f t="shared" si="10"/>
        <v>155</v>
      </c>
      <c r="B206" s="89"/>
      <c r="C206" s="90"/>
      <c r="D206" s="91"/>
      <c r="E206" s="92"/>
      <c r="F206" s="93"/>
      <c r="G206" s="94"/>
      <c r="H206" s="95" t="str">
        <f t="shared" si="11"/>
        <v/>
      </c>
      <c r="I206" s="96"/>
    </row>
    <row r="207" spans="1:11" ht="16.5" customHeight="1" x14ac:dyDescent="0.45">
      <c r="A207" s="50">
        <f t="shared" si="10"/>
        <v>156</v>
      </c>
      <c r="B207" s="89"/>
      <c r="C207" s="90"/>
      <c r="D207" s="91"/>
      <c r="E207" s="92"/>
      <c r="F207" s="93"/>
      <c r="G207" s="94"/>
      <c r="H207" s="95" t="str">
        <f t="shared" si="11"/>
        <v/>
      </c>
      <c r="I207" s="96"/>
    </row>
    <row r="208" spans="1:11" ht="16.5" customHeight="1" x14ac:dyDescent="0.45">
      <c r="A208" s="50">
        <f t="shared" si="10"/>
        <v>157</v>
      </c>
      <c r="B208" s="89"/>
      <c r="C208" s="90"/>
      <c r="D208" s="91"/>
      <c r="E208" s="92"/>
      <c r="F208" s="93"/>
      <c r="G208" s="94"/>
      <c r="H208" s="95" t="str">
        <f t="shared" si="11"/>
        <v/>
      </c>
      <c r="I208" s="96"/>
    </row>
    <row r="209" spans="1:9" ht="16.5" customHeight="1" x14ac:dyDescent="0.45">
      <c r="A209" s="50">
        <f t="shared" si="10"/>
        <v>158</v>
      </c>
      <c r="B209" s="89"/>
      <c r="C209" s="90"/>
      <c r="D209" s="91"/>
      <c r="E209" s="92"/>
      <c r="F209" s="93"/>
      <c r="G209" s="94"/>
      <c r="H209" s="95" t="str">
        <f t="shared" si="11"/>
        <v/>
      </c>
      <c r="I209" s="96"/>
    </row>
    <row r="210" spans="1:9" ht="16.5" customHeight="1" x14ac:dyDescent="0.45">
      <c r="A210" s="50">
        <f t="shared" si="10"/>
        <v>159</v>
      </c>
      <c r="B210" s="89"/>
      <c r="C210" s="90"/>
      <c r="D210" s="91"/>
      <c r="E210" s="92"/>
      <c r="F210" s="93"/>
      <c r="G210" s="94"/>
      <c r="H210" s="95" t="str">
        <f t="shared" si="11"/>
        <v/>
      </c>
      <c r="I210" s="96"/>
    </row>
    <row r="211" spans="1:9" ht="16.5" customHeight="1" x14ac:dyDescent="0.45">
      <c r="A211" s="50">
        <f t="shared" si="10"/>
        <v>160</v>
      </c>
      <c r="B211" s="89"/>
      <c r="C211" s="90"/>
      <c r="D211" s="91"/>
      <c r="E211" s="92"/>
      <c r="F211" s="93"/>
      <c r="G211" s="94"/>
      <c r="H211" s="95" t="str">
        <f t="shared" si="11"/>
        <v/>
      </c>
      <c r="I211" s="96"/>
    </row>
    <row r="212" spans="1:9" ht="16.5" customHeight="1" x14ac:dyDescent="0.45">
      <c r="A212" s="50">
        <f t="shared" si="10"/>
        <v>161</v>
      </c>
      <c r="B212" s="89"/>
      <c r="C212" s="90"/>
      <c r="D212" s="91"/>
      <c r="E212" s="92"/>
      <c r="F212" s="93"/>
      <c r="G212" s="94"/>
      <c r="H212" s="95" t="str">
        <f t="shared" si="11"/>
        <v/>
      </c>
      <c r="I212" s="96"/>
    </row>
    <row r="213" spans="1:9" ht="16.5" customHeight="1" x14ac:dyDescent="0.45">
      <c r="A213" s="50">
        <f t="shared" si="10"/>
        <v>162</v>
      </c>
      <c r="B213" s="89"/>
      <c r="C213" s="90"/>
      <c r="D213" s="91"/>
      <c r="E213" s="92"/>
      <c r="F213" s="93"/>
      <c r="G213" s="94"/>
      <c r="H213" s="95" t="str">
        <f t="shared" si="11"/>
        <v/>
      </c>
      <c r="I213" s="96"/>
    </row>
    <row r="214" spans="1:9" ht="16.5" customHeight="1" x14ac:dyDescent="0.45">
      <c r="A214" s="50">
        <f t="shared" si="10"/>
        <v>163</v>
      </c>
      <c r="B214" s="89"/>
      <c r="C214" s="90"/>
      <c r="D214" s="91"/>
      <c r="E214" s="92"/>
      <c r="F214" s="93"/>
      <c r="G214" s="94"/>
      <c r="H214" s="95" t="str">
        <f t="shared" si="11"/>
        <v/>
      </c>
      <c r="I214" s="96"/>
    </row>
    <row r="215" spans="1:9" ht="16.5" customHeight="1" x14ac:dyDescent="0.45">
      <c r="A215" s="50">
        <f t="shared" si="10"/>
        <v>164</v>
      </c>
      <c r="B215" s="89"/>
      <c r="C215" s="90"/>
      <c r="D215" s="91"/>
      <c r="E215" s="92"/>
      <c r="F215" s="93"/>
      <c r="G215" s="94"/>
      <c r="H215" s="95" t="str">
        <f t="shared" si="11"/>
        <v/>
      </c>
      <c r="I215" s="96"/>
    </row>
    <row r="216" spans="1:9" ht="16.5" customHeight="1" x14ac:dyDescent="0.45">
      <c r="A216" s="50">
        <f t="shared" si="10"/>
        <v>165</v>
      </c>
      <c r="B216" s="89"/>
      <c r="C216" s="90"/>
      <c r="D216" s="91"/>
      <c r="E216" s="92"/>
      <c r="F216" s="93"/>
      <c r="G216" s="94"/>
      <c r="H216" s="95" t="str">
        <f t="shared" si="11"/>
        <v/>
      </c>
      <c r="I216" s="96"/>
    </row>
    <row r="217" spans="1:9" ht="16.5" customHeight="1" x14ac:dyDescent="0.45">
      <c r="A217" s="50">
        <f t="shared" si="10"/>
        <v>166</v>
      </c>
      <c r="B217" s="89"/>
      <c r="C217" s="90"/>
      <c r="D217" s="91"/>
      <c r="E217" s="92"/>
      <c r="F217" s="93"/>
      <c r="G217" s="94"/>
      <c r="H217" s="95" t="str">
        <f t="shared" si="11"/>
        <v/>
      </c>
      <c r="I217" s="96"/>
    </row>
    <row r="218" spans="1:9" ht="16.5" customHeight="1" x14ac:dyDescent="0.45">
      <c r="A218" s="50">
        <f t="shared" si="10"/>
        <v>167</v>
      </c>
      <c r="B218" s="89"/>
      <c r="C218" s="90"/>
      <c r="D218" s="91"/>
      <c r="E218" s="92"/>
      <c r="F218" s="93"/>
      <c r="G218" s="94"/>
      <c r="H218" s="95" t="str">
        <f t="shared" si="11"/>
        <v/>
      </c>
      <c r="I218" s="96"/>
    </row>
    <row r="219" spans="1:9" ht="16.5" customHeight="1" x14ac:dyDescent="0.45">
      <c r="A219" s="50">
        <f t="shared" si="10"/>
        <v>168</v>
      </c>
      <c r="B219" s="89"/>
      <c r="C219" s="90"/>
      <c r="D219" s="91"/>
      <c r="E219" s="92"/>
      <c r="F219" s="93"/>
      <c r="G219" s="94"/>
      <c r="H219" s="95" t="str">
        <f t="shared" si="11"/>
        <v/>
      </c>
      <c r="I219" s="96"/>
    </row>
    <row r="220" spans="1:9" ht="16.5" customHeight="1" x14ac:dyDescent="0.45">
      <c r="A220" s="50">
        <f t="shared" si="10"/>
        <v>169</v>
      </c>
      <c r="B220" s="89"/>
      <c r="C220" s="90"/>
      <c r="D220" s="91"/>
      <c r="E220" s="92"/>
      <c r="F220" s="93"/>
      <c r="G220" s="94"/>
      <c r="H220" s="95" t="str">
        <f t="shared" si="11"/>
        <v/>
      </c>
      <c r="I220" s="96"/>
    </row>
    <row r="221" spans="1:9" ht="16.5" customHeight="1" x14ac:dyDescent="0.45">
      <c r="A221" s="50">
        <f t="shared" si="10"/>
        <v>170</v>
      </c>
      <c r="B221" s="89"/>
      <c r="C221" s="90"/>
      <c r="D221" s="91"/>
      <c r="E221" s="92"/>
      <c r="F221" s="93"/>
      <c r="G221" s="94"/>
      <c r="H221" s="95" t="str">
        <f t="shared" si="11"/>
        <v/>
      </c>
      <c r="I221" s="96"/>
    </row>
    <row r="222" spans="1:9" ht="16.5" customHeight="1" x14ac:dyDescent="0.45">
      <c r="A222" s="50">
        <f t="shared" si="10"/>
        <v>171</v>
      </c>
      <c r="B222" s="89"/>
      <c r="C222" s="90"/>
      <c r="D222" s="91"/>
      <c r="E222" s="92"/>
      <c r="F222" s="93"/>
      <c r="G222" s="94"/>
      <c r="H222" s="95" t="str">
        <f t="shared" si="11"/>
        <v/>
      </c>
      <c r="I222" s="96"/>
    </row>
    <row r="223" spans="1:9" ht="16.5" customHeight="1" x14ac:dyDescent="0.45">
      <c r="A223" s="50">
        <f t="shared" si="10"/>
        <v>172</v>
      </c>
      <c r="B223" s="89"/>
      <c r="C223" s="90"/>
      <c r="D223" s="91"/>
      <c r="E223" s="92"/>
      <c r="F223" s="93"/>
      <c r="G223" s="94"/>
      <c r="H223" s="95" t="str">
        <f t="shared" si="11"/>
        <v/>
      </c>
      <c r="I223" s="96"/>
    </row>
    <row r="224" spans="1:9" ht="16.5" customHeight="1" x14ac:dyDescent="0.45">
      <c r="A224" s="50">
        <f t="shared" si="10"/>
        <v>173</v>
      </c>
      <c r="B224" s="89"/>
      <c r="C224" s="90"/>
      <c r="D224" s="91"/>
      <c r="E224" s="92"/>
      <c r="F224" s="93"/>
      <c r="G224" s="94"/>
      <c r="H224" s="95" t="str">
        <f t="shared" si="11"/>
        <v/>
      </c>
      <c r="I224" s="96"/>
    </row>
    <row r="225" spans="1:11" ht="16.5" customHeight="1" x14ac:dyDescent="0.45">
      <c r="A225" s="50">
        <f t="shared" si="10"/>
        <v>174</v>
      </c>
      <c r="B225" s="89"/>
      <c r="C225" s="90"/>
      <c r="D225" s="91"/>
      <c r="E225" s="92"/>
      <c r="F225" s="93"/>
      <c r="G225" s="94"/>
      <c r="H225" s="95" t="str">
        <f t="shared" si="11"/>
        <v/>
      </c>
      <c r="I225" s="96"/>
    </row>
    <row r="226" spans="1:11" ht="16.5" customHeight="1" x14ac:dyDescent="0.45">
      <c r="A226" s="50">
        <f t="shared" si="10"/>
        <v>175</v>
      </c>
      <c r="B226" s="89"/>
      <c r="C226" s="90"/>
      <c r="D226" s="91"/>
      <c r="E226" s="92"/>
      <c r="F226" s="93"/>
      <c r="G226" s="94"/>
      <c r="H226" s="95" t="str">
        <f t="shared" si="11"/>
        <v/>
      </c>
      <c r="I226" s="96"/>
    </row>
    <row r="227" spans="1:11" ht="16.5" customHeight="1" x14ac:dyDescent="0.45">
      <c r="A227" s="50">
        <f t="shared" si="10"/>
        <v>176</v>
      </c>
      <c r="B227" s="89"/>
      <c r="C227" s="90"/>
      <c r="D227" s="91"/>
      <c r="E227" s="92"/>
      <c r="F227" s="93"/>
      <c r="G227" s="94"/>
      <c r="H227" s="95" t="str">
        <f t="shared" si="11"/>
        <v/>
      </c>
      <c r="I227" s="96"/>
    </row>
    <row r="228" spans="1:11" ht="16.5" customHeight="1" x14ac:dyDescent="0.45">
      <c r="A228" s="50">
        <f t="shared" si="10"/>
        <v>177</v>
      </c>
      <c r="B228" s="89"/>
      <c r="C228" s="90"/>
      <c r="D228" s="91"/>
      <c r="E228" s="92"/>
      <c r="F228" s="93"/>
      <c r="G228" s="94"/>
      <c r="H228" s="95" t="str">
        <f t="shared" si="11"/>
        <v/>
      </c>
      <c r="I228" s="96"/>
    </row>
    <row r="229" spans="1:11" ht="16.5" customHeight="1" x14ac:dyDescent="0.45">
      <c r="A229" s="50">
        <f t="shared" si="10"/>
        <v>178</v>
      </c>
      <c r="B229" s="89"/>
      <c r="C229" s="90"/>
      <c r="D229" s="91"/>
      <c r="E229" s="92"/>
      <c r="F229" s="93"/>
      <c r="G229" s="94"/>
      <c r="H229" s="95" t="str">
        <f t="shared" si="11"/>
        <v/>
      </c>
      <c r="I229" s="96"/>
    </row>
    <row r="230" spans="1:11" ht="16.5" customHeight="1" x14ac:dyDescent="0.45">
      <c r="A230" s="50">
        <f t="shared" si="10"/>
        <v>179</v>
      </c>
      <c r="B230" s="89"/>
      <c r="C230" s="90"/>
      <c r="D230" s="91"/>
      <c r="E230" s="92"/>
      <c r="F230" s="93"/>
      <c r="G230" s="94"/>
      <c r="H230" s="95" t="str">
        <f t="shared" si="11"/>
        <v/>
      </c>
      <c r="I230" s="96"/>
    </row>
    <row r="231" spans="1:11" ht="16.5" customHeight="1" thickBot="1" x14ac:dyDescent="0.5">
      <c r="A231" s="50">
        <f t="shared" si="10"/>
        <v>180</v>
      </c>
      <c r="B231" s="89"/>
      <c r="C231" s="90"/>
      <c r="D231" s="91"/>
      <c r="E231" s="92"/>
      <c r="F231" s="93"/>
      <c r="G231" s="94"/>
      <c r="H231" s="95" t="str">
        <f t="shared" si="11"/>
        <v/>
      </c>
      <c r="I231" s="96"/>
    </row>
    <row r="232" spans="1:11" ht="22.5" customHeight="1" thickBot="1" x14ac:dyDescent="0.5">
      <c r="B232" s="254" t="s">
        <v>88</v>
      </c>
      <c r="C232" s="255"/>
      <c r="D232" s="255"/>
      <c r="E232" s="97" t="s">
        <v>25</v>
      </c>
      <c r="F232" s="98" t="s">
        <v>25</v>
      </c>
      <c r="G232" s="7" t="s">
        <v>25</v>
      </c>
      <c r="H232" s="8">
        <f>SUMIF(B202:B231,"&lt;&gt;"&amp;"▲助成対象外",H202:H231)</f>
        <v>0</v>
      </c>
      <c r="I232" s="99"/>
    </row>
    <row r="233" spans="1:11" ht="22.5" customHeight="1" thickTop="1" thickBot="1" x14ac:dyDescent="0.5">
      <c r="B233" s="256" t="s">
        <v>89</v>
      </c>
      <c r="C233" s="257"/>
      <c r="D233" s="257"/>
      <c r="E233" s="100" t="s">
        <v>25</v>
      </c>
      <c r="F233" s="101" t="s">
        <v>25</v>
      </c>
      <c r="G233" s="9" t="s">
        <v>25</v>
      </c>
      <c r="H233" s="10">
        <f>SUMIF(B202:B231,"▲助成対象外",H202:H231)</f>
        <v>0</v>
      </c>
      <c r="I233" s="102"/>
    </row>
    <row r="234" spans="1:11" ht="13.2" customHeight="1" x14ac:dyDescent="0.45"/>
    <row r="236" spans="1:11" ht="21" customHeight="1" x14ac:dyDescent="0.45">
      <c r="B236" s="50" t="str">
        <f>$B$8</f>
        <v>内訳明細表</v>
      </c>
      <c r="C236" s="106"/>
      <c r="D236" s="258" t="str">
        <f>$D$8</f>
        <v>運用改善の実践</v>
      </c>
      <c r="E236" s="259"/>
      <c r="F236" s="259"/>
      <c r="G236" s="259"/>
      <c r="H236" s="87" t="s">
        <v>90</v>
      </c>
      <c r="K236" s="85"/>
    </row>
    <row r="237" spans="1:11" ht="13.2" customHeight="1" x14ac:dyDescent="0.45">
      <c r="D237" s="260"/>
      <c r="E237" s="260"/>
      <c r="F237" s="260"/>
      <c r="G237" s="260"/>
      <c r="H237" s="260"/>
    </row>
    <row r="238" spans="1:11" ht="13.2" customHeight="1" x14ac:dyDescent="0.45">
      <c r="A238" s="88" t="s">
        <v>19</v>
      </c>
      <c r="B238" s="253" t="s">
        <v>180</v>
      </c>
      <c r="C238" s="253" t="s">
        <v>102</v>
      </c>
      <c r="D238" s="253" t="s">
        <v>20</v>
      </c>
      <c r="E238" s="261" t="s">
        <v>6</v>
      </c>
      <c r="F238" s="253" t="s">
        <v>103</v>
      </c>
      <c r="G238" s="262" t="s">
        <v>21</v>
      </c>
      <c r="H238" s="262" t="s">
        <v>22</v>
      </c>
      <c r="I238" s="253" t="s">
        <v>23</v>
      </c>
    </row>
    <row r="239" spans="1:11" ht="13.2" customHeight="1" x14ac:dyDescent="0.45">
      <c r="A239" s="88" t="s">
        <v>24</v>
      </c>
      <c r="B239" s="253"/>
      <c r="C239" s="253"/>
      <c r="D239" s="253"/>
      <c r="E239" s="261"/>
      <c r="F239" s="253"/>
      <c r="G239" s="263"/>
      <c r="H239" s="263"/>
      <c r="I239" s="253"/>
    </row>
    <row r="240" spans="1:11" ht="16.5" customHeight="1" x14ac:dyDescent="0.45">
      <c r="A240" s="50">
        <f>ROW()-3-8*7</f>
        <v>181</v>
      </c>
      <c r="B240" s="89"/>
      <c r="C240" s="90"/>
      <c r="D240" s="91"/>
      <c r="E240" s="92"/>
      <c r="F240" s="93"/>
      <c r="G240" s="94"/>
      <c r="H240" s="95" t="str">
        <f>IF(E240*G240=0,"",ROUND(E240*G240,0))</f>
        <v/>
      </c>
      <c r="I240" s="96"/>
    </row>
    <row r="241" spans="1:9" ht="16.5" customHeight="1" x14ac:dyDescent="0.45">
      <c r="A241" s="50">
        <f t="shared" ref="A241:A269" si="12">ROW()-3-8*7</f>
        <v>182</v>
      </c>
      <c r="B241" s="89"/>
      <c r="C241" s="90"/>
      <c r="D241" s="91"/>
      <c r="E241" s="92"/>
      <c r="F241" s="93"/>
      <c r="G241" s="94"/>
      <c r="H241" s="95" t="str">
        <f t="shared" ref="H241:H269" si="13">IF(E241*G241=0,"",ROUND(E241*G241,0))</f>
        <v/>
      </c>
      <c r="I241" s="96"/>
    </row>
    <row r="242" spans="1:9" ht="16.5" customHeight="1" x14ac:dyDescent="0.45">
      <c r="A242" s="50">
        <f t="shared" si="12"/>
        <v>183</v>
      </c>
      <c r="B242" s="89"/>
      <c r="C242" s="90"/>
      <c r="D242" s="91"/>
      <c r="E242" s="92"/>
      <c r="F242" s="93"/>
      <c r="G242" s="94"/>
      <c r="H242" s="95" t="str">
        <f t="shared" si="13"/>
        <v/>
      </c>
      <c r="I242" s="96"/>
    </row>
    <row r="243" spans="1:9" ht="16.5" customHeight="1" x14ac:dyDescent="0.45">
      <c r="A243" s="50">
        <f t="shared" si="12"/>
        <v>184</v>
      </c>
      <c r="B243" s="89"/>
      <c r="C243" s="90"/>
      <c r="D243" s="91"/>
      <c r="E243" s="92"/>
      <c r="F243" s="93"/>
      <c r="G243" s="94"/>
      <c r="H243" s="95" t="str">
        <f t="shared" si="13"/>
        <v/>
      </c>
      <c r="I243" s="96"/>
    </row>
    <row r="244" spans="1:9" ht="16.5" customHeight="1" x14ac:dyDescent="0.45">
      <c r="A244" s="50">
        <f t="shared" si="12"/>
        <v>185</v>
      </c>
      <c r="B244" s="89"/>
      <c r="C244" s="90"/>
      <c r="D244" s="91"/>
      <c r="E244" s="92"/>
      <c r="F244" s="93"/>
      <c r="G244" s="94"/>
      <c r="H244" s="95" t="str">
        <f t="shared" si="13"/>
        <v/>
      </c>
      <c r="I244" s="96"/>
    </row>
    <row r="245" spans="1:9" ht="16.5" customHeight="1" x14ac:dyDescent="0.45">
      <c r="A245" s="50">
        <f t="shared" si="12"/>
        <v>186</v>
      </c>
      <c r="B245" s="89"/>
      <c r="C245" s="90"/>
      <c r="D245" s="91"/>
      <c r="E245" s="92"/>
      <c r="F245" s="93"/>
      <c r="G245" s="94"/>
      <c r="H245" s="95" t="str">
        <f t="shared" si="13"/>
        <v/>
      </c>
      <c r="I245" s="96"/>
    </row>
    <row r="246" spans="1:9" ht="16.5" customHeight="1" x14ac:dyDescent="0.45">
      <c r="A246" s="50">
        <f t="shared" si="12"/>
        <v>187</v>
      </c>
      <c r="B246" s="89"/>
      <c r="C246" s="90"/>
      <c r="D246" s="91"/>
      <c r="E246" s="92"/>
      <c r="F246" s="93"/>
      <c r="G246" s="94"/>
      <c r="H246" s="95" t="str">
        <f t="shared" si="13"/>
        <v/>
      </c>
      <c r="I246" s="96"/>
    </row>
    <row r="247" spans="1:9" ht="16.5" customHeight="1" x14ac:dyDescent="0.45">
      <c r="A247" s="50">
        <f t="shared" si="12"/>
        <v>188</v>
      </c>
      <c r="B247" s="89"/>
      <c r="C247" s="90"/>
      <c r="D247" s="91"/>
      <c r="E247" s="92"/>
      <c r="F247" s="93"/>
      <c r="G247" s="94"/>
      <c r="H247" s="95" t="str">
        <f t="shared" si="13"/>
        <v/>
      </c>
      <c r="I247" s="96"/>
    </row>
    <row r="248" spans="1:9" ht="16.5" customHeight="1" x14ac:dyDescent="0.45">
      <c r="A248" s="50">
        <f t="shared" si="12"/>
        <v>189</v>
      </c>
      <c r="B248" s="89"/>
      <c r="C248" s="90"/>
      <c r="D248" s="91"/>
      <c r="E248" s="92"/>
      <c r="F248" s="93"/>
      <c r="G248" s="94"/>
      <c r="H248" s="95" t="str">
        <f t="shared" si="13"/>
        <v/>
      </c>
      <c r="I248" s="96"/>
    </row>
    <row r="249" spans="1:9" ht="16.5" customHeight="1" x14ac:dyDescent="0.45">
      <c r="A249" s="50">
        <f t="shared" si="12"/>
        <v>190</v>
      </c>
      <c r="B249" s="89"/>
      <c r="C249" s="90"/>
      <c r="D249" s="91"/>
      <c r="E249" s="92"/>
      <c r="F249" s="93"/>
      <c r="G249" s="94"/>
      <c r="H249" s="95" t="str">
        <f t="shared" si="13"/>
        <v/>
      </c>
      <c r="I249" s="96"/>
    </row>
    <row r="250" spans="1:9" ht="16.5" customHeight="1" x14ac:dyDescent="0.45">
      <c r="A250" s="50">
        <f t="shared" si="12"/>
        <v>191</v>
      </c>
      <c r="B250" s="89"/>
      <c r="C250" s="90"/>
      <c r="D250" s="91"/>
      <c r="E250" s="92"/>
      <c r="F250" s="93"/>
      <c r="G250" s="94"/>
      <c r="H250" s="95" t="str">
        <f t="shared" si="13"/>
        <v/>
      </c>
      <c r="I250" s="96"/>
    </row>
    <row r="251" spans="1:9" ht="16.5" customHeight="1" x14ac:dyDescent="0.45">
      <c r="A251" s="50">
        <f t="shared" si="12"/>
        <v>192</v>
      </c>
      <c r="B251" s="89"/>
      <c r="C251" s="90"/>
      <c r="D251" s="91"/>
      <c r="E251" s="92"/>
      <c r="F251" s="93"/>
      <c r="G251" s="94"/>
      <c r="H251" s="95" t="str">
        <f t="shared" si="13"/>
        <v/>
      </c>
      <c r="I251" s="96"/>
    </row>
    <row r="252" spans="1:9" ht="16.5" customHeight="1" x14ac:dyDescent="0.45">
      <c r="A252" s="50">
        <f t="shared" si="12"/>
        <v>193</v>
      </c>
      <c r="B252" s="89"/>
      <c r="C252" s="90"/>
      <c r="D252" s="91"/>
      <c r="E252" s="92"/>
      <c r="F252" s="93"/>
      <c r="G252" s="94"/>
      <c r="H252" s="95" t="str">
        <f t="shared" si="13"/>
        <v/>
      </c>
      <c r="I252" s="96"/>
    </row>
    <row r="253" spans="1:9" ht="16.5" customHeight="1" x14ac:dyDescent="0.45">
      <c r="A253" s="50">
        <f t="shared" si="12"/>
        <v>194</v>
      </c>
      <c r="B253" s="89"/>
      <c r="C253" s="90"/>
      <c r="D253" s="91"/>
      <c r="E253" s="92"/>
      <c r="F253" s="93"/>
      <c r="G253" s="94"/>
      <c r="H253" s="95" t="str">
        <f t="shared" si="13"/>
        <v/>
      </c>
      <c r="I253" s="96"/>
    </row>
    <row r="254" spans="1:9" ht="16.5" customHeight="1" x14ac:dyDescent="0.45">
      <c r="A254" s="50">
        <f t="shared" si="12"/>
        <v>195</v>
      </c>
      <c r="B254" s="89"/>
      <c r="C254" s="90"/>
      <c r="D254" s="91"/>
      <c r="E254" s="92"/>
      <c r="F254" s="93"/>
      <c r="G254" s="94"/>
      <c r="H254" s="95" t="str">
        <f t="shared" si="13"/>
        <v/>
      </c>
      <c r="I254" s="96"/>
    </row>
    <row r="255" spans="1:9" ht="16.5" customHeight="1" x14ac:dyDescent="0.45">
      <c r="A255" s="50">
        <f t="shared" si="12"/>
        <v>196</v>
      </c>
      <c r="B255" s="89"/>
      <c r="C255" s="90"/>
      <c r="D255" s="91"/>
      <c r="E255" s="92"/>
      <c r="F255" s="93"/>
      <c r="G255" s="94"/>
      <c r="H255" s="95" t="str">
        <f t="shared" si="13"/>
        <v/>
      </c>
      <c r="I255" s="96"/>
    </row>
    <row r="256" spans="1:9" ht="16.5" customHeight="1" x14ac:dyDescent="0.45">
      <c r="A256" s="50">
        <f t="shared" si="12"/>
        <v>197</v>
      </c>
      <c r="B256" s="89"/>
      <c r="C256" s="90"/>
      <c r="D256" s="91"/>
      <c r="E256" s="92"/>
      <c r="F256" s="93"/>
      <c r="G256" s="94"/>
      <c r="H256" s="95" t="str">
        <f t="shared" si="13"/>
        <v/>
      </c>
      <c r="I256" s="96"/>
    </row>
    <row r="257" spans="1:9" ht="16.5" customHeight="1" x14ac:dyDescent="0.45">
      <c r="A257" s="50">
        <f t="shared" si="12"/>
        <v>198</v>
      </c>
      <c r="B257" s="89"/>
      <c r="C257" s="90"/>
      <c r="D257" s="91"/>
      <c r="E257" s="92"/>
      <c r="F257" s="93"/>
      <c r="G257" s="94"/>
      <c r="H257" s="95" t="str">
        <f t="shared" si="13"/>
        <v/>
      </c>
      <c r="I257" s="96"/>
    </row>
    <row r="258" spans="1:9" ht="16.5" customHeight="1" x14ac:dyDescent="0.45">
      <c r="A258" s="50">
        <f t="shared" si="12"/>
        <v>199</v>
      </c>
      <c r="B258" s="89"/>
      <c r="C258" s="90"/>
      <c r="D258" s="91"/>
      <c r="E258" s="92"/>
      <c r="F258" s="93"/>
      <c r="G258" s="94"/>
      <c r="H258" s="95" t="str">
        <f t="shared" si="13"/>
        <v/>
      </c>
      <c r="I258" s="96"/>
    </row>
    <row r="259" spans="1:9" ht="16.5" customHeight="1" x14ac:dyDescent="0.45">
      <c r="A259" s="50">
        <f t="shared" si="12"/>
        <v>200</v>
      </c>
      <c r="B259" s="89"/>
      <c r="C259" s="90"/>
      <c r="D259" s="91"/>
      <c r="E259" s="92"/>
      <c r="F259" s="93"/>
      <c r="G259" s="94"/>
      <c r="H259" s="95" t="str">
        <f t="shared" si="13"/>
        <v/>
      </c>
      <c r="I259" s="96"/>
    </row>
    <row r="260" spans="1:9" ht="16.5" customHeight="1" x14ac:dyDescent="0.45">
      <c r="A260" s="50">
        <f t="shared" si="12"/>
        <v>201</v>
      </c>
      <c r="B260" s="89"/>
      <c r="C260" s="90"/>
      <c r="D260" s="91"/>
      <c r="E260" s="92"/>
      <c r="F260" s="93"/>
      <c r="G260" s="94"/>
      <c r="H260" s="95" t="str">
        <f t="shared" si="13"/>
        <v/>
      </c>
      <c r="I260" s="96"/>
    </row>
    <row r="261" spans="1:9" ht="16.5" customHeight="1" x14ac:dyDescent="0.45">
      <c r="A261" s="50">
        <f t="shared" si="12"/>
        <v>202</v>
      </c>
      <c r="B261" s="89"/>
      <c r="C261" s="90"/>
      <c r="D261" s="91"/>
      <c r="E261" s="92"/>
      <c r="F261" s="93"/>
      <c r="G261" s="94"/>
      <c r="H261" s="95" t="str">
        <f t="shared" si="13"/>
        <v/>
      </c>
      <c r="I261" s="96"/>
    </row>
    <row r="262" spans="1:9" ht="16.5" customHeight="1" x14ac:dyDescent="0.45">
      <c r="A262" s="50">
        <f t="shared" si="12"/>
        <v>203</v>
      </c>
      <c r="B262" s="89"/>
      <c r="C262" s="90"/>
      <c r="D262" s="91"/>
      <c r="E262" s="92"/>
      <c r="F262" s="93"/>
      <c r="G262" s="94"/>
      <c r="H262" s="95" t="str">
        <f t="shared" si="13"/>
        <v/>
      </c>
      <c r="I262" s="96"/>
    </row>
    <row r="263" spans="1:9" ht="16.5" customHeight="1" x14ac:dyDescent="0.45">
      <c r="A263" s="50">
        <f t="shared" si="12"/>
        <v>204</v>
      </c>
      <c r="B263" s="89"/>
      <c r="C263" s="90"/>
      <c r="D263" s="91"/>
      <c r="E263" s="92"/>
      <c r="F263" s="93"/>
      <c r="G263" s="94"/>
      <c r="H263" s="95" t="str">
        <f t="shared" si="13"/>
        <v/>
      </c>
      <c r="I263" s="96"/>
    </row>
    <row r="264" spans="1:9" ht="16.5" customHeight="1" x14ac:dyDescent="0.45">
      <c r="A264" s="50">
        <f t="shared" si="12"/>
        <v>205</v>
      </c>
      <c r="B264" s="89"/>
      <c r="C264" s="90"/>
      <c r="D264" s="91"/>
      <c r="E264" s="92"/>
      <c r="F264" s="93"/>
      <c r="G264" s="94"/>
      <c r="H264" s="95" t="str">
        <f t="shared" si="13"/>
        <v/>
      </c>
      <c r="I264" s="96"/>
    </row>
    <row r="265" spans="1:9" ht="16.5" customHeight="1" x14ac:dyDescent="0.45">
      <c r="A265" s="50">
        <f t="shared" si="12"/>
        <v>206</v>
      </c>
      <c r="B265" s="89"/>
      <c r="C265" s="90"/>
      <c r="D265" s="91"/>
      <c r="E265" s="92"/>
      <c r="F265" s="93"/>
      <c r="G265" s="94"/>
      <c r="H265" s="95" t="str">
        <f t="shared" si="13"/>
        <v/>
      </c>
      <c r="I265" s="96"/>
    </row>
    <row r="266" spans="1:9" ht="16.5" customHeight="1" x14ac:dyDescent="0.45">
      <c r="A266" s="50">
        <f t="shared" si="12"/>
        <v>207</v>
      </c>
      <c r="B266" s="89"/>
      <c r="C266" s="90"/>
      <c r="D266" s="91"/>
      <c r="E266" s="92"/>
      <c r="F266" s="93"/>
      <c r="G266" s="94"/>
      <c r="H266" s="95" t="str">
        <f t="shared" si="13"/>
        <v/>
      </c>
      <c r="I266" s="96"/>
    </row>
    <row r="267" spans="1:9" ht="16.5" customHeight="1" x14ac:dyDescent="0.45">
      <c r="A267" s="50">
        <f t="shared" si="12"/>
        <v>208</v>
      </c>
      <c r="B267" s="89"/>
      <c r="C267" s="90"/>
      <c r="D267" s="91"/>
      <c r="E267" s="92"/>
      <c r="F267" s="93"/>
      <c r="G267" s="94"/>
      <c r="H267" s="95" t="str">
        <f t="shared" si="13"/>
        <v/>
      </c>
      <c r="I267" s="96"/>
    </row>
    <row r="268" spans="1:9" ht="16.5" customHeight="1" x14ac:dyDescent="0.45">
      <c r="A268" s="50">
        <f t="shared" si="12"/>
        <v>209</v>
      </c>
      <c r="B268" s="89"/>
      <c r="C268" s="90"/>
      <c r="D268" s="91"/>
      <c r="E268" s="92"/>
      <c r="F268" s="93"/>
      <c r="G268" s="94"/>
      <c r="H268" s="95" t="str">
        <f t="shared" si="13"/>
        <v/>
      </c>
      <c r="I268" s="96"/>
    </row>
    <row r="269" spans="1:9" ht="16.5" customHeight="1" thickBot="1" x14ac:dyDescent="0.5">
      <c r="A269" s="50">
        <f t="shared" si="12"/>
        <v>210</v>
      </c>
      <c r="B269" s="89"/>
      <c r="C269" s="90"/>
      <c r="D269" s="91"/>
      <c r="E269" s="92"/>
      <c r="F269" s="93"/>
      <c r="G269" s="94"/>
      <c r="H269" s="95" t="str">
        <f t="shared" si="13"/>
        <v/>
      </c>
      <c r="I269" s="96"/>
    </row>
    <row r="270" spans="1:9" ht="22.5" customHeight="1" thickBot="1" x14ac:dyDescent="0.5">
      <c r="B270" s="254" t="s">
        <v>91</v>
      </c>
      <c r="C270" s="255"/>
      <c r="D270" s="255"/>
      <c r="E270" s="97" t="s">
        <v>25</v>
      </c>
      <c r="F270" s="98" t="s">
        <v>25</v>
      </c>
      <c r="G270" s="7" t="s">
        <v>25</v>
      </c>
      <c r="H270" s="8">
        <f>SUMIF(B240:B269,"&lt;&gt;"&amp;"▲助成対象外",H240:H269)</f>
        <v>0</v>
      </c>
      <c r="I270" s="99"/>
    </row>
    <row r="271" spans="1:9" ht="22.5" customHeight="1" thickTop="1" thickBot="1" x14ac:dyDescent="0.5">
      <c r="B271" s="256" t="s">
        <v>92</v>
      </c>
      <c r="C271" s="257"/>
      <c r="D271" s="257"/>
      <c r="E271" s="100" t="s">
        <v>25</v>
      </c>
      <c r="F271" s="101" t="s">
        <v>25</v>
      </c>
      <c r="G271" s="9" t="s">
        <v>25</v>
      </c>
      <c r="H271" s="10">
        <f>SUMIF(B240:B269,"▲助成対象外",H240:H269)</f>
        <v>0</v>
      </c>
      <c r="I271" s="102"/>
    </row>
    <row r="272" spans="1:9" ht="13.2" customHeight="1" x14ac:dyDescent="0.45"/>
    <row r="274" spans="1:11" ht="19.5" customHeight="1" x14ac:dyDescent="0.45">
      <c r="B274" s="50" t="str">
        <f>$B$8</f>
        <v>内訳明細表</v>
      </c>
      <c r="C274" s="106"/>
      <c r="D274" s="258" t="str">
        <f>$D$8</f>
        <v>運用改善の実践</v>
      </c>
      <c r="E274" s="259"/>
      <c r="F274" s="259"/>
      <c r="G274" s="259"/>
      <c r="H274" s="87" t="s">
        <v>93</v>
      </c>
      <c r="K274" s="85"/>
    </row>
    <row r="275" spans="1:11" ht="13.2" customHeight="1" x14ac:dyDescent="0.45">
      <c r="D275" s="260"/>
      <c r="E275" s="260"/>
      <c r="F275" s="260"/>
      <c r="G275" s="260"/>
      <c r="H275" s="260"/>
    </row>
    <row r="276" spans="1:11" ht="13.2" customHeight="1" x14ac:dyDescent="0.45">
      <c r="A276" s="88" t="s">
        <v>19</v>
      </c>
      <c r="B276" s="253" t="s">
        <v>180</v>
      </c>
      <c r="C276" s="253" t="s">
        <v>102</v>
      </c>
      <c r="D276" s="253" t="s">
        <v>20</v>
      </c>
      <c r="E276" s="261" t="s">
        <v>6</v>
      </c>
      <c r="F276" s="253" t="s">
        <v>103</v>
      </c>
      <c r="G276" s="262" t="s">
        <v>21</v>
      </c>
      <c r="H276" s="262" t="s">
        <v>22</v>
      </c>
      <c r="I276" s="253" t="s">
        <v>23</v>
      </c>
    </row>
    <row r="277" spans="1:11" ht="13.2" customHeight="1" x14ac:dyDescent="0.45">
      <c r="A277" s="88" t="s">
        <v>24</v>
      </c>
      <c r="B277" s="253"/>
      <c r="C277" s="253"/>
      <c r="D277" s="253"/>
      <c r="E277" s="261"/>
      <c r="F277" s="253"/>
      <c r="G277" s="263"/>
      <c r="H277" s="263"/>
      <c r="I277" s="253"/>
    </row>
    <row r="278" spans="1:11" ht="16.5" customHeight="1" x14ac:dyDescent="0.45">
      <c r="A278" s="50">
        <f>ROW()-3-8*8</f>
        <v>211</v>
      </c>
      <c r="B278" s="89"/>
      <c r="C278" s="90"/>
      <c r="D278" s="91"/>
      <c r="E278" s="92"/>
      <c r="F278" s="93"/>
      <c r="G278" s="94"/>
      <c r="H278" s="95" t="str">
        <f>IF(E278*G278=0,"",ROUND(E278*G278,0))</f>
        <v/>
      </c>
      <c r="I278" s="96"/>
    </row>
    <row r="279" spans="1:11" ht="16.5" customHeight="1" x14ac:dyDescent="0.45">
      <c r="A279" s="50">
        <f t="shared" ref="A279:A307" si="14">ROW()-3-8*8</f>
        <v>212</v>
      </c>
      <c r="B279" s="89"/>
      <c r="C279" s="90"/>
      <c r="D279" s="91"/>
      <c r="E279" s="92"/>
      <c r="F279" s="93"/>
      <c r="G279" s="94"/>
      <c r="H279" s="95" t="str">
        <f t="shared" ref="H279:H307" si="15">IF(E279*G279=0,"",ROUND(E279*G279,0))</f>
        <v/>
      </c>
      <c r="I279" s="96"/>
    </row>
    <row r="280" spans="1:11" ht="16.5" customHeight="1" x14ac:dyDescent="0.45">
      <c r="A280" s="50">
        <f t="shared" si="14"/>
        <v>213</v>
      </c>
      <c r="B280" s="89"/>
      <c r="C280" s="90"/>
      <c r="D280" s="91"/>
      <c r="E280" s="92"/>
      <c r="F280" s="93"/>
      <c r="G280" s="94"/>
      <c r="H280" s="95" t="str">
        <f t="shared" si="15"/>
        <v/>
      </c>
      <c r="I280" s="96"/>
    </row>
    <row r="281" spans="1:11" ht="16.5" customHeight="1" x14ac:dyDescent="0.45">
      <c r="A281" s="50">
        <f t="shared" si="14"/>
        <v>214</v>
      </c>
      <c r="B281" s="89"/>
      <c r="C281" s="90"/>
      <c r="D281" s="91"/>
      <c r="E281" s="92"/>
      <c r="F281" s="93"/>
      <c r="G281" s="94"/>
      <c r="H281" s="95" t="str">
        <f t="shared" si="15"/>
        <v/>
      </c>
      <c r="I281" s="96"/>
    </row>
    <row r="282" spans="1:11" ht="16.5" customHeight="1" x14ac:dyDescent="0.45">
      <c r="A282" s="50">
        <f t="shared" si="14"/>
        <v>215</v>
      </c>
      <c r="B282" s="89"/>
      <c r="C282" s="90"/>
      <c r="D282" s="91"/>
      <c r="E282" s="92"/>
      <c r="F282" s="93"/>
      <c r="G282" s="94"/>
      <c r="H282" s="95" t="str">
        <f t="shared" si="15"/>
        <v/>
      </c>
      <c r="I282" s="96"/>
    </row>
    <row r="283" spans="1:11" ht="16.5" customHeight="1" x14ac:dyDescent="0.45">
      <c r="A283" s="50">
        <f t="shared" si="14"/>
        <v>216</v>
      </c>
      <c r="B283" s="89"/>
      <c r="C283" s="90"/>
      <c r="D283" s="91"/>
      <c r="E283" s="92"/>
      <c r="F283" s="93"/>
      <c r="G283" s="94"/>
      <c r="H283" s="95" t="str">
        <f t="shared" si="15"/>
        <v/>
      </c>
      <c r="I283" s="96"/>
    </row>
    <row r="284" spans="1:11" ht="16.5" customHeight="1" x14ac:dyDescent="0.45">
      <c r="A284" s="50">
        <f t="shared" si="14"/>
        <v>217</v>
      </c>
      <c r="B284" s="89"/>
      <c r="C284" s="90"/>
      <c r="D284" s="91"/>
      <c r="E284" s="92"/>
      <c r="F284" s="93"/>
      <c r="G284" s="94"/>
      <c r="H284" s="95" t="str">
        <f t="shared" si="15"/>
        <v/>
      </c>
      <c r="I284" s="96"/>
    </row>
    <row r="285" spans="1:11" ht="16.5" customHeight="1" x14ac:dyDescent="0.45">
      <c r="A285" s="50">
        <f t="shared" si="14"/>
        <v>218</v>
      </c>
      <c r="B285" s="89"/>
      <c r="C285" s="90"/>
      <c r="D285" s="91"/>
      <c r="E285" s="92"/>
      <c r="F285" s="93"/>
      <c r="G285" s="94"/>
      <c r="H285" s="95" t="str">
        <f t="shared" si="15"/>
        <v/>
      </c>
      <c r="I285" s="96"/>
    </row>
    <row r="286" spans="1:11" ht="16.5" customHeight="1" x14ac:dyDescent="0.45">
      <c r="A286" s="50">
        <f t="shared" si="14"/>
        <v>219</v>
      </c>
      <c r="B286" s="89"/>
      <c r="C286" s="90"/>
      <c r="D286" s="91"/>
      <c r="E286" s="92"/>
      <c r="F286" s="93"/>
      <c r="G286" s="94"/>
      <c r="H286" s="95" t="str">
        <f t="shared" si="15"/>
        <v/>
      </c>
      <c r="I286" s="96"/>
    </row>
    <row r="287" spans="1:11" ht="16.5" customHeight="1" x14ac:dyDescent="0.45">
      <c r="A287" s="50">
        <f t="shared" si="14"/>
        <v>220</v>
      </c>
      <c r="B287" s="89"/>
      <c r="C287" s="90"/>
      <c r="D287" s="91"/>
      <c r="E287" s="92"/>
      <c r="F287" s="93"/>
      <c r="G287" s="94"/>
      <c r="H287" s="95" t="str">
        <f t="shared" si="15"/>
        <v/>
      </c>
      <c r="I287" s="96"/>
    </row>
    <row r="288" spans="1:11" ht="16.5" customHeight="1" x14ac:dyDescent="0.45">
      <c r="A288" s="50">
        <f t="shared" si="14"/>
        <v>221</v>
      </c>
      <c r="B288" s="89"/>
      <c r="C288" s="90"/>
      <c r="D288" s="91"/>
      <c r="E288" s="92"/>
      <c r="F288" s="93"/>
      <c r="G288" s="94"/>
      <c r="H288" s="95" t="str">
        <f t="shared" si="15"/>
        <v/>
      </c>
      <c r="I288" s="96"/>
    </row>
    <row r="289" spans="1:9" ht="16.5" customHeight="1" x14ac:dyDescent="0.45">
      <c r="A289" s="50">
        <f t="shared" si="14"/>
        <v>222</v>
      </c>
      <c r="B289" s="89"/>
      <c r="C289" s="90"/>
      <c r="D289" s="91"/>
      <c r="E289" s="92"/>
      <c r="F289" s="93"/>
      <c r="G289" s="94"/>
      <c r="H289" s="95" t="str">
        <f t="shared" si="15"/>
        <v/>
      </c>
      <c r="I289" s="96"/>
    </row>
    <row r="290" spans="1:9" ht="16.5" customHeight="1" x14ac:dyDescent="0.45">
      <c r="A290" s="50">
        <f t="shared" si="14"/>
        <v>223</v>
      </c>
      <c r="B290" s="89"/>
      <c r="C290" s="90"/>
      <c r="D290" s="91"/>
      <c r="E290" s="92"/>
      <c r="F290" s="93"/>
      <c r="G290" s="94"/>
      <c r="H290" s="95" t="str">
        <f t="shared" si="15"/>
        <v/>
      </c>
      <c r="I290" s="96"/>
    </row>
    <row r="291" spans="1:9" ht="16.5" customHeight="1" x14ac:dyDescent="0.45">
      <c r="A291" s="50">
        <f t="shared" si="14"/>
        <v>224</v>
      </c>
      <c r="B291" s="89"/>
      <c r="C291" s="90"/>
      <c r="D291" s="91"/>
      <c r="E291" s="92"/>
      <c r="F291" s="93"/>
      <c r="G291" s="94"/>
      <c r="H291" s="95" t="str">
        <f t="shared" si="15"/>
        <v/>
      </c>
      <c r="I291" s="96"/>
    </row>
    <row r="292" spans="1:9" ht="16.5" customHeight="1" x14ac:dyDescent="0.45">
      <c r="A292" s="50">
        <f t="shared" si="14"/>
        <v>225</v>
      </c>
      <c r="B292" s="89"/>
      <c r="C292" s="90"/>
      <c r="D292" s="91"/>
      <c r="E292" s="92"/>
      <c r="F292" s="93"/>
      <c r="G292" s="94"/>
      <c r="H292" s="95" t="str">
        <f t="shared" si="15"/>
        <v/>
      </c>
      <c r="I292" s="96"/>
    </row>
    <row r="293" spans="1:9" ht="16.5" customHeight="1" x14ac:dyDescent="0.45">
      <c r="A293" s="50">
        <f t="shared" si="14"/>
        <v>226</v>
      </c>
      <c r="B293" s="89"/>
      <c r="C293" s="90"/>
      <c r="D293" s="91"/>
      <c r="E293" s="92"/>
      <c r="F293" s="93"/>
      <c r="G293" s="94"/>
      <c r="H293" s="95" t="str">
        <f t="shared" si="15"/>
        <v/>
      </c>
      <c r="I293" s="96"/>
    </row>
    <row r="294" spans="1:9" ht="16.5" customHeight="1" x14ac:dyDescent="0.45">
      <c r="A294" s="50">
        <f t="shared" si="14"/>
        <v>227</v>
      </c>
      <c r="B294" s="89"/>
      <c r="C294" s="90"/>
      <c r="D294" s="91"/>
      <c r="E294" s="92"/>
      <c r="F294" s="93"/>
      <c r="G294" s="94"/>
      <c r="H294" s="95" t="str">
        <f t="shared" si="15"/>
        <v/>
      </c>
      <c r="I294" s="96"/>
    </row>
    <row r="295" spans="1:9" ht="16.5" customHeight="1" x14ac:dyDescent="0.45">
      <c r="A295" s="50">
        <f t="shared" si="14"/>
        <v>228</v>
      </c>
      <c r="B295" s="89"/>
      <c r="C295" s="90"/>
      <c r="D295" s="91"/>
      <c r="E295" s="92"/>
      <c r="F295" s="93"/>
      <c r="G295" s="94"/>
      <c r="H295" s="95" t="str">
        <f t="shared" si="15"/>
        <v/>
      </c>
      <c r="I295" s="96"/>
    </row>
    <row r="296" spans="1:9" ht="16.5" customHeight="1" x14ac:dyDescent="0.45">
      <c r="A296" s="50">
        <f t="shared" si="14"/>
        <v>229</v>
      </c>
      <c r="B296" s="89"/>
      <c r="C296" s="90"/>
      <c r="D296" s="91"/>
      <c r="E296" s="92"/>
      <c r="F296" s="93"/>
      <c r="G296" s="94"/>
      <c r="H296" s="95" t="str">
        <f t="shared" si="15"/>
        <v/>
      </c>
      <c r="I296" s="96"/>
    </row>
    <row r="297" spans="1:9" ht="16.5" customHeight="1" x14ac:dyDescent="0.45">
      <c r="A297" s="50">
        <f t="shared" si="14"/>
        <v>230</v>
      </c>
      <c r="B297" s="89"/>
      <c r="C297" s="90"/>
      <c r="D297" s="91"/>
      <c r="E297" s="92"/>
      <c r="F297" s="93"/>
      <c r="G297" s="94"/>
      <c r="H297" s="95" t="str">
        <f t="shared" si="15"/>
        <v/>
      </c>
      <c r="I297" s="96"/>
    </row>
    <row r="298" spans="1:9" ht="16.5" customHeight="1" x14ac:dyDescent="0.45">
      <c r="A298" s="50">
        <f t="shared" si="14"/>
        <v>231</v>
      </c>
      <c r="B298" s="89"/>
      <c r="C298" s="90"/>
      <c r="D298" s="91"/>
      <c r="E298" s="92"/>
      <c r="F298" s="93"/>
      <c r="G298" s="94"/>
      <c r="H298" s="95" t="str">
        <f t="shared" si="15"/>
        <v/>
      </c>
      <c r="I298" s="96"/>
    </row>
    <row r="299" spans="1:9" ht="16.5" customHeight="1" x14ac:dyDescent="0.45">
      <c r="A299" s="50">
        <f t="shared" si="14"/>
        <v>232</v>
      </c>
      <c r="B299" s="89"/>
      <c r="C299" s="90"/>
      <c r="D299" s="91"/>
      <c r="E299" s="92"/>
      <c r="F299" s="93"/>
      <c r="G299" s="94"/>
      <c r="H299" s="95" t="str">
        <f t="shared" si="15"/>
        <v/>
      </c>
      <c r="I299" s="96"/>
    </row>
    <row r="300" spans="1:9" ht="16.5" customHeight="1" x14ac:dyDescent="0.45">
      <c r="A300" s="50">
        <f t="shared" si="14"/>
        <v>233</v>
      </c>
      <c r="B300" s="89"/>
      <c r="C300" s="90"/>
      <c r="D300" s="91"/>
      <c r="E300" s="92"/>
      <c r="F300" s="93"/>
      <c r="G300" s="94"/>
      <c r="H300" s="95" t="str">
        <f t="shared" si="15"/>
        <v/>
      </c>
      <c r="I300" s="96"/>
    </row>
    <row r="301" spans="1:9" ht="16.5" customHeight="1" x14ac:dyDescent="0.45">
      <c r="A301" s="50">
        <f t="shared" si="14"/>
        <v>234</v>
      </c>
      <c r="B301" s="89"/>
      <c r="C301" s="90"/>
      <c r="D301" s="91"/>
      <c r="E301" s="92"/>
      <c r="F301" s="93"/>
      <c r="G301" s="94"/>
      <c r="H301" s="95" t="str">
        <f t="shared" si="15"/>
        <v/>
      </c>
      <c r="I301" s="96"/>
    </row>
    <row r="302" spans="1:9" ht="16.5" customHeight="1" x14ac:dyDescent="0.45">
      <c r="A302" s="50">
        <f t="shared" si="14"/>
        <v>235</v>
      </c>
      <c r="B302" s="89"/>
      <c r="C302" s="90"/>
      <c r="D302" s="91"/>
      <c r="E302" s="92"/>
      <c r="F302" s="93"/>
      <c r="G302" s="94"/>
      <c r="H302" s="95" t="str">
        <f t="shared" si="15"/>
        <v/>
      </c>
      <c r="I302" s="96"/>
    </row>
    <row r="303" spans="1:9" ht="16.5" customHeight="1" x14ac:dyDescent="0.45">
      <c r="A303" s="50">
        <f t="shared" si="14"/>
        <v>236</v>
      </c>
      <c r="B303" s="89"/>
      <c r="C303" s="90"/>
      <c r="D303" s="91"/>
      <c r="E303" s="92"/>
      <c r="F303" s="93"/>
      <c r="G303" s="94"/>
      <c r="H303" s="95" t="str">
        <f t="shared" si="15"/>
        <v/>
      </c>
      <c r="I303" s="96"/>
    </row>
    <row r="304" spans="1:9" ht="16.5" customHeight="1" x14ac:dyDescent="0.45">
      <c r="A304" s="50">
        <f t="shared" si="14"/>
        <v>237</v>
      </c>
      <c r="B304" s="89"/>
      <c r="C304" s="90"/>
      <c r="D304" s="91"/>
      <c r="E304" s="92"/>
      <c r="F304" s="93"/>
      <c r="G304" s="94"/>
      <c r="H304" s="95" t="str">
        <f t="shared" si="15"/>
        <v/>
      </c>
      <c r="I304" s="96"/>
    </row>
    <row r="305" spans="1:11" ht="16.5" customHeight="1" x14ac:dyDescent="0.45">
      <c r="A305" s="50">
        <f t="shared" si="14"/>
        <v>238</v>
      </c>
      <c r="B305" s="89"/>
      <c r="C305" s="90"/>
      <c r="D305" s="91"/>
      <c r="E305" s="92"/>
      <c r="F305" s="93"/>
      <c r="G305" s="94"/>
      <c r="H305" s="95" t="str">
        <f t="shared" si="15"/>
        <v/>
      </c>
      <c r="I305" s="96"/>
    </row>
    <row r="306" spans="1:11" ht="16.5" customHeight="1" x14ac:dyDescent="0.45">
      <c r="A306" s="50">
        <f t="shared" si="14"/>
        <v>239</v>
      </c>
      <c r="B306" s="89"/>
      <c r="C306" s="90"/>
      <c r="D306" s="91"/>
      <c r="E306" s="92"/>
      <c r="F306" s="93"/>
      <c r="G306" s="94"/>
      <c r="H306" s="95" t="str">
        <f t="shared" si="15"/>
        <v/>
      </c>
      <c r="I306" s="96"/>
    </row>
    <row r="307" spans="1:11" ht="16.5" customHeight="1" thickBot="1" x14ac:dyDescent="0.5">
      <c r="A307" s="50">
        <f t="shared" si="14"/>
        <v>240</v>
      </c>
      <c r="B307" s="89"/>
      <c r="C307" s="90"/>
      <c r="D307" s="91"/>
      <c r="E307" s="92"/>
      <c r="F307" s="93"/>
      <c r="G307" s="94"/>
      <c r="H307" s="95" t="str">
        <f t="shared" si="15"/>
        <v/>
      </c>
      <c r="I307" s="96"/>
    </row>
    <row r="308" spans="1:11" ht="22.5" customHeight="1" thickBot="1" x14ac:dyDescent="0.5">
      <c r="B308" s="254" t="s">
        <v>94</v>
      </c>
      <c r="C308" s="255"/>
      <c r="D308" s="255"/>
      <c r="E308" s="97" t="s">
        <v>25</v>
      </c>
      <c r="F308" s="98" t="s">
        <v>25</v>
      </c>
      <c r="G308" s="7" t="s">
        <v>25</v>
      </c>
      <c r="H308" s="8">
        <f>SUMIF(B278:B307,"&lt;&gt;"&amp;"▲助成対象外",H278:H307)</f>
        <v>0</v>
      </c>
      <c r="I308" s="99"/>
    </row>
    <row r="309" spans="1:11" ht="22.5" customHeight="1" thickTop="1" thickBot="1" x14ac:dyDescent="0.5">
      <c r="B309" s="256" t="s">
        <v>95</v>
      </c>
      <c r="C309" s="257"/>
      <c r="D309" s="257"/>
      <c r="E309" s="100" t="s">
        <v>25</v>
      </c>
      <c r="F309" s="101" t="s">
        <v>25</v>
      </c>
      <c r="G309" s="9" t="s">
        <v>25</v>
      </c>
      <c r="H309" s="10">
        <f>SUMIF(B278:B307,"▲助成対象外",H278:H307)</f>
        <v>0</v>
      </c>
      <c r="I309" s="102"/>
    </row>
    <row r="310" spans="1:11" ht="13.2" customHeight="1" x14ac:dyDescent="0.45"/>
    <row r="312" spans="1:11" ht="20.25" customHeight="1" x14ac:dyDescent="0.45">
      <c r="B312" s="50" t="str">
        <f>$B$8</f>
        <v>内訳明細表</v>
      </c>
      <c r="C312" s="106"/>
      <c r="D312" s="258" t="str">
        <f>$D$8</f>
        <v>運用改善の実践</v>
      </c>
      <c r="E312" s="259"/>
      <c r="F312" s="259"/>
      <c r="G312" s="259"/>
      <c r="H312" s="87" t="s">
        <v>96</v>
      </c>
      <c r="K312" s="85"/>
    </row>
    <row r="313" spans="1:11" ht="13.2" customHeight="1" x14ac:dyDescent="0.45">
      <c r="D313" s="260"/>
      <c r="E313" s="260"/>
      <c r="F313" s="260"/>
      <c r="G313" s="260"/>
      <c r="H313" s="260"/>
    </row>
    <row r="314" spans="1:11" ht="13.2" customHeight="1" x14ac:dyDescent="0.45">
      <c r="A314" s="88" t="s">
        <v>19</v>
      </c>
      <c r="B314" s="253" t="s">
        <v>180</v>
      </c>
      <c r="C314" s="253" t="s">
        <v>102</v>
      </c>
      <c r="D314" s="253" t="s">
        <v>20</v>
      </c>
      <c r="E314" s="261" t="s">
        <v>6</v>
      </c>
      <c r="F314" s="253" t="s">
        <v>103</v>
      </c>
      <c r="G314" s="262" t="s">
        <v>21</v>
      </c>
      <c r="H314" s="262" t="s">
        <v>22</v>
      </c>
      <c r="I314" s="253" t="s">
        <v>23</v>
      </c>
    </row>
    <row r="315" spans="1:11" ht="13.2" customHeight="1" x14ac:dyDescent="0.45">
      <c r="A315" s="88" t="s">
        <v>24</v>
      </c>
      <c r="B315" s="253"/>
      <c r="C315" s="253"/>
      <c r="D315" s="253"/>
      <c r="E315" s="261"/>
      <c r="F315" s="253"/>
      <c r="G315" s="263"/>
      <c r="H315" s="263"/>
      <c r="I315" s="253"/>
    </row>
    <row r="316" spans="1:11" ht="16.5" customHeight="1" x14ac:dyDescent="0.45">
      <c r="A316" s="50">
        <f>ROW()-3-8*9</f>
        <v>241</v>
      </c>
      <c r="B316" s="89"/>
      <c r="C316" s="90"/>
      <c r="D316" s="91"/>
      <c r="E316" s="92"/>
      <c r="F316" s="93"/>
      <c r="G316" s="94"/>
      <c r="H316" s="95" t="str">
        <f>IF(E316*G316=0,"",ROUND(E316*G316,0))</f>
        <v/>
      </c>
      <c r="I316" s="96"/>
    </row>
    <row r="317" spans="1:11" ht="16.5" customHeight="1" x14ac:dyDescent="0.45">
      <c r="A317" s="50">
        <f t="shared" ref="A317:A345" si="16">ROW()-3-8*9</f>
        <v>242</v>
      </c>
      <c r="B317" s="89"/>
      <c r="C317" s="90"/>
      <c r="D317" s="91"/>
      <c r="E317" s="92"/>
      <c r="F317" s="93"/>
      <c r="G317" s="94"/>
      <c r="H317" s="95" t="str">
        <f t="shared" ref="H317:H345" si="17">IF(E317*G317=0,"",ROUND(E317*G317,0))</f>
        <v/>
      </c>
      <c r="I317" s="96"/>
    </row>
    <row r="318" spans="1:11" ht="16.5" customHeight="1" x14ac:dyDescent="0.45">
      <c r="A318" s="50">
        <f t="shared" si="16"/>
        <v>243</v>
      </c>
      <c r="B318" s="89"/>
      <c r="C318" s="90"/>
      <c r="D318" s="91"/>
      <c r="E318" s="92"/>
      <c r="F318" s="93"/>
      <c r="G318" s="94"/>
      <c r="H318" s="95" t="str">
        <f t="shared" si="17"/>
        <v/>
      </c>
      <c r="I318" s="96"/>
    </row>
    <row r="319" spans="1:11" ht="16.5" customHeight="1" x14ac:dyDescent="0.45">
      <c r="A319" s="50">
        <f t="shared" si="16"/>
        <v>244</v>
      </c>
      <c r="B319" s="89"/>
      <c r="C319" s="90"/>
      <c r="D319" s="91"/>
      <c r="E319" s="92"/>
      <c r="F319" s="93"/>
      <c r="G319" s="94"/>
      <c r="H319" s="95" t="str">
        <f t="shared" si="17"/>
        <v/>
      </c>
      <c r="I319" s="96"/>
    </row>
    <row r="320" spans="1:11" ht="16.5" customHeight="1" x14ac:dyDescent="0.45">
      <c r="A320" s="50">
        <f t="shared" si="16"/>
        <v>245</v>
      </c>
      <c r="B320" s="89"/>
      <c r="C320" s="90"/>
      <c r="D320" s="91"/>
      <c r="E320" s="92"/>
      <c r="F320" s="93"/>
      <c r="G320" s="94"/>
      <c r="H320" s="95" t="str">
        <f t="shared" si="17"/>
        <v/>
      </c>
      <c r="I320" s="96"/>
    </row>
    <row r="321" spans="1:9" ht="16.5" customHeight="1" x14ac:dyDescent="0.45">
      <c r="A321" s="50">
        <f t="shared" si="16"/>
        <v>246</v>
      </c>
      <c r="B321" s="89"/>
      <c r="C321" s="90"/>
      <c r="D321" s="91"/>
      <c r="E321" s="92"/>
      <c r="F321" s="93"/>
      <c r="G321" s="94"/>
      <c r="H321" s="95" t="str">
        <f t="shared" si="17"/>
        <v/>
      </c>
      <c r="I321" s="96"/>
    </row>
    <row r="322" spans="1:9" ht="16.5" customHeight="1" x14ac:dyDescent="0.45">
      <c r="A322" s="50">
        <f t="shared" si="16"/>
        <v>247</v>
      </c>
      <c r="B322" s="89"/>
      <c r="C322" s="90"/>
      <c r="D322" s="91"/>
      <c r="E322" s="92"/>
      <c r="F322" s="93"/>
      <c r="G322" s="94"/>
      <c r="H322" s="95" t="str">
        <f t="shared" si="17"/>
        <v/>
      </c>
      <c r="I322" s="96"/>
    </row>
    <row r="323" spans="1:9" ht="16.5" customHeight="1" x14ac:dyDescent="0.45">
      <c r="A323" s="50">
        <f t="shared" si="16"/>
        <v>248</v>
      </c>
      <c r="B323" s="89"/>
      <c r="C323" s="90"/>
      <c r="D323" s="91"/>
      <c r="E323" s="92"/>
      <c r="F323" s="93"/>
      <c r="G323" s="94"/>
      <c r="H323" s="95" t="str">
        <f t="shared" si="17"/>
        <v/>
      </c>
      <c r="I323" s="96"/>
    </row>
    <row r="324" spans="1:9" ht="16.5" customHeight="1" x14ac:dyDescent="0.45">
      <c r="A324" s="50">
        <f t="shared" si="16"/>
        <v>249</v>
      </c>
      <c r="B324" s="89"/>
      <c r="C324" s="90"/>
      <c r="D324" s="91"/>
      <c r="E324" s="92"/>
      <c r="F324" s="93"/>
      <c r="G324" s="94"/>
      <c r="H324" s="95" t="str">
        <f t="shared" si="17"/>
        <v/>
      </c>
      <c r="I324" s="96"/>
    </row>
    <row r="325" spans="1:9" ht="16.5" customHeight="1" x14ac:dyDescent="0.45">
      <c r="A325" s="50">
        <f t="shared" si="16"/>
        <v>250</v>
      </c>
      <c r="B325" s="89"/>
      <c r="C325" s="90"/>
      <c r="D325" s="91"/>
      <c r="E325" s="92"/>
      <c r="F325" s="93"/>
      <c r="G325" s="94"/>
      <c r="H325" s="95" t="str">
        <f t="shared" si="17"/>
        <v/>
      </c>
      <c r="I325" s="96"/>
    </row>
    <row r="326" spans="1:9" ht="16.5" customHeight="1" x14ac:dyDescent="0.45">
      <c r="A326" s="50">
        <f t="shared" si="16"/>
        <v>251</v>
      </c>
      <c r="B326" s="89"/>
      <c r="C326" s="90"/>
      <c r="D326" s="91"/>
      <c r="E326" s="92"/>
      <c r="F326" s="93"/>
      <c r="G326" s="94"/>
      <c r="H326" s="95" t="str">
        <f t="shared" si="17"/>
        <v/>
      </c>
      <c r="I326" s="96"/>
    </row>
    <row r="327" spans="1:9" ht="16.5" customHeight="1" x14ac:dyDescent="0.45">
      <c r="A327" s="50">
        <f t="shared" si="16"/>
        <v>252</v>
      </c>
      <c r="B327" s="89"/>
      <c r="C327" s="90"/>
      <c r="D327" s="91"/>
      <c r="E327" s="92"/>
      <c r="F327" s="93"/>
      <c r="G327" s="94"/>
      <c r="H327" s="95" t="str">
        <f t="shared" si="17"/>
        <v/>
      </c>
      <c r="I327" s="96"/>
    </row>
    <row r="328" spans="1:9" ht="16.5" customHeight="1" x14ac:dyDescent="0.45">
      <c r="A328" s="50">
        <f t="shared" si="16"/>
        <v>253</v>
      </c>
      <c r="B328" s="89"/>
      <c r="C328" s="90"/>
      <c r="D328" s="91"/>
      <c r="E328" s="92"/>
      <c r="F328" s="93"/>
      <c r="G328" s="94"/>
      <c r="H328" s="95" t="str">
        <f t="shared" si="17"/>
        <v/>
      </c>
      <c r="I328" s="96"/>
    </row>
    <row r="329" spans="1:9" ht="16.5" customHeight="1" x14ac:dyDescent="0.45">
      <c r="A329" s="50">
        <f t="shared" si="16"/>
        <v>254</v>
      </c>
      <c r="B329" s="89"/>
      <c r="C329" s="90"/>
      <c r="D329" s="91"/>
      <c r="E329" s="92"/>
      <c r="F329" s="93"/>
      <c r="G329" s="94"/>
      <c r="H329" s="95" t="str">
        <f t="shared" si="17"/>
        <v/>
      </c>
      <c r="I329" s="96"/>
    </row>
    <row r="330" spans="1:9" ht="16.5" customHeight="1" x14ac:dyDescent="0.45">
      <c r="A330" s="50">
        <f t="shared" si="16"/>
        <v>255</v>
      </c>
      <c r="B330" s="89"/>
      <c r="C330" s="90"/>
      <c r="D330" s="91"/>
      <c r="E330" s="92"/>
      <c r="F330" s="93"/>
      <c r="G330" s="94"/>
      <c r="H330" s="95" t="str">
        <f t="shared" si="17"/>
        <v/>
      </c>
      <c r="I330" s="96"/>
    </row>
    <row r="331" spans="1:9" ht="16.5" customHeight="1" x14ac:dyDescent="0.45">
      <c r="A331" s="50">
        <f t="shared" si="16"/>
        <v>256</v>
      </c>
      <c r="B331" s="89"/>
      <c r="C331" s="90"/>
      <c r="D331" s="91"/>
      <c r="E331" s="92"/>
      <c r="F331" s="93"/>
      <c r="G331" s="94"/>
      <c r="H331" s="95" t="str">
        <f t="shared" si="17"/>
        <v/>
      </c>
      <c r="I331" s="96"/>
    </row>
    <row r="332" spans="1:9" ht="16.5" customHeight="1" x14ac:dyDescent="0.45">
      <c r="A332" s="50">
        <f t="shared" si="16"/>
        <v>257</v>
      </c>
      <c r="B332" s="89"/>
      <c r="C332" s="90"/>
      <c r="D332" s="91"/>
      <c r="E332" s="92"/>
      <c r="F332" s="93"/>
      <c r="G332" s="94"/>
      <c r="H332" s="95" t="str">
        <f t="shared" si="17"/>
        <v/>
      </c>
      <c r="I332" s="96"/>
    </row>
    <row r="333" spans="1:9" ht="16.5" customHeight="1" x14ac:dyDescent="0.45">
      <c r="A333" s="50">
        <f t="shared" si="16"/>
        <v>258</v>
      </c>
      <c r="B333" s="89"/>
      <c r="C333" s="90"/>
      <c r="D333" s="91"/>
      <c r="E333" s="92"/>
      <c r="F333" s="93"/>
      <c r="G333" s="94"/>
      <c r="H333" s="95" t="str">
        <f t="shared" si="17"/>
        <v/>
      </c>
      <c r="I333" s="96"/>
    </row>
    <row r="334" spans="1:9" ht="16.5" customHeight="1" x14ac:dyDescent="0.45">
      <c r="A334" s="50">
        <f t="shared" si="16"/>
        <v>259</v>
      </c>
      <c r="B334" s="89"/>
      <c r="C334" s="90"/>
      <c r="D334" s="91"/>
      <c r="E334" s="92"/>
      <c r="F334" s="93"/>
      <c r="G334" s="94"/>
      <c r="H334" s="95" t="str">
        <f t="shared" si="17"/>
        <v/>
      </c>
      <c r="I334" s="96"/>
    </row>
    <row r="335" spans="1:9" ht="16.5" customHeight="1" x14ac:dyDescent="0.45">
      <c r="A335" s="50">
        <f t="shared" si="16"/>
        <v>260</v>
      </c>
      <c r="B335" s="89"/>
      <c r="C335" s="90"/>
      <c r="D335" s="91"/>
      <c r="E335" s="92"/>
      <c r="F335" s="93"/>
      <c r="G335" s="94"/>
      <c r="H335" s="95" t="str">
        <f t="shared" si="17"/>
        <v/>
      </c>
      <c r="I335" s="96"/>
    </row>
    <row r="336" spans="1:9" ht="16.5" customHeight="1" x14ac:dyDescent="0.45">
      <c r="A336" s="50">
        <f t="shared" si="16"/>
        <v>261</v>
      </c>
      <c r="B336" s="89"/>
      <c r="C336" s="90"/>
      <c r="D336" s="91"/>
      <c r="E336" s="92"/>
      <c r="F336" s="93"/>
      <c r="G336" s="94"/>
      <c r="H336" s="95" t="str">
        <f t="shared" si="17"/>
        <v/>
      </c>
      <c r="I336" s="96"/>
    </row>
    <row r="337" spans="1:11" ht="16.5" customHeight="1" x14ac:dyDescent="0.45">
      <c r="A337" s="50">
        <f t="shared" si="16"/>
        <v>262</v>
      </c>
      <c r="B337" s="89"/>
      <c r="C337" s="90"/>
      <c r="D337" s="91"/>
      <c r="E337" s="92"/>
      <c r="F337" s="93"/>
      <c r="G337" s="94"/>
      <c r="H337" s="95" t="str">
        <f t="shared" si="17"/>
        <v/>
      </c>
      <c r="I337" s="96"/>
    </row>
    <row r="338" spans="1:11" ht="16.5" customHeight="1" x14ac:dyDescent="0.45">
      <c r="A338" s="50">
        <f t="shared" si="16"/>
        <v>263</v>
      </c>
      <c r="B338" s="89"/>
      <c r="C338" s="90"/>
      <c r="D338" s="91"/>
      <c r="E338" s="92"/>
      <c r="F338" s="93"/>
      <c r="G338" s="94"/>
      <c r="H338" s="95" t="str">
        <f t="shared" si="17"/>
        <v/>
      </c>
      <c r="I338" s="96"/>
    </row>
    <row r="339" spans="1:11" ht="16.5" customHeight="1" x14ac:dyDescent="0.45">
      <c r="A339" s="50">
        <f t="shared" si="16"/>
        <v>264</v>
      </c>
      <c r="B339" s="89"/>
      <c r="C339" s="90"/>
      <c r="D339" s="91"/>
      <c r="E339" s="92"/>
      <c r="F339" s="93"/>
      <c r="G339" s="94"/>
      <c r="H339" s="95" t="str">
        <f t="shared" si="17"/>
        <v/>
      </c>
      <c r="I339" s="96"/>
    </row>
    <row r="340" spans="1:11" ht="16.5" customHeight="1" x14ac:dyDescent="0.45">
      <c r="A340" s="50">
        <f t="shared" si="16"/>
        <v>265</v>
      </c>
      <c r="B340" s="89"/>
      <c r="C340" s="90"/>
      <c r="D340" s="91"/>
      <c r="E340" s="92"/>
      <c r="F340" s="93"/>
      <c r="G340" s="94"/>
      <c r="H340" s="95" t="str">
        <f t="shared" si="17"/>
        <v/>
      </c>
      <c r="I340" s="96"/>
    </row>
    <row r="341" spans="1:11" ht="16.5" customHeight="1" x14ac:dyDescent="0.45">
      <c r="A341" s="50">
        <f t="shared" si="16"/>
        <v>266</v>
      </c>
      <c r="B341" s="89"/>
      <c r="C341" s="90"/>
      <c r="D341" s="91"/>
      <c r="E341" s="92"/>
      <c r="F341" s="93"/>
      <c r="G341" s="94"/>
      <c r="H341" s="95" t="str">
        <f t="shared" si="17"/>
        <v/>
      </c>
      <c r="I341" s="96"/>
    </row>
    <row r="342" spans="1:11" ht="16.5" customHeight="1" x14ac:dyDescent="0.45">
      <c r="A342" s="50">
        <f t="shared" si="16"/>
        <v>267</v>
      </c>
      <c r="B342" s="89"/>
      <c r="C342" s="90"/>
      <c r="D342" s="91"/>
      <c r="E342" s="92"/>
      <c r="F342" s="93"/>
      <c r="G342" s="94"/>
      <c r="H342" s="95" t="str">
        <f t="shared" si="17"/>
        <v/>
      </c>
      <c r="I342" s="96"/>
    </row>
    <row r="343" spans="1:11" ht="16.5" customHeight="1" x14ac:dyDescent="0.45">
      <c r="A343" s="50">
        <f t="shared" si="16"/>
        <v>268</v>
      </c>
      <c r="B343" s="89"/>
      <c r="C343" s="90"/>
      <c r="D343" s="91"/>
      <c r="E343" s="92"/>
      <c r="F343" s="93"/>
      <c r="G343" s="94"/>
      <c r="H343" s="95" t="str">
        <f t="shared" si="17"/>
        <v/>
      </c>
      <c r="I343" s="96"/>
    </row>
    <row r="344" spans="1:11" ht="16.5" customHeight="1" x14ac:dyDescent="0.45">
      <c r="A344" s="50">
        <f t="shared" si="16"/>
        <v>269</v>
      </c>
      <c r="B344" s="89"/>
      <c r="C344" s="90"/>
      <c r="D344" s="91"/>
      <c r="E344" s="92"/>
      <c r="F344" s="93"/>
      <c r="G344" s="94"/>
      <c r="H344" s="95" t="str">
        <f t="shared" si="17"/>
        <v/>
      </c>
      <c r="I344" s="96"/>
    </row>
    <row r="345" spans="1:11" ht="16.5" customHeight="1" thickBot="1" x14ac:dyDescent="0.5">
      <c r="A345" s="50">
        <f t="shared" si="16"/>
        <v>270</v>
      </c>
      <c r="B345" s="89"/>
      <c r="C345" s="90"/>
      <c r="D345" s="91"/>
      <c r="E345" s="92"/>
      <c r="F345" s="93"/>
      <c r="G345" s="94"/>
      <c r="H345" s="95" t="str">
        <f t="shared" si="17"/>
        <v/>
      </c>
      <c r="I345" s="96"/>
    </row>
    <row r="346" spans="1:11" ht="22.5" customHeight="1" thickBot="1" x14ac:dyDescent="0.5">
      <c r="B346" s="254" t="s">
        <v>97</v>
      </c>
      <c r="C346" s="255"/>
      <c r="D346" s="255"/>
      <c r="E346" s="97" t="s">
        <v>25</v>
      </c>
      <c r="F346" s="98" t="s">
        <v>25</v>
      </c>
      <c r="G346" s="7" t="s">
        <v>25</v>
      </c>
      <c r="H346" s="8">
        <f>SUMIF(B316:B345,"&lt;&gt;"&amp;"▲助成対象外",H316:H345)</f>
        <v>0</v>
      </c>
      <c r="I346" s="99"/>
    </row>
    <row r="347" spans="1:11" ht="22.5" customHeight="1" thickTop="1" thickBot="1" x14ac:dyDescent="0.5">
      <c r="B347" s="256" t="s">
        <v>98</v>
      </c>
      <c r="C347" s="257"/>
      <c r="D347" s="257"/>
      <c r="E347" s="100" t="s">
        <v>25</v>
      </c>
      <c r="F347" s="101" t="s">
        <v>25</v>
      </c>
      <c r="G347" s="9" t="s">
        <v>25</v>
      </c>
      <c r="H347" s="10">
        <f>SUMIF(B316:B345,"▲助成対象外",H316:H345)</f>
        <v>0</v>
      </c>
      <c r="I347" s="102"/>
    </row>
    <row r="348" spans="1:11" ht="13.2" customHeight="1" x14ac:dyDescent="0.45"/>
    <row r="350" spans="1:11" ht="21" customHeight="1" x14ac:dyDescent="0.45">
      <c r="B350" s="50" t="str">
        <f>$B$8</f>
        <v>内訳明細表</v>
      </c>
      <c r="C350" s="106"/>
      <c r="D350" s="258" t="str">
        <f>$D$8</f>
        <v>運用改善の実践</v>
      </c>
      <c r="E350" s="259"/>
      <c r="F350" s="259"/>
      <c r="G350" s="259"/>
      <c r="H350" s="87" t="s">
        <v>99</v>
      </c>
      <c r="K350" s="85"/>
    </row>
    <row r="351" spans="1:11" ht="13.2" customHeight="1" x14ac:dyDescent="0.45">
      <c r="D351" s="260"/>
      <c r="E351" s="260"/>
      <c r="F351" s="260"/>
      <c r="G351" s="260"/>
      <c r="H351" s="260"/>
    </row>
    <row r="352" spans="1:11" ht="13.2" customHeight="1" x14ac:dyDescent="0.45">
      <c r="A352" s="88" t="s">
        <v>19</v>
      </c>
      <c r="B352" s="253" t="s">
        <v>180</v>
      </c>
      <c r="C352" s="253" t="s">
        <v>102</v>
      </c>
      <c r="D352" s="253" t="s">
        <v>20</v>
      </c>
      <c r="E352" s="261" t="s">
        <v>6</v>
      </c>
      <c r="F352" s="253" t="s">
        <v>103</v>
      </c>
      <c r="G352" s="262" t="s">
        <v>21</v>
      </c>
      <c r="H352" s="262" t="s">
        <v>22</v>
      </c>
      <c r="I352" s="253" t="s">
        <v>23</v>
      </c>
    </row>
    <row r="353" spans="1:9" ht="13.2" customHeight="1" x14ac:dyDescent="0.45">
      <c r="A353" s="88" t="s">
        <v>24</v>
      </c>
      <c r="B353" s="253"/>
      <c r="C353" s="253"/>
      <c r="D353" s="253"/>
      <c r="E353" s="261"/>
      <c r="F353" s="253"/>
      <c r="G353" s="263"/>
      <c r="H353" s="263"/>
      <c r="I353" s="253"/>
    </row>
    <row r="354" spans="1:9" ht="16.5" customHeight="1" x14ac:dyDescent="0.45">
      <c r="A354" s="50">
        <f>ROW()-3-8*10</f>
        <v>271</v>
      </c>
      <c r="B354" s="89"/>
      <c r="C354" s="90"/>
      <c r="D354" s="91"/>
      <c r="E354" s="92"/>
      <c r="F354" s="93"/>
      <c r="G354" s="94"/>
      <c r="H354" s="95" t="str">
        <f>IF(E354*G354=0,"",ROUND(E354*G354,0))</f>
        <v/>
      </c>
      <c r="I354" s="96"/>
    </row>
    <row r="355" spans="1:9" ht="16.5" customHeight="1" x14ac:dyDescent="0.45">
      <c r="A355" s="50">
        <f t="shared" ref="A355:A383" si="18">ROW()-3-8*10</f>
        <v>272</v>
      </c>
      <c r="B355" s="89"/>
      <c r="C355" s="90"/>
      <c r="D355" s="91"/>
      <c r="E355" s="92"/>
      <c r="F355" s="93"/>
      <c r="G355" s="94"/>
      <c r="H355" s="95" t="str">
        <f t="shared" ref="H355:H383" si="19">IF(E355*G355=0,"",ROUND(E355*G355,0))</f>
        <v/>
      </c>
      <c r="I355" s="96"/>
    </row>
    <row r="356" spans="1:9" ht="16.5" customHeight="1" x14ac:dyDescent="0.45">
      <c r="A356" s="50">
        <f t="shared" si="18"/>
        <v>273</v>
      </c>
      <c r="B356" s="89"/>
      <c r="C356" s="90"/>
      <c r="D356" s="91"/>
      <c r="E356" s="92"/>
      <c r="F356" s="93"/>
      <c r="G356" s="94"/>
      <c r="H356" s="95" t="str">
        <f t="shared" si="19"/>
        <v/>
      </c>
      <c r="I356" s="96"/>
    </row>
    <row r="357" spans="1:9" ht="16.5" customHeight="1" x14ac:dyDescent="0.45">
      <c r="A357" s="50">
        <f t="shared" si="18"/>
        <v>274</v>
      </c>
      <c r="B357" s="89"/>
      <c r="C357" s="90"/>
      <c r="D357" s="91"/>
      <c r="E357" s="92"/>
      <c r="F357" s="93"/>
      <c r="G357" s="94"/>
      <c r="H357" s="95" t="str">
        <f t="shared" si="19"/>
        <v/>
      </c>
      <c r="I357" s="96"/>
    </row>
    <row r="358" spans="1:9" ht="16.5" customHeight="1" x14ac:dyDescent="0.45">
      <c r="A358" s="50">
        <f t="shared" si="18"/>
        <v>275</v>
      </c>
      <c r="B358" s="89"/>
      <c r="C358" s="90"/>
      <c r="D358" s="91"/>
      <c r="E358" s="92"/>
      <c r="F358" s="93"/>
      <c r="G358" s="94"/>
      <c r="H358" s="95" t="str">
        <f t="shared" si="19"/>
        <v/>
      </c>
      <c r="I358" s="96"/>
    </row>
    <row r="359" spans="1:9" ht="16.5" customHeight="1" x14ac:dyDescent="0.45">
      <c r="A359" s="50">
        <f t="shared" si="18"/>
        <v>276</v>
      </c>
      <c r="B359" s="89"/>
      <c r="C359" s="90"/>
      <c r="D359" s="91"/>
      <c r="E359" s="92"/>
      <c r="F359" s="93"/>
      <c r="G359" s="94"/>
      <c r="H359" s="95" t="str">
        <f t="shared" si="19"/>
        <v/>
      </c>
      <c r="I359" s="96"/>
    </row>
    <row r="360" spans="1:9" ht="16.5" customHeight="1" x14ac:dyDescent="0.45">
      <c r="A360" s="50">
        <f t="shared" si="18"/>
        <v>277</v>
      </c>
      <c r="B360" s="89"/>
      <c r="C360" s="90"/>
      <c r="D360" s="91"/>
      <c r="E360" s="92"/>
      <c r="F360" s="93"/>
      <c r="G360" s="94"/>
      <c r="H360" s="95" t="str">
        <f t="shared" si="19"/>
        <v/>
      </c>
      <c r="I360" s="96"/>
    </row>
    <row r="361" spans="1:9" ht="16.5" customHeight="1" x14ac:dyDescent="0.45">
      <c r="A361" s="50">
        <f t="shared" si="18"/>
        <v>278</v>
      </c>
      <c r="B361" s="89"/>
      <c r="C361" s="90"/>
      <c r="D361" s="91"/>
      <c r="E361" s="92"/>
      <c r="F361" s="93"/>
      <c r="G361" s="94"/>
      <c r="H361" s="95" t="str">
        <f t="shared" si="19"/>
        <v/>
      </c>
      <c r="I361" s="96"/>
    </row>
    <row r="362" spans="1:9" ht="16.5" customHeight="1" x14ac:dyDescent="0.45">
      <c r="A362" s="50">
        <f t="shared" si="18"/>
        <v>279</v>
      </c>
      <c r="B362" s="89"/>
      <c r="C362" s="90"/>
      <c r="D362" s="91"/>
      <c r="E362" s="92"/>
      <c r="F362" s="93"/>
      <c r="G362" s="94"/>
      <c r="H362" s="95" t="str">
        <f t="shared" si="19"/>
        <v/>
      </c>
      <c r="I362" s="96"/>
    </row>
    <row r="363" spans="1:9" ht="16.5" customHeight="1" x14ac:dyDescent="0.45">
      <c r="A363" s="50">
        <f t="shared" si="18"/>
        <v>280</v>
      </c>
      <c r="B363" s="89"/>
      <c r="C363" s="90"/>
      <c r="D363" s="91"/>
      <c r="E363" s="92"/>
      <c r="F363" s="93"/>
      <c r="G363" s="94"/>
      <c r="H363" s="95" t="str">
        <f t="shared" si="19"/>
        <v/>
      </c>
      <c r="I363" s="96"/>
    </row>
    <row r="364" spans="1:9" ht="16.5" customHeight="1" x14ac:dyDescent="0.45">
      <c r="A364" s="50">
        <f t="shared" si="18"/>
        <v>281</v>
      </c>
      <c r="B364" s="89"/>
      <c r="C364" s="90"/>
      <c r="D364" s="91"/>
      <c r="E364" s="92"/>
      <c r="F364" s="93"/>
      <c r="G364" s="94"/>
      <c r="H364" s="95" t="str">
        <f t="shared" si="19"/>
        <v/>
      </c>
      <c r="I364" s="96"/>
    </row>
    <row r="365" spans="1:9" ht="16.5" customHeight="1" x14ac:dyDescent="0.45">
      <c r="A365" s="50">
        <f t="shared" si="18"/>
        <v>282</v>
      </c>
      <c r="B365" s="89"/>
      <c r="C365" s="90"/>
      <c r="D365" s="91"/>
      <c r="E365" s="92"/>
      <c r="F365" s="93"/>
      <c r="G365" s="94"/>
      <c r="H365" s="95" t="str">
        <f t="shared" si="19"/>
        <v/>
      </c>
      <c r="I365" s="96"/>
    </row>
    <row r="366" spans="1:9" ht="16.5" customHeight="1" x14ac:dyDescent="0.45">
      <c r="A366" s="50">
        <f t="shared" si="18"/>
        <v>283</v>
      </c>
      <c r="B366" s="89"/>
      <c r="C366" s="90"/>
      <c r="D366" s="91"/>
      <c r="E366" s="92"/>
      <c r="F366" s="93"/>
      <c r="G366" s="94"/>
      <c r="H366" s="95" t="str">
        <f t="shared" si="19"/>
        <v/>
      </c>
      <c r="I366" s="96"/>
    </row>
    <row r="367" spans="1:9" ht="16.5" customHeight="1" x14ac:dyDescent="0.45">
      <c r="A367" s="50">
        <f t="shared" si="18"/>
        <v>284</v>
      </c>
      <c r="B367" s="89"/>
      <c r="C367" s="90"/>
      <c r="D367" s="91"/>
      <c r="E367" s="92"/>
      <c r="F367" s="93"/>
      <c r="G367" s="94"/>
      <c r="H367" s="95" t="str">
        <f t="shared" si="19"/>
        <v/>
      </c>
      <c r="I367" s="96"/>
    </row>
    <row r="368" spans="1:9" ht="16.5" customHeight="1" x14ac:dyDescent="0.45">
      <c r="A368" s="50">
        <f t="shared" si="18"/>
        <v>285</v>
      </c>
      <c r="B368" s="89"/>
      <c r="C368" s="90"/>
      <c r="D368" s="91"/>
      <c r="E368" s="92"/>
      <c r="F368" s="93"/>
      <c r="G368" s="94"/>
      <c r="H368" s="95" t="str">
        <f t="shared" si="19"/>
        <v/>
      </c>
      <c r="I368" s="96"/>
    </row>
    <row r="369" spans="1:9" ht="16.5" customHeight="1" x14ac:dyDescent="0.45">
      <c r="A369" s="50">
        <f t="shared" si="18"/>
        <v>286</v>
      </c>
      <c r="B369" s="89"/>
      <c r="C369" s="90"/>
      <c r="D369" s="91"/>
      <c r="E369" s="92"/>
      <c r="F369" s="93"/>
      <c r="G369" s="94"/>
      <c r="H369" s="95" t="str">
        <f t="shared" si="19"/>
        <v/>
      </c>
      <c r="I369" s="96"/>
    </row>
    <row r="370" spans="1:9" ht="16.5" customHeight="1" x14ac:dyDescent="0.45">
      <c r="A370" s="50">
        <f t="shared" si="18"/>
        <v>287</v>
      </c>
      <c r="B370" s="89"/>
      <c r="C370" s="90"/>
      <c r="D370" s="91"/>
      <c r="E370" s="92"/>
      <c r="F370" s="93"/>
      <c r="G370" s="94"/>
      <c r="H370" s="95" t="str">
        <f t="shared" si="19"/>
        <v/>
      </c>
      <c r="I370" s="96"/>
    </row>
    <row r="371" spans="1:9" ht="16.5" customHeight="1" x14ac:dyDescent="0.45">
      <c r="A371" s="50">
        <f t="shared" si="18"/>
        <v>288</v>
      </c>
      <c r="B371" s="89"/>
      <c r="C371" s="90"/>
      <c r="D371" s="91"/>
      <c r="E371" s="92"/>
      <c r="F371" s="93"/>
      <c r="G371" s="94"/>
      <c r="H371" s="95" t="str">
        <f t="shared" si="19"/>
        <v/>
      </c>
      <c r="I371" s="96"/>
    </row>
    <row r="372" spans="1:9" ht="16.5" customHeight="1" x14ac:dyDescent="0.45">
      <c r="A372" s="50">
        <f t="shared" si="18"/>
        <v>289</v>
      </c>
      <c r="B372" s="89"/>
      <c r="C372" s="90"/>
      <c r="D372" s="91"/>
      <c r="E372" s="92"/>
      <c r="F372" s="93"/>
      <c r="G372" s="94"/>
      <c r="H372" s="95" t="str">
        <f t="shared" si="19"/>
        <v/>
      </c>
      <c r="I372" s="96"/>
    </row>
    <row r="373" spans="1:9" ht="16.5" customHeight="1" x14ac:dyDescent="0.45">
      <c r="A373" s="50">
        <f t="shared" si="18"/>
        <v>290</v>
      </c>
      <c r="B373" s="89"/>
      <c r="C373" s="90"/>
      <c r="D373" s="91"/>
      <c r="E373" s="92"/>
      <c r="F373" s="93"/>
      <c r="G373" s="94"/>
      <c r="H373" s="95" t="str">
        <f t="shared" si="19"/>
        <v/>
      </c>
      <c r="I373" s="96"/>
    </row>
    <row r="374" spans="1:9" ht="16.5" customHeight="1" x14ac:dyDescent="0.45">
      <c r="A374" s="50">
        <f t="shared" si="18"/>
        <v>291</v>
      </c>
      <c r="B374" s="89"/>
      <c r="C374" s="90"/>
      <c r="D374" s="91"/>
      <c r="E374" s="92"/>
      <c r="F374" s="93"/>
      <c r="G374" s="94"/>
      <c r="H374" s="95" t="str">
        <f t="shared" si="19"/>
        <v/>
      </c>
      <c r="I374" s="96"/>
    </row>
    <row r="375" spans="1:9" ht="16.5" customHeight="1" x14ac:dyDescent="0.45">
      <c r="A375" s="50">
        <f t="shared" si="18"/>
        <v>292</v>
      </c>
      <c r="B375" s="89"/>
      <c r="C375" s="90"/>
      <c r="D375" s="91"/>
      <c r="E375" s="92"/>
      <c r="F375" s="93"/>
      <c r="G375" s="94"/>
      <c r="H375" s="95" t="str">
        <f t="shared" si="19"/>
        <v/>
      </c>
      <c r="I375" s="96"/>
    </row>
    <row r="376" spans="1:9" ht="16.5" customHeight="1" x14ac:dyDescent="0.45">
      <c r="A376" s="50">
        <f t="shared" si="18"/>
        <v>293</v>
      </c>
      <c r="B376" s="89"/>
      <c r="C376" s="90"/>
      <c r="D376" s="91"/>
      <c r="E376" s="92"/>
      <c r="F376" s="93"/>
      <c r="G376" s="94"/>
      <c r="H376" s="95" t="str">
        <f t="shared" si="19"/>
        <v/>
      </c>
      <c r="I376" s="96"/>
    </row>
    <row r="377" spans="1:9" ht="16.5" customHeight="1" x14ac:dyDescent="0.45">
      <c r="A377" s="50">
        <f t="shared" si="18"/>
        <v>294</v>
      </c>
      <c r="B377" s="89"/>
      <c r="C377" s="90"/>
      <c r="D377" s="91"/>
      <c r="E377" s="92"/>
      <c r="F377" s="93"/>
      <c r="G377" s="94"/>
      <c r="H377" s="95" t="str">
        <f t="shared" si="19"/>
        <v/>
      </c>
      <c r="I377" s="96"/>
    </row>
    <row r="378" spans="1:9" ht="16.5" customHeight="1" x14ac:dyDescent="0.45">
      <c r="A378" s="50">
        <f t="shared" si="18"/>
        <v>295</v>
      </c>
      <c r="B378" s="89"/>
      <c r="C378" s="90"/>
      <c r="D378" s="91"/>
      <c r="E378" s="92"/>
      <c r="F378" s="93"/>
      <c r="G378" s="94"/>
      <c r="H378" s="95" t="str">
        <f t="shared" si="19"/>
        <v/>
      </c>
      <c r="I378" s="96"/>
    </row>
    <row r="379" spans="1:9" ht="16.5" customHeight="1" x14ac:dyDescent="0.45">
      <c r="A379" s="50">
        <f t="shared" si="18"/>
        <v>296</v>
      </c>
      <c r="B379" s="89"/>
      <c r="C379" s="90"/>
      <c r="D379" s="91"/>
      <c r="E379" s="92"/>
      <c r="F379" s="93"/>
      <c r="G379" s="94"/>
      <c r="H379" s="95" t="str">
        <f t="shared" si="19"/>
        <v/>
      </c>
      <c r="I379" s="96"/>
    </row>
    <row r="380" spans="1:9" ht="16.5" customHeight="1" x14ac:dyDescent="0.45">
      <c r="A380" s="50">
        <f t="shared" si="18"/>
        <v>297</v>
      </c>
      <c r="B380" s="89"/>
      <c r="C380" s="90"/>
      <c r="D380" s="91"/>
      <c r="E380" s="92"/>
      <c r="F380" s="93"/>
      <c r="G380" s="94"/>
      <c r="H380" s="95" t="str">
        <f t="shared" si="19"/>
        <v/>
      </c>
      <c r="I380" s="96"/>
    </row>
    <row r="381" spans="1:9" ht="16.5" customHeight="1" x14ac:dyDescent="0.45">
      <c r="A381" s="50">
        <f t="shared" si="18"/>
        <v>298</v>
      </c>
      <c r="B381" s="89"/>
      <c r="C381" s="90"/>
      <c r="D381" s="91"/>
      <c r="E381" s="92"/>
      <c r="F381" s="93"/>
      <c r="G381" s="94"/>
      <c r="H381" s="95" t="str">
        <f t="shared" si="19"/>
        <v/>
      </c>
      <c r="I381" s="96"/>
    </row>
    <row r="382" spans="1:9" ht="16.5" customHeight="1" x14ac:dyDescent="0.45">
      <c r="A382" s="50">
        <f t="shared" si="18"/>
        <v>299</v>
      </c>
      <c r="B382" s="89"/>
      <c r="C382" s="90"/>
      <c r="D382" s="91"/>
      <c r="E382" s="92"/>
      <c r="F382" s="93"/>
      <c r="G382" s="94"/>
      <c r="H382" s="95" t="str">
        <f t="shared" si="19"/>
        <v/>
      </c>
      <c r="I382" s="96"/>
    </row>
    <row r="383" spans="1:9" ht="16.5" customHeight="1" thickBot="1" x14ac:dyDescent="0.5">
      <c r="A383" s="50">
        <f t="shared" si="18"/>
        <v>300</v>
      </c>
      <c r="B383" s="89"/>
      <c r="C383" s="90"/>
      <c r="D383" s="91"/>
      <c r="E383" s="92"/>
      <c r="F383" s="93"/>
      <c r="G383" s="94"/>
      <c r="H383" s="95" t="str">
        <f t="shared" si="19"/>
        <v/>
      </c>
      <c r="I383" s="96"/>
    </row>
    <row r="384" spans="1:9" ht="22.5" customHeight="1" thickBot="1" x14ac:dyDescent="0.5">
      <c r="B384" s="254" t="s">
        <v>100</v>
      </c>
      <c r="C384" s="255"/>
      <c r="D384" s="255"/>
      <c r="E384" s="97" t="s">
        <v>25</v>
      </c>
      <c r="F384" s="98" t="s">
        <v>25</v>
      </c>
      <c r="G384" s="7" t="s">
        <v>25</v>
      </c>
      <c r="H384" s="8">
        <f>SUMIF(B354:B383,"&lt;&gt;"&amp;"▲助成対象外",H354:H383)</f>
        <v>0</v>
      </c>
      <c r="I384" s="99"/>
    </row>
    <row r="385" spans="2:9" ht="22.5" customHeight="1" thickTop="1" thickBot="1" x14ac:dyDescent="0.5">
      <c r="B385" s="256" t="s">
        <v>101</v>
      </c>
      <c r="C385" s="257"/>
      <c r="D385" s="257"/>
      <c r="E385" s="100" t="s">
        <v>25</v>
      </c>
      <c r="F385" s="101" t="s">
        <v>25</v>
      </c>
      <c r="G385" s="9" t="s">
        <v>25</v>
      </c>
      <c r="H385" s="10">
        <f>SUMIF(B354:B383,"▲助成対象外",H354:H383)</f>
        <v>0</v>
      </c>
      <c r="I385" s="102"/>
    </row>
  </sheetData>
  <sheetProtection algorithmName="SHA-512" hashValue="HZOuh227gbUHMxbop6vYr3g1DoICOM+8GCP6TNuPqIZimNdWNAT1IN6bKmP9tWsTt3cLr9bbeP1YbUE/xBVB4Q==" saltValue="AVBmZAIpnW1XbAmQNIzwGw==" spinCount="100000" sheet="1" objects="1" scenarios="1"/>
  <mergeCells count="120">
    <mergeCell ref="D8:G8"/>
    <mergeCell ref="D9:H9"/>
    <mergeCell ref="B10:B11"/>
    <mergeCell ref="C10:C11"/>
    <mergeCell ref="D10:D11"/>
    <mergeCell ref="E10:E11"/>
    <mergeCell ref="F10:F11"/>
    <mergeCell ref="G10:G11"/>
    <mergeCell ref="H10:H11"/>
    <mergeCell ref="I48:I49"/>
    <mergeCell ref="B80:D80"/>
    <mergeCell ref="B81:D81"/>
    <mergeCell ref="D84:G84"/>
    <mergeCell ref="I10:I11"/>
    <mergeCell ref="B42:D42"/>
    <mergeCell ref="B43:D43"/>
    <mergeCell ref="D46:G46"/>
    <mergeCell ref="D47:H47"/>
    <mergeCell ref="B48:B49"/>
    <mergeCell ref="C48:C49"/>
    <mergeCell ref="D48:D49"/>
    <mergeCell ref="E48:E49"/>
    <mergeCell ref="F48:F49"/>
    <mergeCell ref="D85:H85"/>
    <mergeCell ref="B86:B87"/>
    <mergeCell ref="C86:C87"/>
    <mergeCell ref="D86:D87"/>
    <mergeCell ref="E86:E87"/>
    <mergeCell ref="F86:F87"/>
    <mergeCell ref="G86:G87"/>
    <mergeCell ref="H86:H87"/>
    <mergeCell ref="G48:G49"/>
    <mergeCell ref="H48:H49"/>
    <mergeCell ref="I124:I125"/>
    <mergeCell ref="B156:D156"/>
    <mergeCell ref="B157:D157"/>
    <mergeCell ref="D160:G160"/>
    <mergeCell ref="I86:I87"/>
    <mergeCell ref="B118:D118"/>
    <mergeCell ref="B119:D119"/>
    <mergeCell ref="D122:G122"/>
    <mergeCell ref="D123:H123"/>
    <mergeCell ref="B124:B125"/>
    <mergeCell ref="C124:C125"/>
    <mergeCell ref="D124:D125"/>
    <mergeCell ref="E124:E125"/>
    <mergeCell ref="F124:F125"/>
    <mergeCell ref="D161:H161"/>
    <mergeCell ref="B162:B163"/>
    <mergeCell ref="C162:C163"/>
    <mergeCell ref="D162:D163"/>
    <mergeCell ref="E162:E163"/>
    <mergeCell ref="F162:F163"/>
    <mergeCell ref="G162:G163"/>
    <mergeCell ref="H162:H163"/>
    <mergeCell ref="G124:G125"/>
    <mergeCell ref="H124:H125"/>
    <mergeCell ref="I200:I201"/>
    <mergeCell ref="B232:D232"/>
    <mergeCell ref="B233:D233"/>
    <mergeCell ref="D236:G236"/>
    <mergeCell ref="I162:I163"/>
    <mergeCell ref="B194:D194"/>
    <mergeCell ref="B195:D195"/>
    <mergeCell ref="D198:G198"/>
    <mergeCell ref="D199:H199"/>
    <mergeCell ref="B200:B201"/>
    <mergeCell ref="C200:C201"/>
    <mergeCell ref="D200:D201"/>
    <mergeCell ref="E200:E201"/>
    <mergeCell ref="F200:F201"/>
    <mergeCell ref="D237:H237"/>
    <mergeCell ref="B238:B239"/>
    <mergeCell ref="C238:C239"/>
    <mergeCell ref="D238:D239"/>
    <mergeCell ref="E238:E239"/>
    <mergeCell ref="F238:F239"/>
    <mergeCell ref="G238:G239"/>
    <mergeCell ref="H238:H239"/>
    <mergeCell ref="G200:G201"/>
    <mergeCell ref="H200:H201"/>
    <mergeCell ref="I276:I277"/>
    <mergeCell ref="B308:D308"/>
    <mergeCell ref="B309:D309"/>
    <mergeCell ref="D312:G312"/>
    <mergeCell ref="I238:I239"/>
    <mergeCell ref="B270:D270"/>
    <mergeCell ref="B271:D271"/>
    <mergeCell ref="D274:G274"/>
    <mergeCell ref="D275:H275"/>
    <mergeCell ref="B276:B277"/>
    <mergeCell ref="C276:C277"/>
    <mergeCell ref="D276:D277"/>
    <mergeCell ref="E276:E277"/>
    <mergeCell ref="F276:F277"/>
    <mergeCell ref="D313:H313"/>
    <mergeCell ref="B314:B315"/>
    <mergeCell ref="C314:C315"/>
    <mergeCell ref="D314:D315"/>
    <mergeCell ref="E314:E315"/>
    <mergeCell ref="F314:F315"/>
    <mergeCell ref="G314:G315"/>
    <mergeCell ref="H314:H315"/>
    <mergeCell ref="G276:G277"/>
    <mergeCell ref="H276:H277"/>
    <mergeCell ref="G352:G353"/>
    <mergeCell ref="H352:H353"/>
    <mergeCell ref="I352:I353"/>
    <mergeCell ref="B384:D384"/>
    <mergeCell ref="B385:D385"/>
    <mergeCell ref="I314:I315"/>
    <mergeCell ref="B346:D346"/>
    <mergeCell ref="B347:D347"/>
    <mergeCell ref="D350:G350"/>
    <mergeCell ref="D351:H351"/>
    <mergeCell ref="B352:B353"/>
    <mergeCell ref="C352:C353"/>
    <mergeCell ref="D352:D353"/>
    <mergeCell ref="E352:E353"/>
    <mergeCell ref="F352:F353"/>
  </mergeCells>
  <phoneticPr fontId="2"/>
  <conditionalFormatting sqref="B12:I41 B50:I79 B88:I117 B126:I155 B164:I193 B202:I231 B240:I269 B278:I307 B316:I345 B354:I383">
    <cfRule type="expression" dxfId="10" priority="12">
      <formula>$C12="▲助成対象外"</formula>
    </cfRule>
  </conditionalFormatting>
  <conditionalFormatting sqref="I8">
    <cfRule type="expression" dxfId="9" priority="11">
      <formula>$H$8&lt;&gt;""</formula>
    </cfRule>
  </conditionalFormatting>
  <pageMargins left="0.55000000000000004" right="0.31" top="0.26" bottom="0.27" header="0.31496062992125984" footer="0.31496062992125984"/>
  <pageSetup paperSize="9" scale="85" fitToWidth="0" fitToHeight="0" orientation="landscape" blackAndWhite="1" r:id="rId1"/>
  <rowBreaks count="9" manualBreakCount="9">
    <brk id="44" max="9" man="1"/>
    <brk id="82" max="9" man="1"/>
    <brk id="120" max="9" man="1"/>
    <brk id="158" max="9" man="1"/>
    <brk id="196" max="9" man="1"/>
    <brk id="234" max="9" man="1"/>
    <brk id="272" max="9" man="1"/>
    <brk id="310" max="9" man="1"/>
    <brk id="348"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選択肢!$D$2:$D$5</xm:f>
          </x14:formula1>
          <xm:sqref>C12:C41 C50:C79 C88:C117 C126:C155 C164:C193 C202:C231 C240:C269 C278:C307 C316:C345 C354:C383</xm:sqref>
        </x14:dataValidation>
        <x14:dataValidation type="list" allowBlank="1" showInputMessage="1" xr:uid="{00000000-0002-0000-0400-000001000000}">
          <x14:formula1>
            <xm:f>選択肢!$A$13:$A$16</xm:f>
          </x14:formula1>
          <xm:sqref>B12:B41 B50:B79 B88:B117 B126:B155 B164:B193 B202:B231 B240:B269 B278:B307 B316:B345 B354:B383</xm:sqref>
        </x14:dataValidation>
        <x14:dataValidation type="list" allowBlank="1" showInputMessage="1" xr:uid="{00000000-0002-0000-0400-000002000000}">
          <x14:formula1>
            <xm:f>選択肢!$F$2:$F$15</xm:f>
          </x14:formula1>
          <xm:sqref>F12:F41 F50:F79 F88:F117 F126:F155 F164:F193 F202:F231 F240:F269 F278:F307 F316:F345 F354:F383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66"/>
  </sheetPr>
  <dimension ref="A1:AS23"/>
  <sheetViews>
    <sheetView showGridLines="0" zoomScale="70" zoomScaleNormal="70" zoomScaleSheetLayoutView="70" workbookViewId="0">
      <selection activeCell="I26" sqref="I26"/>
    </sheetView>
  </sheetViews>
  <sheetFormatPr defaultColWidth="8.8984375" defaultRowHeight="26.4" x14ac:dyDescent="0.45"/>
  <cols>
    <col min="1" max="1" width="1.69921875" style="17" customWidth="1"/>
    <col min="2" max="2" width="11.69921875" style="17" customWidth="1"/>
    <col min="3" max="3" width="9.09765625" style="17" customWidth="1"/>
    <col min="4" max="4" width="5.09765625" style="17" customWidth="1"/>
    <col min="5" max="20" width="7" style="17" customWidth="1"/>
    <col min="21" max="21" width="2.69921875" style="17" customWidth="1"/>
    <col min="22" max="22" width="2.8984375" style="17" customWidth="1"/>
    <col min="23" max="23" width="7.19921875" style="18" customWidth="1"/>
    <col min="24" max="24" width="7.19921875" style="17" customWidth="1"/>
    <col min="25" max="25" width="1.69921875" style="17" customWidth="1"/>
    <col min="26" max="26" width="11.69921875" style="17" customWidth="1"/>
    <col min="27" max="27" width="9.09765625" style="17" customWidth="1"/>
    <col min="28" max="28" width="5.09765625" style="17" customWidth="1"/>
    <col min="29" max="44" width="7" style="17" customWidth="1"/>
    <col min="45" max="45" width="2.69921875" style="17" customWidth="1"/>
    <col min="46" max="16384" width="8.8984375" style="17"/>
  </cols>
  <sheetData>
    <row r="1" spans="1:45" ht="18.600000000000001" customHeight="1" x14ac:dyDescent="0.45">
      <c r="A1" s="41"/>
      <c r="B1" s="41"/>
      <c r="C1" s="41"/>
      <c r="D1" s="41"/>
      <c r="E1" s="41"/>
      <c r="F1" s="41"/>
      <c r="G1" s="41"/>
      <c r="H1" s="41"/>
      <c r="I1" s="41"/>
      <c r="J1" s="41"/>
      <c r="K1" s="41"/>
      <c r="L1" s="41"/>
      <c r="M1" s="41"/>
      <c r="N1" s="41"/>
      <c r="O1" s="41"/>
      <c r="P1" s="41"/>
      <c r="Q1" s="41"/>
      <c r="R1" s="41"/>
      <c r="S1" s="41"/>
      <c r="T1" s="41"/>
      <c r="U1" s="41"/>
      <c r="AO1" s="41"/>
      <c r="AP1" s="41"/>
      <c r="AQ1" s="41"/>
      <c r="AR1" s="41"/>
    </row>
    <row r="2" spans="1:45" ht="19.2" customHeight="1" x14ac:dyDescent="0.45">
      <c r="B2" s="49"/>
      <c r="C2" s="50" t="s">
        <v>136</v>
      </c>
      <c r="D2" s="48"/>
      <c r="E2" s="48"/>
      <c r="F2" s="48"/>
      <c r="Z2" s="83"/>
      <c r="AA2" s="50"/>
      <c r="AB2" s="48"/>
      <c r="AC2" s="48"/>
      <c r="AD2" s="48"/>
    </row>
    <row r="3" spans="1:45" ht="20.399999999999999" customHeight="1" x14ac:dyDescent="0.45">
      <c r="U3" s="4"/>
      <c r="AS3" s="4"/>
    </row>
    <row r="4" spans="1:45" s="19" customFormat="1" ht="25.5" customHeight="1" x14ac:dyDescent="0.45">
      <c r="A4" s="115" t="s">
        <v>149</v>
      </c>
      <c r="C4" s="115"/>
      <c r="D4" s="115"/>
      <c r="E4" s="115"/>
      <c r="F4" s="115"/>
      <c r="G4" s="115"/>
      <c r="H4" s="33"/>
      <c r="I4" s="33"/>
      <c r="J4" s="33"/>
      <c r="K4" s="33"/>
      <c r="L4" s="33"/>
      <c r="M4" s="33"/>
      <c r="N4" s="33"/>
      <c r="O4" s="33"/>
      <c r="P4" s="33"/>
      <c r="Q4" s="33"/>
      <c r="R4" s="33"/>
      <c r="S4" s="33"/>
      <c r="T4" s="33"/>
      <c r="U4" s="33"/>
      <c r="W4" s="20"/>
      <c r="Y4" s="115" t="s">
        <v>149</v>
      </c>
      <c r="AA4" s="115"/>
      <c r="AB4" s="115"/>
      <c r="AC4" s="115"/>
      <c r="AD4" s="115"/>
      <c r="AE4" s="115"/>
      <c r="AF4" s="33"/>
      <c r="AG4" s="33"/>
      <c r="AH4" s="33"/>
      <c r="AI4" s="33"/>
      <c r="AJ4" s="33"/>
      <c r="AK4" s="33"/>
      <c r="AL4" s="33"/>
      <c r="AM4" s="33"/>
      <c r="AN4" s="33"/>
      <c r="AO4" s="33"/>
      <c r="AP4" s="33"/>
      <c r="AQ4" s="33"/>
      <c r="AR4" s="33"/>
      <c r="AS4" s="33"/>
    </row>
    <row r="5" spans="1:45" s="21" customFormat="1" ht="32.4" customHeight="1" x14ac:dyDescent="0.45">
      <c r="A5" s="34"/>
      <c r="B5" s="35" t="s">
        <v>7</v>
      </c>
      <c r="C5" s="36"/>
      <c r="D5" s="36"/>
      <c r="E5" s="36"/>
      <c r="F5" s="36"/>
      <c r="G5" s="36"/>
      <c r="H5" s="36"/>
      <c r="I5" s="36"/>
      <c r="J5" s="36"/>
      <c r="K5" s="36"/>
      <c r="L5" s="36"/>
      <c r="M5" s="36"/>
      <c r="N5" s="36"/>
      <c r="O5" s="36"/>
      <c r="P5" s="36"/>
      <c r="Q5" s="36"/>
      <c r="R5" s="36"/>
      <c r="S5" s="36"/>
      <c r="T5" s="36"/>
      <c r="U5" s="34"/>
      <c r="W5" s="18"/>
      <c r="Y5" s="34"/>
      <c r="Z5" s="35" t="s">
        <v>7</v>
      </c>
      <c r="AA5" s="36"/>
      <c r="AB5" s="36"/>
      <c r="AC5" s="36"/>
      <c r="AD5" s="36"/>
      <c r="AE5" s="36"/>
      <c r="AF5" s="36"/>
      <c r="AG5" s="36"/>
      <c r="AH5" s="36"/>
      <c r="AI5" s="36"/>
      <c r="AJ5" s="36"/>
      <c r="AK5" s="36"/>
      <c r="AL5" s="36"/>
      <c r="AM5" s="36"/>
      <c r="AN5" s="36"/>
      <c r="AO5" s="36"/>
      <c r="AP5" s="36"/>
      <c r="AQ5" s="36"/>
      <c r="AR5" s="36"/>
      <c r="AS5" s="34"/>
    </row>
    <row r="6" spans="1:45" s="22" customFormat="1" ht="20.399999999999999" customHeight="1" x14ac:dyDescent="0.45">
      <c r="A6" s="37"/>
      <c r="B6" s="37" t="s">
        <v>133</v>
      </c>
      <c r="C6" s="37"/>
      <c r="D6" s="37"/>
      <c r="E6" s="37"/>
      <c r="F6" s="37"/>
      <c r="G6" s="37"/>
      <c r="H6" s="37"/>
      <c r="I6" s="37"/>
      <c r="J6" s="37"/>
      <c r="K6" s="37"/>
      <c r="L6" s="37"/>
      <c r="M6" s="37"/>
      <c r="N6" s="37"/>
      <c r="O6" s="37"/>
      <c r="P6" s="37"/>
      <c r="Q6" s="37"/>
      <c r="R6" s="37"/>
      <c r="S6" s="37"/>
      <c r="T6" s="37"/>
      <c r="U6" s="37"/>
      <c r="W6" s="23"/>
      <c r="Y6" s="37"/>
      <c r="Z6" s="37" t="s">
        <v>133</v>
      </c>
      <c r="AA6" s="37"/>
      <c r="AB6" s="37"/>
      <c r="AC6" s="37"/>
      <c r="AD6" s="37"/>
      <c r="AE6" s="37"/>
      <c r="AF6" s="37"/>
      <c r="AG6" s="37"/>
      <c r="AH6" s="37"/>
      <c r="AI6" s="37"/>
      <c r="AJ6" s="37"/>
      <c r="AK6" s="37"/>
      <c r="AL6" s="37"/>
      <c r="AM6" s="37"/>
      <c r="AN6" s="37"/>
      <c r="AO6" s="37"/>
      <c r="AP6" s="37"/>
      <c r="AQ6" s="37"/>
      <c r="AR6" s="37"/>
      <c r="AS6" s="37"/>
    </row>
    <row r="7" spans="1:45" s="22" customFormat="1" ht="20.399999999999999" customHeight="1" x14ac:dyDescent="0.45">
      <c r="A7" s="37"/>
      <c r="B7" s="37" t="s">
        <v>30</v>
      </c>
      <c r="C7" s="37"/>
      <c r="D7" s="37"/>
      <c r="E7" s="37"/>
      <c r="F7" s="37"/>
      <c r="G7" s="37"/>
      <c r="H7" s="37"/>
      <c r="I7" s="37"/>
      <c r="J7" s="37"/>
      <c r="K7" s="37"/>
      <c r="L7" s="37"/>
      <c r="M7" s="37"/>
      <c r="N7" s="37"/>
      <c r="O7" s="37"/>
      <c r="P7" s="37"/>
      <c r="Q7" s="37"/>
      <c r="R7" s="37"/>
      <c r="S7" s="37"/>
      <c r="T7" s="37"/>
      <c r="U7" s="37"/>
      <c r="W7" s="23"/>
      <c r="Y7" s="37"/>
      <c r="Z7" s="37" t="s">
        <v>30</v>
      </c>
      <c r="AA7" s="37"/>
      <c r="AB7" s="37"/>
      <c r="AC7" s="37"/>
      <c r="AD7" s="37"/>
      <c r="AE7" s="37"/>
      <c r="AF7" s="37"/>
      <c r="AG7" s="37"/>
      <c r="AH7" s="37"/>
      <c r="AI7" s="37"/>
      <c r="AJ7" s="37"/>
      <c r="AK7" s="37"/>
      <c r="AL7" s="37"/>
      <c r="AM7" s="37"/>
      <c r="AN7" s="37"/>
      <c r="AO7" s="37"/>
      <c r="AP7" s="37"/>
      <c r="AQ7" s="37"/>
      <c r="AR7" s="37"/>
      <c r="AS7" s="37"/>
    </row>
    <row r="8" spans="1:45" s="24" customFormat="1" ht="20.399999999999999" customHeight="1" x14ac:dyDescent="0.45">
      <c r="A8" s="38"/>
      <c r="B8" s="39" t="s">
        <v>130</v>
      </c>
      <c r="C8" s="40"/>
      <c r="D8" s="40"/>
      <c r="E8" s="40"/>
      <c r="F8" s="40"/>
      <c r="G8" s="40"/>
      <c r="H8" s="40"/>
      <c r="I8" s="40"/>
      <c r="J8" s="40"/>
      <c r="K8" s="40"/>
      <c r="L8" s="40"/>
      <c r="M8" s="40"/>
      <c r="N8" s="40"/>
      <c r="O8" s="40"/>
      <c r="P8" s="40"/>
      <c r="Q8" s="40"/>
      <c r="R8" s="40"/>
      <c r="S8" s="40"/>
      <c r="T8" s="40"/>
      <c r="U8" s="38"/>
      <c r="W8" s="25"/>
      <c r="Y8" s="38"/>
      <c r="Z8" s="39" t="s">
        <v>130</v>
      </c>
      <c r="AA8" s="40"/>
      <c r="AB8" s="40"/>
      <c r="AC8" s="40"/>
      <c r="AD8" s="40"/>
      <c r="AE8" s="40"/>
      <c r="AF8" s="40"/>
      <c r="AG8" s="40"/>
      <c r="AH8" s="40"/>
      <c r="AI8" s="40"/>
      <c r="AJ8" s="40"/>
      <c r="AK8" s="40"/>
      <c r="AL8" s="40"/>
      <c r="AM8" s="40"/>
      <c r="AN8" s="40"/>
      <c r="AO8" s="40"/>
      <c r="AP8" s="40"/>
      <c r="AQ8" s="40"/>
      <c r="AR8" s="40"/>
      <c r="AS8" s="38"/>
    </row>
    <row r="9" spans="1:45" ht="6.6" customHeight="1" thickBot="1" x14ac:dyDescent="0.5">
      <c r="A9" s="41"/>
      <c r="B9" s="42"/>
      <c r="C9" s="43"/>
      <c r="D9" s="43"/>
      <c r="E9" s="43"/>
      <c r="F9" s="43"/>
      <c r="G9" s="43"/>
      <c r="H9" s="43"/>
      <c r="I9" s="43"/>
      <c r="J9" s="43"/>
      <c r="K9" s="43"/>
      <c r="L9" s="43"/>
      <c r="M9" s="43"/>
      <c r="N9" s="43"/>
      <c r="O9" s="43"/>
      <c r="P9" s="43"/>
      <c r="Q9" s="43"/>
      <c r="R9" s="43"/>
      <c r="S9" s="43"/>
      <c r="T9" s="43"/>
      <c r="U9" s="41"/>
      <c r="Y9" s="41"/>
      <c r="Z9" s="42"/>
      <c r="AA9" s="43"/>
      <c r="AB9" s="43"/>
      <c r="AC9" s="43"/>
      <c r="AD9" s="43"/>
      <c r="AE9" s="43"/>
      <c r="AF9" s="43"/>
      <c r="AG9" s="43"/>
      <c r="AH9" s="43"/>
      <c r="AI9" s="43"/>
      <c r="AJ9" s="43"/>
      <c r="AK9" s="43"/>
      <c r="AL9" s="43"/>
      <c r="AM9" s="43"/>
      <c r="AN9" s="43"/>
      <c r="AO9" s="43"/>
      <c r="AP9" s="43"/>
      <c r="AQ9" s="43"/>
      <c r="AR9" s="43"/>
      <c r="AS9" s="41"/>
    </row>
    <row r="10" spans="1:45" ht="28.5" customHeight="1" thickTop="1" x14ac:dyDescent="0.45">
      <c r="A10" s="41"/>
      <c r="B10" s="291" t="s">
        <v>177</v>
      </c>
      <c r="C10" s="292"/>
      <c r="D10" s="293"/>
      <c r="E10" s="329"/>
      <c r="F10" s="330"/>
      <c r="G10" s="330"/>
      <c r="H10" s="330"/>
      <c r="I10" s="330"/>
      <c r="J10" s="330"/>
      <c r="K10" s="330"/>
      <c r="L10" s="330"/>
      <c r="M10" s="330"/>
      <c r="N10" s="330"/>
      <c r="O10" s="330"/>
      <c r="P10" s="330"/>
      <c r="Q10" s="330"/>
      <c r="R10" s="330"/>
      <c r="S10" s="330"/>
      <c r="T10" s="331"/>
      <c r="U10" s="41"/>
      <c r="Y10" s="41"/>
      <c r="Z10" s="291" t="s">
        <v>177</v>
      </c>
      <c r="AA10" s="292"/>
      <c r="AB10" s="293"/>
      <c r="AC10" s="344" t="s">
        <v>170</v>
      </c>
      <c r="AD10" s="345"/>
      <c r="AE10" s="345"/>
      <c r="AF10" s="345"/>
      <c r="AG10" s="345"/>
      <c r="AH10" s="345"/>
      <c r="AI10" s="345"/>
      <c r="AJ10" s="345"/>
      <c r="AK10" s="345"/>
      <c r="AL10" s="345"/>
      <c r="AM10" s="345"/>
      <c r="AN10" s="345"/>
      <c r="AO10" s="345"/>
      <c r="AP10" s="345"/>
      <c r="AQ10" s="345"/>
      <c r="AR10" s="346"/>
      <c r="AS10" s="41"/>
    </row>
    <row r="11" spans="1:45" ht="22.2" customHeight="1" x14ac:dyDescent="0.45">
      <c r="A11" s="41"/>
      <c r="B11" s="294" t="s">
        <v>8</v>
      </c>
      <c r="C11" s="295"/>
      <c r="D11" s="296"/>
      <c r="E11" s="315"/>
      <c r="F11" s="315"/>
      <c r="G11" s="315"/>
      <c r="H11" s="315"/>
      <c r="I11" s="316"/>
      <c r="J11" s="305"/>
      <c r="K11" s="305"/>
      <c r="L11" s="306"/>
      <c r="M11" s="315"/>
      <c r="N11" s="315"/>
      <c r="O11" s="315"/>
      <c r="P11" s="317"/>
      <c r="Q11" s="349"/>
      <c r="R11" s="349"/>
      <c r="S11" s="349"/>
      <c r="T11" s="350"/>
      <c r="U11" s="41"/>
      <c r="X11" s="18"/>
      <c r="Y11" s="41"/>
      <c r="Z11" s="294" t="s">
        <v>8</v>
      </c>
      <c r="AA11" s="295"/>
      <c r="AB11" s="296"/>
      <c r="AC11" s="297" t="s">
        <v>172</v>
      </c>
      <c r="AD11" s="297"/>
      <c r="AE11" s="297"/>
      <c r="AF11" s="297"/>
      <c r="AG11" s="298" t="s">
        <v>173</v>
      </c>
      <c r="AH11" s="299"/>
      <c r="AI11" s="299"/>
      <c r="AJ11" s="300"/>
      <c r="AK11" s="297" t="s">
        <v>175</v>
      </c>
      <c r="AL11" s="297"/>
      <c r="AM11" s="297"/>
      <c r="AN11" s="301"/>
      <c r="AO11" s="332"/>
      <c r="AP11" s="332"/>
      <c r="AQ11" s="332"/>
      <c r="AR11" s="333"/>
      <c r="AS11" s="41"/>
    </row>
    <row r="12" spans="1:45" ht="23.4" customHeight="1" x14ac:dyDescent="0.45">
      <c r="A12" s="41"/>
      <c r="B12" s="294" t="s">
        <v>9</v>
      </c>
      <c r="C12" s="295"/>
      <c r="D12" s="302"/>
      <c r="E12" s="304"/>
      <c r="F12" s="305"/>
      <c r="G12" s="305"/>
      <c r="H12" s="306"/>
      <c r="I12" s="304"/>
      <c r="J12" s="305"/>
      <c r="K12" s="305"/>
      <c r="L12" s="306"/>
      <c r="M12" s="304"/>
      <c r="N12" s="305"/>
      <c r="O12" s="305"/>
      <c r="P12" s="305"/>
      <c r="Q12" s="304"/>
      <c r="R12" s="305"/>
      <c r="S12" s="305"/>
      <c r="T12" s="351"/>
      <c r="U12" s="41"/>
      <c r="Y12" s="41"/>
      <c r="Z12" s="294" t="s">
        <v>9</v>
      </c>
      <c r="AA12" s="295"/>
      <c r="AB12" s="302"/>
      <c r="AC12" s="303">
        <v>45026</v>
      </c>
      <c r="AD12" s="299"/>
      <c r="AE12" s="299"/>
      <c r="AF12" s="300"/>
      <c r="AG12" s="303">
        <v>45024</v>
      </c>
      <c r="AH12" s="299"/>
      <c r="AI12" s="299"/>
      <c r="AJ12" s="300"/>
      <c r="AK12" s="303">
        <v>45026</v>
      </c>
      <c r="AL12" s="299"/>
      <c r="AM12" s="299"/>
      <c r="AN12" s="299"/>
      <c r="AO12" s="334"/>
      <c r="AP12" s="335"/>
      <c r="AQ12" s="335"/>
      <c r="AR12" s="336"/>
      <c r="AS12" s="41"/>
    </row>
    <row r="13" spans="1:45" ht="24.6" customHeight="1" x14ac:dyDescent="0.45">
      <c r="A13" s="41"/>
      <c r="B13" s="307"/>
      <c r="C13" s="308"/>
      <c r="D13" s="46" t="s">
        <v>31</v>
      </c>
      <c r="E13" s="309"/>
      <c r="F13" s="310"/>
      <c r="G13" s="310"/>
      <c r="H13" s="311"/>
      <c r="I13" s="312"/>
      <c r="J13" s="313"/>
      <c r="K13" s="313"/>
      <c r="L13" s="314"/>
      <c r="M13" s="309"/>
      <c r="N13" s="310"/>
      <c r="O13" s="310"/>
      <c r="P13" s="310"/>
      <c r="Q13" s="309"/>
      <c r="R13" s="310"/>
      <c r="S13" s="310"/>
      <c r="T13" s="347"/>
      <c r="U13" s="41"/>
      <c r="X13" s="20"/>
      <c r="Y13" s="41"/>
      <c r="Z13" s="286" t="s">
        <v>171</v>
      </c>
      <c r="AA13" s="287"/>
      <c r="AB13" s="46" t="s">
        <v>31</v>
      </c>
      <c r="AC13" s="283">
        <v>3000000</v>
      </c>
      <c r="AD13" s="284"/>
      <c r="AE13" s="284"/>
      <c r="AF13" s="285"/>
      <c r="AG13" s="288">
        <v>3400000</v>
      </c>
      <c r="AH13" s="289"/>
      <c r="AI13" s="289"/>
      <c r="AJ13" s="290"/>
      <c r="AK13" s="283">
        <v>3500000</v>
      </c>
      <c r="AL13" s="284"/>
      <c r="AM13" s="284"/>
      <c r="AN13" s="284"/>
      <c r="AO13" s="337"/>
      <c r="AP13" s="338"/>
      <c r="AQ13" s="338"/>
      <c r="AR13" s="339"/>
      <c r="AS13" s="41"/>
    </row>
    <row r="14" spans="1:45" ht="24.6" customHeight="1" x14ac:dyDescent="0.45">
      <c r="A14" s="41"/>
      <c r="B14" s="318"/>
      <c r="C14" s="319"/>
      <c r="D14" s="46" t="s">
        <v>31</v>
      </c>
      <c r="E14" s="309"/>
      <c r="F14" s="310"/>
      <c r="G14" s="310"/>
      <c r="H14" s="311"/>
      <c r="I14" s="309"/>
      <c r="J14" s="310"/>
      <c r="K14" s="310"/>
      <c r="L14" s="311"/>
      <c r="M14" s="309"/>
      <c r="N14" s="310"/>
      <c r="O14" s="310"/>
      <c r="P14" s="310"/>
      <c r="Q14" s="309"/>
      <c r="R14" s="310"/>
      <c r="S14" s="310"/>
      <c r="T14" s="347"/>
      <c r="U14" s="41"/>
      <c r="X14" s="20"/>
      <c r="Y14" s="41"/>
      <c r="Z14" s="281"/>
      <c r="AA14" s="282"/>
      <c r="AB14" s="46" t="s">
        <v>31</v>
      </c>
      <c r="AC14" s="283"/>
      <c r="AD14" s="284"/>
      <c r="AE14" s="284"/>
      <c r="AF14" s="285"/>
      <c r="AG14" s="283"/>
      <c r="AH14" s="284"/>
      <c r="AI14" s="284"/>
      <c r="AJ14" s="285"/>
      <c r="AK14" s="283"/>
      <c r="AL14" s="284"/>
      <c r="AM14" s="284"/>
      <c r="AN14" s="284"/>
      <c r="AO14" s="337"/>
      <c r="AP14" s="338"/>
      <c r="AQ14" s="338"/>
      <c r="AR14" s="339"/>
      <c r="AS14" s="41"/>
    </row>
    <row r="15" spans="1:45" ht="24.6" customHeight="1" x14ac:dyDescent="0.45">
      <c r="A15" s="41"/>
      <c r="B15" s="318"/>
      <c r="C15" s="319"/>
      <c r="D15" s="46" t="s">
        <v>31</v>
      </c>
      <c r="E15" s="309"/>
      <c r="F15" s="310"/>
      <c r="G15" s="310"/>
      <c r="H15" s="311"/>
      <c r="I15" s="309"/>
      <c r="J15" s="310"/>
      <c r="K15" s="310"/>
      <c r="L15" s="311"/>
      <c r="M15" s="309"/>
      <c r="N15" s="310"/>
      <c r="O15" s="310"/>
      <c r="P15" s="310"/>
      <c r="Q15" s="309"/>
      <c r="R15" s="310"/>
      <c r="S15" s="310"/>
      <c r="T15" s="347"/>
      <c r="U15" s="41"/>
      <c r="X15" s="20"/>
      <c r="Y15" s="41"/>
      <c r="Z15" s="281"/>
      <c r="AA15" s="282"/>
      <c r="AB15" s="46" t="s">
        <v>31</v>
      </c>
      <c r="AC15" s="283"/>
      <c r="AD15" s="284"/>
      <c r="AE15" s="284"/>
      <c r="AF15" s="285"/>
      <c r="AG15" s="283"/>
      <c r="AH15" s="284"/>
      <c r="AI15" s="284"/>
      <c r="AJ15" s="285"/>
      <c r="AK15" s="283"/>
      <c r="AL15" s="284"/>
      <c r="AM15" s="284"/>
      <c r="AN15" s="284"/>
      <c r="AO15" s="337"/>
      <c r="AP15" s="338"/>
      <c r="AQ15" s="338"/>
      <c r="AR15" s="339"/>
      <c r="AS15" s="41"/>
    </row>
    <row r="16" spans="1:45" ht="24.6" customHeight="1" x14ac:dyDescent="0.45">
      <c r="A16" s="41"/>
      <c r="B16" s="318"/>
      <c r="C16" s="319"/>
      <c r="D16" s="46" t="s">
        <v>31</v>
      </c>
      <c r="E16" s="309"/>
      <c r="F16" s="310"/>
      <c r="G16" s="310"/>
      <c r="H16" s="311"/>
      <c r="I16" s="309"/>
      <c r="J16" s="310"/>
      <c r="K16" s="310"/>
      <c r="L16" s="311"/>
      <c r="M16" s="309"/>
      <c r="N16" s="310"/>
      <c r="O16" s="310"/>
      <c r="P16" s="310"/>
      <c r="Q16" s="309"/>
      <c r="R16" s="310"/>
      <c r="S16" s="310"/>
      <c r="T16" s="347"/>
      <c r="U16" s="41"/>
      <c r="X16" s="20"/>
      <c r="Y16" s="41"/>
      <c r="Z16" s="281"/>
      <c r="AA16" s="282"/>
      <c r="AB16" s="46" t="s">
        <v>31</v>
      </c>
      <c r="AC16" s="283"/>
      <c r="AD16" s="284"/>
      <c r="AE16" s="284"/>
      <c r="AF16" s="285"/>
      <c r="AG16" s="283"/>
      <c r="AH16" s="284"/>
      <c r="AI16" s="284"/>
      <c r="AJ16" s="285"/>
      <c r="AK16" s="283"/>
      <c r="AL16" s="284"/>
      <c r="AM16" s="284"/>
      <c r="AN16" s="284"/>
      <c r="AO16" s="337"/>
      <c r="AP16" s="338"/>
      <c r="AQ16" s="338"/>
      <c r="AR16" s="339"/>
      <c r="AS16" s="41"/>
    </row>
    <row r="17" spans="1:45" ht="24.6" customHeight="1" thickBot="1" x14ac:dyDescent="0.5">
      <c r="A17" s="41"/>
      <c r="B17" s="318"/>
      <c r="C17" s="319"/>
      <c r="D17" s="46" t="s">
        <v>31</v>
      </c>
      <c r="E17" s="309"/>
      <c r="F17" s="310"/>
      <c r="G17" s="310"/>
      <c r="H17" s="311"/>
      <c r="I17" s="309"/>
      <c r="J17" s="310"/>
      <c r="K17" s="310"/>
      <c r="L17" s="311"/>
      <c r="M17" s="309"/>
      <c r="N17" s="310"/>
      <c r="O17" s="310"/>
      <c r="P17" s="310"/>
      <c r="Q17" s="309"/>
      <c r="R17" s="310"/>
      <c r="S17" s="310"/>
      <c r="T17" s="347"/>
      <c r="U17" s="41"/>
      <c r="Y17" s="41"/>
      <c r="Z17" s="281"/>
      <c r="AA17" s="282"/>
      <c r="AB17" s="46" t="s">
        <v>31</v>
      </c>
      <c r="AC17" s="283"/>
      <c r="AD17" s="284"/>
      <c r="AE17" s="284"/>
      <c r="AF17" s="285"/>
      <c r="AG17" s="283"/>
      <c r="AH17" s="284"/>
      <c r="AI17" s="284"/>
      <c r="AJ17" s="285"/>
      <c r="AK17" s="283"/>
      <c r="AL17" s="284"/>
      <c r="AM17" s="284"/>
      <c r="AN17" s="284"/>
      <c r="AO17" s="337"/>
      <c r="AP17" s="338"/>
      <c r="AQ17" s="338"/>
      <c r="AR17" s="339"/>
      <c r="AS17" s="41"/>
    </row>
    <row r="18" spans="1:45" ht="27.6" customHeight="1" thickTop="1" thickBot="1" x14ac:dyDescent="0.5">
      <c r="A18" s="41"/>
      <c r="B18" s="264" t="s">
        <v>32</v>
      </c>
      <c r="C18" s="265"/>
      <c r="D18" s="266"/>
      <c r="E18" s="325"/>
      <c r="F18" s="326"/>
      <c r="G18" s="326"/>
      <c r="H18" s="327"/>
      <c r="I18" s="325"/>
      <c r="J18" s="326"/>
      <c r="K18" s="326"/>
      <c r="L18" s="327"/>
      <c r="M18" s="325"/>
      <c r="N18" s="326"/>
      <c r="O18" s="326"/>
      <c r="P18" s="326"/>
      <c r="Q18" s="325"/>
      <c r="R18" s="326"/>
      <c r="S18" s="326"/>
      <c r="T18" s="348"/>
      <c r="U18" s="41"/>
      <c r="Y18" s="41"/>
      <c r="Z18" s="264" t="s">
        <v>32</v>
      </c>
      <c r="AA18" s="265"/>
      <c r="AB18" s="266"/>
      <c r="AC18" s="267">
        <v>2895000</v>
      </c>
      <c r="AD18" s="268"/>
      <c r="AE18" s="268"/>
      <c r="AF18" s="269"/>
      <c r="AG18" s="267">
        <v>3200000</v>
      </c>
      <c r="AH18" s="268"/>
      <c r="AI18" s="268"/>
      <c r="AJ18" s="269"/>
      <c r="AK18" s="267">
        <v>3400000</v>
      </c>
      <c r="AL18" s="268"/>
      <c r="AM18" s="268"/>
      <c r="AN18" s="268"/>
      <c r="AO18" s="340"/>
      <c r="AP18" s="341"/>
      <c r="AQ18" s="341"/>
      <c r="AR18" s="342"/>
      <c r="AS18" s="41"/>
    </row>
    <row r="19" spans="1:45" ht="27.6" customHeight="1" thickTop="1" thickBot="1" x14ac:dyDescent="0.5">
      <c r="A19" s="41"/>
      <c r="B19" s="264" t="s">
        <v>33</v>
      </c>
      <c r="C19" s="265"/>
      <c r="D19" s="266"/>
      <c r="E19" s="325"/>
      <c r="F19" s="326"/>
      <c r="G19" s="326"/>
      <c r="H19" s="327"/>
      <c r="I19" s="325"/>
      <c r="J19" s="326"/>
      <c r="K19" s="326"/>
      <c r="L19" s="327"/>
      <c r="M19" s="325"/>
      <c r="N19" s="326"/>
      <c r="O19" s="326"/>
      <c r="P19" s="326"/>
      <c r="Q19" s="325"/>
      <c r="R19" s="326"/>
      <c r="S19" s="326"/>
      <c r="T19" s="348"/>
      <c r="U19" s="41"/>
      <c r="Y19" s="41"/>
      <c r="Z19" s="264" t="s">
        <v>33</v>
      </c>
      <c r="AA19" s="265"/>
      <c r="AB19" s="266"/>
      <c r="AC19" s="267">
        <v>105000</v>
      </c>
      <c r="AD19" s="268"/>
      <c r="AE19" s="268"/>
      <c r="AF19" s="269"/>
      <c r="AG19" s="267">
        <v>200000</v>
      </c>
      <c r="AH19" s="268"/>
      <c r="AI19" s="268"/>
      <c r="AJ19" s="269"/>
      <c r="AK19" s="267">
        <v>100000</v>
      </c>
      <c r="AL19" s="268"/>
      <c r="AM19" s="268"/>
      <c r="AN19" s="268"/>
      <c r="AO19" s="340"/>
      <c r="AP19" s="341"/>
      <c r="AQ19" s="341"/>
      <c r="AR19" s="342"/>
      <c r="AS19" s="41"/>
    </row>
    <row r="20" spans="1:45" ht="38.4" customHeight="1" thickTop="1" thickBot="1" x14ac:dyDescent="0.5">
      <c r="A20" s="41"/>
      <c r="B20" s="270" t="s">
        <v>34</v>
      </c>
      <c r="C20" s="271"/>
      <c r="D20" s="272"/>
      <c r="E20" s="320" t="str">
        <f>IF(E19="","",IF(SUM(E13:H17)=SUM(E18:H19),SUM(E18:H19),"総計が一致しません。"))</f>
        <v/>
      </c>
      <c r="F20" s="321"/>
      <c r="G20" s="321"/>
      <c r="H20" s="322"/>
      <c r="I20" s="320" t="str">
        <f>IF(I19="","",IF(SUM(I13:L17)=SUM(I18:L19),SUM(I18:L19),"総計が一致しません。"))</f>
        <v/>
      </c>
      <c r="J20" s="321"/>
      <c r="K20" s="321"/>
      <c r="L20" s="322"/>
      <c r="M20" s="323" t="str">
        <f>IF(M19="","",IF(SUM(M13:P17)=SUM(M18:P19),SUM(M18:P19),"総計が一致しません。"))</f>
        <v/>
      </c>
      <c r="N20" s="324"/>
      <c r="O20" s="324"/>
      <c r="P20" s="324"/>
      <c r="Q20" s="323" t="str">
        <f>IF(Q19="","",IF(SUM(Q13:T17)=SUM(Q18:T19),SUM(Q18:T19),"総計が一致しません。"))</f>
        <v/>
      </c>
      <c r="R20" s="324"/>
      <c r="S20" s="324"/>
      <c r="T20" s="343"/>
      <c r="U20" s="41"/>
      <c r="Y20" s="41"/>
      <c r="Z20" s="270" t="s">
        <v>34</v>
      </c>
      <c r="AA20" s="271"/>
      <c r="AB20" s="272"/>
      <c r="AC20" s="273">
        <f>IF(AC19="","",IF(SUM(AC13:AF17)=SUM(AC18:AF19),SUM(AC18:AF19),"総計が一致しません。"))</f>
        <v>3000000</v>
      </c>
      <c r="AD20" s="274"/>
      <c r="AE20" s="274"/>
      <c r="AF20" s="275"/>
      <c r="AG20" s="273">
        <f>IF(AG19="","",IF(SUM(AG13:AJ17)=SUM(AG18:AJ19),SUM(AG18:AJ19),"総計が一致しません。"))</f>
        <v>3400000</v>
      </c>
      <c r="AH20" s="274"/>
      <c r="AI20" s="274"/>
      <c r="AJ20" s="275"/>
      <c r="AK20" s="276">
        <f>IF(AK19="","",IF(SUM(AK13:AN17)=SUM(AK18:AN19),SUM(AK18:AN19),"総計が一致しません。"))</f>
        <v>3500000</v>
      </c>
      <c r="AL20" s="277"/>
      <c r="AM20" s="277"/>
      <c r="AN20" s="277"/>
      <c r="AO20" s="323" t="str">
        <f>IF(AO19="","",IF(SUM(AO13:AR17)=SUM(AO18:AR19),SUM(AO18:AR19),"総計が一致しません。"))</f>
        <v/>
      </c>
      <c r="AP20" s="324"/>
      <c r="AQ20" s="324"/>
      <c r="AR20" s="343"/>
      <c r="AS20" s="41"/>
    </row>
    <row r="21" spans="1:45" ht="27.6" thickTop="1" thickBot="1" x14ac:dyDescent="0.5">
      <c r="A21" s="41"/>
      <c r="B21" s="270" t="s">
        <v>35</v>
      </c>
      <c r="C21" s="271"/>
      <c r="D21" s="272"/>
      <c r="E21" s="278" t="str">
        <f>IF(E18="","",IF(E18=MIN($E$18:$T$18),"〇",""))</f>
        <v/>
      </c>
      <c r="F21" s="279"/>
      <c r="G21" s="279"/>
      <c r="H21" s="279"/>
      <c r="I21" s="278" t="str">
        <f>IF(I18="","",IF(I18=MIN($E$18:$T$18),"〇",""))</f>
        <v/>
      </c>
      <c r="J21" s="279"/>
      <c r="K21" s="279"/>
      <c r="L21" s="279"/>
      <c r="M21" s="278" t="str">
        <f>IF(M18="","",IF(M18=MIN($E$18:$T$18),"〇",""))</f>
        <v/>
      </c>
      <c r="N21" s="279"/>
      <c r="O21" s="279"/>
      <c r="P21" s="280"/>
      <c r="Q21" s="278" t="str">
        <f>IF(Q18="","",IF(Q18=MIN($E$18:$T$18),"〇",""))</f>
        <v/>
      </c>
      <c r="R21" s="279"/>
      <c r="S21" s="279"/>
      <c r="T21" s="328"/>
      <c r="U21" s="41"/>
      <c r="Y21" s="41"/>
      <c r="Z21" s="270" t="s">
        <v>35</v>
      </c>
      <c r="AA21" s="271"/>
      <c r="AB21" s="272"/>
      <c r="AC21" s="278" t="s">
        <v>151</v>
      </c>
      <c r="AD21" s="279"/>
      <c r="AE21" s="279"/>
      <c r="AF21" s="279"/>
      <c r="AG21" s="278" t="str">
        <f t="shared" ref="AG21" si="0">IF(AG18="","",IF(AG18=MIN($E$18:$P$18),"〇",""))</f>
        <v/>
      </c>
      <c r="AH21" s="279"/>
      <c r="AI21" s="279"/>
      <c r="AJ21" s="279"/>
      <c r="AK21" s="278" t="str">
        <f t="shared" ref="AK21" si="1">IF(AK18="","",IF(AK18=MIN($E$18:$P$18),"〇",""))</f>
        <v/>
      </c>
      <c r="AL21" s="279"/>
      <c r="AM21" s="279"/>
      <c r="AN21" s="280"/>
      <c r="AO21" s="278" t="str">
        <f>IF(AO18="","",IF(AO18=MIN($E$18:$T$18),"〇",""))</f>
        <v/>
      </c>
      <c r="AP21" s="279"/>
      <c r="AQ21" s="279"/>
      <c r="AR21" s="328"/>
      <c r="AS21" s="41"/>
    </row>
    <row r="22" spans="1:45" s="24" customFormat="1" ht="19.2" customHeight="1" thickTop="1" x14ac:dyDescent="0.45">
      <c r="A22" s="38"/>
      <c r="B22" s="44" t="s">
        <v>176</v>
      </c>
      <c r="C22" s="40"/>
      <c r="D22" s="40"/>
      <c r="E22" s="40"/>
      <c r="F22" s="40"/>
      <c r="G22" s="40"/>
      <c r="H22" s="40"/>
      <c r="I22" s="40"/>
      <c r="J22" s="40"/>
      <c r="K22" s="40"/>
      <c r="L22" s="40"/>
      <c r="M22" s="40"/>
      <c r="N22" s="40"/>
      <c r="O22" s="40"/>
      <c r="P22" s="40"/>
      <c r="Q22" s="40"/>
      <c r="R22" s="40"/>
      <c r="S22" s="40"/>
      <c r="T22" s="40"/>
      <c r="U22" s="38"/>
      <c r="W22" s="25"/>
      <c r="Y22" s="38"/>
      <c r="Z22" s="44" t="s">
        <v>176</v>
      </c>
      <c r="AA22" s="40"/>
      <c r="AB22" s="40"/>
      <c r="AC22" s="40"/>
      <c r="AD22" s="40"/>
      <c r="AE22" s="40"/>
      <c r="AF22" s="40"/>
      <c r="AG22" s="40"/>
      <c r="AH22" s="40"/>
      <c r="AI22" s="40"/>
      <c r="AJ22" s="40"/>
      <c r="AK22" s="40"/>
      <c r="AL22" s="40"/>
      <c r="AM22" s="40"/>
      <c r="AN22" s="40"/>
      <c r="AO22" s="40"/>
      <c r="AP22" s="40"/>
      <c r="AQ22" s="40"/>
      <c r="AR22" s="40"/>
      <c r="AS22" s="38"/>
    </row>
    <row r="23" spans="1:45" x14ac:dyDescent="0.45">
      <c r="A23" s="41"/>
      <c r="B23" s="41"/>
      <c r="C23" s="41"/>
      <c r="D23" s="41"/>
      <c r="E23" s="41"/>
      <c r="F23" s="41"/>
      <c r="G23" s="41"/>
      <c r="H23" s="41"/>
      <c r="I23" s="41"/>
      <c r="J23" s="41"/>
      <c r="K23" s="41"/>
      <c r="L23" s="41"/>
      <c r="M23" s="41"/>
      <c r="N23" s="41"/>
      <c r="O23" s="41"/>
      <c r="P23" s="41"/>
      <c r="Q23" s="41"/>
      <c r="R23" s="41"/>
      <c r="S23" s="41"/>
      <c r="T23" s="41"/>
      <c r="U23" s="41"/>
      <c r="AO23" s="41"/>
      <c r="AP23" s="41"/>
      <c r="AQ23" s="41"/>
      <c r="AR23" s="41"/>
    </row>
  </sheetData>
  <sheetProtection algorithmName="SHA-512" hashValue="u1IRH+2gI03zOf/auyu+p+13CIXpODusH9DMC9STO2NG/fc3YqWAzMUtNoyeRSjItcLounkpfCIKcyCggGHCLQ==" saltValue="Ivz8xjoxABer4l3l0ttZtQ==" spinCount="100000" sheet="1" objects="1" scenarios="1"/>
  <mergeCells count="114">
    <mergeCell ref="Q21:T21"/>
    <mergeCell ref="E10:T10"/>
    <mergeCell ref="AO11:AR11"/>
    <mergeCell ref="AO12:AR12"/>
    <mergeCell ref="AO13:AR13"/>
    <mergeCell ref="AO14:AR14"/>
    <mergeCell ref="AO15:AR15"/>
    <mergeCell ref="AO16:AR16"/>
    <mergeCell ref="AO17:AR17"/>
    <mergeCell ref="AO18:AR18"/>
    <mergeCell ref="AO19:AR19"/>
    <mergeCell ref="AO20:AR20"/>
    <mergeCell ref="AO21:AR21"/>
    <mergeCell ref="AC10:AR10"/>
    <mergeCell ref="Q16:T16"/>
    <mergeCell ref="Q17:T17"/>
    <mergeCell ref="Q18:T18"/>
    <mergeCell ref="Q19:T19"/>
    <mergeCell ref="Q20:T20"/>
    <mergeCell ref="Q11:T11"/>
    <mergeCell ref="Q12:T12"/>
    <mergeCell ref="Q13:T13"/>
    <mergeCell ref="Q14:T14"/>
    <mergeCell ref="Q15:T15"/>
    <mergeCell ref="B20:D20"/>
    <mergeCell ref="E20:H20"/>
    <mergeCell ref="I20:L20"/>
    <mergeCell ref="M20:P20"/>
    <mergeCell ref="B21:D21"/>
    <mergeCell ref="E21:H21"/>
    <mergeCell ref="I21:L21"/>
    <mergeCell ref="M21:P21"/>
    <mergeCell ref="B18:D18"/>
    <mergeCell ref="E18:H18"/>
    <mergeCell ref="I18:L18"/>
    <mergeCell ref="M18:P18"/>
    <mergeCell ref="B19:D19"/>
    <mergeCell ref="E19:H19"/>
    <mergeCell ref="I19:L19"/>
    <mergeCell ref="M19:P19"/>
    <mergeCell ref="B16:C16"/>
    <mergeCell ref="E16:H16"/>
    <mergeCell ref="I16:L16"/>
    <mergeCell ref="M16:P16"/>
    <mergeCell ref="B17:C17"/>
    <mergeCell ref="E17:H17"/>
    <mergeCell ref="I17:L17"/>
    <mergeCell ref="M17:P17"/>
    <mergeCell ref="B14:C14"/>
    <mergeCell ref="E14:H14"/>
    <mergeCell ref="I14:L14"/>
    <mergeCell ref="M14:P14"/>
    <mergeCell ref="B15:C15"/>
    <mergeCell ref="E15:H15"/>
    <mergeCell ref="I15:L15"/>
    <mergeCell ref="M15:P15"/>
    <mergeCell ref="B12:D12"/>
    <mergeCell ref="E12:H12"/>
    <mergeCell ref="I12:L12"/>
    <mergeCell ref="M12:P12"/>
    <mergeCell ref="B13:C13"/>
    <mergeCell ref="E13:H13"/>
    <mergeCell ref="I13:L13"/>
    <mergeCell ref="M13:P13"/>
    <mergeCell ref="B10:D10"/>
    <mergeCell ref="B11:D11"/>
    <mergeCell ref="E11:H11"/>
    <mergeCell ref="I11:L11"/>
    <mergeCell ref="M11:P11"/>
    <mergeCell ref="Z10:AB10"/>
    <mergeCell ref="Z11:AB11"/>
    <mergeCell ref="AC11:AF11"/>
    <mergeCell ref="AG11:AJ11"/>
    <mergeCell ref="AK11:AN11"/>
    <mergeCell ref="Z12:AB12"/>
    <mergeCell ref="AC12:AF12"/>
    <mergeCell ref="AG12:AJ12"/>
    <mergeCell ref="AK12:AN12"/>
    <mergeCell ref="Z13:AA13"/>
    <mergeCell ref="AC13:AF13"/>
    <mergeCell ref="AG13:AJ13"/>
    <mergeCell ref="AK13:AN13"/>
    <mergeCell ref="Z14:AA14"/>
    <mergeCell ref="AC14:AF14"/>
    <mergeCell ref="AG14:AJ14"/>
    <mergeCell ref="AK14:AN14"/>
    <mergeCell ref="Z15:AA15"/>
    <mergeCell ref="AC15:AF15"/>
    <mergeCell ref="AG15:AJ15"/>
    <mergeCell ref="AK15:AN15"/>
    <mergeCell ref="Z16:AA16"/>
    <mergeCell ref="AC16:AF16"/>
    <mergeCell ref="AG16:AJ16"/>
    <mergeCell ref="AK16:AN16"/>
    <mergeCell ref="Z17:AA17"/>
    <mergeCell ref="AC17:AF17"/>
    <mergeCell ref="AG17:AJ17"/>
    <mergeCell ref="AK17:AN17"/>
    <mergeCell ref="Z18:AB18"/>
    <mergeCell ref="AC18:AF18"/>
    <mergeCell ref="AG18:AJ18"/>
    <mergeCell ref="AK18:AN18"/>
    <mergeCell ref="Z19:AB19"/>
    <mergeCell ref="AC19:AF19"/>
    <mergeCell ref="AG19:AJ19"/>
    <mergeCell ref="AK19:AN19"/>
    <mergeCell ref="Z20:AB20"/>
    <mergeCell ref="AC20:AF20"/>
    <mergeCell ref="AG20:AJ20"/>
    <mergeCell ref="AK20:AN20"/>
    <mergeCell ref="Z21:AB21"/>
    <mergeCell ref="AC21:AF21"/>
    <mergeCell ref="AG21:AJ21"/>
    <mergeCell ref="AK21:AN21"/>
  </mergeCells>
  <phoneticPr fontId="2"/>
  <conditionalFormatting sqref="E11:P20">
    <cfRule type="expression" dxfId="8" priority="11">
      <formula>$E$11&lt;&gt;""</formula>
    </cfRule>
  </conditionalFormatting>
  <conditionalFormatting sqref="E21:P21">
    <cfRule type="expression" dxfId="7" priority="10">
      <formula>OR($E$21&lt;&gt;"",$I$21&lt;&gt;"",$M$21&lt;&gt;"")</formula>
    </cfRule>
  </conditionalFormatting>
  <conditionalFormatting sqref="B13:C17">
    <cfRule type="expression" dxfId="6" priority="9">
      <formula>$B$13&lt;&gt;""</formula>
    </cfRule>
  </conditionalFormatting>
  <conditionalFormatting sqref="AC11:AN20">
    <cfRule type="expression" dxfId="5" priority="7">
      <formula>$E$11&lt;&gt;""</formula>
    </cfRule>
  </conditionalFormatting>
  <conditionalFormatting sqref="AC21:AN21">
    <cfRule type="expression" dxfId="4" priority="6">
      <formula>OR($E$21&lt;&gt;"",$I$21&lt;&gt;"",$M$21&lt;&gt;"")</formula>
    </cfRule>
  </conditionalFormatting>
  <conditionalFormatting sqref="Z13:AA17">
    <cfRule type="expression" dxfId="3" priority="5">
      <formula>$B$13&lt;&gt;""</formula>
    </cfRule>
  </conditionalFormatting>
  <conditionalFormatting sqref="Q11:T20">
    <cfRule type="expression" dxfId="2" priority="4">
      <formula>$E$11&lt;&gt;""</formula>
    </cfRule>
  </conditionalFormatting>
  <conditionalFormatting sqref="Q21:T21">
    <cfRule type="expression" dxfId="1" priority="3">
      <formula>OR($E$21&lt;&gt;"",$I$21&lt;&gt;"",$M$21&lt;&gt;"")</formula>
    </cfRule>
  </conditionalFormatting>
  <conditionalFormatting sqref="AO21:AR21">
    <cfRule type="expression" dxfId="0" priority="1">
      <formula>OR($E$21&lt;&gt;"",$I$21&lt;&gt;"",$M$21&lt;&gt;"")</formula>
    </cfRule>
  </conditionalFormatting>
  <pageMargins left="0.70866141732283472" right="0.70866141732283472" top="0.74803149606299213" bottom="0.74803149606299213" header="0.31496062992125984" footer="0.31496062992125984"/>
  <pageSetup paperSize="9" scale="86"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選択肢</vt:lpstr>
      <vt:lpstr>印刷設定</vt:lpstr>
      <vt:lpstr>共通様式</vt:lpstr>
      <vt:lpstr>共通様式の２省エネ設備の導入</vt:lpstr>
      <vt:lpstr>共通様式の３運用改善の実践</vt:lpstr>
      <vt:lpstr>共通様式の４</vt:lpstr>
      <vt:lpstr>共通様式!Print_Area</vt:lpstr>
      <vt:lpstr>共通様式の２省エネ設備の導入!Print_Area</vt:lpstr>
      <vt:lpstr>共通様式の３運用改善の実践!Print_Area</vt:lpstr>
      <vt:lpstr>共通様式の４!Print_Area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PC31360JP003</cp:lastModifiedBy>
  <cp:lastPrinted>2023-05-26T04:47:14Z</cp:lastPrinted>
  <dcterms:created xsi:type="dcterms:W3CDTF">2022-09-02T07:44:03Z</dcterms:created>
  <dcterms:modified xsi:type="dcterms:W3CDTF">2023-10-05T00:52:16Z</dcterms:modified>
</cp:coreProperties>
</file>