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978527F6-6812-4D30-88C6-6160035D8D85}" xr6:coauthVersionLast="47" xr6:coauthVersionMax="47" xr10:uidLastSave="{00000000-0000-0000-0000-000000000000}"/>
  <workbookProtection workbookAlgorithmName="SHA-512" workbookHashValue="PQ45Q98MK27z/j0IbFTavlTQ04z+T6zh2DXAi+BPx/egtmneB4a/gB4pV9byam4L0G3fo8NoJ72M1lpCMTHI4Q==" workbookSaltValue="5in/5k1NVw8bhD4XQARbYA==" workbookSpinCount="100000" lockStructure="1"/>
  <bookViews>
    <workbookView xWindow="28680" yWindow="-120" windowWidth="29040" windowHeight="15840" tabRatio="706" firstSheet="2" activeTab="2" xr2:uid="{00000000-000D-0000-FFFF-FFFF00000000}"/>
  </bookViews>
  <sheets>
    <sheet name="産業分類" sheetId="17" state="hidden" r:id="rId1"/>
    <sheet name="選択肢" sheetId="21" state="hidden" r:id="rId2"/>
    <sheet name="１号" sheetId="1" r:id="rId3"/>
    <sheet name="1号別紙（集計）" sheetId="31" r:id="rId4"/>
    <sheet name="1号別紙１（活用設備）" sheetId="32" r:id="rId5"/>
    <sheet name="1号別紙２（燃料電池）" sheetId="33" r:id="rId6"/>
    <sheet name="1号別紙３（水素ボイラー）" sheetId="34" r:id="rId7"/>
    <sheet name="1号別紙４（温水発生機）" sheetId="35" r:id="rId8"/>
    <sheet name="1号別紙５（水素バーナー）" sheetId="36" r:id="rId9"/>
    <sheet name="1号別紙６-1（カードル）" sheetId="37" r:id="rId10"/>
    <sheet name="1号別紙６-2（トレーラー）" sheetId="38" r:id="rId11"/>
    <sheet name="1号別紙６-3（吸蔵合金）" sheetId="39" r:id="rId12"/>
    <sheet name="1号別紙６-4（圧縮装置等）" sheetId="40" r:id="rId13"/>
    <sheet name="2号-1" sheetId="4" r:id="rId14"/>
    <sheet name="2号-2" sheetId="5" r:id="rId15"/>
    <sheet name="2号-3" sheetId="6" r:id="rId16"/>
    <sheet name="2号-4" sheetId="7" r:id="rId17"/>
    <sheet name="2号-5" sheetId="8" r:id="rId18"/>
    <sheet name="2号別紙1-1" sheetId="10" r:id="rId19"/>
    <sheet name="2号別紙1-2" sheetId="11" r:id="rId20"/>
    <sheet name="2号別紙1-3" sheetId="12" r:id="rId21"/>
    <sheet name="2号別紙２" sheetId="14" r:id="rId22"/>
    <sheet name="3号（誓約書）" sheetId="15" r:id="rId23"/>
    <sheet name="参考別紙2-1" sheetId="19" r:id="rId24"/>
    <sheet name="参考別紙2－追１" sheetId="20" r:id="rId25"/>
    <sheet name="参考別紙2-2" sheetId="18" r:id="rId26"/>
  </sheets>
  <definedNames>
    <definedName name="_xlnm.Print_Area" localSheetId="2">'１号'!$B$2:$T$32</definedName>
    <definedName name="_xlnm.Print_Area" localSheetId="4">'1号別紙１（活用設備）'!$B$2:$G$40</definedName>
    <definedName name="_xlnm.Print_Area" localSheetId="5">'1号別紙２（燃料電池）'!$B$2:$G$41</definedName>
    <definedName name="_xlnm.Print_Area" localSheetId="6">'1号別紙３（水素ボイラー）'!$B$2:$G$41</definedName>
    <definedName name="_xlnm.Print_Area" localSheetId="7">'1号別紙４（温水発生機）'!$B$2:$G$40</definedName>
    <definedName name="_xlnm.Print_Area" localSheetId="8">'1号別紙５（水素バーナー）'!$B$2:$G$40</definedName>
    <definedName name="_xlnm.Print_Area" localSheetId="9">'1号別紙６-1（カードル）'!$B$2:$G$41</definedName>
    <definedName name="_xlnm.Print_Area" localSheetId="10">'1号別紙６-2（トレーラー）'!$B$2:$G$41</definedName>
    <definedName name="_xlnm.Print_Area" localSheetId="11">'1号別紙６-3（吸蔵合金）'!$B$2:$G$42</definedName>
    <definedName name="_xlnm.Print_Area" localSheetId="12">'1号別紙６-4（圧縮装置等）'!$B$2:$G$40</definedName>
    <definedName name="_xlnm.Print_Area" localSheetId="13">'2号-1'!$B$2:$E$19</definedName>
    <definedName name="_xlnm.Print_Area" localSheetId="14">'2号-2'!$B$2:$AL$58</definedName>
    <definedName name="_xlnm.Print_Area" localSheetId="15">'2号-3'!$B$2:$AL$58</definedName>
    <definedName name="_xlnm.Print_Area" localSheetId="16">'2号-4'!$B$2:$G$37</definedName>
    <definedName name="_xlnm.Print_Area" localSheetId="17">'2号-5'!$B$2:$G$36</definedName>
    <definedName name="_xlnm.Print_Area" localSheetId="18">'2号別紙1-1'!$B$2:$AI$50</definedName>
    <definedName name="_xlnm.Print_Area" localSheetId="19">'2号別紙1-2'!$B$2:$P$36</definedName>
    <definedName name="_xlnm.Print_Area" localSheetId="20">'2号別紙1-3'!$B$2:$F$31</definedName>
    <definedName name="_xlnm.Print_Area" localSheetId="21">'2号別紙２'!$B$2:$AY$24</definedName>
    <definedName name="_xlnm.Print_Area" localSheetId="22">'3号（誓約書）'!$B$2:$AL$52</definedName>
    <definedName name="_xlnm.Print_Area" localSheetId="23">'参考別紙2-1'!$B$2:$BA$29</definedName>
    <definedName name="_xlnm.Print_Area" localSheetId="25">'参考別紙2-2'!$B$2:$T$33</definedName>
    <definedName name="_xlnm.Print_Area" localSheetId="24">'参考別紙2－追１'!$B$2:$Q$30</definedName>
    <definedName name="_xlnm.Print_Titles" localSheetId="14">'2号-2'!$2:$3</definedName>
    <definedName name="_xlnm.Print_Titles" localSheetId="15">'2号-3'!$2:$3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40" l="1"/>
  <c r="G37" i="40" l="1"/>
  <c r="G5" i="39" l="1"/>
  <c r="G6" i="39"/>
  <c r="G7" i="39"/>
  <c r="G8" i="39"/>
  <c r="G9" i="39"/>
  <c r="G10" i="39"/>
  <c r="G11" i="39"/>
  <c r="G12" i="39"/>
  <c r="G12" i="31" l="1"/>
  <c r="G13" i="31"/>
  <c r="D13" i="31"/>
  <c r="G11" i="31"/>
  <c r="G10" i="31"/>
  <c r="F10" i="31"/>
  <c r="E10" i="31"/>
  <c r="G9" i="31"/>
  <c r="G8" i="31"/>
  <c r="F8" i="31"/>
  <c r="E8" i="31"/>
  <c r="G7" i="31"/>
  <c r="G6" i="31"/>
  <c r="G5" i="31"/>
  <c r="I2" i="40" l="1"/>
  <c r="I2" i="39"/>
  <c r="I2" i="38"/>
  <c r="I2" i="34"/>
  <c r="I2" i="37"/>
  <c r="G5" i="40" l="1"/>
  <c r="G6" i="40"/>
  <c r="E13" i="31" s="1"/>
  <c r="G7" i="40"/>
  <c r="G8" i="40"/>
  <c r="G9" i="40"/>
  <c r="G10" i="40"/>
  <c r="G11" i="40"/>
  <c r="G12" i="40"/>
  <c r="G13" i="40"/>
  <c r="G14" i="40"/>
  <c r="G15" i="40"/>
  <c r="G16" i="40"/>
  <c r="G17" i="40"/>
  <c r="G18" i="40"/>
  <c r="G19" i="40"/>
  <c r="G20" i="40"/>
  <c r="G21" i="40"/>
  <c r="G22" i="40"/>
  <c r="G23" i="40"/>
  <c r="G24" i="40"/>
  <c r="G25" i="40"/>
  <c r="G26" i="40"/>
  <c r="G27" i="40"/>
  <c r="G28" i="40"/>
  <c r="G29" i="40"/>
  <c r="G30" i="40"/>
  <c r="G31" i="40"/>
  <c r="G32" i="40"/>
  <c r="I2" i="33"/>
  <c r="I2" i="32"/>
  <c r="D39" i="40"/>
  <c r="G35" i="40"/>
  <c r="G34" i="40"/>
  <c r="G33" i="40"/>
  <c r="G39" i="39"/>
  <c r="F12" i="31" s="1"/>
  <c r="G38" i="39"/>
  <c r="K36" i="39" s="1"/>
  <c r="G37" i="39"/>
  <c r="G35" i="39"/>
  <c r="G34" i="39"/>
  <c r="G33" i="39"/>
  <c r="G32" i="39"/>
  <c r="G31" i="39"/>
  <c r="G30" i="39"/>
  <c r="J29" i="39"/>
  <c r="K29" i="39" s="1"/>
  <c r="G29" i="39"/>
  <c r="G28" i="39"/>
  <c r="G27" i="39"/>
  <c r="K26" i="39"/>
  <c r="G26" i="39"/>
  <c r="G25" i="39"/>
  <c r="G24" i="39"/>
  <c r="G23" i="39"/>
  <c r="G22" i="39"/>
  <c r="G21" i="39"/>
  <c r="G20" i="39"/>
  <c r="G19" i="39"/>
  <c r="G18" i="39"/>
  <c r="G17" i="39"/>
  <c r="G16" i="39"/>
  <c r="G15" i="39"/>
  <c r="G14" i="39"/>
  <c r="G13" i="39"/>
  <c r="D40" i="38"/>
  <c r="G40" i="38" s="1"/>
  <c r="H11" i="31" s="1"/>
  <c r="G34" i="38"/>
  <c r="G33" i="38"/>
  <c r="G32" i="38"/>
  <c r="G31" i="38"/>
  <c r="G30" i="38"/>
  <c r="G29" i="38"/>
  <c r="G28" i="38"/>
  <c r="K27" i="38"/>
  <c r="G35" i="38" s="1"/>
  <c r="D11" i="31" s="1"/>
  <c r="G27" i="38"/>
  <c r="G26" i="38"/>
  <c r="G25" i="38"/>
  <c r="G24" i="38"/>
  <c r="G23" i="38"/>
  <c r="G22" i="38"/>
  <c r="G21" i="38"/>
  <c r="G20" i="38"/>
  <c r="G19" i="38"/>
  <c r="G18" i="38"/>
  <c r="G17" i="38"/>
  <c r="G16" i="38"/>
  <c r="G15" i="38"/>
  <c r="G14" i="38"/>
  <c r="G13" i="38"/>
  <c r="G12" i="38"/>
  <c r="G11" i="38"/>
  <c r="G38" i="38" s="1"/>
  <c r="F11" i="31" s="1"/>
  <c r="G10" i="38"/>
  <c r="G9" i="38"/>
  <c r="G8" i="38"/>
  <c r="G7" i="38"/>
  <c r="G6" i="38"/>
  <c r="G5" i="38"/>
  <c r="G37" i="38" s="1"/>
  <c r="D40" i="37"/>
  <c r="G40" i="37" s="1"/>
  <c r="H10" i="31" s="1"/>
  <c r="G38" i="37"/>
  <c r="D38" i="37"/>
  <c r="G34" i="37"/>
  <c r="G33" i="37"/>
  <c r="G32" i="37"/>
  <c r="G31" i="37"/>
  <c r="G30" i="37"/>
  <c r="G29" i="37"/>
  <c r="G28" i="37"/>
  <c r="K27" i="37"/>
  <c r="G35" i="37" s="1"/>
  <c r="D10" i="31" s="1"/>
  <c r="G27" i="37"/>
  <c r="G26" i="37"/>
  <c r="G25" i="37"/>
  <c r="G24" i="37"/>
  <c r="G23" i="37"/>
  <c r="G22" i="37"/>
  <c r="G21" i="37"/>
  <c r="G20" i="37"/>
  <c r="G19" i="37"/>
  <c r="G18" i="37"/>
  <c r="G17" i="37"/>
  <c r="G16" i="37"/>
  <c r="G15" i="37"/>
  <c r="G14" i="37"/>
  <c r="G13" i="37"/>
  <c r="G12" i="37"/>
  <c r="G11" i="37"/>
  <c r="G10" i="37"/>
  <c r="G9" i="37"/>
  <c r="G8" i="37"/>
  <c r="G7" i="37"/>
  <c r="G6" i="37"/>
  <c r="G5" i="37"/>
  <c r="D37" i="37" s="1"/>
  <c r="G37" i="37" s="1"/>
  <c r="D37" i="36"/>
  <c r="G37" i="36" s="1"/>
  <c r="F9" i="31" s="1"/>
  <c r="G35" i="36"/>
  <c r="D9" i="31" s="1"/>
  <c r="G34" i="36"/>
  <c r="G33" i="36"/>
  <c r="G32" i="36"/>
  <c r="G31" i="36"/>
  <c r="G30" i="36"/>
  <c r="G29" i="36"/>
  <c r="G28" i="36"/>
  <c r="G27" i="36"/>
  <c r="G26" i="36"/>
  <c r="G25" i="36"/>
  <c r="G24" i="36"/>
  <c r="G23" i="36"/>
  <c r="G22" i="36"/>
  <c r="G21" i="36"/>
  <c r="G20" i="36"/>
  <c r="G19" i="36"/>
  <c r="G18" i="36"/>
  <c r="G17" i="36"/>
  <c r="G16" i="36"/>
  <c r="G15" i="36"/>
  <c r="G14" i="36"/>
  <c r="G13" i="36"/>
  <c r="G12" i="36"/>
  <c r="G11" i="36"/>
  <c r="G10" i="36"/>
  <c r="G9" i="36"/>
  <c r="G8" i="36"/>
  <c r="G7" i="36"/>
  <c r="G6" i="36"/>
  <c r="D36" i="36" s="1"/>
  <c r="G36" i="36" s="1"/>
  <c r="E9" i="31" s="1"/>
  <c r="G5" i="36"/>
  <c r="D39" i="35"/>
  <c r="G39" i="35" s="1"/>
  <c r="H8" i="31" s="1"/>
  <c r="D37" i="35"/>
  <c r="G37" i="35" s="1"/>
  <c r="G35" i="35"/>
  <c r="D8" i="31" s="1"/>
  <c r="G34" i="35"/>
  <c r="G33" i="35"/>
  <c r="G32" i="35"/>
  <c r="G31" i="35"/>
  <c r="G30" i="35"/>
  <c r="G29" i="35"/>
  <c r="G28" i="35"/>
  <c r="G27" i="35"/>
  <c r="G26" i="35"/>
  <c r="G25" i="35"/>
  <c r="G24" i="35"/>
  <c r="G23" i="35"/>
  <c r="G22" i="35"/>
  <c r="G21" i="35"/>
  <c r="G20" i="35"/>
  <c r="G19" i="35"/>
  <c r="G18" i="35"/>
  <c r="G17" i="35"/>
  <c r="G16" i="35"/>
  <c r="G15" i="35"/>
  <c r="G14" i="35"/>
  <c r="G13" i="35"/>
  <c r="G12" i="35"/>
  <c r="G11" i="35"/>
  <c r="G10" i="35"/>
  <c r="G9" i="35"/>
  <c r="G8" i="35"/>
  <c r="G7" i="35"/>
  <c r="G6" i="35"/>
  <c r="D36" i="35" s="1"/>
  <c r="G36" i="35" s="1"/>
  <c r="G5" i="35"/>
  <c r="D38" i="34"/>
  <c r="G38" i="34" s="1"/>
  <c r="F7" i="31" s="1"/>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D37" i="34" s="1"/>
  <c r="G37" i="34" s="1"/>
  <c r="E7" i="31" s="1"/>
  <c r="D40" i="33"/>
  <c r="G40" i="33" s="1"/>
  <c r="H6" i="31" s="1"/>
  <c r="G38" i="33"/>
  <c r="F6" i="31" s="1"/>
  <c r="D38" i="33"/>
  <c r="G37" i="33"/>
  <c r="G36" i="33"/>
  <c r="G35" i="33"/>
  <c r="G34" i="33"/>
  <c r="G33" i="33"/>
  <c r="G32" i="33"/>
  <c r="G31" i="33"/>
  <c r="G30" i="33"/>
  <c r="G29" i="33"/>
  <c r="G28" i="33"/>
  <c r="G27" i="33"/>
  <c r="G26" i="33"/>
  <c r="G25" i="33"/>
  <c r="G24" i="33"/>
  <c r="G23" i="33"/>
  <c r="G22" i="33"/>
  <c r="G21" i="33"/>
  <c r="G20" i="33"/>
  <c r="G19" i="33"/>
  <c r="G18" i="33"/>
  <c r="G17" i="33"/>
  <c r="G16" i="33"/>
  <c r="G15" i="33"/>
  <c r="G14" i="33"/>
  <c r="G13" i="33"/>
  <c r="G12" i="33"/>
  <c r="G11" i="33"/>
  <c r="G10" i="33"/>
  <c r="G9" i="33"/>
  <c r="G8" i="33"/>
  <c r="G7" i="33"/>
  <c r="G6" i="33"/>
  <c r="G5" i="33"/>
  <c r="D37" i="33" s="1"/>
  <c r="G34" i="32"/>
  <c r="G33" i="32"/>
  <c r="G32" i="32"/>
  <c r="G31" i="32"/>
  <c r="G30" i="32"/>
  <c r="G29" i="32"/>
  <c r="G28" i="32"/>
  <c r="G27" i="32"/>
  <c r="G26" i="32"/>
  <c r="G25" i="32"/>
  <c r="G24" i="32"/>
  <c r="G23" i="32"/>
  <c r="G22" i="32"/>
  <c r="G21" i="32"/>
  <c r="G20" i="32"/>
  <c r="G19" i="32"/>
  <c r="G18" i="32"/>
  <c r="G17" i="32"/>
  <c r="G16" i="32"/>
  <c r="G15" i="32"/>
  <c r="G14" i="32"/>
  <c r="G13" i="32"/>
  <c r="G12" i="32"/>
  <c r="J11" i="32"/>
  <c r="K11" i="32" s="1"/>
  <c r="K12" i="32" s="1"/>
  <c r="G35" i="32" s="1"/>
  <c r="D5" i="31" s="1"/>
  <c r="G11" i="32"/>
  <c r="G10" i="32"/>
  <c r="G9" i="32"/>
  <c r="D37" i="32" s="1"/>
  <c r="G8" i="32"/>
  <c r="G7" i="32"/>
  <c r="G6" i="32"/>
  <c r="G5" i="32"/>
  <c r="D36" i="32" s="1"/>
  <c r="E11" i="31" l="1"/>
  <c r="K30" i="39"/>
  <c r="D37" i="39" s="1"/>
  <c r="K35" i="39" s="1"/>
  <c r="D38" i="39" s="1"/>
  <c r="K23" i="39" s="1"/>
  <c r="E12" i="31"/>
  <c r="D6" i="31"/>
  <c r="D7" i="31"/>
  <c r="K23" i="33"/>
  <c r="E6" i="31"/>
  <c r="G39" i="40"/>
  <c r="H13" i="31" s="1"/>
  <c r="G37" i="32"/>
  <c r="F5" i="31" s="1"/>
  <c r="G36" i="32"/>
  <c r="E5" i="31" s="1"/>
  <c r="K23" i="37"/>
  <c r="K22" i="37"/>
  <c r="K23" i="34"/>
  <c r="K22" i="34"/>
  <c r="D40" i="34" s="1"/>
  <c r="G40" i="34" s="1"/>
  <c r="H7" i="31" s="1"/>
  <c r="K23" i="35"/>
  <c r="K22" i="35"/>
  <c r="K23" i="36"/>
  <c r="K22" i="36"/>
  <c r="D39" i="36" s="1"/>
  <c r="G39" i="36" s="1"/>
  <c r="H9" i="31" s="1"/>
  <c r="K23" i="40"/>
  <c r="K22" i="40"/>
  <c r="K22" i="33"/>
  <c r="F13" i="31"/>
  <c r="K22" i="38" l="1"/>
  <c r="K23" i="38"/>
  <c r="K22" i="39"/>
  <c r="D41" i="39" s="1"/>
  <c r="G41" i="39" s="1"/>
  <c r="H12" i="31" s="1"/>
  <c r="G36" i="39"/>
  <c r="D12" i="31" s="1"/>
  <c r="K23" i="32"/>
  <c r="K22" i="32"/>
  <c r="D39" i="32" s="1"/>
  <c r="G39" i="32" s="1"/>
  <c r="H5" i="31" s="1"/>
  <c r="P14" i="20" l="1"/>
  <c r="Q14" i="20"/>
  <c r="AV18" i="19"/>
  <c r="AV19" i="19"/>
  <c r="AV20" i="19"/>
  <c r="AV21" i="19"/>
  <c r="AV22" i="19"/>
  <c r="AV23" i="19"/>
  <c r="AV24" i="19"/>
  <c r="AV25" i="19"/>
  <c r="AV26" i="19"/>
  <c r="AV17" i="19"/>
  <c r="AV6" i="19"/>
  <c r="AV7" i="19"/>
  <c r="AV8" i="19"/>
  <c r="AV9" i="19"/>
  <c r="AV10" i="19"/>
  <c r="AV11" i="19"/>
  <c r="AV12" i="19"/>
  <c r="AV13" i="19"/>
  <c r="AV14" i="19"/>
  <c r="AV5" i="19"/>
  <c r="I2" i="31" l="1"/>
  <c r="G14" i="31" l="1"/>
  <c r="L22" i="1" s="1"/>
  <c r="J8" i="31" l="1"/>
  <c r="I8" i="31"/>
  <c r="J11" i="31"/>
  <c r="I11" i="31"/>
  <c r="J12" i="31"/>
  <c r="J13" i="31" l="1"/>
  <c r="I13" i="31"/>
  <c r="D14" i="31"/>
  <c r="I10" i="31"/>
  <c r="J10" i="31"/>
  <c r="J6" i="31"/>
  <c r="I6" i="31"/>
  <c r="I12" i="31"/>
  <c r="J9" i="31" l="1"/>
  <c r="I9" i="31"/>
  <c r="J7" i="31"/>
  <c r="I7" i="31"/>
  <c r="S2" i="20" l="1"/>
  <c r="E14" i="8" l="1"/>
  <c r="E8" i="8"/>
  <c r="D4" i="4" l="1"/>
  <c r="F24" i="20" l="1"/>
  <c r="N23" i="20"/>
  <c r="N22" i="20"/>
  <c r="F22" i="20"/>
  <c r="N21" i="20"/>
  <c r="Q17" i="20"/>
  <c r="P17" i="20"/>
  <c r="O17" i="20"/>
  <c r="N17" i="20"/>
  <c r="M17" i="20"/>
  <c r="L17" i="20"/>
  <c r="K17" i="20"/>
  <c r="J17" i="20"/>
  <c r="I17" i="20"/>
  <c r="H17" i="20"/>
  <c r="G17" i="20"/>
  <c r="F17" i="20"/>
  <c r="Q15" i="20"/>
  <c r="P15" i="20"/>
  <c r="O15" i="20"/>
  <c r="N15" i="20"/>
  <c r="M15" i="20"/>
  <c r="L15" i="20"/>
  <c r="K15" i="20"/>
  <c r="J15" i="20"/>
  <c r="I15" i="20"/>
  <c r="H15" i="20"/>
  <c r="G15" i="20"/>
  <c r="F15" i="20"/>
  <c r="Q19" i="20"/>
  <c r="P19" i="20"/>
  <c r="O14" i="20"/>
  <c r="O19" i="20" s="1"/>
  <c r="N14" i="20"/>
  <c r="N19" i="20" s="1"/>
  <c r="M14" i="20"/>
  <c r="M19" i="20" s="1"/>
  <c r="L14" i="20"/>
  <c r="L19" i="20" s="1"/>
  <c r="K14" i="20"/>
  <c r="K19" i="20" s="1"/>
  <c r="J14" i="20"/>
  <c r="J19" i="20" s="1"/>
  <c r="I14" i="20"/>
  <c r="I19" i="20" s="1"/>
  <c r="H14" i="20"/>
  <c r="H19" i="20" s="1"/>
  <c r="G14" i="20"/>
  <c r="G19" i="20" s="1"/>
  <c r="F14" i="20"/>
  <c r="F19" i="20" s="1"/>
  <c r="F12" i="20"/>
  <c r="F16" i="20" s="1"/>
  <c r="F10" i="20"/>
  <c r="G10" i="20" s="1"/>
  <c r="H10" i="20" s="1"/>
  <c r="I10" i="20" s="1"/>
  <c r="J10" i="20" s="1"/>
  <c r="K10" i="20" s="1"/>
  <c r="L10" i="20" s="1"/>
  <c r="M10" i="20" s="1"/>
  <c r="N10" i="20" s="1"/>
  <c r="O10" i="20" s="1"/>
  <c r="P10" i="20" s="1"/>
  <c r="Q10" i="20" s="1"/>
  <c r="H22" i="20"/>
  <c r="F26" i="20" l="1"/>
  <c r="N25" i="20" s="1"/>
  <c r="G12" i="20"/>
  <c r="H12" i="20" s="1"/>
  <c r="F18" i="20"/>
  <c r="I12" i="20"/>
  <c r="H16" i="20"/>
  <c r="H18" i="20" s="1"/>
  <c r="F25" i="20"/>
  <c r="N24" i="20" s="1"/>
  <c r="G16" i="20"/>
  <c r="G18" i="20" s="1"/>
  <c r="I16" i="20" l="1"/>
  <c r="I18" i="20" s="1"/>
  <c r="J12" i="20"/>
  <c r="F28" i="20"/>
  <c r="J16" i="20" l="1"/>
  <c r="K12" i="20"/>
  <c r="J18" i="20" l="1"/>
  <c r="L12" i="20"/>
  <c r="K16" i="20"/>
  <c r="K18" i="20" s="1"/>
  <c r="L16" i="20" l="1"/>
  <c r="L18" i="20" s="1"/>
  <c r="M12" i="20"/>
  <c r="N12" i="20" l="1"/>
  <c r="M16" i="20"/>
  <c r="M18" i="20" s="1"/>
  <c r="O12" i="20" l="1"/>
  <c r="N16" i="20"/>
  <c r="N18" i="20" s="1"/>
  <c r="S8" i="18"/>
  <c r="N8" i="10"/>
  <c r="P12" i="20" l="1"/>
  <c r="O16" i="20"/>
  <c r="O18" i="20" s="1"/>
  <c r="Q12" i="20" l="1"/>
  <c r="Q16" i="20" s="1"/>
  <c r="P16" i="20"/>
  <c r="P18" i="20" s="1"/>
  <c r="AN2" i="15"/>
  <c r="BA2" i="14"/>
  <c r="U2" i="18"/>
  <c r="BB2" i="19"/>
  <c r="H2" i="12"/>
  <c r="R2" i="11"/>
  <c r="AJ2" i="10"/>
  <c r="I2" i="8"/>
  <c r="I2" i="7"/>
  <c r="AM2" i="6"/>
  <c r="AM2" i="5"/>
  <c r="F2" i="4"/>
  <c r="Q18" i="20" l="1"/>
  <c r="F27" i="20"/>
  <c r="F29" i="20" l="1"/>
  <c r="F30" i="20" s="1"/>
  <c r="N26" i="20"/>
  <c r="F25" i="18"/>
  <c r="G25" i="18"/>
  <c r="H25" i="18"/>
  <c r="I25" i="18"/>
  <c r="J25" i="18"/>
  <c r="K25" i="18"/>
  <c r="K30" i="18" s="1"/>
  <c r="L25" i="18"/>
  <c r="L30" i="18" s="1"/>
  <c r="M25" i="18"/>
  <c r="M30" i="18" s="1"/>
  <c r="N25" i="18"/>
  <c r="O25" i="18"/>
  <c r="P25" i="18"/>
  <c r="Q25" i="18"/>
  <c r="F26" i="18"/>
  <c r="G26" i="18"/>
  <c r="H26" i="18"/>
  <c r="I26" i="18"/>
  <c r="J26" i="18"/>
  <c r="K26" i="18"/>
  <c r="L26" i="18"/>
  <c r="M26" i="18"/>
  <c r="N26" i="18"/>
  <c r="O26" i="18"/>
  <c r="P26" i="18"/>
  <c r="Q26" i="18"/>
  <c r="F27" i="18"/>
  <c r="G27" i="18"/>
  <c r="H27" i="18"/>
  <c r="I27" i="18"/>
  <c r="J27" i="18"/>
  <c r="K27" i="18"/>
  <c r="L27" i="18"/>
  <c r="M27" i="18"/>
  <c r="N27" i="18"/>
  <c r="O27" i="18"/>
  <c r="P27" i="18"/>
  <c r="Q27" i="18"/>
  <c r="F28" i="18"/>
  <c r="G28" i="18"/>
  <c r="G29" i="18" s="1"/>
  <c r="H28" i="18"/>
  <c r="H29" i="18" s="1"/>
  <c r="I28" i="18"/>
  <c r="I29" i="18" s="1"/>
  <c r="J28" i="18"/>
  <c r="K28" i="18"/>
  <c r="L28" i="18"/>
  <c r="M28" i="18"/>
  <c r="N28" i="18"/>
  <c r="O28" i="18"/>
  <c r="O29" i="18" s="1"/>
  <c r="P28" i="18"/>
  <c r="P29" i="18" s="1"/>
  <c r="Q28" i="18"/>
  <c r="Q29" i="18" s="1"/>
  <c r="F29" i="18"/>
  <c r="J29" i="18"/>
  <c r="N29" i="18"/>
  <c r="F30" i="18"/>
  <c r="G30" i="18"/>
  <c r="H30" i="18"/>
  <c r="I30" i="18"/>
  <c r="J30" i="18"/>
  <c r="N30" i="18"/>
  <c r="O30" i="18"/>
  <c r="P30" i="18"/>
  <c r="Q30" i="18"/>
  <c r="Q15" i="18"/>
  <c r="P15" i="18"/>
  <c r="O15" i="18"/>
  <c r="N15" i="18"/>
  <c r="M15" i="18"/>
  <c r="L15" i="18"/>
  <c r="K15" i="18"/>
  <c r="J15" i="18"/>
  <c r="I15" i="18"/>
  <c r="H15" i="18"/>
  <c r="G15" i="18"/>
  <c r="F15" i="18"/>
  <c r="Q14" i="18"/>
  <c r="P14" i="18"/>
  <c r="P16" i="18" s="1"/>
  <c r="O14" i="18"/>
  <c r="N14" i="18"/>
  <c r="N16" i="18" s="1"/>
  <c r="M14" i="18"/>
  <c r="M16" i="18" s="1"/>
  <c r="L14" i="18"/>
  <c r="K14" i="18"/>
  <c r="K16" i="18" s="1"/>
  <c r="J14" i="18"/>
  <c r="I14" i="18"/>
  <c r="H14" i="18"/>
  <c r="H16" i="18" s="1"/>
  <c r="G14" i="18"/>
  <c r="F14" i="18"/>
  <c r="F16" i="18" s="1"/>
  <c r="Q13" i="18"/>
  <c r="P13" i="18"/>
  <c r="O13" i="18"/>
  <c r="N13" i="18"/>
  <c r="M13" i="18"/>
  <c r="L13" i="18"/>
  <c r="K13" i="18"/>
  <c r="J13" i="18"/>
  <c r="I13" i="18"/>
  <c r="H13" i="18"/>
  <c r="G13" i="18"/>
  <c r="F13" i="18"/>
  <c r="Q12" i="18"/>
  <c r="Q17" i="18" s="1"/>
  <c r="P12" i="18"/>
  <c r="P17" i="18" s="1"/>
  <c r="O12" i="18"/>
  <c r="O17" i="18" s="1"/>
  <c r="N12" i="18"/>
  <c r="N17" i="18" s="1"/>
  <c r="M12" i="18"/>
  <c r="M17" i="18" s="1"/>
  <c r="L12" i="18"/>
  <c r="L17" i="18" s="1"/>
  <c r="K12" i="18"/>
  <c r="K17" i="18" s="1"/>
  <c r="J12" i="18"/>
  <c r="J17" i="18" s="1"/>
  <c r="I12" i="18"/>
  <c r="I17" i="18" s="1"/>
  <c r="H12" i="18"/>
  <c r="H17" i="18" s="1"/>
  <c r="G12" i="18"/>
  <c r="G17" i="18" s="1"/>
  <c r="F12" i="18"/>
  <c r="F17" i="18" s="1"/>
  <c r="S23" i="18"/>
  <c r="S22" i="18"/>
  <c r="S21" i="18"/>
  <c r="S9" i="18"/>
  <c r="S10" i="18"/>
  <c r="R20" i="18"/>
  <c r="S20" i="18" s="1"/>
  <c r="R7" i="18"/>
  <c r="S7" i="18" s="1"/>
  <c r="M29" i="18" l="1"/>
  <c r="K29" i="18"/>
  <c r="L29" i="18"/>
  <c r="G16" i="18"/>
  <c r="O16" i="18"/>
  <c r="I16" i="18"/>
  <c r="Q16" i="18"/>
  <c r="J16" i="18"/>
  <c r="L16" i="18"/>
  <c r="R28" i="18"/>
  <c r="S28" i="18" s="1"/>
  <c r="R12" i="18"/>
  <c r="S12" i="18" s="1"/>
  <c r="R13" i="18"/>
  <c r="S13" i="18" s="1"/>
  <c r="R30" i="18"/>
  <c r="S30" i="18" s="1"/>
  <c r="R25" i="18"/>
  <c r="S25" i="18" s="1"/>
  <c r="R15" i="18"/>
  <c r="S15" i="18" s="1"/>
  <c r="R17" i="18"/>
  <c r="S17" i="18" s="1"/>
  <c r="R14" i="18"/>
  <c r="S14" i="18" s="1"/>
  <c r="R27" i="18"/>
  <c r="S27" i="18" s="1"/>
  <c r="R26" i="18"/>
  <c r="S26" i="18" s="1"/>
  <c r="R16" i="18" l="1"/>
  <c r="S16" i="18" s="1"/>
  <c r="R29" i="18"/>
  <c r="S29" i="18" s="1"/>
  <c r="F14" i="31" l="1"/>
  <c r="L21" i="1" s="1"/>
  <c r="I5" i="14" l="1"/>
  <c r="D5" i="12"/>
  <c r="N6" i="10"/>
  <c r="E14" i="31" l="1"/>
  <c r="J5" i="31"/>
  <c r="L20" i="1" l="1"/>
  <c r="J14" i="31"/>
  <c r="I5" i="31"/>
  <c r="H14" i="31"/>
  <c r="L19" i="1" l="1"/>
  <c r="C10" i="8" s="1"/>
  <c r="I14" i="31"/>
  <c r="L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AFF0C24C-FEB4-424D-A6EE-EB8FB5AFB795}">
      <text>
        <r>
          <rPr>
            <sz val="9"/>
            <color indexed="10"/>
            <rFont val="メイリオ"/>
            <family val="3"/>
            <charset val="128"/>
          </rPr>
          <t xml:space="preserve">
　設置場所を選択
</t>
        </r>
      </text>
    </comment>
    <comment ref="E35" authorId="0" shapeId="0" xr:uid="{354C8EEE-D28B-4A40-841D-C4AA98D58ABB}">
      <text>
        <r>
          <rPr>
            <sz val="9"/>
            <color indexed="10"/>
            <rFont val="メイリオ"/>
            <family val="3"/>
            <charset val="128"/>
          </rPr>
          <t>設備を選択</t>
        </r>
      </text>
    </comment>
    <comment ref="E38" authorId="0" shapeId="0" xr:uid="{9810602B-17C8-4EBC-8406-2AD5A774B064}">
      <text>
        <r>
          <rPr>
            <sz val="9"/>
            <color indexed="10"/>
            <rFont val="メイリオ"/>
            <family val="3"/>
            <charset val="128"/>
          </rPr>
          <t>申請の有無を選択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4" authorId="0" shapeId="0" xr:uid="{00000000-0006-0000-1900-000001000000}">
      <text>
        <r>
          <rPr>
            <b/>
            <sz val="10"/>
            <color indexed="81"/>
            <rFont val="ＭＳ Ｐゴシック"/>
            <family val="3"/>
            <charset val="128"/>
          </rPr>
          <t>発熱量・燃料消費は、HHV（高位発熱量）ベースで記入してください。</t>
        </r>
      </text>
    </comment>
    <comment ref="C6" authorId="0" shapeId="0" xr:uid="{00000000-0006-0000-1900-000002000000}">
      <text>
        <r>
          <rPr>
            <b/>
            <sz val="9"/>
            <color indexed="81"/>
            <rFont val="ＭＳ Ｐゴシック"/>
            <family val="3"/>
            <charset val="128"/>
          </rPr>
          <t>年度を記載してください</t>
        </r>
      </text>
    </comment>
    <comment ref="C19" authorId="0" shapeId="0" xr:uid="{00000000-0006-0000-1900-000003000000}">
      <text>
        <r>
          <rPr>
            <b/>
            <sz val="9"/>
            <color indexed="81"/>
            <rFont val="ＭＳ Ｐゴシック"/>
            <family val="3"/>
            <charset val="128"/>
          </rPr>
          <t>年度を記載してください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79AAD4E9-F8C2-4CB2-9C75-2C6A38846C1E}">
      <text>
        <r>
          <rPr>
            <sz val="9"/>
            <color indexed="10"/>
            <rFont val="メイリオ"/>
            <family val="3"/>
            <charset val="128"/>
          </rPr>
          <t>設備を選択</t>
        </r>
      </text>
    </comment>
    <comment ref="E35" authorId="0" shapeId="0" xr:uid="{AF6E3BF9-E405-4AB7-B989-E89AFEDC1FBB}">
      <text>
        <r>
          <rPr>
            <sz val="9"/>
            <color indexed="10"/>
            <rFont val="メイリオ"/>
            <family val="3"/>
            <charset val="128"/>
          </rPr>
          <t>台数を入力</t>
        </r>
      </text>
    </comment>
    <comment ref="D36" authorId="0" shapeId="0" xr:uid="{B25CD350-8AF5-4849-AF76-D7475E49214B}">
      <text>
        <r>
          <rPr>
            <sz val="9"/>
            <color indexed="10"/>
            <rFont val="メイリオ"/>
            <family val="3"/>
            <charset val="128"/>
          </rPr>
          <t>設備を選択</t>
        </r>
      </text>
    </comment>
    <comment ref="E36" authorId="0" shapeId="0" xr:uid="{EF06FFE0-49FD-46D0-8E3F-57D010F02857}">
      <text>
        <r>
          <rPr>
            <sz val="9"/>
            <color indexed="10"/>
            <rFont val="メイリオ"/>
            <family val="3"/>
            <charset val="128"/>
          </rPr>
          <t>台数を入力</t>
        </r>
      </text>
    </comment>
    <comment ref="E39" authorId="0" shapeId="0" xr:uid="{62474DA7-AD9A-4D5E-8184-50E4EC34F436}">
      <text>
        <r>
          <rPr>
            <sz val="9"/>
            <color indexed="10"/>
            <rFont val="メイリオ"/>
            <family val="3"/>
            <charset val="128"/>
          </rPr>
          <t>申請の有無を選択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A473B9FF-7D7F-4222-9AAD-BF6397129D7B}">
      <text>
        <r>
          <rPr>
            <sz val="9"/>
            <color indexed="10"/>
            <rFont val="メイリオ"/>
            <family val="3"/>
            <charset val="128"/>
          </rPr>
          <t>設備を選択</t>
        </r>
      </text>
    </comment>
    <comment ref="E35" authorId="0" shapeId="0" xr:uid="{DF95E439-3FF8-49EA-B0C8-0C12E11E5C98}">
      <text>
        <r>
          <rPr>
            <sz val="9"/>
            <color indexed="10"/>
            <rFont val="メイリオ"/>
            <family val="3"/>
            <charset val="128"/>
          </rPr>
          <t>台数を入力</t>
        </r>
      </text>
    </comment>
    <comment ref="D36" authorId="0" shapeId="0" xr:uid="{E47C2E9A-9702-4C29-BDC5-E7507000C83C}">
      <text>
        <r>
          <rPr>
            <sz val="9"/>
            <color indexed="10"/>
            <rFont val="メイリオ"/>
            <family val="3"/>
            <charset val="128"/>
          </rPr>
          <t>設備を選択</t>
        </r>
      </text>
    </comment>
    <comment ref="E36" authorId="0" shapeId="0" xr:uid="{8619F1E4-1957-45B2-8897-D5EEEAE74621}">
      <text>
        <r>
          <rPr>
            <sz val="9"/>
            <color indexed="10"/>
            <rFont val="メイリオ"/>
            <family val="3"/>
            <charset val="128"/>
          </rPr>
          <t>台数を入力</t>
        </r>
      </text>
    </comment>
    <comment ref="E39" authorId="0" shapeId="0" xr:uid="{4DB3A866-35D7-4815-B567-EDC01AE7CA0A}">
      <text>
        <r>
          <rPr>
            <sz val="9"/>
            <color indexed="10"/>
            <rFont val="メイリオ"/>
            <family val="3"/>
            <charset val="128"/>
          </rPr>
          <t>申請の有無を選択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25649234-B5EC-473D-9AC7-1FDC46F57FD4}">
      <text>
        <r>
          <rPr>
            <sz val="9"/>
            <color indexed="10"/>
            <rFont val="メイリオ"/>
            <family val="3"/>
            <charset val="128"/>
          </rPr>
          <t>台数を入力</t>
        </r>
      </text>
    </comment>
    <comment ref="E38" authorId="0" shapeId="0" xr:uid="{9050582A-CC01-4821-972D-F138C95367B2}">
      <text>
        <r>
          <rPr>
            <sz val="9"/>
            <color indexed="10"/>
            <rFont val="メイリオ"/>
            <family val="3"/>
            <charset val="128"/>
          </rPr>
          <t>申請の有無を選択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ED017982-42CD-412F-8D6A-A5EAB8E1C044}">
      <text>
        <r>
          <rPr>
            <sz val="9"/>
            <color indexed="10"/>
            <rFont val="メイリオ"/>
            <family val="3"/>
            <charset val="128"/>
          </rPr>
          <t>台数を入力</t>
        </r>
      </text>
    </comment>
    <comment ref="E38" authorId="0" shapeId="0" xr:uid="{87628D9F-426B-49D5-A08E-1E2A722A8A70}">
      <text>
        <r>
          <rPr>
            <sz val="9"/>
            <color indexed="10"/>
            <rFont val="メイリオ"/>
            <family val="3"/>
            <charset val="128"/>
          </rPr>
          <t>申請の有無を選択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87449F19-70B4-4AB0-816F-11D57BA538C9}">
      <text>
        <r>
          <rPr>
            <sz val="9"/>
            <color indexed="10"/>
            <rFont val="メイリオ"/>
            <family val="3"/>
            <charset val="128"/>
          </rPr>
          <t>台数を入力</t>
        </r>
      </text>
    </comment>
    <comment ref="E36" authorId="0" shapeId="0" xr:uid="{45D78623-571D-400D-A208-CCCD839A1651}">
      <text>
        <r>
          <rPr>
            <sz val="9"/>
            <color indexed="10"/>
            <rFont val="メイリオ"/>
            <family val="3"/>
            <charset val="128"/>
          </rPr>
          <t>１台当たり300Nm3を上限とした合計を入力</t>
        </r>
      </text>
    </comment>
    <comment ref="E39" authorId="0" shapeId="0" xr:uid="{A5A58A40-4BBD-44B5-9D88-1671B1AAB5BF}">
      <text>
        <r>
          <rPr>
            <sz val="9"/>
            <color indexed="10"/>
            <rFont val="メイリオ"/>
            <family val="3"/>
            <charset val="128"/>
          </rPr>
          <t>申請の有無を選択</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EC491F41-7920-4604-AEB1-DB360A62424A}">
      <text>
        <r>
          <rPr>
            <sz val="9"/>
            <color indexed="10"/>
            <rFont val="メイリオ"/>
            <family val="3"/>
            <charset val="128"/>
          </rPr>
          <t>台数を入力</t>
        </r>
      </text>
    </comment>
    <comment ref="E36" authorId="0" shapeId="0" xr:uid="{B6E78A06-8BED-4A12-A1C9-6AD6322092CA}">
      <text>
        <r>
          <rPr>
            <sz val="9"/>
            <color indexed="10"/>
            <rFont val="メイリオ"/>
            <family val="3"/>
            <charset val="128"/>
          </rPr>
          <t>１台当たり3000Nm3を上限とした合計を入力</t>
        </r>
      </text>
    </comment>
    <comment ref="E39" authorId="0" shapeId="0" xr:uid="{D9FF998C-9D15-4BCE-852B-2AB391847095}">
      <text>
        <r>
          <rPr>
            <sz val="9"/>
            <color indexed="10"/>
            <rFont val="メイリオ"/>
            <family val="3"/>
            <charset val="128"/>
          </rPr>
          <t>申請の有無を選択</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08120DA6-32FE-4537-9213-384F3D2E115A}">
      <text>
        <r>
          <rPr>
            <sz val="9"/>
            <color indexed="10"/>
            <rFont val="メイリオ"/>
            <family val="3"/>
            <charset val="128"/>
          </rPr>
          <t>設備の合計容量を入力</t>
        </r>
      </text>
    </comment>
    <comment ref="E40" authorId="0" shapeId="0" xr:uid="{9E1E751B-ED8D-4ABA-B350-51FACE8B85FC}">
      <text>
        <r>
          <rPr>
            <sz val="9"/>
            <color indexed="10"/>
            <rFont val="メイリオ"/>
            <family val="3"/>
            <charset val="128"/>
          </rPr>
          <t>申請の有無を選択</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8" authorId="0" shapeId="0" xr:uid="{AD9D6AD4-EBEF-4A7D-A4F0-59F4BEBC5128}">
      <text>
        <r>
          <rPr>
            <sz val="9"/>
            <color indexed="10"/>
            <rFont val="メイリオ"/>
            <family val="3"/>
            <charset val="128"/>
          </rPr>
          <t>申請の有無を選択</t>
        </r>
      </text>
    </comment>
  </commentList>
</comments>
</file>

<file path=xl/sharedStrings.xml><?xml version="1.0" encoding="utf-8"?>
<sst xmlns="http://schemas.openxmlformats.org/spreadsheetml/2006/main" count="1087" uniqueCount="609">
  <si>
    <t>第１号様式（第８条関係）</t>
  </si>
  <si>
    <t>助成金交付申請書</t>
  </si>
  <si>
    <t>円</t>
    <rPh sb="0" eb="1">
      <t>エン</t>
    </rPh>
    <phoneticPr fontId="5"/>
  </si>
  <si>
    <t>日</t>
    <rPh sb="0" eb="1">
      <t>ヒ</t>
    </rPh>
    <phoneticPr fontId="5"/>
  </si>
  <si>
    <t>月</t>
    <rPh sb="0" eb="1">
      <t>ツキ</t>
    </rPh>
    <phoneticPr fontId="5"/>
  </si>
  <si>
    <t>年</t>
    <rPh sb="0" eb="1">
      <t>ネン</t>
    </rPh>
    <phoneticPr fontId="5"/>
  </si>
  <si>
    <t>数量</t>
    <rPh sb="0" eb="2">
      <t>スウリョウ</t>
    </rPh>
    <phoneticPr fontId="5"/>
  </si>
  <si>
    <t>ふりがな</t>
  </si>
  <si>
    <t>（</t>
    <phoneticPr fontId="5"/>
  </si>
  <si>
    <t>％</t>
    <phoneticPr fontId="5"/>
  </si>
  <si>
    <t>kW</t>
    <phoneticPr fontId="5"/>
  </si>
  <si>
    <t>備考</t>
  </si>
  <si>
    <t>（注）</t>
    <phoneticPr fontId="5"/>
  </si>
  <si>
    <t>第２号様式（第８条関係）　別紙１その１</t>
  </si>
  <si>
    <t>助成対象事業者について</t>
  </si>
  <si>
    <t>１　助成対象事業者に関する情報</t>
  </si>
  <si>
    <t>企業名</t>
  </si>
  <si>
    <t>代表者</t>
  </si>
  <si>
    <t>開業・設立日</t>
  </si>
  <si>
    <t>大分類</t>
  </si>
  <si>
    <t>中分類</t>
  </si>
  <si>
    <t>資本金（出資金）</t>
  </si>
  <si>
    <t>株主数（出資者数）</t>
  </si>
  <si>
    <t>発行済株式総数（出資総額）</t>
  </si>
  <si>
    <t>人</t>
  </si>
  <si>
    <t>従業員数（役員を除く。）</t>
  </si>
  <si>
    <r>
      <t>企業の沿革</t>
    </r>
    <r>
      <rPr>
        <vertAlign val="superscript"/>
        <sz val="12"/>
        <color indexed="8"/>
        <rFont val="ＭＳ 明朝"/>
        <family val="1"/>
        <charset val="128"/>
      </rPr>
      <t>※3</t>
    </r>
  </si>
  <si>
    <r>
      <t>代表者の略歴</t>
    </r>
    <r>
      <rPr>
        <vertAlign val="superscript"/>
        <sz val="12"/>
        <color indexed="8"/>
        <rFont val="ＭＳ 明朝"/>
        <family val="1"/>
        <charset val="128"/>
      </rPr>
      <t>※3</t>
    </r>
  </si>
  <si>
    <t>ホームページアドレス</t>
  </si>
  <si>
    <t>※1　</t>
    <phoneticPr fontId="5"/>
  </si>
  <si>
    <t>売上高が最も大きな業種を記載すること。</t>
    <phoneticPr fontId="5"/>
  </si>
  <si>
    <t>※2　</t>
    <phoneticPr fontId="5"/>
  </si>
  <si>
    <t>企業及び代表者の刑事上の処分などがある場合は、沿革又は略歴に記載すること。</t>
    <phoneticPr fontId="5"/>
  </si>
  <si>
    <t>※3　</t>
    <phoneticPr fontId="5"/>
  </si>
  <si>
    <t>第２号様式（第８条関係）　別紙１その２</t>
  </si>
  <si>
    <t>２　助成対象事業者の現況など</t>
  </si>
  <si>
    <t>資本金</t>
  </si>
  <si>
    <t>従業員数</t>
  </si>
  <si>
    <r>
      <t>出資比率</t>
    </r>
    <r>
      <rPr>
        <vertAlign val="superscript"/>
        <sz val="10.5"/>
        <color indexed="8"/>
        <rFont val="ＭＳ 明朝"/>
        <family val="1"/>
        <charset val="128"/>
      </rPr>
      <t>※2</t>
    </r>
  </si>
  <si>
    <t>百万円</t>
  </si>
  <si>
    <t>株</t>
  </si>
  <si>
    <t>%</t>
  </si>
  <si>
    <t>※1　出資額が多い順に10位まで株主を記載すること。</t>
  </si>
  <si>
    <t>※2　小数点２位以下を切捨てた数値を記載すること。</t>
  </si>
  <si>
    <t>主な製品・商品・サービス等の売上高</t>
  </si>
  <si>
    <t>主たる業種
（業種）</t>
    <phoneticPr fontId="5"/>
  </si>
  <si>
    <t>第２号様式（第８条関係）　別紙１その３</t>
  </si>
  <si>
    <t>担当</t>
  </si>
  <si>
    <t>単位</t>
  </si>
  <si>
    <t>4月</t>
  </si>
  <si>
    <t>5月</t>
  </si>
  <si>
    <t>6月</t>
  </si>
  <si>
    <t>7月</t>
  </si>
  <si>
    <t>8月</t>
  </si>
  <si>
    <t>9月</t>
  </si>
  <si>
    <t>10月</t>
  </si>
  <si>
    <t>11月</t>
  </si>
  <si>
    <t>12月</t>
  </si>
  <si>
    <t>1月</t>
  </si>
  <si>
    <t>2月</t>
  </si>
  <si>
    <t>3月</t>
  </si>
  <si>
    <t>kWh</t>
  </si>
  <si>
    <t>合計</t>
    <rPh sb="0" eb="2">
      <t>ゴウケイ</t>
    </rPh>
    <phoneticPr fontId="5"/>
  </si>
  <si>
    <t>工程</t>
  </si>
  <si>
    <t>交付決定通知</t>
  </si>
  <si>
    <t>詳細設計</t>
  </si>
  <si>
    <t>機器製作</t>
  </si>
  <si>
    <t>据付工事</t>
  </si>
  <si>
    <t>試運転</t>
  </si>
  <si>
    <t>機器・工事検収引渡し</t>
  </si>
  <si>
    <t>（注）交付決定通知受領日を想定して記載すること。</t>
  </si>
  <si>
    <t>（注）工程の内容は、適宜追加すること。</t>
  </si>
  <si>
    <t>年度</t>
    <rPh sb="0" eb="2">
      <t>ネンド</t>
    </rPh>
    <phoneticPr fontId="5"/>
  </si>
  <si>
    <t>）</t>
    <phoneticPr fontId="5"/>
  </si>
  <si>
    <t>住所</t>
    <phoneticPr fontId="5"/>
  </si>
  <si>
    <t>年</t>
    <rPh sb="0" eb="1">
      <t>ネン</t>
    </rPh>
    <phoneticPr fontId="5"/>
  </si>
  <si>
    <t>月</t>
    <rPh sb="0" eb="1">
      <t>ツキ</t>
    </rPh>
    <phoneticPr fontId="5"/>
  </si>
  <si>
    <t>日</t>
    <rPh sb="0" eb="1">
      <t>ヒ</t>
    </rPh>
    <phoneticPr fontId="5"/>
  </si>
  <si>
    <t>（事業所の名称：</t>
    <phoneticPr fontId="5"/>
  </si>
  <si>
    <t>第３号様式（第８条関係）</t>
  </si>
  <si>
    <t>誓　約　書</t>
  </si>
  <si>
    <t>住　所</t>
  </si>
  <si>
    <t>＊</t>
    <phoneticPr fontId="5"/>
  </si>
  <si>
    <t>この誓約書における「暴力団関係者」とは、次に掲げる者をいう。</t>
    <phoneticPr fontId="5"/>
  </si>
  <si>
    <t>暴力団又は暴力団員が実質的に経営を支配する法人等に所属する者</t>
    <phoneticPr fontId="5"/>
  </si>
  <si>
    <t>暴力団員を雇用している者</t>
    <phoneticPr fontId="5"/>
  </si>
  <si>
    <t>・</t>
    <phoneticPr fontId="5"/>
  </si>
  <si>
    <t>暴力団又は暴力団員を不当に利用していると認められる者</t>
    <phoneticPr fontId="5"/>
  </si>
  <si>
    <t>＊</t>
    <phoneticPr fontId="5"/>
  </si>
  <si>
    <t>暴力団の維持、運営に協力し、又は関与していると認められる者</t>
    <phoneticPr fontId="5"/>
  </si>
  <si>
    <t>暴力団又は暴力団員と社会的に非難されるべき関係を有していると認められる者</t>
    <phoneticPr fontId="5"/>
  </si>
  <si>
    <t>法人その他の団体にあっては、主たる事務所の所在地、名称及び代表者の氏名を</t>
    <phoneticPr fontId="5"/>
  </si>
  <si>
    <t>記入すること。</t>
    <phoneticPr fontId="5"/>
  </si>
  <si>
    <r>
      <t>２．１</t>
    </r>
    <r>
      <rPr>
        <sz val="7"/>
        <color indexed="8"/>
        <rFont val="ＭＳ 明朝"/>
        <family val="1"/>
        <charset val="128"/>
      </rPr>
      <t xml:space="preserve">    </t>
    </r>
    <r>
      <rPr>
        <sz val="12"/>
        <color indexed="8"/>
        <rFont val="ＭＳ 明朝"/>
        <family val="1"/>
        <charset val="128"/>
      </rPr>
      <t>株主（出資者）構成</t>
    </r>
  </si>
  <si>
    <r>
      <t>２．２</t>
    </r>
    <r>
      <rPr>
        <sz val="7"/>
        <color indexed="8"/>
        <rFont val="ＭＳ 明朝"/>
        <family val="1"/>
        <charset val="128"/>
      </rPr>
      <t xml:space="preserve">    </t>
    </r>
    <r>
      <rPr>
        <sz val="12"/>
        <color indexed="8"/>
        <rFont val="ＭＳ 明朝"/>
        <family val="1"/>
        <charset val="128"/>
      </rPr>
      <t>直近の決算期に製品・商品・サービス等別売上高（主たるもの）</t>
    </r>
  </si>
  <si>
    <r>
      <t>２．３</t>
    </r>
    <r>
      <rPr>
        <sz val="7"/>
        <color indexed="8"/>
        <rFont val="ＭＳ 明朝"/>
        <family val="1"/>
        <charset val="128"/>
      </rPr>
      <t xml:space="preserve">    </t>
    </r>
    <r>
      <rPr>
        <sz val="12"/>
        <color indexed="8"/>
        <rFont val="ＭＳ 明朝"/>
        <family val="1"/>
        <charset val="128"/>
      </rPr>
      <t>助成対象事業者が計画する助成対象事業の実施体制</t>
    </r>
    <phoneticPr fontId="5"/>
  </si>
  <si>
    <t>第２号様式（第８条関係）　その３</t>
    <phoneticPr fontId="5"/>
  </si>
  <si>
    <t>第２号様式（第８条関係）　その４</t>
    <phoneticPr fontId="5"/>
  </si>
  <si>
    <t>氏名</t>
    <phoneticPr fontId="5"/>
  </si>
  <si>
    <t>統計法（令和19年法律第53号）第28条第１項及び附則第３条の規定に基づき、法第２条第９項に規定する統計基準のこと。</t>
  </si>
  <si>
    <t>助成金事業工程表</t>
    <phoneticPr fontId="5"/>
  </si>
  <si>
    <t>単価［円］</t>
    <rPh sb="0" eb="2">
      <t>タンカ</t>
    </rPh>
    <rPh sb="3" eb="4">
      <t>エン</t>
    </rPh>
    <phoneticPr fontId="5"/>
  </si>
  <si>
    <t>経費［円］</t>
    <rPh sb="0" eb="2">
      <t>ケイヒ</t>
    </rPh>
    <phoneticPr fontId="5"/>
  </si>
  <si>
    <t>←自動計算</t>
    <rPh sb="1" eb="3">
      <t>ジドウ</t>
    </rPh>
    <rPh sb="3" eb="5">
      <t>ケイサン</t>
    </rPh>
    <phoneticPr fontId="5"/>
  </si>
  <si>
    <t>4月</t>
    <phoneticPr fontId="5"/>
  </si>
  <si>
    <t>百万円）</t>
    <rPh sb="0" eb="1">
      <t>ヒャク</t>
    </rPh>
    <rPh sb="1" eb="2">
      <t>マン</t>
    </rPh>
    <phoneticPr fontId="5"/>
  </si>
  <si>
    <t>千円）</t>
    <rPh sb="0" eb="1">
      <t>セン</t>
    </rPh>
    <phoneticPr fontId="5"/>
  </si>
  <si>
    <t>再エネ由来水素の本格活用を見据えた設備等の使用計画書</t>
    <phoneticPr fontId="5"/>
  </si>
  <si>
    <t>公益財団法人　東京都環境公社</t>
    <phoneticPr fontId="5"/>
  </si>
  <si>
    <t>32その他の製造業</t>
  </si>
  <si>
    <t>31輸送用機械器具製造業</t>
  </si>
  <si>
    <t>30情報通信機械器具製造業</t>
  </si>
  <si>
    <t>29電気機械器具製造業</t>
  </si>
  <si>
    <t>28電子部品・デバイス・電子回路製造業</t>
  </si>
  <si>
    <t>27業務用機械器具製造業</t>
  </si>
  <si>
    <t>26生産用機械器具製造業</t>
  </si>
  <si>
    <t>25はん用機械器具製造業</t>
  </si>
  <si>
    <t>24金属製品製造業</t>
  </si>
  <si>
    <t>23非鉄金属製造業</t>
  </si>
  <si>
    <t>22鉄鋼業</t>
  </si>
  <si>
    <t>21窯業・土石製品製造業</t>
  </si>
  <si>
    <t>61無店舗小売業</t>
  </si>
  <si>
    <t>20なめし革・同製品・毛皮製造業</t>
  </si>
  <si>
    <t>60その他の小売業</t>
  </si>
  <si>
    <t>19ゴム製品製造業</t>
  </si>
  <si>
    <t>59機械器具小売業</t>
  </si>
  <si>
    <t>18プラスチック製品製造業（別掲を除く）</t>
  </si>
  <si>
    <t>96外国公務</t>
  </si>
  <si>
    <t>58飲食料品小売業</t>
  </si>
  <si>
    <t>17石油製品・石炭製品製造業</t>
  </si>
  <si>
    <t>95その他のサービス業</t>
  </si>
  <si>
    <t>57織物・衣服・身の回り品小売業</t>
  </si>
  <si>
    <t>49郵便業（信書便事業を含む）</t>
  </si>
  <si>
    <t>16化学工業</t>
  </si>
  <si>
    <t>94宗教</t>
  </si>
  <si>
    <t>56各種商品小売業</t>
  </si>
  <si>
    <t>48運輸に附帯するサービス業</t>
  </si>
  <si>
    <t>15印刷・同関連業</t>
  </si>
  <si>
    <t>93政治・経済・文化団体</t>
  </si>
  <si>
    <t>67保険業（保険媒介代理業，保険サービス業を含む）</t>
  </si>
  <si>
    <t>55その他の卸売業</t>
  </si>
  <si>
    <t>47倉庫業</t>
  </si>
  <si>
    <t>14パルプ・紙・紙加工品製造業</t>
  </si>
  <si>
    <t>92その他の事業サービス業</t>
  </si>
  <si>
    <t>66補助的金融業等</t>
  </si>
  <si>
    <t>54機械器具卸売業</t>
  </si>
  <si>
    <t>46航空運輸業</t>
  </si>
  <si>
    <t>41映像・音声・文字情報制作業</t>
  </si>
  <si>
    <t>13家具・装備品製造業</t>
  </si>
  <si>
    <t>91職業紹介・労働者派遣業</t>
  </si>
  <si>
    <t>74技術サービス業（他に分類されないもの）</t>
  </si>
  <si>
    <t>65金融商品取引業，商品先物取引業</t>
  </si>
  <si>
    <t>53建築材料，鉱物・金属材料等卸売業</t>
  </si>
  <si>
    <t>45水運業</t>
  </si>
  <si>
    <t>40インターネット附随サービス業</t>
  </si>
  <si>
    <t>36水道業</t>
  </si>
  <si>
    <t>12木材・木製品製造業（家具を除く）</t>
  </si>
  <si>
    <t>90機械等修理業（別掲を除く）</t>
  </si>
  <si>
    <t>85社会保険・社会福祉・介護事業</t>
  </si>
  <si>
    <t>80娯楽業</t>
  </si>
  <si>
    <t>77持ち帰り・配達飲食サービス業</t>
  </si>
  <si>
    <t>73広告業</t>
  </si>
  <si>
    <t>70物品賃貸業</t>
  </si>
  <si>
    <t>64貸金業，クレジットカード業等非預金信用機関</t>
  </si>
  <si>
    <t>52飲食料品卸売業</t>
  </si>
  <si>
    <t>44道路貨物運送業</t>
  </si>
  <si>
    <t>39情報サービス業</t>
  </si>
  <si>
    <t>35熱供給業</t>
  </si>
  <si>
    <t>11繊維工業</t>
  </si>
  <si>
    <t>08設備工事業</t>
  </si>
  <si>
    <t>98地方公務</t>
  </si>
  <si>
    <t>89自動車整備業</t>
  </si>
  <si>
    <t>87協同組合（他に分類されないもの）</t>
  </si>
  <si>
    <t>84保健衛生</t>
  </si>
  <si>
    <t>82その他の教育，学習支援業</t>
  </si>
  <si>
    <t>79その他の生活関連サービス業</t>
  </si>
  <si>
    <t>76飲食店</t>
  </si>
  <si>
    <t>72専門サービス業（他に分類されないもの）</t>
  </si>
  <si>
    <t>69不動産賃貸業・管理業</t>
  </si>
  <si>
    <t>63協同組織金融業</t>
  </si>
  <si>
    <t>51繊維・衣服等卸売業</t>
  </si>
  <si>
    <t>43道路旅客運送業</t>
  </si>
  <si>
    <t>38放送業</t>
  </si>
  <si>
    <t>34ガス業</t>
  </si>
  <si>
    <t>10飲料・たばこ・飼料製造業</t>
  </si>
  <si>
    <t>07職別工事業(設備工事業を除く)</t>
  </si>
  <si>
    <t>04水産養殖業</t>
  </si>
  <si>
    <t>02林業</t>
  </si>
  <si>
    <t>99　分類不能の産業</t>
  </si>
  <si>
    <t>97国家公務</t>
  </si>
  <si>
    <t>88廃棄物処理業</t>
  </si>
  <si>
    <t>86郵便局</t>
  </si>
  <si>
    <t>83医療業</t>
  </si>
  <si>
    <t>81学校教育</t>
  </si>
  <si>
    <t>78洗濯・理容・美容・浴場業</t>
  </si>
  <si>
    <t>75宿泊業</t>
  </si>
  <si>
    <t>71学術・開発研究機関</t>
  </si>
  <si>
    <t>68不動産取引業</t>
  </si>
  <si>
    <t>62銀行業</t>
  </si>
  <si>
    <t>50各種商品卸売業</t>
  </si>
  <si>
    <t>42鉄道業</t>
  </si>
  <si>
    <t>37通信業</t>
  </si>
  <si>
    <t>33電気業</t>
  </si>
  <si>
    <t>09食料品製造業</t>
  </si>
  <si>
    <t>06総合工事業</t>
  </si>
  <si>
    <t>05鉱業，採石業，砂利採取業</t>
  </si>
  <si>
    <t>03漁業（水産養殖業を除く）</t>
  </si>
  <si>
    <t>01農業</t>
  </si>
  <si>
    <t>Ｔ分類不能の産業</t>
    <phoneticPr fontId="5"/>
  </si>
  <si>
    <t>Ｓ公務【他に分類されるものを除く】</t>
    <phoneticPr fontId="5"/>
  </si>
  <si>
    <t>Ｒサービス業【他に分類されないもの】</t>
    <phoneticPr fontId="5"/>
  </si>
  <si>
    <t>Ｑ複合サービス事業</t>
    <phoneticPr fontId="5"/>
  </si>
  <si>
    <t>Ｐ医療・福祉</t>
    <phoneticPr fontId="5"/>
  </si>
  <si>
    <t>Ｏ教育・学習支援業</t>
    <phoneticPr fontId="5"/>
  </si>
  <si>
    <t>Ｎ生活関連サービス業・娯楽業</t>
    <phoneticPr fontId="5"/>
  </si>
  <si>
    <t>Ｍ宿泊業・飲食サービス業</t>
    <phoneticPr fontId="5"/>
  </si>
  <si>
    <t>Ｌ学術研究・専門・技術サービス業</t>
    <phoneticPr fontId="5"/>
  </si>
  <si>
    <t>Ｋ不動産業・物品賃貸業</t>
    <phoneticPr fontId="5"/>
  </si>
  <si>
    <t>Ｊ金融業・保険業</t>
    <phoneticPr fontId="5"/>
  </si>
  <si>
    <t>Ｉ卸売業・小売業</t>
    <phoneticPr fontId="5"/>
  </si>
  <si>
    <t>Ｈ運輸業・郵便業</t>
    <phoneticPr fontId="5"/>
  </si>
  <si>
    <t>Ｇ情報通信業</t>
    <phoneticPr fontId="5"/>
  </si>
  <si>
    <t>Ｆ電気・ガス・熱供給・水道業</t>
    <phoneticPr fontId="5"/>
  </si>
  <si>
    <t>Ｅ製造業</t>
    <phoneticPr fontId="5"/>
  </si>
  <si>
    <t>Ｄ建設業</t>
    <phoneticPr fontId="5"/>
  </si>
  <si>
    <t>Ｃ鉱業・採石業・砂利採取業</t>
    <phoneticPr fontId="5"/>
  </si>
  <si>
    <t>Ｂ漁業</t>
    <phoneticPr fontId="5"/>
  </si>
  <si>
    <t>Ａ農業・林業</t>
    <phoneticPr fontId="5"/>
  </si>
  <si>
    <r>
      <t>日本標準産業分類</t>
    </r>
    <r>
      <rPr>
        <vertAlign val="superscript"/>
        <sz val="12"/>
        <rFont val="ＭＳ 明朝"/>
        <family val="1"/>
        <charset val="128"/>
      </rPr>
      <t xml:space="preserve">※1
</t>
    </r>
    <r>
      <rPr>
        <sz val="12"/>
        <rFont val="ＭＳ 明朝"/>
        <family val="1"/>
        <charset val="128"/>
      </rPr>
      <t>による業種</t>
    </r>
    <r>
      <rPr>
        <vertAlign val="superscript"/>
        <sz val="12"/>
        <rFont val="ＭＳ 明朝"/>
        <family val="1"/>
        <charset val="128"/>
      </rPr>
      <t>※2</t>
    </r>
    <phoneticPr fontId="5"/>
  </si>
  <si>
    <t>←大分類をプルダウンリストから選択後、</t>
    <rPh sb="1" eb="4">
      <t>ダイブンルイ</t>
    </rPh>
    <rPh sb="15" eb="17">
      <t>センタク</t>
    </rPh>
    <rPh sb="17" eb="18">
      <t>ゴ</t>
    </rPh>
    <phoneticPr fontId="5"/>
  </si>
  <si>
    <t>純水素型燃料電池の使用計画書</t>
    <rPh sb="0" eb="8">
      <t>ジュンスイソカタネンリョウデンチ</t>
    </rPh>
    <rPh sb="9" eb="11">
      <t>シヨウ</t>
    </rPh>
    <rPh sb="11" eb="14">
      <t>ケイカクショ</t>
    </rPh>
    <phoneticPr fontId="5"/>
  </si>
  <si>
    <t>型式</t>
    <rPh sb="0" eb="2">
      <t>カタシキ</t>
    </rPh>
    <phoneticPr fontId="31"/>
  </si>
  <si>
    <t>メーカー</t>
    <phoneticPr fontId="31"/>
  </si>
  <si>
    <t>台数</t>
    <rPh sb="0" eb="2">
      <t>ダイスウ</t>
    </rPh>
    <phoneticPr fontId="5"/>
  </si>
  <si>
    <t>燃料消費（HHV)</t>
    <rPh sb="0" eb="2">
      <t>ネンリョウ</t>
    </rPh>
    <rPh sb="2" eb="4">
      <t>ショウヒ</t>
    </rPh>
    <phoneticPr fontId="5"/>
  </si>
  <si>
    <t>発熱量（HHV)</t>
    <rPh sb="0" eb="2">
      <t>ハツネツ</t>
    </rPh>
    <rPh sb="2" eb="3">
      <t>リョウ</t>
    </rPh>
    <phoneticPr fontId="5"/>
  </si>
  <si>
    <t>単位</t>
    <rPh sb="0" eb="2">
      <t>タンイ</t>
    </rPh>
    <phoneticPr fontId="5"/>
  </si>
  <si>
    <t>4月</t>
    <rPh sb="1" eb="2">
      <t>ゲツ</t>
    </rPh>
    <phoneticPr fontId="5"/>
  </si>
  <si>
    <t>年計</t>
    <rPh sb="0" eb="1">
      <t>ネン</t>
    </rPh>
    <phoneticPr fontId="31"/>
  </si>
  <si>
    <t>設備合計</t>
    <rPh sb="0" eb="2">
      <t>セツビ</t>
    </rPh>
    <rPh sb="2" eb="4">
      <t>ゴウケイ</t>
    </rPh>
    <phoneticPr fontId="31"/>
  </si>
  <si>
    <t>運転時間</t>
    <rPh sb="0" eb="2">
      <t>ウンテン</t>
    </rPh>
    <rPh sb="2" eb="4">
      <t>ジカン</t>
    </rPh>
    <phoneticPr fontId="5"/>
  </si>
  <si>
    <t>h/月</t>
    <rPh sb="2" eb="3">
      <t>ゲツ</t>
    </rPh>
    <phoneticPr fontId="5"/>
  </si>
  <si>
    <t>定格発電出力</t>
    <rPh sb="0" eb="2">
      <t>テイカク</t>
    </rPh>
    <rPh sb="2" eb="4">
      <t>ハツデン</t>
    </rPh>
    <rPh sb="4" eb="6">
      <t>シュツリョク</t>
    </rPh>
    <phoneticPr fontId="5"/>
  </si>
  <si>
    <t>---</t>
    <phoneticPr fontId="31"/>
  </si>
  <si>
    <t>有効発電出力</t>
    <rPh sb="0" eb="2">
      <t>ユウコウ</t>
    </rPh>
    <rPh sb="2" eb="4">
      <t>ハツデン</t>
    </rPh>
    <rPh sb="4" eb="5">
      <t>シュツ</t>
    </rPh>
    <rPh sb="5" eb="6">
      <t>リョク</t>
    </rPh>
    <phoneticPr fontId="5"/>
  </si>
  <si>
    <t>排熱回収出力</t>
    <rPh sb="0" eb="2">
      <t>ハイネツ</t>
    </rPh>
    <rPh sb="2" eb="4">
      <t>カイシュウ</t>
    </rPh>
    <rPh sb="4" eb="6">
      <t>シュツリョク</t>
    </rPh>
    <phoneticPr fontId="5"/>
  </si>
  <si>
    <t>排熱回収率</t>
    <rPh sb="0" eb="2">
      <t>ハイネツ</t>
    </rPh>
    <rPh sb="2" eb="4">
      <t>カイシュウ</t>
    </rPh>
    <rPh sb="4" eb="5">
      <t>リツ</t>
    </rPh>
    <phoneticPr fontId="5"/>
  </si>
  <si>
    <t>%</t>
    <phoneticPr fontId="5"/>
  </si>
  <si>
    <t>燃料使用量</t>
    <rPh sb="0" eb="2">
      <t>ネンリョウ</t>
    </rPh>
    <rPh sb="2" eb="5">
      <t>シヨウリョウ</t>
    </rPh>
    <phoneticPr fontId="5"/>
  </si>
  <si>
    <t>有効発電量</t>
    <rPh sb="0" eb="2">
      <t>ユウコウ</t>
    </rPh>
    <rPh sb="2" eb="4">
      <t>ハツデン</t>
    </rPh>
    <rPh sb="4" eb="5">
      <t>リョウ</t>
    </rPh>
    <phoneticPr fontId="5"/>
  </si>
  <si>
    <t>kWh/月</t>
    <rPh sb="4" eb="5">
      <t>ゲツ</t>
    </rPh>
    <phoneticPr fontId="5"/>
  </si>
  <si>
    <t>排熱回収量</t>
    <rPh sb="0" eb="2">
      <t>ハイネツ</t>
    </rPh>
    <rPh sb="2" eb="4">
      <t>カイシュウ</t>
    </rPh>
    <rPh sb="4" eb="5">
      <t>リョウ</t>
    </rPh>
    <phoneticPr fontId="5"/>
  </si>
  <si>
    <t>MJ/月</t>
    <rPh sb="3" eb="4">
      <t>ゲツ</t>
    </rPh>
    <phoneticPr fontId="5"/>
  </si>
  <si>
    <t>有効発電＋排熱回収量</t>
    <rPh sb="0" eb="2">
      <t>ユウコウ</t>
    </rPh>
    <rPh sb="2" eb="4">
      <t>ハツデン</t>
    </rPh>
    <rPh sb="5" eb="7">
      <t>ハイネツ</t>
    </rPh>
    <rPh sb="7" eb="9">
      <t>カイシュウ</t>
    </rPh>
    <rPh sb="9" eb="10">
      <t>リョウ</t>
    </rPh>
    <phoneticPr fontId="5"/>
  </si>
  <si>
    <t>燃料使用発熱量</t>
    <rPh sb="0" eb="2">
      <t>ネンリョウ</t>
    </rPh>
    <rPh sb="2" eb="4">
      <t>シヨウ</t>
    </rPh>
    <rPh sb="4" eb="6">
      <t>ハツネツ</t>
    </rPh>
    <rPh sb="6" eb="7">
      <t>リョウ</t>
    </rPh>
    <phoneticPr fontId="5"/>
  </si>
  <si>
    <t>年計</t>
    <rPh sb="0" eb="1">
      <t>ネン</t>
    </rPh>
    <rPh sb="1" eb="2">
      <t>ケイ</t>
    </rPh>
    <phoneticPr fontId="31"/>
  </si>
  <si>
    <t>※事業者外からの調達には、東京都外からのものを含む。</t>
    <rPh sb="1" eb="4">
      <t>ジギョウシャ</t>
    </rPh>
    <rPh sb="4" eb="5">
      <t>ガイ</t>
    </rPh>
    <rPh sb="8" eb="10">
      <t>チョウタツ</t>
    </rPh>
    <rPh sb="13" eb="15">
      <t>トウキョウ</t>
    </rPh>
    <rPh sb="15" eb="17">
      <t>トガイ</t>
    </rPh>
    <rPh sb="23" eb="24">
      <t>フク</t>
    </rPh>
    <phoneticPr fontId="5"/>
  </si>
  <si>
    <t>年</t>
    <phoneticPr fontId="5"/>
  </si>
  <si>
    <t>工事完了予定月の属する年度の翌年度から起算して2年間のエネルギー使用量の計画値を記載すること。</t>
  </si>
  <si>
    <t>（助成対象事業者）</t>
    <phoneticPr fontId="5"/>
  </si>
  <si>
    <t>事業の名称</t>
    <phoneticPr fontId="5"/>
  </si>
  <si>
    <t>←１号シートより自動入力</t>
    <rPh sb="2" eb="3">
      <t>ゴウ</t>
    </rPh>
    <rPh sb="8" eb="10">
      <t>ジドウ</t>
    </rPh>
    <rPh sb="10" eb="12">
      <t>ニュウリョク</t>
    </rPh>
    <phoneticPr fontId="5"/>
  </si>
  <si>
    <t>←事業開始日及び完了予定日後、自動計算</t>
    <rPh sb="1" eb="3">
      <t>ジギョウ</t>
    </rPh>
    <rPh sb="3" eb="5">
      <t>カイシ</t>
    </rPh>
    <rPh sb="5" eb="6">
      <t>ヒ</t>
    </rPh>
    <rPh sb="6" eb="7">
      <t>オヨ</t>
    </rPh>
    <rPh sb="8" eb="10">
      <t>カンリョウ</t>
    </rPh>
    <rPh sb="10" eb="13">
      <t>ヨテイビ</t>
    </rPh>
    <rPh sb="13" eb="14">
      <t>ゴ</t>
    </rPh>
    <rPh sb="15" eb="17">
      <t>ジドウ</t>
    </rPh>
    <rPh sb="17" eb="19">
      <t>ケイサン</t>
    </rPh>
    <phoneticPr fontId="5"/>
  </si>
  <si>
    <t>←西暦：yyyy/mm/ddの形式にて入力</t>
    <rPh sb="1" eb="3">
      <t>セイレキ</t>
    </rPh>
    <rPh sb="15" eb="17">
      <t>ケイシキ</t>
    </rPh>
    <rPh sb="19" eb="21">
      <t>ニュウリョク</t>
    </rPh>
    <phoneticPr fontId="5"/>
  </si>
  <si>
    <t>氏名又は名称</t>
    <phoneticPr fontId="5"/>
  </si>
  <si>
    <t>及び代表者名</t>
    <phoneticPr fontId="5"/>
  </si>
  <si>
    <t>殿</t>
    <rPh sb="0" eb="1">
      <t>ドノ</t>
    </rPh>
    <phoneticPr fontId="5"/>
  </si>
  <si>
    <t>理事長</t>
    <phoneticPr fontId="5"/>
  </si>
  <si>
    <t>殿</t>
    <rPh sb="0" eb="1">
      <t>ドノ</t>
    </rPh>
    <phoneticPr fontId="5"/>
  </si>
  <si>
    <r>
      <t>Nm</t>
    </r>
    <r>
      <rPr>
        <vertAlign val="superscript"/>
        <sz val="12"/>
        <rFont val="ＭＳ 明朝"/>
        <family val="1"/>
        <charset val="128"/>
      </rPr>
      <t>3</t>
    </r>
    <phoneticPr fontId="31"/>
  </si>
  <si>
    <r>
      <t>Nm</t>
    </r>
    <r>
      <rPr>
        <vertAlign val="superscript"/>
        <sz val="11"/>
        <rFont val="ＭＳ Ｐゴシック"/>
        <family val="3"/>
        <charset val="128"/>
        <scheme val="minor"/>
      </rPr>
      <t>3</t>
    </r>
    <r>
      <rPr>
        <sz val="11"/>
        <rFont val="ＭＳ Ｐゴシック"/>
        <family val="3"/>
        <charset val="128"/>
        <scheme val="minor"/>
      </rPr>
      <t>/月</t>
    </r>
    <rPh sb="4" eb="5">
      <t>ゲツ</t>
    </rPh>
    <phoneticPr fontId="5"/>
  </si>
  <si>
    <r>
      <t>Nm</t>
    </r>
    <r>
      <rPr>
        <vertAlign val="superscript"/>
        <sz val="11"/>
        <rFont val="ＭＳ Ｐゴシック"/>
        <family val="3"/>
        <charset val="128"/>
        <scheme val="minor"/>
      </rPr>
      <t>3</t>
    </r>
    <r>
      <rPr>
        <sz val="11"/>
        <rFont val="ＭＳ Ｐゴシック"/>
        <family val="3"/>
        <charset val="128"/>
        <scheme val="minor"/>
      </rPr>
      <t>/h</t>
    </r>
    <phoneticPr fontId="5"/>
  </si>
  <si>
    <r>
      <t>MJ/Nm</t>
    </r>
    <r>
      <rPr>
        <vertAlign val="superscript"/>
        <sz val="11"/>
        <rFont val="ＭＳ Ｐゴシック"/>
        <family val="3"/>
        <charset val="128"/>
        <scheme val="minor"/>
      </rPr>
      <t>3</t>
    </r>
    <phoneticPr fontId="5"/>
  </si>
  <si>
    <t>実績報告書</t>
    <rPh sb="0" eb="5">
      <t>ジッセキホウコクショ</t>
    </rPh>
    <phoneticPr fontId="5"/>
  </si>
  <si>
    <t>燃料電池によるエネルギー使用計画</t>
    <rPh sb="0" eb="2">
      <t>ネンリョウ</t>
    </rPh>
    <rPh sb="2" eb="4">
      <t>デンチ</t>
    </rPh>
    <rPh sb="12" eb="14">
      <t>シヨウ</t>
    </rPh>
    <rPh sb="14" eb="16">
      <t>ケイカク</t>
    </rPh>
    <phoneticPr fontId="5"/>
  </si>
  <si>
    <t>水素燃料電池</t>
    <rPh sb="0" eb="2">
      <t>スイソ</t>
    </rPh>
    <rPh sb="2" eb="6">
      <t>ネンリョウデンチ</t>
    </rPh>
    <phoneticPr fontId="44"/>
  </si>
  <si>
    <t>燃料の種類</t>
    <phoneticPr fontId="5"/>
  </si>
  <si>
    <t>型式</t>
    <rPh sb="0" eb="2">
      <t>カタシキ</t>
    </rPh>
    <phoneticPr fontId="44"/>
  </si>
  <si>
    <t>水素</t>
    <rPh sb="0" eb="2">
      <t>スイソ</t>
    </rPh>
    <phoneticPr fontId="44"/>
  </si>
  <si>
    <r>
      <t>MJ/m</t>
    </r>
    <r>
      <rPr>
        <vertAlign val="superscript"/>
        <sz val="11"/>
        <color theme="1"/>
        <rFont val="ＭＳ Ｐゴシック"/>
        <family val="3"/>
        <charset val="128"/>
        <scheme val="minor"/>
      </rPr>
      <t>3</t>
    </r>
    <r>
      <rPr>
        <vertAlign val="subscript"/>
        <sz val="11"/>
        <color theme="1"/>
        <rFont val="ＭＳ Ｐゴシック"/>
        <family val="3"/>
        <charset val="128"/>
        <scheme val="minor"/>
      </rPr>
      <t>N</t>
    </r>
    <phoneticPr fontId="5"/>
  </si>
  <si>
    <r>
      <t>m</t>
    </r>
    <r>
      <rPr>
        <vertAlign val="superscript"/>
        <sz val="11"/>
        <color theme="1"/>
        <rFont val="ＭＳ Ｐゴシック"/>
        <family val="3"/>
        <charset val="128"/>
        <scheme val="minor"/>
      </rPr>
      <t>3</t>
    </r>
    <r>
      <rPr>
        <vertAlign val="subscript"/>
        <sz val="11"/>
        <color theme="1"/>
        <rFont val="ＭＳ Ｐゴシック"/>
        <family val="3"/>
        <charset val="128"/>
        <scheme val="minor"/>
      </rPr>
      <t>N</t>
    </r>
    <r>
      <rPr>
        <sz val="11"/>
        <color theme="1"/>
        <rFont val="ＭＳ Ｐゴシック"/>
        <family val="3"/>
        <charset val="128"/>
        <scheme val="minor"/>
      </rPr>
      <t>/h</t>
    </r>
    <phoneticPr fontId="5"/>
  </si>
  <si>
    <t>台</t>
    <rPh sb="0" eb="1">
      <t>ダイ</t>
    </rPh>
    <phoneticPr fontId="5"/>
  </si>
  <si>
    <t>kW</t>
    <phoneticPr fontId="44"/>
  </si>
  <si>
    <t>設備</t>
    <rPh sb="0" eb="2">
      <t>セツビ</t>
    </rPh>
    <phoneticPr fontId="5"/>
  </si>
  <si>
    <t>項目</t>
    <rPh sb="0" eb="2">
      <t>コウモク</t>
    </rPh>
    <phoneticPr fontId="5"/>
  </si>
  <si>
    <t>MJ/h</t>
    <phoneticPr fontId="5"/>
  </si>
  <si>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/月</t>
    </r>
    <rPh sb="4" eb="5">
      <t>ゲツ</t>
    </rPh>
    <phoneticPr fontId="5"/>
  </si>
  <si>
    <t>有効発電量（換算値）</t>
    <rPh sb="0" eb="2">
      <t>ユウコウ</t>
    </rPh>
    <rPh sb="2" eb="4">
      <t>ハツデン</t>
    </rPh>
    <rPh sb="4" eb="5">
      <t>リョウ</t>
    </rPh>
    <rPh sb="6" eb="8">
      <t>カンサン</t>
    </rPh>
    <rPh sb="8" eb="9">
      <t>チ</t>
    </rPh>
    <phoneticPr fontId="5"/>
  </si>
  <si>
    <t>・1台あたり</t>
    <phoneticPr fontId="5"/>
  </si>
  <si>
    <t>台分</t>
    <rPh sb="0" eb="1">
      <t>ダイ</t>
    </rPh>
    <rPh sb="1" eb="2">
      <t>ブン</t>
    </rPh>
    <phoneticPr fontId="5"/>
  </si>
  <si>
    <t>導入助成対象設備
合計</t>
    <rPh sb="0" eb="2">
      <t>ドウニュウ</t>
    </rPh>
    <rPh sb="2" eb="4">
      <t>ジョセイ</t>
    </rPh>
    <rPh sb="4" eb="6">
      <t>タイショウ</t>
    </rPh>
    <rPh sb="6" eb="8">
      <t>セツビ</t>
    </rPh>
    <rPh sb="9" eb="11">
      <t>ゴウケイ</t>
    </rPh>
    <phoneticPr fontId="5"/>
  </si>
  <si>
    <t>年間</t>
    <rPh sb="0" eb="2">
      <t>ネンカン</t>
    </rPh>
    <phoneticPr fontId="5"/>
  </si>
  <si>
    <t>h/年</t>
    <rPh sb="2" eb="3">
      <t>ネン</t>
    </rPh>
    <phoneticPr fontId="5"/>
  </si>
  <si>
    <r>
      <t>m</t>
    </r>
    <r>
      <rPr>
        <vertAlign val="superscript"/>
        <sz val="10"/>
        <color indexed="8"/>
        <rFont val="ＭＳ Ｐゴシック"/>
        <family val="3"/>
        <charset val="128"/>
        <scheme val="minor"/>
      </rPr>
      <t>3</t>
    </r>
    <r>
      <rPr>
        <vertAlign val="subscript"/>
        <sz val="10"/>
        <color indexed="8"/>
        <rFont val="ＭＳ Ｐゴシック"/>
        <family val="3"/>
        <charset val="128"/>
        <scheme val="minor"/>
      </rPr>
      <t>N</t>
    </r>
    <r>
      <rPr>
        <sz val="10"/>
        <color theme="1"/>
        <rFont val="ＭＳ Ｐゴシック"/>
        <family val="3"/>
        <charset val="128"/>
        <scheme val="minor"/>
      </rPr>
      <t>/年</t>
    </r>
    <rPh sb="4" eb="5">
      <t>ネン</t>
    </rPh>
    <phoneticPr fontId="5"/>
  </si>
  <si>
    <t>kWh/年</t>
    <rPh sb="4" eb="5">
      <t>ネン</t>
    </rPh>
    <phoneticPr fontId="5"/>
  </si>
  <si>
    <t>MJ/年</t>
    <rPh sb="3" eb="4">
      <t>ネン</t>
    </rPh>
    <phoneticPr fontId="5"/>
  </si>
  <si>
    <t>有効発電効率（HHVベース）</t>
    <rPh sb="0" eb="2">
      <t>ユウコウ</t>
    </rPh>
    <rPh sb="2" eb="4">
      <t>ハツデン</t>
    </rPh>
    <rPh sb="4" eb="6">
      <t>コウリツ</t>
    </rPh>
    <phoneticPr fontId="5"/>
  </si>
  <si>
    <t>排熱回収効率（同上）</t>
    <rPh sb="0" eb="2">
      <t>ハイネツ</t>
    </rPh>
    <rPh sb="2" eb="4">
      <t>カイシュウ</t>
    </rPh>
    <rPh sb="4" eb="6">
      <t>コウリツ</t>
    </rPh>
    <rPh sb="7" eb="9">
      <t>ドウジョウ</t>
    </rPh>
    <phoneticPr fontId="5"/>
  </si>
  <si>
    <t>総合効率（同上）</t>
    <rPh sb="0" eb="2">
      <t>ソウゴウ</t>
    </rPh>
    <rPh sb="2" eb="4">
      <t>コウリツ</t>
    </rPh>
    <rPh sb="5" eb="7">
      <t>ドウジョウ</t>
    </rPh>
    <phoneticPr fontId="5"/>
  </si>
  <si>
    <t>会社名　：</t>
    <phoneticPr fontId="5"/>
  </si>
  <si>
    <t>部課名　：</t>
    <phoneticPr fontId="5"/>
  </si>
  <si>
    <t>担当者氏名　：</t>
    <phoneticPr fontId="5"/>
  </si>
  <si>
    <t>電話番号　：</t>
    <phoneticPr fontId="5"/>
  </si>
  <si>
    <t>携帯電話　：</t>
    <phoneticPr fontId="5"/>
  </si>
  <si>
    <t>Eメール　：</t>
    <phoneticPr fontId="5"/>
  </si>
  <si>
    <t xml:space="preserve"> 事業の名称</t>
    <phoneticPr fontId="5"/>
  </si>
  <si>
    <t xml:space="preserve"> 事業所の名称</t>
    <phoneticPr fontId="5"/>
  </si>
  <si>
    <t xml:space="preserve"> 事業所の所在地</t>
    <phoneticPr fontId="5"/>
  </si>
  <si>
    <t xml:space="preserve"> 助成対象設備</t>
    <rPh sb="1" eb="3">
      <t>ジョセイ</t>
    </rPh>
    <rPh sb="3" eb="5">
      <t>タイショウ</t>
    </rPh>
    <phoneticPr fontId="5"/>
  </si>
  <si>
    <t xml:space="preserve"> 備考</t>
    <rPh sb="1" eb="3">
      <t>ビコウ</t>
    </rPh>
    <phoneticPr fontId="5"/>
  </si>
  <si>
    <t xml:space="preserve"> (2) 助成対象経費</t>
    <phoneticPr fontId="5"/>
  </si>
  <si>
    <t>水素製造能力</t>
    <rPh sb="0" eb="2">
      <t>スイソ</t>
    </rPh>
    <rPh sb="2" eb="4">
      <t>セイゾウ</t>
    </rPh>
    <rPh sb="4" eb="6">
      <t>ノウリョク</t>
    </rPh>
    <phoneticPr fontId="31"/>
  </si>
  <si>
    <t>設置無し</t>
    <rPh sb="0" eb="2">
      <t>セッチ</t>
    </rPh>
    <rPh sb="2" eb="3">
      <t>ナ</t>
    </rPh>
    <phoneticPr fontId="31"/>
  </si>
  <si>
    <t>経費名称</t>
    <rPh sb="0" eb="2">
      <t>ケイヒ</t>
    </rPh>
    <rPh sb="2" eb="4">
      <t>メイショウ</t>
    </rPh>
    <phoneticPr fontId="5"/>
  </si>
  <si>
    <t>機（器）</t>
    <rPh sb="0" eb="1">
      <t>キ</t>
    </rPh>
    <rPh sb="2" eb="3">
      <t>キ</t>
    </rPh>
    <phoneticPr fontId="5"/>
  </si>
  <si>
    <t>個</t>
    <rPh sb="0" eb="1">
      <t>コ</t>
    </rPh>
    <phoneticPr fontId="5"/>
  </si>
  <si>
    <t>本</t>
    <rPh sb="0" eb="1">
      <t>ホン</t>
    </rPh>
    <phoneticPr fontId="5"/>
  </si>
  <si>
    <t>枚</t>
    <rPh sb="0" eb="1">
      <t>マイ</t>
    </rPh>
    <phoneticPr fontId="5"/>
  </si>
  <si>
    <t>人工</t>
    <rPh sb="0" eb="2">
      <t>ニンク</t>
    </rPh>
    <phoneticPr fontId="5"/>
  </si>
  <si>
    <t>箇所</t>
    <rPh sb="0" eb="2">
      <t>カショ</t>
    </rPh>
    <phoneticPr fontId="5"/>
  </si>
  <si>
    <t>日</t>
    <rPh sb="0" eb="1">
      <t>ニチ</t>
    </rPh>
    <phoneticPr fontId="5"/>
  </si>
  <si>
    <t>時間</t>
    <rPh sb="0" eb="2">
      <t>ジカン</t>
    </rPh>
    <phoneticPr fontId="5"/>
  </si>
  <si>
    <t>式</t>
    <rPh sb="0" eb="1">
      <t>シキ</t>
    </rPh>
    <phoneticPr fontId="5"/>
  </si>
  <si>
    <t>ｍ</t>
  </si>
  <si>
    <t>kg</t>
  </si>
  <si>
    <t>m2</t>
  </si>
  <si>
    <t>m3</t>
    <phoneticPr fontId="31"/>
  </si>
  <si>
    <t>相当蒸発量</t>
    <rPh sb="0" eb="2">
      <t>ソウトウ</t>
    </rPh>
    <rPh sb="2" eb="5">
      <t>ジョウハツリョウ</t>
    </rPh>
    <phoneticPr fontId="31"/>
  </si>
  <si>
    <t>1,000kg/ｈ超</t>
    <rPh sb="9" eb="10">
      <t>チョウ</t>
    </rPh>
    <phoneticPr fontId="31"/>
  </si>
  <si>
    <t>1,000kg/ｈ以下</t>
    <rPh sb="9" eb="11">
      <t>イカ</t>
    </rPh>
    <phoneticPr fontId="31"/>
  </si>
  <si>
    <r>
      <t xml:space="preserve"> 助成対象事業者
 連絡先</t>
    </r>
    <r>
      <rPr>
        <vertAlign val="superscript"/>
        <sz val="12"/>
        <rFont val="ＭＳ Ｐ明朝"/>
        <family val="1"/>
        <charset val="128"/>
      </rPr>
      <t>※</t>
    </r>
    <rPh sb="10" eb="13">
      <t>レンラクサキ</t>
    </rPh>
    <phoneticPr fontId="5"/>
  </si>
  <si>
    <t>第２号様式（第８条関係）　その２</t>
    <phoneticPr fontId="5"/>
  </si>
  <si>
    <t>※ 再生可能エネルギー由来水素活用設備を設置する場合のみ記載すること。（既に導入している場合を含む。）</t>
    <rPh sb="28" eb="30">
      <t>キサイ</t>
    </rPh>
    <phoneticPr fontId="5"/>
  </si>
  <si>
    <t>　燃料電池自動車</t>
    <phoneticPr fontId="5"/>
  </si>
  <si>
    <t>　燃料電池バス</t>
    <phoneticPr fontId="5"/>
  </si>
  <si>
    <t>　燃料電池
　フォークリフト</t>
    <phoneticPr fontId="5"/>
  </si>
  <si>
    <t>　燃料電池トラック</t>
    <phoneticPr fontId="5"/>
  </si>
  <si>
    <t>　純水素型燃料電池</t>
    <phoneticPr fontId="5"/>
  </si>
  <si>
    <t>　水素燃料ボイラー</t>
    <rPh sb="1" eb="3">
      <t>スイソ</t>
    </rPh>
    <phoneticPr fontId="5"/>
  </si>
  <si>
    <t>台数</t>
    <phoneticPr fontId="5"/>
  </si>
  <si>
    <t>対象設備</t>
    <rPh sb="0" eb="2">
      <t>タイショウ</t>
    </rPh>
    <rPh sb="2" eb="4">
      <t>セツビ</t>
    </rPh>
    <phoneticPr fontId="5"/>
  </si>
  <si>
    <t>導入予定年月</t>
    <phoneticPr fontId="5"/>
  </si>
  <si>
    <t>※2：借入金の場合、備考欄に金融機関名とその本支店名を明記すること。</t>
    <phoneticPr fontId="5"/>
  </si>
  <si>
    <t>（工事契約予定日）</t>
    <phoneticPr fontId="5"/>
  </si>
  <si>
    <t>（工事完了予定日）</t>
    <rPh sb="3" eb="5">
      <t>カンリョウ</t>
    </rPh>
    <phoneticPr fontId="5"/>
  </si>
  <si>
    <t>　事業の開始日</t>
    <rPh sb="1" eb="3">
      <t>ジギョウ</t>
    </rPh>
    <rPh sb="4" eb="6">
      <t>カイシ</t>
    </rPh>
    <phoneticPr fontId="5"/>
  </si>
  <si>
    <t>　工事の完了日</t>
    <rPh sb="1" eb="3">
      <t>コウジ</t>
    </rPh>
    <rPh sb="4" eb="6">
      <t>カンリョウ</t>
    </rPh>
    <phoneticPr fontId="5"/>
  </si>
  <si>
    <t>　工事日数（全日）</t>
    <rPh sb="1" eb="3">
      <t>コウジ</t>
    </rPh>
    <rPh sb="3" eb="5">
      <t>ニッスウ</t>
    </rPh>
    <rPh sb="6" eb="8">
      <t>ゼンジツ</t>
    </rPh>
    <phoneticPr fontId="5"/>
  </si>
  <si>
    <t>調達先</t>
    <rPh sb="0" eb="2">
      <t>チョウタツ</t>
    </rPh>
    <rPh sb="2" eb="3">
      <t>サキ</t>
    </rPh>
    <phoneticPr fontId="5"/>
  </si>
  <si>
    <t>備考</t>
    <rPh sb="0" eb="2">
      <t>ビコウ</t>
    </rPh>
    <phoneticPr fontId="5"/>
  </si>
  <si>
    <t>（土日祝日を含む。）</t>
    <phoneticPr fontId="5"/>
  </si>
  <si>
    <t>項目</t>
    <rPh sb="0" eb="2">
      <t>コウモク</t>
    </rPh>
    <phoneticPr fontId="5"/>
  </si>
  <si>
    <t>実施予定</t>
    <rPh sb="0" eb="2">
      <t>ジッシ</t>
    </rPh>
    <rPh sb="2" eb="4">
      <t>ヨテイ</t>
    </rPh>
    <phoneticPr fontId="5"/>
  </si>
  <si>
    <r>
      <t>　借入金</t>
    </r>
    <r>
      <rPr>
        <vertAlign val="superscript"/>
        <sz val="11"/>
        <color theme="1"/>
        <rFont val="ＭＳ 明朝"/>
        <family val="1"/>
        <charset val="128"/>
      </rPr>
      <t>※2</t>
    </r>
    <r>
      <rPr>
        <sz val="12"/>
        <color theme="1"/>
        <rFont val="メイリオ"/>
        <family val="2"/>
        <charset val="128"/>
      </rPr>
      <t/>
    </r>
    <phoneticPr fontId="5"/>
  </si>
  <si>
    <r>
      <t>　合　計</t>
    </r>
    <r>
      <rPr>
        <vertAlign val="superscript"/>
        <sz val="11"/>
        <color indexed="8"/>
        <rFont val="ＭＳ 明朝"/>
        <family val="1"/>
        <charset val="128"/>
      </rPr>
      <t>※3</t>
    </r>
    <phoneticPr fontId="5"/>
  </si>
  <si>
    <t>　事業者の自己資金</t>
    <phoneticPr fontId="5"/>
  </si>
  <si>
    <t>　工事の実稼働日数</t>
    <rPh sb="1" eb="3">
      <t>コウジ</t>
    </rPh>
    <rPh sb="4" eb="5">
      <t>ジツ</t>
    </rPh>
    <rPh sb="5" eb="7">
      <t>カドウ</t>
    </rPh>
    <rPh sb="7" eb="9">
      <t>ニッスウ</t>
    </rPh>
    <phoneticPr fontId="5"/>
  </si>
  <si>
    <r>
      <t>（1）事業の工程</t>
    </r>
    <r>
      <rPr>
        <vertAlign val="superscript"/>
        <sz val="11"/>
        <color theme="1"/>
        <rFont val="ＭＳ 明朝"/>
        <family val="1"/>
        <charset val="128"/>
      </rPr>
      <t>※1</t>
    </r>
    <rPh sb="6" eb="8">
      <t>コウテイ</t>
    </rPh>
    <phoneticPr fontId="5"/>
  </si>
  <si>
    <t>（2）資金調達計画</t>
    <phoneticPr fontId="5"/>
  </si>
  <si>
    <t>※3：上記調達金額合計は、第1号様式の（1）助成対象事業に要する経費の金額と合致させること。</t>
    <phoneticPr fontId="5"/>
  </si>
  <si>
    <t>※1：交付決定日を想定して計画すること。</t>
    <phoneticPr fontId="5"/>
  </si>
  <si>
    <t>金額［円］</t>
    <rPh sb="0" eb="2">
      <t>キンガク</t>
    </rPh>
    <rPh sb="3" eb="4">
      <t>エン</t>
    </rPh>
    <phoneticPr fontId="5"/>
  </si>
  <si>
    <t>割合［％］</t>
    <rPh sb="0" eb="2">
      <t>ワリアイ</t>
    </rPh>
    <phoneticPr fontId="5"/>
  </si>
  <si>
    <t>金額［円］</t>
    <rPh sb="3" eb="4">
      <t>エン</t>
    </rPh>
    <phoneticPr fontId="5"/>
  </si>
  <si>
    <t>助成対象事業者</t>
    <rPh sb="0" eb="2">
      <t>ジョセイ</t>
    </rPh>
    <rPh sb="2" eb="4">
      <t>タイショウ</t>
    </rPh>
    <rPh sb="4" eb="7">
      <t>ジギョウシャ</t>
    </rPh>
    <phoneticPr fontId="5"/>
  </si>
  <si>
    <t>（注）本事業を共同事業で行う場合は、共同申請者同士及び工事請負者との
　　　連絡・責任体制を明確に記入すること。</t>
    <phoneticPr fontId="5"/>
  </si>
  <si>
    <t>会社名称</t>
    <rPh sb="0" eb="2">
      <t>カイシャ</t>
    </rPh>
    <rPh sb="2" eb="4">
      <t>メイショウ</t>
    </rPh>
    <phoneticPr fontId="5"/>
  </si>
  <si>
    <t>部署名</t>
    <rPh sb="0" eb="2">
      <t>ブショ</t>
    </rPh>
    <rPh sb="2" eb="3">
      <t>ナ</t>
    </rPh>
    <phoneticPr fontId="5"/>
  </si>
  <si>
    <t>役職・氏名</t>
    <phoneticPr fontId="5"/>
  </si>
  <si>
    <t>（1）共同申請者又は、工事請負者（予定）</t>
    <rPh sb="3" eb="5">
      <t>キョウドウ</t>
    </rPh>
    <rPh sb="5" eb="8">
      <t>シンセイシャ</t>
    </rPh>
    <rPh sb="8" eb="9">
      <t>マタ</t>
    </rPh>
    <rPh sb="11" eb="13">
      <t>コウジ</t>
    </rPh>
    <rPh sb="13" eb="15">
      <t>ウケオイ</t>
    </rPh>
    <rPh sb="15" eb="16">
      <t>シャ</t>
    </rPh>
    <rPh sb="17" eb="19">
      <t>ヨテイ</t>
    </rPh>
    <phoneticPr fontId="5"/>
  </si>
  <si>
    <t>（2）共同申請者又は、工事請負者（予定）</t>
    <rPh sb="3" eb="5">
      <t>キョウドウ</t>
    </rPh>
    <rPh sb="5" eb="8">
      <t>シンセイシャ</t>
    </rPh>
    <rPh sb="8" eb="9">
      <t>マタ</t>
    </rPh>
    <rPh sb="11" eb="13">
      <t>コウジ</t>
    </rPh>
    <rPh sb="13" eb="15">
      <t>ウケオイ</t>
    </rPh>
    <rPh sb="15" eb="16">
      <t>シャ</t>
    </rPh>
    <rPh sb="17" eb="19">
      <t>ヨテイ</t>
    </rPh>
    <phoneticPr fontId="5"/>
  </si>
  <si>
    <t>再生可能エネルギー利用率</t>
    <phoneticPr fontId="5"/>
  </si>
  <si>
    <t>定格能力</t>
    <rPh sb="0" eb="2">
      <t>テイカク</t>
    </rPh>
    <rPh sb="2" eb="4">
      <t>ノウリョク</t>
    </rPh>
    <phoneticPr fontId="5"/>
  </si>
  <si>
    <t>水素利用率</t>
    <rPh sb="0" eb="2">
      <t>スイソ</t>
    </rPh>
    <phoneticPr fontId="5"/>
  </si>
  <si>
    <r>
      <t>　事業所内発電：</t>
    </r>
    <r>
      <rPr>
        <u/>
        <sz val="10.5"/>
        <rFont val="ＭＳ 明朝"/>
        <family val="1"/>
        <charset val="128"/>
      </rPr>
      <t>　　　　</t>
    </r>
    <r>
      <rPr>
        <sz val="10.5"/>
        <rFont val="ＭＳ 明朝"/>
        <family val="1"/>
        <charset val="128"/>
      </rPr>
      <t xml:space="preserve"> ％、事業所外供給：</t>
    </r>
    <r>
      <rPr>
        <u/>
        <sz val="10.5"/>
        <rFont val="ＭＳ 明朝"/>
        <family val="1"/>
        <charset val="128"/>
      </rPr>
      <t>　　　　</t>
    </r>
    <r>
      <rPr>
        <sz val="10.5"/>
        <rFont val="ＭＳ 明朝"/>
        <family val="1"/>
        <charset val="128"/>
      </rPr>
      <t xml:space="preserve"> ％</t>
    </r>
    <rPh sb="1" eb="4">
      <t>ジギョウショ</t>
    </rPh>
    <rPh sb="4" eb="5">
      <t>ナイ</t>
    </rPh>
    <rPh sb="5" eb="7">
      <t>ハツデン</t>
    </rPh>
    <rPh sb="15" eb="18">
      <t>ジギョウショ</t>
    </rPh>
    <rPh sb="18" eb="19">
      <t>ガイ</t>
    </rPh>
    <rPh sb="19" eb="21">
      <t>キョウキュウ</t>
    </rPh>
    <phoneticPr fontId="5"/>
  </si>
  <si>
    <r>
      <t>　事業所内製造：</t>
    </r>
    <r>
      <rPr>
        <u/>
        <sz val="10.5"/>
        <rFont val="ＭＳ 明朝"/>
        <family val="1"/>
        <charset val="128"/>
      </rPr>
      <t>　　　　</t>
    </r>
    <r>
      <rPr>
        <sz val="10.5"/>
        <rFont val="ＭＳ 明朝"/>
        <family val="1"/>
        <charset val="128"/>
      </rPr>
      <t xml:space="preserve"> ％、　事業所外供給：</t>
    </r>
    <r>
      <rPr>
        <u/>
        <sz val="10.5"/>
        <rFont val="ＭＳ 明朝"/>
        <family val="1"/>
        <charset val="128"/>
      </rPr>
      <t>　　　　</t>
    </r>
    <r>
      <rPr>
        <sz val="10.5"/>
        <rFont val="ＭＳ 明朝"/>
        <family val="1"/>
        <charset val="128"/>
      </rPr>
      <t xml:space="preserve"> ％</t>
    </r>
    <rPh sb="1" eb="4">
      <t>ジギョウショ</t>
    </rPh>
    <rPh sb="4" eb="5">
      <t>ナイ</t>
    </rPh>
    <rPh sb="5" eb="7">
      <t>セイゾウ</t>
    </rPh>
    <rPh sb="16" eb="19">
      <t>ジギョウショ</t>
    </rPh>
    <rPh sb="19" eb="20">
      <t>ガイ</t>
    </rPh>
    <rPh sb="20" eb="22">
      <t>キョウキュウ</t>
    </rPh>
    <phoneticPr fontId="5"/>
  </si>
  <si>
    <r>
      <t>　削減効果：</t>
    </r>
    <r>
      <rPr>
        <u/>
        <sz val="10.5"/>
        <rFont val="ＭＳ 明朝"/>
        <family val="1"/>
        <charset val="128"/>
      </rPr>
      <t>　　　   　　</t>
    </r>
    <r>
      <rPr>
        <sz val="10.5"/>
        <rFont val="ＭＳ 明朝"/>
        <family val="1"/>
        <charset val="128"/>
      </rPr>
      <t xml:space="preserve"> kg／年（CO2換算）</t>
    </r>
    <phoneticPr fontId="5"/>
  </si>
  <si>
    <t>温室効果ガス削減効果（環境性）</t>
    <phoneticPr fontId="5"/>
  </si>
  <si>
    <t>　　(内訳)：</t>
    <phoneticPr fontId="5"/>
  </si>
  <si>
    <t>災害時対応
（自立運転）</t>
    <phoneticPr fontId="5"/>
  </si>
  <si>
    <t>　　(概要)：</t>
    <rPh sb="3" eb="5">
      <t>ガイヨウ</t>
    </rPh>
    <phoneticPr fontId="5"/>
  </si>
  <si>
    <t>設置場所事業所の概要（適用法規等）</t>
    <phoneticPr fontId="5"/>
  </si>
  <si>
    <t>導入対象設備</t>
    <rPh sb="0" eb="2">
      <t>ドウニュウ</t>
    </rPh>
    <rPh sb="2" eb="4">
      <t>タイショウ</t>
    </rPh>
    <rPh sb="4" eb="6">
      <t>セツビ</t>
    </rPh>
    <phoneticPr fontId="5"/>
  </si>
  <si>
    <r>
      <t>　水素燃料電池発電出力・稼働時間：</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h</t>
    </r>
    <rPh sb="1" eb="3">
      <t>スイソ</t>
    </rPh>
    <rPh sb="3" eb="7">
      <t>ネンリョウデンチ</t>
    </rPh>
    <rPh sb="7" eb="9">
      <t>ハツデン</t>
    </rPh>
    <rPh sb="9" eb="11">
      <t>シュツリョク</t>
    </rPh>
    <rPh sb="12" eb="14">
      <t>カドウ</t>
    </rPh>
    <rPh sb="14" eb="16">
      <t>ジカン</t>
    </rPh>
    <phoneticPr fontId="5"/>
  </si>
  <si>
    <t>＊設置する対象設備の該当項目に対して必要事項を記入すること。</t>
    <rPh sb="5" eb="7">
      <t>タイショウ</t>
    </rPh>
    <rPh sb="10" eb="12">
      <t>ガイトウ</t>
    </rPh>
    <rPh sb="12" eb="14">
      <t>コウモク</t>
    </rPh>
    <rPh sb="18" eb="20">
      <t>ヒツヨウ</t>
    </rPh>
    <rPh sb="20" eb="22">
      <t>ジコウ</t>
    </rPh>
    <phoneticPr fontId="5"/>
  </si>
  <si>
    <t>（1）計画概要</t>
    <phoneticPr fontId="5"/>
  </si>
  <si>
    <t>（２）全体計画</t>
    <rPh sb="3" eb="5">
      <t>ゼンタイ</t>
    </rPh>
    <rPh sb="5" eb="7">
      <t>ケイカク</t>
    </rPh>
    <phoneticPr fontId="5"/>
  </si>
  <si>
    <t>（３）全体計画（添付・関連資料）</t>
    <rPh sb="3" eb="5">
      <t>ゼンタイ</t>
    </rPh>
    <rPh sb="5" eb="7">
      <t>ケイカク</t>
    </rPh>
    <rPh sb="8" eb="10">
      <t>テンプ</t>
    </rPh>
    <rPh sb="11" eb="13">
      <t>カンレン</t>
    </rPh>
    <rPh sb="13" eb="15">
      <t>シリョウ</t>
    </rPh>
    <phoneticPr fontId="5"/>
  </si>
  <si>
    <t>１　事業計画</t>
    <phoneticPr fontId="5"/>
  </si>
  <si>
    <r>
      <t>２　再生可能エネルギー由来水素活用設備から供給を受ける設備の導入計画</t>
    </r>
    <r>
      <rPr>
        <vertAlign val="superscript"/>
        <sz val="12"/>
        <rFont val="ＭＳ 明朝"/>
        <family val="1"/>
        <charset val="128"/>
      </rPr>
      <t>※</t>
    </r>
    <rPh sb="27" eb="29">
      <t>セツビ</t>
    </rPh>
    <rPh sb="30" eb="32">
      <t>ドウニュウ</t>
    </rPh>
    <rPh sb="32" eb="34">
      <t>ケイカク</t>
    </rPh>
    <phoneticPr fontId="5"/>
  </si>
  <si>
    <t>他の機関からの
補助金等</t>
    <phoneticPr fontId="5"/>
  </si>
  <si>
    <t>　補助金等の名称：</t>
    <phoneticPr fontId="5"/>
  </si>
  <si>
    <t>　補助金等の目的：</t>
    <phoneticPr fontId="5"/>
  </si>
  <si>
    <t>　交付決定時期：</t>
    <phoneticPr fontId="5"/>
  </si>
  <si>
    <t>　交付申請額：</t>
    <phoneticPr fontId="5"/>
  </si>
  <si>
    <t>　開始：</t>
    <phoneticPr fontId="5"/>
  </si>
  <si>
    <t>　終了：</t>
    <rPh sb="1" eb="3">
      <t>シュウリョウ</t>
    </rPh>
    <phoneticPr fontId="5"/>
  </si>
  <si>
    <t>　実施期間（年月）</t>
    <rPh sb="6" eb="8">
      <t>ネンゲツ</t>
    </rPh>
    <phoneticPr fontId="5"/>
  </si>
  <si>
    <t>※当該事業に直接あるいは間接に関係するものについて、必ず記入すること。誤記載等が後に判明した場合、
　交付決定を取り消す場合もあります。</t>
    <phoneticPr fontId="5"/>
  </si>
  <si>
    <t>※事業実施に当たって許認可（届出）、権利使用（又は取得）の必要なものについて、その取得状況及び見通しを記載すること。</t>
    <phoneticPr fontId="5"/>
  </si>
  <si>
    <t>※事業実施上問題となる事項がある場合、その内容と解決の見通しを記載すること。</t>
    <phoneticPr fontId="5"/>
  </si>
  <si>
    <t>第２号様式（第８条関係）　その５</t>
    <phoneticPr fontId="5"/>
  </si>
  <si>
    <t>第２号様式（第８条関係）　その１</t>
    <phoneticPr fontId="5"/>
  </si>
  <si>
    <t>※申請した企業の創業等の沿革、過去・現在の主な事業を記載すること。</t>
    <phoneticPr fontId="5"/>
  </si>
  <si>
    <t>※申請した企業の代表者の略歴を記載すること。</t>
    <phoneticPr fontId="5"/>
  </si>
  <si>
    <t>　［千円］</t>
    <phoneticPr fontId="5"/>
  </si>
  <si>
    <t>　実施機関等の名称：</t>
    <rPh sb="5" eb="6">
      <t>トウ</t>
    </rPh>
    <phoneticPr fontId="5"/>
  </si>
  <si>
    <t>※ 事業全般の内容についての対応が可能であるとともに、申請に係る公社からの指示に対して一元的な窓口を担う連絡先を記載すること。</t>
    <phoneticPr fontId="5"/>
  </si>
  <si>
    <t>３　事業の工程及び資金調達計画</t>
    <rPh sb="2" eb="4">
      <t>ジギョウ</t>
    </rPh>
    <rPh sb="5" eb="7">
      <t>コウテイ</t>
    </rPh>
    <rPh sb="7" eb="8">
      <t>オヨ</t>
    </rPh>
    <phoneticPr fontId="5"/>
  </si>
  <si>
    <t>４　実施事業に関する事項（その他の補助金・助成金等との関係）</t>
    <phoneticPr fontId="5"/>
  </si>
  <si>
    <t>　４.１　本助成金以外に受ける又は申請中及び申請予定の補助金等の内容</t>
    <rPh sb="12" eb="13">
      <t>ウ</t>
    </rPh>
    <rPh sb="15" eb="16">
      <t>マタ</t>
    </rPh>
    <rPh sb="17" eb="19">
      <t>シンセイ</t>
    </rPh>
    <rPh sb="19" eb="20">
      <t>チュウ</t>
    </rPh>
    <rPh sb="20" eb="21">
      <t>オヨ</t>
    </rPh>
    <rPh sb="22" eb="24">
      <t>シンセイ</t>
    </rPh>
    <rPh sb="24" eb="26">
      <t>ヨテイ</t>
    </rPh>
    <phoneticPr fontId="5"/>
  </si>
  <si>
    <t>５　その他</t>
    <phoneticPr fontId="5"/>
  </si>
  <si>
    <t>　５.１　許認可・権利関係等事業実施の前提となる事項</t>
    <phoneticPr fontId="5"/>
  </si>
  <si>
    <t>　５.２　その他実施上問題となる事項</t>
    <phoneticPr fontId="5"/>
  </si>
  <si>
    <r>
      <rPr>
        <sz val="12"/>
        <rFont val="ＭＳ Ｐ明朝"/>
        <family val="1"/>
        <charset val="128"/>
      </rPr>
      <t>再エネ由来水素の本格活用を見据えた設備等導入促進事業助成金交付要綱</t>
    </r>
    <r>
      <rPr>
        <sz val="12"/>
        <color theme="1"/>
        <rFont val="ＭＳ Ｐ明朝"/>
        <family val="1"/>
        <charset val="128"/>
      </rPr>
      <t>（令和３年５月28日付３都環公地温第430号）第８条の規定に基づき、助成金の交付について関係書類を添えて、次のとおり申請します。</t>
    </r>
    <phoneticPr fontId="5"/>
  </si>
  <si>
    <t xml:space="preserve"> 千円</t>
    <rPh sb="1" eb="2">
      <t>セン</t>
    </rPh>
    <phoneticPr fontId="5"/>
  </si>
  <si>
    <t xml:space="preserve"> 人（法人を含む。）</t>
    <phoneticPr fontId="5"/>
  </si>
  <si>
    <t xml:space="preserve"> 人</t>
    <phoneticPr fontId="5"/>
  </si>
  <si>
    <t xml:space="preserve"> 株    （</t>
    <phoneticPr fontId="5"/>
  </si>
  <si>
    <t>参考様式（第８条関係）　別紙２その１</t>
    <rPh sb="0" eb="2">
      <t>サンコウ</t>
    </rPh>
    <phoneticPr fontId="5"/>
  </si>
  <si>
    <t>参考様式（第８条関係）　別紙２追１</t>
    <rPh sb="0" eb="2">
      <t>サンコウ</t>
    </rPh>
    <rPh sb="15" eb="16">
      <t>ツイ</t>
    </rPh>
    <phoneticPr fontId="5"/>
  </si>
  <si>
    <t>参考様式（第８条関係）　別紙２その２</t>
    <phoneticPr fontId="5"/>
  </si>
  <si>
    <t>第２号様式（第８条関係）　別紙２</t>
    <phoneticPr fontId="5"/>
  </si>
  <si>
    <r>
      <t>　水素製造能力・稼働率：</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
</t>
    </r>
    <r>
      <rPr>
        <sz val="9"/>
        <rFont val="ＭＳ 明朝"/>
        <family val="1"/>
        <charset val="128"/>
      </rPr>
      <t xml:space="preserve">   　※稼働率(％)＝自立運転時水素製造能力(Nm3/日)／定格水素製造能力(Nm3/日)</t>
    </r>
    <rPh sb="1" eb="3">
      <t>スイソ</t>
    </rPh>
    <rPh sb="3" eb="5">
      <t>セイゾウ</t>
    </rPh>
    <rPh sb="5" eb="7">
      <t>ノウリョク</t>
    </rPh>
    <rPh sb="8" eb="11">
      <t>カドウリツ</t>
    </rPh>
    <phoneticPr fontId="5"/>
  </si>
  <si>
    <t>←２者以上（共同申請者）の場合は、公社へご連絡ください。</t>
    <rPh sb="2" eb="3">
      <t>シャ</t>
    </rPh>
    <rPh sb="3" eb="5">
      <t>イジョウ</t>
    </rPh>
    <rPh sb="6" eb="8">
      <t>キョウドウ</t>
    </rPh>
    <rPh sb="8" eb="10">
      <t>シンセイ</t>
    </rPh>
    <rPh sb="10" eb="11">
      <t>シャ</t>
    </rPh>
    <rPh sb="13" eb="15">
      <t>バアイ</t>
    </rPh>
    <rPh sb="17" eb="19">
      <t>コウシャ</t>
    </rPh>
    <rPh sb="21" eb="23">
      <t>レンラク</t>
    </rPh>
    <phoneticPr fontId="5"/>
  </si>
  <si>
    <t>１号別紙シートより自動入力されます。</t>
    <rPh sb="1" eb="2">
      <t>ゴウ</t>
    </rPh>
    <rPh sb="2" eb="4">
      <t>ベッシ</t>
    </rPh>
    <rPh sb="9" eb="11">
      <t>ジドウ</t>
    </rPh>
    <rPh sb="11" eb="13">
      <t>ニュウリョク</t>
    </rPh>
    <phoneticPr fontId="5"/>
  </si>
  <si>
    <t>←法人は、登記簿謄本に記載された所在地を記入</t>
    <rPh sb="1" eb="3">
      <t>ホウジン</t>
    </rPh>
    <rPh sb="5" eb="8">
      <t>トウキボ</t>
    </rPh>
    <rPh sb="8" eb="10">
      <t>トウホン</t>
    </rPh>
    <rPh sb="11" eb="13">
      <t>キサイ</t>
    </rPh>
    <rPh sb="16" eb="19">
      <t>ショザイチ</t>
    </rPh>
    <rPh sb="20" eb="22">
      <t>キニュウ</t>
    </rPh>
    <phoneticPr fontId="5"/>
  </si>
  <si>
    <t>←法人は、上段に会社名、下段に代表者の役職・氏名を記入</t>
    <rPh sb="1" eb="3">
      <t>ホウジン</t>
    </rPh>
    <rPh sb="5" eb="7">
      <t>ジョウダン</t>
    </rPh>
    <rPh sb="8" eb="11">
      <t>カイシャメイ</t>
    </rPh>
    <rPh sb="25" eb="27">
      <t>キニュウ</t>
    </rPh>
    <phoneticPr fontId="5"/>
  </si>
  <si>
    <t>Ver.5</t>
    <phoneticPr fontId="5"/>
  </si>
  <si>
    <r>
      <t>株主名
又は出資者</t>
    </r>
    <r>
      <rPr>
        <vertAlign val="superscript"/>
        <sz val="10.5"/>
        <rFont val="ＭＳ 明朝"/>
        <family val="1"/>
        <charset val="128"/>
      </rPr>
      <t>※1</t>
    </r>
    <rPh sb="2" eb="3">
      <t>ナ</t>
    </rPh>
    <rPh sb="4" eb="5">
      <t>マタ</t>
    </rPh>
    <phoneticPr fontId="5"/>
  </si>
  <si>
    <t>所有株式数
又は出資額</t>
    <rPh sb="6" eb="7">
      <t>マタ</t>
    </rPh>
    <phoneticPr fontId="5"/>
  </si>
  <si>
    <t>役員数（監査役を含む）</t>
    <rPh sb="4" eb="6">
      <t>カンサ</t>
    </rPh>
    <rPh sb="6" eb="7">
      <t>ヤク</t>
    </rPh>
    <rPh sb="8" eb="9">
      <t>フク</t>
    </rPh>
    <phoneticPr fontId="5"/>
  </si>
  <si>
    <t>　温水発生器</t>
    <rPh sb="1" eb="3">
      <t>オンスイ</t>
    </rPh>
    <rPh sb="3" eb="6">
      <t>ハッセイキ</t>
    </rPh>
    <phoneticPr fontId="5"/>
  </si>
  <si>
    <t>　水素バーナー</t>
    <rPh sb="1" eb="3">
      <t>スイソ</t>
    </rPh>
    <phoneticPr fontId="5"/>
  </si>
  <si>
    <t xml:space="preserve">
　設備名称：
　構成機器：
　概　　要：
</t>
    <rPh sb="2" eb="4">
      <t>セツビ</t>
    </rPh>
    <rPh sb="4" eb="6">
      <t>メイショウ</t>
    </rPh>
    <rPh sb="10" eb="12">
      <t>コウセイ</t>
    </rPh>
    <rPh sb="12" eb="14">
      <t>キキ</t>
    </rPh>
    <rPh sb="18" eb="19">
      <t>ガイ</t>
    </rPh>
    <rPh sb="21" eb="22">
      <t>ヨウ</t>
    </rPh>
    <phoneticPr fontId="5"/>
  </si>
  <si>
    <t>費用区分</t>
    <rPh sb="0" eb="2">
      <t>ヒヨウ</t>
    </rPh>
    <rPh sb="2" eb="4">
      <t>クブン</t>
    </rPh>
    <phoneticPr fontId="2"/>
  </si>
  <si>
    <t>設計費</t>
    <rPh sb="0" eb="2">
      <t>セッケイ</t>
    </rPh>
    <rPh sb="2" eb="3">
      <t>ヒ</t>
    </rPh>
    <phoneticPr fontId="2"/>
  </si>
  <si>
    <t>設備費</t>
    <rPh sb="0" eb="3">
      <t>セツビヒ</t>
    </rPh>
    <phoneticPr fontId="2"/>
  </si>
  <si>
    <t>工事費</t>
    <rPh sb="0" eb="2">
      <t>コウジ</t>
    </rPh>
    <rPh sb="2" eb="3">
      <t>ヒ</t>
    </rPh>
    <phoneticPr fontId="2"/>
  </si>
  <si>
    <t>諸経費</t>
    <rPh sb="0" eb="3">
      <t>ショケイヒ</t>
    </rPh>
    <phoneticPr fontId="2"/>
  </si>
  <si>
    <r>
      <t>５Nm</t>
    </r>
    <r>
      <rPr>
        <vertAlign val="superscript"/>
        <sz val="12"/>
        <color theme="1"/>
        <rFont val="メイリオ"/>
        <family val="3"/>
        <charset val="128"/>
      </rPr>
      <t>3</t>
    </r>
    <r>
      <rPr>
        <sz val="12"/>
        <color theme="1"/>
        <rFont val="メイリオ"/>
        <family val="3"/>
        <charset val="128"/>
      </rPr>
      <t>/h以下</t>
    </r>
    <rPh sb="6" eb="8">
      <t>イカ</t>
    </rPh>
    <phoneticPr fontId="31"/>
  </si>
  <si>
    <t>▼助成対象外</t>
    <rPh sb="1" eb="5">
      <t>ジョセイタイショウ</t>
    </rPh>
    <rPh sb="5" eb="6">
      <t>ガイ</t>
    </rPh>
    <phoneticPr fontId="2"/>
  </si>
  <si>
    <t>費用区分</t>
    <rPh sb="0" eb="2">
      <t>ヒヨウ</t>
    </rPh>
    <rPh sb="2" eb="4">
      <t>クブン</t>
    </rPh>
    <phoneticPr fontId="5"/>
  </si>
  <si>
    <t>選択⇒</t>
    <rPh sb="0" eb="2">
      <t>センタク</t>
    </rPh>
    <phoneticPr fontId="31"/>
  </si>
  <si>
    <t xml:space="preserve"> 助成金交付申請額
（税抜き）</t>
    <rPh sb="11" eb="13">
      <t>ゼイヌ</t>
    </rPh>
    <phoneticPr fontId="5"/>
  </si>
  <si>
    <t xml:space="preserve"> (5) 助成金交付申請額</t>
    <rPh sb="5" eb="8">
      <t>ジョセイキン</t>
    </rPh>
    <rPh sb="8" eb="10">
      <t>コウフ</t>
    </rPh>
    <rPh sb="10" eb="12">
      <t>シンセイ</t>
    </rPh>
    <rPh sb="12" eb="13">
      <t>ガク</t>
    </rPh>
    <phoneticPr fontId="5"/>
  </si>
  <si>
    <t xml:space="preserve"> (3) 助成対象外経費</t>
    <rPh sb="5" eb="7">
      <t>ジョセイ</t>
    </rPh>
    <rPh sb="7" eb="10">
      <t>タイショウガイ</t>
    </rPh>
    <rPh sb="10" eb="12">
      <t>ケイヒ</t>
    </rPh>
    <phoneticPr fontId="5"/>
  </si>
  <si>
    <t xml:space="preserve"> (4) 本事業以外の国等補助金申請額</t>
    <rPh sb="5" eb="8">
      <t>ホンジギョウ</t>
    </rPh>
    <rPh sb="8" eb="10">
      <t>イガイ</t>
    </rPh>
    <phoneticPr fontId="5"/>
  </si>
  <si>
    <t xml:space="preserve"> (1) 助成対象事業に要する経費総額</t>
    <rPh sb="5" eb="7">
      <t>ジョセイ</t>
    </rPh>
    <rPh sb="7" eb="9">
      <t>タイショウ</t>
    </rPh>
    <rPh sb="9" eb="11">
      <t>ジギョウ</t>
    </rPh>
    <rPh sb="12" eb="13">
      <t>ヨウ</t>
    </rPh>
    <rPh sb="15" eb="17">
      <t>ケイヒ</t>
    </rPh>
    <rPh sb="17" eb="19">
      <t>ソウガク</t>
    </rPh>
    <phoneticPr fontId="5"/>
  </si>
  <si>
    <t>設置あり</t>
    <rPh sb="0" eb="2">
      <t>セッチ</t>
    </rPh>
    <phoneticPr fontId="31"/>
  </si>
  <si>
    <t>※該当する導入設備のシートに入力
※青色及び灰色のセルは、入力できません。</t>
    <rPh sb="1" eb="3">
      <t>ガイトウ</t>
    </rPh>
    <rPh sb="5" eb="9">
      <t>ドウニュウセツビ</t>
    </rPh>
    <rPh sb="14" eb="16">
      <t>ニュウリョク</t>
    </rPh>
    <rPh sb="19" eb="20">
      <t>イロ</t>
    </rPh>
    <rPh sb="20" eb="21">
      <t>オヨ</t>
    </rPh>
    <rPh sb="22" eb="24">
      <t>ハイイロ</t>
    </rPh>
    <phoneticPr fontId="5"/>
  </si>
  <si>
    <r>
      <t>Nm</t>
    </r>
    <r>
      <rPr>
        <vertAlign val="superscript"/>
        <sz val="11"/>
        <rFont val="ＭＳ Ｐ明朝"/>
        <family val="1"/>
        <charset val="128"/>
      </rPr>
      <t>3</t>
    </r>
    <phoneticPr fontId="5"/>
  </si>
  <si>
    <t>運搬設備</t>
    <rPh sb="0" eb="2">
      <t>ウンパン</t>
    </rPh>
    <rPh sb="2" eb="4">
      <t>セツビ</t>
    </rPh>
    <phoneticPr fontId="31"/>
  </si>
  <si>
    <t>導入無し</t>
    <rPh sb="0" eb="2">
      <t>ドウニュウ</t>
    </rPh>
    <rPh sb="2" eb="3">
      <t>ナ</t>
    </rPh>
    <phoneticPr fontId="31"/>
  </si>
  <si>
    <t>導入あり</t>
    <rPh sb="0" eb="2">
      <t>ドウニュウ</t>
    </rPh>
    <phoneticPr fontId="31"/>
  </si>
  <si>
    <r>
      <t>設備容量合計</t>
    </r>
    <r>
      <rPr>
        <vertAlign val="superscript"/>
        <sz val="11"/>
        <color rgb="FFFF0000"/>
        <rFont val="ＭＳ Ｐ明朝"/>
        <family val="1"/>
        <charset val="128"/>
      </rPr>
      <t>※</t>
    </r>
    <rPh sb="0" eb="2">
      <t>セツビ</t>
    </rPh>
    <rPh sb="2" eb="4">
      <t>ヨウリョウ</t>
    </rPh>
    <rPh sb="4" eb="6">
      <t>ゴウケイ</t>
    </rPh>
    <phoneticPr fontId="31"/>
  </si>
  <si>
    <t>水素活用設備の設備選択及び助成額上限</t>
    <rPh sb="7" eb="9">
      <t>セツビ</t>
    </rPh>
    <rPh sb="9" eb="11">
      <t>センタク</t>
    </rPh>
    <rPh sb="11" eb="12">
      <t>オヨ</t>
    </rPh>
    <rPh sb="15" eb="16">
      <t>ガク</t>
    </rPh>
    <rPh sb="16" eb="18">
      <t>ジョウゲン</t>
    </rPh>
    <phoneticPr fontId="5"/>
  </si>
  <si>
    <t>※経費 ［円］は、消費税等額を除き記入すること。</t>
    <rPh sb="1" eb="3">
      <t>ケイヒ</t>
    </rPh>
    <rPh sb="9" eb="13">
      <t>ショウヒゼイトウ</t>
    </rPh>
    <rPh sb="13" eb="14">
      <t>ガク</t>
    </rPh>
    <rPh sb="15" eb="16">
      <t>ノゾ</t>
    </rPh>
    <rPh sb="17" eb="19">
      <t>キニュウ</t>
    </rPh>
    <phoneticPr fontId="5"/>
  </si>
  <si>
    <t>③水素吸蔵合金の助成対象外経費</t>
    <rPh sb="12" eb="13">
      <t>ガイ</t>
    </rPh>
    <phoneticPr fontId="5"/>
  </si>
  <si>
    <t>④本事業以外の国等補助金申請額</t>
    <phoneticPr fontId="5"/>
  </si>
  <si>
    <t>水素トレーラーの助成額上限
（１台（容量）当たりの助成額×台数）</t>
    <rPh sb="8" eb="10">
      <t>ジョセイ</t>
    </rPh>
    <rPh sb="10" eb="11">
      <t>ガク</t>
    </rPh>
    <rPh sb="11" eb="13">
      <t>ジョウゲン</t>
    </rPh>
    <rPh sb="16" eb="17">
      <t>ダイ</t>
    </rPh>
    <rPh sb="18" eb="20">
      <t>ヨウリョウ</t>
    </rPh>
    <rPh sb="21" eb="22">
      <t>ア</t>
    </rPh>
    <rPh sb="25" eb="28">
      <t>ジョセイガク</t>
    </rPh>
    <rPh sb="29" eb="31">
      <t>ダイスウ</t>
    </rPh>
    <phoneticPr fontId="5"/>
  </si>
  <si>
    <t>①水素トレーラーの助成対象経費</t>
    <phoneticPr fontId="5"/>
  </si>
  <si>
    <t>②水素トレーラーの助成対象外経費</t>
    <rPh sb="13" eb="14">
      <t>ガイ</t>
    </rPh>
    <phoneticPr fontId="5"/>
  </si>
  <si>
    <t>③本事業以外の国等補助金申請額</t>
    <phoneticPr fontId="5"/>
  </si>
  <si>
    <t>水素カードルの助成額上限
（１台（容量）当たりの助成額×台数）</t>
    <rPh sb="7" eb="9">
      <t>ジョセイ</t>
    </rPh>
    <rPh sb="9" eb="10">
      <t>ガク</t>
    </rPh>
    <rPh sb="10" eb="12">
      <t>ジョウゲン</t>
    </rPh>
    <rPh sb="15" eb="16">
      <t>ダイ</t>
    </rPh>
    <rPh sb="17" eb="19">
      <t>ヨウリョウ</t>
    </rPh>
    <rPh sb="20" eb="21">
      <t>ア</t>
    </rPh>
    <rPh sb="24" eb="27">
      <t>ジョセイガク</t>
    </rPh>
    <rPh sb="28" eb="30">
      <t>ダイスウ</t>
    </rPh>
    <phoneticPr fontId="5"/>
  </si>
  <si>
    <t>①水素カードルの助成対象経費</t>
    <phoneticPr fontId="5"/>
  </si>
  <si>
    <t>②水素カードルの助成対象外経費</t>
    <rPh sb="12" eb="13">
      <t>ガイ</t>
    </rPh>
    <phoneticPr fontId="5"/>
  </si>
  <si>
    <t>水素バーナーの助成額上限
（１台当たりの助成額×台数）</t>
    <rPh sb="7" eb="9">
      <t>ジョセイ</t>
    </rPh>
    <rPh sb="9" eb="10">
      <t>ガク</t>
    </rPh>
    <rPh sb="10" eb="12">
      <t>ジョウゲン</t>
    </rPh>
    <rPh sb="15" eb="16">
      <t>ダイ</t>
    </rPh>
    <rPh sb="16" eb="17">
      <t>ア</t>
    </rPh>
    <rPh sb="20" eb="23">
      <t>ジョセイガク</t>
    </rPh>
    <rPh sb="24" eb="26">
      <t>ダイスウ</t>
    </rPh>
    <phoneticPr fontId="5"/>
  </si>
  <si>
    <t>①水素バーナーの助成対象経費</t>
    <phoneticPr fontId="5"/>
  </si>
  <si>
    <t>②水素バーナーの助成対象外経費</t>
    <rPh sb="12" eb="13">
      <t>ガイ</t>
    </rPh>
    <phoneticPr fontId="5"/>
  </si>
  <si>
    <t>温水発生機の助成額上限
（１台当たりの助成額×台数）</t>
    <rPh sb="6" eb="8">
      <t>ジョセイ</t>
    </rPh>
    <rPh sb="8" eb="9">
      <t>ガク</t>
    </rPh>
    <rPh sb="9" eb="11">
      <t>ジョウゲン</t>
    </rPh>
    <rPh sb="14" eb="15">
      <t>ダイ</t>
    </rPh>
    <rPh sb="15" eb="16">
      <t>ア</t>
    </rPh>
    <rPh sb="19" eb="22">
      <t>ジョセイガク</t>
    </rPh>
    <rPh sb="23" eb="25">
      <t>ダイスウ</t>
    </rPh>
    <phoneticPr fontId="5"/>
  </si>
  <si>
    <t>①温水発生機の助成対象経費</t>
    <phoneticPr fontId="5"/>
  </si>
  <si>
    <t>②温水発生機の助成対象外経費</t>
    <rPh sb="11" eb="12">
      <t>ガイ</t>
    </rPh>
    <phoneticPr fontId="5"/>
  </si>
  <si>
    <t>水素燃料ボイラーの助成額上限
（相当蒸気量１台当たりの助成額×台数）</t>
    <rPh sb="9" eb="11">
      <t>ジョセイ</t>
    </rPh>
    <rPh sb="11" eb="12">
      <t>ガク</t>
    </rPh>
    <rPh sb="12" eb="14">
      <t>ジョウゲン</t>
    </rPh>
    <rPh sb="16" eb="18">
      <t>ソウトウ</t>
    </rPh>
    <rPh sb="18" eb="20">
      <t>ジョウキ</t>
    </rPh>
    <rPh sb="20" eb="21">
      <t>リョウ</t>
    </rPh>
    <rPh sb="22" eb="23">
      <t>ダイ</t>
    </rPh>
    <rPh sb="23" eb="24">
      <t>ア</t>
    </rPh>
    <rPh sb="27" eb="30">
      <t>ジョセイガク</t>
    </rPh>
    <rPh sb="31" eb="33">
      <t>ダイスウ</t>
    </rPh>
    <phoneticPr fontId="5"/>
  </si>
  <si>
    <t>①水素燃料ボイラーの助成対象経費</t>
    <phoneticPr fontId="5"/>
  </si>
  <si>
    <t>②水素燃料ボイラーの助成対象外経費</t>
    <rPh sb="14" eb="15">
      <t>ガイ</t>
    </rPh>
    <phoneticPr fontId="5"/>
  </si>
  <si>
    <t>①純水素型燃料電池の助成対象経費</t>
    <phoneticPr fontId="5"/>
  </si>
  <si>
    <t>②純水素型燃料電池の助成対象外経費</t>
    <rPh sb="14" eb="15">
      <t>ガイ</t>
    </rPh>
    <phoneticPr fontId="5"/>
  </si>
  <si>
    <t>①水素活用設備の助成対象経費</t>
    <phoneticPr fontId="5"/>
  </si>
  <si>
    <t>②水素活用設備の助成対象外経費</t>
    <rPh sb="12" eb="13">
      <t>ガイ</t>
    </rPh>
    <phoneticPr fontId="5"/>
  </si>
  <si>
    <t>水素圧縮装置等の供給のための設備選択及び助成額上限</t>
    <rPh sb="0" eb="2">
      <t>スイソ</t>
    </rPh>
    <rPh sb="2" eb="4">
      <t>アッシュク</t>
    </rPh>
    <rPh sb="4" eb="6">
      <t>ソウチ</t>
    </rPh>
    <rPh sb="6" eb="7">
      <t>トウ</t>
    </rPh>
    <rPh sb="8" eb="10">
      <t>キョウキュウ</t>
    </rPh>
    <rPh sb="14" eb="16">
      <t>セツビ</t>
    </rPh>
    <rPh sb="16" eb="18">
      <t>センタク</t>
    </rPh>
    <rPh sb="18" eb="19">
      <t>オヨ</t>
    </rPh>
    <rPh sb="22" eb="23">
      <t>ガク</t>
    </rPh>
    <rPh sb="23" eb="25">
      <t>ジョウゲン</t>
    </rPh>
    <phoneticPr fontId="5"/>
  </si>
  <si>
    <t>①水素圧縮装置等の供給のための設備の助成対象経費</t>
    <phoneticPr fontId="5"/>
  </si>
  <si>
    <t>②水素圧縮装置等の供給のための設備の助成対象外経費</t>
    <rPh sb="22" eb="23">
      <t>ガイ</t>
    </rPh>
    <phoneticPr fontId="5"/>
  </si>
  <si>
    <t>純水素型燃料電池の助成額上限
（定格発電出力１台当たりの助成額 ×台数）</t>
    <rPh sb="0" eb="1">
      <t>ジュン</t>
    </rPh>
    <rPh sb="1" eb="3">
      <t>スイソ</t>
    </rPh>
    <rPh sb="3" eb="4">
      <t>カタ</t>
    </rPh>
    <rPh sb="4" eb="6">
      <t>ネンリョウ</t>
    </rPh>
    <rPh sb="6" eb="8">
      <t>デンチ</t>
    </rPh>
    <rPh sb="9" eb="11">
      <t>ジョセイ</t>
    </rPh>
    <rPh sb="11" eb="12">
      <t>ガク</t>
    </rPh>
    <rPh sb="12" eb="14">
      <t>ジョウゲン</t>
    </rPh>
    <rPh sb="16" eb="18">
      <t>テイカク</t>
    </rPh>
    <rPh sb="18" eb="20">
      <t>ハツデン</t>
    </rPh>
    <rPh sb="20" eb="22">
      <t>シュツリョク</t>
    </rPh>
    <rPh sb="23" eb="24">
      <t>ダイ</t>
    </rPh>
    <rPh sb="24" eb="25">
      <t>ア</t>
    </rPh>
    <rPh sb="28" eb="31">
      <t>ジョセイガク</t>
    </rPh>
    <rPh sb="33" eb="35">
      <t>ダイスウ</t>
    </rPh>
    <phoneticPr fontId="5"/>
  </si>
  <si>
    <r>
      <t>3.5kW</t>
    </r>
    <r>
      <rPr>
        <sz val="12"/>
        <color theme="1"/>
        <rFont val="メイリオ"/>
        <family val="3"/>
        <charset val="128"/>
      </rPr>
      <t>以下</t>
    </r>
    <rPh sb="5" eb="7">
      <t>イカ</t>
    </rPh>
    <phoneticPr fontId="31"/>
  </si>
  <si>
    <t>定格発電出力</t>
    <rPh sb="0" eb="2">
      <t>テイカク</t>
    </rPh>
    <rPh sb="2" eb="4">
      <t>ハツデン</t>
    </rPh>
    <rPh sb="4" eb="6">
      <t>シュツリョク</t>
    </rPh>
    <phoneticPr fontId="31"/>
  </si>
  <si>
    <t>3.5kW超</t>
    <rPh sb="5" eb="6">
      <t>コ</t>
    </rPh>
    <phoneticPr fontId="31"/>
  </si>
  <si>
    <t>第１号様式：別紙（集計）</t>
    <rPh sb="0" eb="1">
      <t>ダイ</t>
    </rPh>
    <rPh sb="2" eb="3">
      <t>ゴウ</t>
    </rPh>
    <rPh sb="3" eb="5">
      <t>ヨウシキ</t>
    </rPh>
    <rPh sb="6" eb="8">
      <t>ベッシ</t>
    </rPh>
    <rPh sb="9" eb="11">
      <t>シュウケイ</t>
    </rPh>
    <phoneticPr fontId="5"/>
  </si>
  <si>
    <t>④再生可能エネルギー由来水素活用設備の
　　　　助成申請額（ ① × 1/2 － ③ ）</t>
    <phoneticPr fontId="5"/>
  </si>
  <si>
    <t>④純水素型燃料電池の助成申請額
　　　（ ① × 2/3 － ③ ）</t>
    <phoneticPr fontId="5"/>
  </si>
  <si>
    <t>④水素燃料ボイラーの助成申請額
　　　（ ① × 2/3 － ③ ）</t>
    <phoneticPr fontId="5"/>
  </si>
  <si>
    <t>④温水発生機の助成申請額
　　　（ ① × 2/3 － ③ ）</t>
    <phoneticPr fontId="5"/>
  </si>
  <si>
    <t>④水素バーナーの助成申請額
　　　（ ① × 2/3 － ③ ）</t>
    <phoneticPr fontId="5"/>
  </si>
  <si>
    <t>④水素カードルの助成申請額
　　　（ ① × 2/3 － ③ ）</t>
    <phoneticPr fontId="5"/>
  </si>
  <si>
    <t>④水素トレーラーの助成申請額
　　　（ ① × 2/3 － ③ ）</t>
    <phoneticPr fontId="5"/>
  </si>
  <si>
    <t>⑤水素吸蔵合金の助成申請額
　　　（（ ①×2/3 ＋ ②×2/3） － ③ ）</t>
    <phoneticPr fontId="5"/>
  </si>
  <si>
    <t>④水素圧縮装置等の供給のための設備の助成申請額
　（ ① × 1/2 － ③ ）</t>
    <phoneticPr fontId="5"/>
  </si>
  <si>
    <t>対象設備</t>
    <rPh sb="0" eb="2">
      <t>タイショウ</t>
    </rPh>
    <rPh sb="2" eb="4">
      <t>セツビ</t>
    </rPh>
    <phoneticPr fontId="31"/>
  </si>
  <si>
    <t>助成額上限</t>
    <rPh sb="0" eb="2">
      <t>ジョセイ</t>
    </rPh>
    <rPh sb="2" eb="3">
      <t>ガク</t>
    </rPh>
    <rPh sb="3" eb="5">
      <t>ジョウゲン</t>
    </rPh>
    <phoneticPr fontId="31"/>
  </si>
  <si>
    <t>対象経費</t>
    <rPh sb="0" eb="4">
      <t>タイショウケイヒ</t>
    </rPh>
    <phoneticPr fontId="31"/>
  </si>
  <si>
    <t>対象外経費</t>
    <rPh sb="0" eb="3">
      <t>タイショウガイ</t>
    </rPh>
    <rPh sb="3" eb="5">
      <t>ケイヒ</t>
    </rPh>
    <phoneticPr fontId="31"/>
  </si>
  <si>
    <t>他の補助金</t>
    <rPh sb="0" eb="1">
      <t>タ</t>
    </rPh>
    <rPh sb="2" eb="5">
      <t>ホジョキン</t>
    </rPh>
    <phoneticPr fontId="31"/>
  </si>
  <si>
    <t>助成申請額</t>
    <rPh sb="0" eb="2">
      <t>ジョセイ</t>
    </rPh>
    <rPh sb="2" eb="5">
      <t>シンセイガク</t>
    </rPh>
    <phoneticPr fontId="31"/>
  </si>
  <si>
    <t>水素活用設備の設備</t>
    <phoneticPr fontId="31"/>
  </si>
  <si>
    <t>純水素型燃料電池</t>
    <phoneticPr fontId="31"/>
  </si>
  <si>
    <t>【別紙１】</t>
    <rPh sb="1" eb="3">
      <t>ベッシ</t>
    </rPh>
    <phoneticPr fontId="31"/>
  </si>
  <si>
    <t>【別紙２】</t>
    <rPh sb="1" eb="3">
      <t>ベッシ</t>
    </rPh>
    <phoneticPr fontId="31"/>
  </si>
  <si>
    <t>【別紙３】</t>
    <rPh sb="1" eb="3">
      <t>ベッシ</t>
    </rPh>
    <phoneticPr fontId="31"/>
  </si>
  <si>
    <t>【別紙４】</t>
    <rPh sb="1" eb="3">
      <t>ベッシ</t>
    </rPh>
    <phoneticPr fontId="31"/>
  </si>
  <si>
    <t>【別紙５】</t>
    <rPh sb="1" eb="3">
      <t>ベッシ</t>
    </rPh>
    <phoneticPr fontId="31"/>
  </si>
  <si>
    <t>水素燃料ボイラー</t>
    <rPh sb="0" eb="2">
      <t>スイソ</t>
    </rPh>
    <rPh sb="2" eb="4">
      <t>ネンリョウ</t>
    </rPh>
    <phoneticPr fontId="31"/>
  </si>
  <si>
    <t>温水発生機</t>
    <rPh sb="0" eb="2">
      <t>オンスイ</t>
    </rPh>
    <rPh sb="2" eb="5">
      <t>ハッセイキ</t>
    </rPh>
    <phoneticPr fontId="31"/>
  </si>
  <si>
    <t>水素バーナー</t>
    <rPh sb="0" eb="2">
      <t>スイソ</t>
    </rPh>
    <phoneticPr fontId="31"/>
  </si>
  <si>
    <t>水素運搬設備（水素カードル）</t>
    <rPh sb="0" eb="2">
      <t>スイソ</t>
    </rPh>
    <rPh sb="2" eb="4">
      <t>ウンパン</t>
    </rPh>
    <rPh sb="4" eb="6">
      <t>セツビ</t>
    </rPh>
    <rPh sb="7" eb="9">
      <t>スイソ</t>
    </rPh>
    <phoneticPr fontId="31"/>
  </si>
  <si>
    <t>【別紙６-1】</t>
    <rPh sb="1" eb="3">
      <t>ベッシ</t>
    </rPh>
    <phoneticPr fontId="31"/>
  </si>
  <si>
    <t>【別紙６-2】</t>
    <rPh sb="1" eb="3">
      <t>ベッシ</t>
    </rPh>
    <phoneticPr fontId="31"/>
  </si>
  <si>
    <t>【別紙６-3】</t>
    <rPh sb="1" eb="3">
      <t>ベッシ</t>
    </rPh>
    <phoneticPr fontId="31"/>
  </si>
  <si>
    <t>【別紙６-4】</t>
    <rPh sb="1" eb="3">
      <t>ベッシ</t>
    </rPh>
    <phoneticPr fontId="31"/>
  </si>
  <si>
    <t>水素運搬設備（水素トレーラー）</t>
    <rPh sb="0" eb="2">
      <t>スイソ</t>
    </rPh>
    <rPh sb="2" eb="4">
      <t>ウンパン</t>
    </rPh>
    <rPh sb="4" eb="6">
      <t>セツビ</t>
    </rPh>
    <rPh sb="7" eb="9">
      <t>スイソ</t>
    </rPh>
    <phoneticPr fontId="31"/>
  </si>
  <si>
    <t>水素運搬設備（水素吸蔵合金）</t>
    <rPh sb="0" eb="2">
      <t>スイソ</t>
    </rPh>
    <rPh sb="2" eb="4">
      <t>ウンパン</t>
    </rPh>
    <rPh sb="4" eb="6">
      <t>セツビ</t>
    </rPh>
    <rPh sb="7" eb="9">
      <t>スイソ</t>
    </rPh>
    <rPh sb="9" eb="11">
      <t>キュウゾウ</t>
    </rPh>
    <rPh sb="11" eb="13">
      <t>ゴウキン</t>
    </rPh>
    <phoneticPr fontId="31"/>
  </si>
  <si>
    <t>水素運搬設備（圧縮装置等）</t>
    <rPh sb="0" eb="2">
      <t>スイソ</t>
    </rPh>
    <rPh sb="2" eb="4">
      <t>ウンパン</t>
    </rPh>
    <rPh sb="4" eb="6">
      <t>セツビ</t>
    </rPh>
    <rPh sb="7" eb="9">
      <t>アッシュク</t>
    </rPh>
    <rPh sb="9" eb="11">
      <t>ソウチ</t>
    </rPh>
    <rPh sb="11" eb="12">
      <t>トウ</t>
    </rPh>
    <phoneticPr fontId="31"/>
  </si>
  <si>
    <t>様式</t>
    <rPh sb="0" eb="2">
      <t>ヨウシキ</t>
    </rPh>
    <phoneticPr fontId="31"/>
  </si>
  <si>
    <t>①水素吸蔵合金貯蔵設備の助成対象経費</t>
    <rPh sb="7" eb="9">
      <t>チョゾウ</t>
    </rPh>
    <rPh sb="9" eb="11">
      <t>セツビ</t>
    </rPh>
    <phoneticPr fontId="5"/>
  </si>
  <si>
    <t>水素吸蔵合金貯蔵設備の助成額上限</t>
    <rPh sb="6" eb="8">
      <t>チョゾウ</t>
    </rPh>
    <rPh sb="8" eb="10">
      <t>セツビ</t>
    </rPh>
    <rPh sb="11" eb="13">
      <t>ジョセイ</t>
    </rPh>
    <rPh sb="13" eb="14">
      <t>ガク</t>
    </rPh>
    <rPh sb="14" eb="16">
      <t>ジョウゲン</t>
    </rPh>
    <phoneticPr fontId="5"/>
  </si>
  <si>
    <t>水素吸蔵合金工事費の助成額上限</t>
    <rPh sb="6" eb="8">
      <t>コウジ</t>
    </rPh>
    <rPh sb="8" eb="9">
      <t>ヒ</t>
    </rPh>
    <phoneticPr fontId="5"/>
  </si>
  <si>
    <t>②水素吸蔵合金工事費の助成対象経費</t>
    <rPh sb="7" eb="10">
      <t>コウジヒ</t>
    </rPh>
    <phoneticPr fontId="5"/>
  </si>
  <si>
    <t>合　　計</t>
    <rPh sb="0" eb="1">
      <t>ゴウ</t>
    </rPh>
    <rPh sb="3" eb="4">
      <t>ケイ</t>
    </rPh>
    <phoneticPr fontId="31"/>
  </si>
  <si>
    <t>助成金交付申請経費内訳書 【水素運搬設備（水素吸蔵合金）】</t>
    <rPh sb="7" eb="9">
      <t>ケイヒ</t>
    </rPh>
    <rPh sb="16" eb="18">
      <t>ウンパン</t>
    </rPh>
    <rPh sb="18" eb="20">
      <t>セツビ</t>
    </rPh>
    <rPh sb="21" eb="23">
      <t>スイソ</t>
    </rPh>
    <rPh sb="23" eb="25">
      <t>キュウゾウ</t>
    </rPh>
    <rPh sb="25" eb="27">
      <t>ゴウキン</t>
    </rPh>
    <phoneticPr fontId="5"/>
  </si>
  <si>
    <t>助成金交付申請経費内訳書 【再生可能エネルギー由来水素活用設備】</t>
    <rPh sb="7" eb="9">
      <t>ケイヒ</t>
    </rPh>
    <phoneticPr fontId="5"/>
  </si>
  <si>
    <t>助成金交付申請経費内訳書 【純水素型燃料電池】</t>
    <rPh sb="7" eb="9">
      <t>ケイヒ</t>
    </rPh>
    <phoneticPr fontId="5"/>
  </si>
  <si>
    <t>助成金交付申請経費内訳書 【水素燃料ボイラー】</t>
    <rPh sb="7" eb="9">
      <t>ケイヒ</t>
    </rPh>
    <phoneticPr fontId="5"/>
  </si>
  <si>
    <t>助成金交付申請経費内訳書 【温水発生機】</t>
    <rPh sb="7" eb="9">
      <t>ケイヒ</t>
    </rPh>
    <rPh sb="14" eb="16">
      <t>オンスイ</t>
    </rPh>
    <rPh sb="16" eb="18">
      <t>ハッセイ</t>
    </rPh>
    <rPh sb="18" eb="19">
      <t>キ</t>
    </rPh>
    <phoneticPr fontId="5"/>
  </si>
  <si>
    <t>助成金交付申請経費内訳書 【水素バーナー】</t>
    <rPh sb="7" eb="9">
      <t>ケイヒ</t>
    </rPh>
    <phoneticPr fontId="5"/>
  </si>
  <si>
    <t>助成金交付申請経費内訳書 【水素運搬設備（水素カードル）】</t>
    <rPh sb="7" eb="9">
      <t>ケイヒ</t>
    </rPh>
    <rPh sb="16" eb="18">
      <t>ウンパン</t>
    </rPh>
    <rPh sb="18" eb="20">
      <t>セツビ</t>
    </rPh>
    <rPh sb="21" eb="23">
      <t>スイソ</t>
    </rPh>
    <phoneticPr fontId="5"/>
  </si>
  <si>
    <t>助成金交付申請経費内訳書 【水素運搬設備（水素トレーラー）】</t>
    <rPh sb="7" eb="9">
      <t>ケイヒ</t>
    </rPh>
    <rPh sb="16" eb="18">
      <t>ウンパン</t>
    </rPh>
    <rPh sb="18" eb="20">
      <t>セツビ</t>
    </rPh>
    <rPh sb="21" eb="23">
      <t>スイソ</t>
    </rPh>
    <phoneticPr fontId="5"/>
  </si>
  <si>
    <t>助成金交付申請経費内訳書 【水素運搬設備（水素圧縮装置等の供給のための設備）】</t>
    <rPh sb="7" eb="9">
      <t>ケイヒ</t>
    </rPh>
    <rPh sb="16" eb="18">
      <t>ウンパン</t>
    </rPh>
    <phoneticPr fontId="5"/>
  </si>
  <si>
    <t>助成金交付申請経費内訳書 【導入設備経費・申請額集計表】</t>
    <rPh sb="7" eb="9">
      <t>ケイヒ</t>
    </rPh>
    <rPh sb="14" eb="16">
      <t>ドウニュウ</t>
    </rPh>
    <rPh sb="16" eb="18">
      <t>セツビ</t>
    </rPh>
    <rPh sb="18" eb="20">
      <t>ケイヒ</t>
    </rPh>
    <rPh sb="21" eb="24">
      <t>シンセイガク</t>
    </rPh>
    <rPh sb="24" eb="27">
      <t>シュウケイヒョウ</t>
    </rPh>
    <phoneticPr fontId="5"/>
  </si>
  <si>
    <t>経費合計</t>
    <rPh sb="0" eb="2">
      <t>ケイヒ</t>
    </rPh>
    <rPh sb="2" eb="4">
      <t>ゴウケイ</t>
    </rPh>
    <phoneticPr fontId="31"/>
  </si>
  <si>
    <t>←作成日を記入</t>
    <rPh sb="1" eb="4">
      <t>サクセイビ</t>
    </rPh>
    <rPh sb="5" eb="7">
      <t>キニュウ</t>
    </rPh>
    <phoneticPr fontId="5"/>
  </si>
  <si>
    <t>←本助成事業名の一部＜再エネ由来水素＞を名称に含めること。</t>
    <rPh sb="1" eb="2">
      <t>ホン</t>
    </rPh>
    <rPh sb="2" eb="4">
      <t>ジョセイ</t>
    </rPh>
    <rPh sb="4" eb="6">
      <t>ジギョウ</t>
    </rPh>
    <rPh sb="6" eb="7">
      <t>ナ</t>
    </rPh>
    <rPh sb="8" eb="10">
      <t>イチブ</t>
    </rPh>
    <rPh sb="11" eb="12">
      <t>サイ</t>
    </rPh>
    <rPh sb="14" eb="16">
      <t>ユライ</t>
    </rPh>
    <rPh sb="16" eb="18">
      <t>スイソ</t>
    </rPh>
    <rPh sb="20" eb="22">
      <t>メイショウ</t>
    </rPh>
    <rPh sb="23" eb="24">
      <t>フク</t>
    </rPh>
    <phoneticPr fontId="5"/>
  </si>
  <si>
    <r>
      <t>１. 再生可能エネルギー発電設備_発電容量　　：</t>
    </r>
    <r>
      <rPr>
        <u/>
        <sz val="10.5"/>
        <rFont val="ＭＳ 明朝"/>
        <family val="1"/>
        <charset val="128"/>
      </rPr>
      <t>　　　　　</t>
    </r>
    <r>
      <rPr>
        <sz val="10.5"/>
        <rFont val="ＭＳ 明朝"/>
        <family val="1"/>
        <charset val="128"/>
      </rPr>
      <t xml:space="preserve"> kW
２. 蓄電設備_蓄電池出力・容量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kWh
３. 水素製造設備_水素製造能力（日量）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/日）
４. 水素貯蔵設備_貯蔵量・貯蔵圧力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t>
    </r>
    <r>
      <rPr>
        <u/>
        <sz val="10.5"/>
        <rFont val="ＭＳ 明朝"/>
        <family val="1"/>
        <charset val="128"/>
      </rPr>
      <t>　　　　　</t>
    </r>
    <r>
      <rPr>
        <sz val="10.5"/>
        <rFont val="ＭＳ 明朝"/>
        <family val="1"/>
        <charset val="128"/>
      </rPr>
      <t xml:space="preserve"> MPa
５. 水素充填設備（充填能力）_能力・圧力　　：</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
      <rPr>
        <u/>
        <sz val="10.5"/>
        <rFont val="ＭＳ 明朝"/>
        <family val="1"/>
        <charset val="128"/>
      </rPr>
      <t>　　　　　</t>
    </r>
    <r>
      <rPr>
        <sz val="10.5"/>
        <rFont val="ＭＳ 明朝"/>
        <family val="1"/>
        <charset val="128"/>
      </rPr>
      <t xml:space="preserve"> MPa
６. 純水素型燃料電池_発電出力・熱出力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kW
７. 水素燃料ボイラー_相当蒸発量・水素消費量：</t>
    </r>
    <r>
      <rPr>
        <u/>
        <sz val="10.5"/>
        <rFont val="ＭＳ 明朝"/>
        <family val="1"/>
        <charset val="128"/>
      </rPr>
      <t>　　　　　</t>
    </r>
    <r>
      <rPr>
        <sz val="10.5"/>
        <rFont val="ＭＳ 明朝"/>
        <family val="1"/>
        <charset val="128"/>
      </rPr>
      <t xml:space="preserve"> kg/h・</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
８. 温水発生機_熱出力・水素消費量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
９. 水素バーナー_燃焼容量・水素消費量　　　：</t>
    </r>
    <r>
      <rPr>
        <u/>
        <sz val="10.5"/>
        <rFont val="ＭＳ 明朝"/>
        <family val="1"/>
        <charset val="128"/>
      </rPr>
      <t>　　　　　</t>
    </r>
    <r>
      <rPr>
        <sz val="10.5"/>
        <rFont val="ＭＳ 明朝"/>
        <family val="1"/>
        <charset val="128"/>
      </rPr>
      <t xml:space="preserve"> kW・</t>
    </r>
    <r>
      <rPr>
        <u/>
        <sz val="10.5"/>
        <rFont val="ＭＳ 明朝"/>
        <family val="1"/>
        <charset val="128"/>
      </rPr>
      <t>　　　　　</t>
    </r>
    <r>
      <rPr>
        <sz val="10.5"/>
        <rFont val="ＭＳ 明朝"/>
        <family val="1"/>
        <charset val="128"/>
      </rPr>
      <t xml:space="preserve"> Nm</t>
    </r>
    <r>
      <rPr>
        <vertAlign val="superscript"/>
        <sz val="10.5"/>
        <rFont val="ＭＳ 明朝"/>
        <family val="1"/>
        <charset val="128"/>
      </rPr>
      <t>3</t>
    </r>
    <r>
      <rPr>
        <sz val="10.5"/>
        <rFont val="ＭＳ 明朝"/>
        <family val="1"/>
        <charset val="128"/>
      </rPr>
      <t>/h</t>
    </r>
    <rPh sb="37" eb="39">
      <t>チクデン</t>
    </rPh>
    <rPh sb="39" eb="41">
      <t>セツビ</t>
    </rPh>
    <rPh sb="42" eb="45">
      <t>チクデンチ</t>
    </rPh>
    <rPh sb="45" eb="47">
      <t>シュツリョク</t>
    </rPh>
    <rPh sb="48" eb="50">
      <t>ヨウリョウ</t>
    </rPh>
    <rPh sb="95" eb="97">
      <t>ニチリョウ</t>
    </rPh>
    <rPh sb="124" eb="125">
      <t>ヒ</t>
    </rPh>
    <rPh sb="133" eb="135">
      <t>チョゾウ</t>
    </rPh>
    <rPh sb="142" eb="144">
      <t>チョゾウ</t>
    </rPh>
    <rPh sb="144" eb="146">
      <t>アツリョク</t>
    </rPh>
    <rPh sb="178" eb="180">
      <t>ジュウテン</t>
    </rPh>
    <rPh sb="180" eb="182">
      <t>セツビ</t>
    </rPh>
    <rPh sb="183" eb="185">
      <t>ジュウテン</t>
    </rPh>
    <rPh sb="185" eb="187">
      <t>ノウリョク</t>
    </rPh>
    <rPh sb="192" eb="194">
      <t>アツリョク</t>
    </rPh>
    <rPh sb="237" eb="238">
      <t>ネツ</t>
    </rPh>
    <rPh sb="238" eb="240">
      <t>シュツリョク</t>
    </rPh>
    <rPh sb="268" eb="270">
      <t>ネンリョウ</t>
    </rPh>
    <rPh sb="275" eb="277">
      <t>ソウトウ</t>
    </rPh>
    <rPh sb="277" eb="280">
      <t>ジョウハツリョウ</t>
    </rPh>
    <rPh sb="281" eb="283">
      <t>スイソ</t>
    </rPh>
    <rPh sb="283" eb="286">
      <t>ショウヒリョウ</t>
    </rPh>
    <rPh sb="314" eb="316">
      <t>オンスイ</t>
    </rPh>
    <rPh sb="320" eb="321">
      <t>ネツ</t>
    </rPh>
    <rPh sb="321" eb="323">
      <t>シュツリョク</t>
    </rPh>
    <rPh sb="367" eb="369">
      <t>ネンショウ</t>
    </rPh>
    <rPh sb="369" eb="371">
      <t>ヨウリョウ</t>
    </rPh>
    <phoneticPr fontId="5"/>
  </si>
  <si>
    <t>事業所外からの系統電力調達量</t>
    <rPh sb="7" eb="9">
      <t>ケイトウ</t>
    </rPh>
    <rPh sb="9" eb="11">
      <t>デンリョク</t>
    </rPh>
    <rPh sb="11" eb="13">
      <t>チョウタツ</t>
    </rPh>
    <phoneticPr fontId="5"/>
  </si>
  <si>
    <t>事業所外からの再エネ由来電力調達量</t>
    <rPh sb="7" eb="8">
      <t>サイ</t>
    </rPh>
    <rPh sb="10" eb="12">
      <t>ユライ</t>
    </rPh>
    <rPh sb="12" eb="14">
      <t>デンリョク</t>
    </rPh>
    <rPh sb="14" eb="16">
      <t>チョウタツ</t>
    </rPh>
    <phoneticPr fontId="5"/>
  </si>
  <si>
    <t>導入設備の水素製造量</t>
    <rPh sb="0" eb="2">
      <t>ドウニュウ</t>
    </rPh>
    <rPh sb="2" eb="4">
      <t>セツビ</t>
    </rPh>
    <phoneticPr fontId="5"/>
  </si>
  <si>
    <t>再エネ由来発電の電力量</t>
    <rPh sb="3" eb="5">
      <t>ユライ</t>
    </rPh>
    <rPh sb="8" eb="9">
      <t>デン</t>
    </rPh>
    <rPh sb="9" eb="10">
      <t>チカラ</t>
    </rPh>
    <phoneticPr fontId="31"/>
  </si>
  <si>
    <r>
      <t>事業所外</t>
    </r>
    <r>
      <rPr>
        <vertAlign val="superscript"/>
        <sz val="9"/>
        <color rgb="FFFF0000"/>
        <rFont val="ＭＳ 明朝"/>
        <family val="1"/>
        <charset val="128"/>
      </rPr>
      <t>※</t>
    </r>
    <r>
      <rPr>
        <sz val="9"/>
        <color rgb="FFFF0000"/>
        <rFont val="ＭＳ 明朝"/>
        <family val="1"/>
        <charset val="128"/>
      </rPr>
      <t>からの再エネ由来水素の調達量</t>
    </r>
    <rPh sb="8" eb="9">
      <t>サイ</t>
    </rPh>
    <rPh sb="11" eb="13">
      <t>ユライ</t>
    </rPh>
    <rPh sb="13" eb="15">
      <t>スイソ</t>
    </rPh>
    <rPh sb="16" eb="18">
      <t>チョウタツ</t>
    </rPh>
    <phoneticPr fontId="5"/>
  </si>
  <si>
    <t>導入設備による水素供給（充填）量</t>
    <rPh sb="0" eb="2">
      <t>ドウニュウ</t>
    </rPh>
    <rPh sb="2" eb="4">
      <t>セツビ</t>
    </rPh>
    <rPh sb="9" eb="11">
      <t>キョウキュウ</t>
    </rPh>
    <phoneticPr fontId="5"/>
  </si>
  <si>
    <t>燃料電池発電の電力量</t>
    <rPh sb="0" eb="4">
      <t>ネンリョウデンチ</t>
    </rPh>
    <rPh sb="4" eb="6">
      <t>ハツデン</t>
    </rPh>
    <rPh sb="7" eb="9">
      <t>デンリョク</t>
    </rPh>
    <phoneticPr fontId="5"/>
  </si>
  <si>
    <t>水素利用機器への水素供給量</t>
    <rPh sb="0" eb="2">
      <t>スイソ</t>
    </rPh>
    <rPh sb="2" eb="4">
      <t>リヨウ</t>
    </rPh>
    <rPh sb="4" eb="6">
      <t>キキ</t>
    </rPh>
    <rPh sb="8" eb="10">
      <t>スイソ</t>
    </rPh>
    <rPh sb="10" eb="12">
      <t>キョウキュウ</t>
    </rPh>
    <phoneticPr fontId="5"/>
  </si>
  <si>
    <t>水素利用機器の水素消費量</t>
    <rPh sb="0" eb="2">
      <t>スイソ</t>
    </rPh>
    <rPh sb="2" eb="4">
      <t>リヨウ</t>
    </rPh>
    <rPh sb="4" eb="6">
      <t>キキ</t>
    </rPh>
    <rPh sb="7" eb="9">
      <t>スイソ</t>
    </rPh>
    <rPh sb="9" eb="12">
      <t>ショウヒリョウ</t>
    </rPh>
    <phoneticPr fontId="5"/>
  </si>
  <si>
    <t>水素利用機器の熱供給（利用）量</t>
    <rPh sb="0" eb="2">
      <t>スイソ</t>
    </rPh>
    <rPh sb="2" eb="6">
      <t>リヨウキキ</t>
    </rPh>
    <rPh sb="7" eb="8">
      <t>ネツ</t>
    </rPh>
    <rPh sb="8" eb="10">
      <t>キョウキュウ</t>
    </rPh>
    <rPh sb="11" eb="13">
      <t>リヨウ</t>
    </rPh>
    <rPh sb="14" eb="15">
      <t>リョウ</t>
    </rPh>
    <phoneticPr fontId="5"/>
  </si>
  <si>
    <t>燃料消費（HHV)／台</t>
    <rPh sb="0" eb="2">
      <t>ネンリョウ</t>
    </rPh>
    <rPh sb="2" eb="4">
      <t>ショウヒ</t>
    </rPh>
    <rPh sb="10" eb="11">
      <t>ダイ</t>
    </rPh>
    <phoneticPr fontId="5"/>
  </si>
  <si>
    <t>発電定格出力／台</t>
    <rPh sb="0" eb="2">
      <t>ハツデン</t>
    </rPh>
    <rPh sb="2" eb="4">
      <t>テイカク</t>
    </rPh>
    <rPh sb="4" eb="6">
      <t>シュツリョク</t>
    </rPh>
    <rPh sb="7" eb="8">
      <t>ダイ</t>
    </rPh>
    <phoneticPr fontId="44"/>
  </si>
  <si>
    <t>排熱回収出力／台</t>
    <rPh sb="0" eb="2">
      <t>ハイネツ</t>
    </rPh>
    <rPh sb="2" eb="4">
      <t>カイシュウ</t>
    </rPh>
    <rPh sb="4" eb="6">
      <t>シュツリョク</t>
    </rPh>
    <rPh sb="7" eb="8">
      <t>ダイ</t>
    </rPh>
    <phoneticPr fontId="44"/>
  </si>
  <si>
    <r>
      <t>（注）　工事完了予定月の属する年度の翌年度から起算して2年間のエネルギー使用量（</t>
    </r>
    <r>
      <rPr>
        <sz val="10"/>
        <color rgb="FFFF0000"/>
        <rFont val="ＭＳ Ｐゴシック"/>
        <family val="3"/>
        <charset val="128"/>
        <scheme val="minor"/>
      </rPr>
      <t>１台当り</t>
    </r>
    <r>
      <rPr>
        <sz val="10"/>
        <rFont val="ＭＳ Ｐゴシック"/>
        <family val="3"/>
        <charset val="128"/>
        <scheme val="minor"/>
      </rPr>
      <t>）の計画値を記載すること。</t>
    </r>
    <rPh sb="41" eb="42">
      <t>ダイ</t>
    </rPh>
    <rPh sb="42" eb="43">
      <t>アタ</t>
    </rPh>
    <phoneticPr fontId="31"/>
  </si>
  <si>
    <t>再エネ由来の発電量</t>
    <rPh sb="3" eb="5">
      <t>ユライ</t>
    </rPh>
    <phoneticPr fontId="31"/>
  </si>
  <si>
    <t>事業所内の水素製造量</t>
    <rPh sb="0" eb="3">
      <t>ジギョウショ</t>
    </rPh>
    <rPh sb="3" eb="4">
      <t>ナイ</t>
    </rPh>
    <phoneticPr fontId="5"/>
  </si>
  <si>
    <r>
      <t>事業所外</t>
    </r>
    <r>
      <rPr>
        <vertAlign val="superscript"/>
        <sz val="9"/>
        <rFont val="ＭＳ 明朝"/>
        <family val="1"/>
        <charset val="128"/>
      </rPr>
      <t>※</t>
    </r>
    <r>
      <rPr>
        <sz val="9"/>
        <rFont val="ＭＳ 明朝"/>
        <family val="1"/>
        <charset val="128"/>
      </rPr>
      <t>からの再エネ由来水素の調達量</t>
    </r>
    <rPh sb="8" eb="9">
      <t>サイ</t>
    </rPh>
    <rPh sb="11" eb="13">
      <t>ユライ</t>
    </rPh>
    <rPh sb="13" eb="15">
      <t>スイソ</t>
    </rPh>
    <rPh sb="16" eb="18">
      <t>チョウタツ</t>
    </rPh>
    <phoneticPr fontId="5"/>
  </si>
  <si>
    <t>導入設備による水素充填量</t>
    <rPh sb="0" eb="2">
      <t>ドウニュウ</t>
    </rPh>
    <rPh sb="2" eb="4">
      <t>セツビ</t>
    </rPh>
    <phoneticPr fontId="5"/>
  </si>
  <si>
    <t>導入設備への供給量</t>
    <rPh sb="0" eb="2">
      <t>ドウニュウ</t>
    </rPh>
    <rPh sb="2" eb="4">
      <t>セツビ</t>
    </rPh>
    <rPh sb="6" eb="8">
      <t>キョウキュウ</t>
    </rPh>
    <phoneticPr fontId="5"/>
  </si>
  <si>
    <t>導入設備の水素消費量</t>
    <rPh sb="0" eb="2">
      <t>ドウニュウ</t>
    </rPh>
    <rPh sb="2" eb="4">
      <t>セツビ</t>
    </rPh>
    <rPh sb="5" eb="7">
      <t>スイソ</t>
    </rPh>
    <rPh sb="7" eb="10">
      <t>ショウヒリョウ</t>
    </rPh>
    <phoneticPr fontId="5"/>
  </si>
  <si>
    <t>燃料電池の発電量</t>
    <rPh sb="0" eb="4">
      <t>ネンリョウデンチ</t>
    </rPh>
    <rPh sb="5" eb="7">
      <t>ハツデン</t>
    </rPh>
    <phoneticPr fontId="5"/>
  </si>
  <si>
    <t>燃料電池の熱供給量</t>
    <rPh sb="0" eb="4">
      <t>ネンリョウデンチ</t>
    </rPh>
    <rPh sb="5" eb="6">
      <t>ネツ</t>
    </rPh>
    <rPh sb="6" eb="8">
      <t>キョウキュウ</t>
    </rPh>
    <rPh sb="8" eb="9">
      <t>リョウ</t>
    </rPh>
    <phoneticPr fontId="5"/>
  </si>
  <si>
    <t>判定</t>
    <rPh sb="0" eb="2">
      <t>ハンテイ</t>
    </rPh>
    <phoneticPr fontId="31"/>
  </si>
  <si>
    <t>都外10N㎥/h以上</t>
    <rPh sb="0" eb="2">
      <t>トガイ</t>
    </rPh>
    <phoneticPr fontId="31"/>
  </si>
  <si>
    <t>都内５N㎥/h超</t>
    <rPh sb="0" eb="2">
      <t>トナイ</t>
    </rPh>
    <phoneticPr fontId="31"/>
  </si>
  <si>
    <t>2,3</t>
    <phoneticPr fontId="31"/>
  </si>
  <si>
    <t>国補助金</t>
    <rPh sb="0" eb="1">
      <t>クニ</t>
    </rPh>
    <rPh sb="1" eb="4">
      <t>ホジョキン</t>
    </rPh>
    <phoneticPr fontId="31"/>
  </si>
  <si>
    <t>申請あり</t>
    <rPh sb="0" eb="2">
      <t>シンセイ</t>
    </rPh>
    <phoneticPr fontId="31"/>
  </si>
  <si>
    <t>申請なし</t>
    <rPh sb="0" eb="2">
      <t>シンセイ</t>
    </rPh>
    <phoneticPr fontId="31"/>
  </si>
  <si>
    <t>設置場所</t>
    <rPh sb="0" eb="4">
      <t>セッチバショ</t>
    </rPh>
    <phoneticPr fontId="31"/>
  </si>
  <si>
    <t>申請の有無</t>
    <rPh sb="0" eb="2">
      <t>シンセイ</t>
    </rPh>
    <rPh sb="3" eb="5">
      <t>ウム</t>
    </rPh>
    <phoneticPr fontId="31"/>
  </si>
  <si>
    <t>←申請額を入力</t>
    <rPh sb="1" eb="4">
      <t>シンセイガク</t>
    </rPh>
    <rPh sb="5" eb="7">
      <t>ニュウリョク</t>
    </rPh>
    <phoneticPr fontId="31"/>
  </si>
  <si>
    <t>温水発生器</t>
    <rPh sb="0" eb="5">
      <t>オンスイハッセイキ</t>
    </rPh>
    <phoneticPr fontId="31"/>
  </si>
  <si>
    <t>上限値/台</t>
    <rPh sb="0" eb="3">
      <t>ジョウゲンチ</t>
    </rPh>
    <rPh sb="4" eb="5">
      <t>ダイ</t>
    </rPh>
    <phoneticPr fontId="31"/>
  </si>
  <si>
    <t>1Nm3当たりの上限値</t>
    <rPh sb="4" eb="5">
      <t>ア</t>
    </rPh>
    <rPh sb="8" eb="11">
      <t>ジョウゲンチ</t>
    </rPh>
    <phoneticPr fontId="31"/>
  </si>
  <si>
    <t>申請設備1台の助成対象経費上限値</t>
    <rPh sb="0" eb="4">
      <t>シンセイセツビ</t>
    </rPh>
    <rPh sb="5" eb="6">
      <t>ダイ</t>
    </rPh>
    <rPh sb="7" eb="13">
      <t>ジョセイタイショウケイヒ</t>
    </rPh>
    <rPh sb="13" eb="16">
      <t>ジョウゲンチ</t>
    </rPh>
    <phoneticPr fontId="31"/>
  </si>
  <si>
    <t>カードル</t>
    <phoneticPr fontId="31"/>
  </si>
  <si>
    <t>設備容量</t>
    <rPh sb="0" eb="2">
      <t>セツビ</t>
    </rPh>
    <rPh sb="2" eb="4">
      <t>ヨウリョウ</t>
    </rPh>
    <phoneticPr fontId="31"/>
  </si>
  <si>
    <t>トレーラー</t>
    <phoneticPr fontId="31"/>
  </si>
  <si>
    <t>設備費交付額設定</t>
    <rPh sb="0" eb="3">
      <t>セツビヒ</t>
    </rPh>
    <rPh sb="3" eb="6">
      <t>コウフガク</t>
    </rPh>
    <rPh sb="6" eb="8">
      <t>セッテイ</t>
    </rPh>
    <phoneticPr fontId="31"/>
  </si>
  <si>
    <t>300Nm3以内</t>
    <rPh sb="6" eb="8">
      <t>イナイ</t>
    </rPh>
    <phoneticPr fontId="31"/>
  </si>
  <si>
    <t>円/Nm3</t>
    <rPh sb="0" eb="1">
      <t>エン</t>
    </rPh>
    <phoneticPr fontId="31"/>
  </si>
  <si>
    <t>300Nm3以上</t>
    <rPh sb="6" eb="8">
      <t>イジョウ</t>
    </rPh>
    <phoneticPr fontId="31"/>
  </si>
  <si>
    <t>円上限</t>
    <rPh sb="0" eb="1">
      <t>エン</t>
    </rPh>
    <rPh sb="1" eb="3">
      <t>ジョウゲン</t>
    </rPh>
    <phoneticPr fontId="31"/>
  </si>
  <si>
    <t>交付上限額</t>
    <rPh sb="0" eb="5">
      <t>コウフジョウゲンガク</t>
    </rPh>
    <phoneticPr fontId="31"/>
  </si>
  <si>
    <t>設備費上限額</t>
    <rPh sb="0" eb="2">
      <t>セツビ</t>
    </rPh>
    <rPh sb="2" eb="3">
      <t>ヒ</t>
    </rPh>
    <rPh sb="3" eb="5">
      <t>ジョウゲン</t>
    </rPh>
    <rPh sb="5" eb="6">
      <t>ガク</t>
    </rPh>
    <phoneticPr fontId="31"/>
  </si>
  <si>
    <t>設備費　2/3</t>
    <rPh sb="0" eb="3">
      <t>セツビヒ</t>
    </rPh>
    <phoneticPr fontId="31"/>
  </si>
  <si>
    <t>工事費上限額</t>
    <rPh sb="0" eb="3">
      <t>コウジヒ</t>
    </rPh>
    <rPh sb="3" eb="6">
      <t>ジョウゲンガク</t>
    </rPh>
    <phoneticPr fontId="31"/>
  </si>
  <si>
    <t>吸蔵合金</t>
    <rPh sb="0" eb="4">
      <t>キュウゾウゴウキン</t>
    </rPh>
    <phoneticPr fontId="31"/>
  </si>
  <si>
    <t>工事費　2/3</t>
    <rPh sb="0" eb="3">
      <t>コウジヒ</t>
    </rPh>
    <phoneticPr fontId="31"/>
  </si>
  <si>
    <t>圧縮装置等</t>
    <rPh sb="0" eb="5">
      <t>アッシュクソウチトウ</t>
    </rPh>
    <phoneticPr fontId="31"/>
  </si>
  <si>
    <t>第1号様式：別紙１</t>
    <rPh sb="0" eb="1">
      <t>ダイ</t>
    </rPh>
    <rPh sb="2" eb="3">
      <t>ゴウ</t>
    </rPh>
    <rPh sb="3" eb="5">
      <t>ヨウシキ</t>
    </rPh>
    <rPh sb="6" eb="8">
      <t>ベッシ</t>
    </rPh>
    <phoneticPr fontId="5"/>
  </si>
  <si>
    <t>第1号様式：別紙２</t>
    <rPh sb="0" eb="1">
      <t>ダイ</t>
    </rPh>
    <rPh sb="2" eb="3">
      <t>ゴウ</t>
    </rPh>
    <rPh sb="3" eb="5">
      <t>ヨウシキ</t>
    </rPh>
    <rPh sb="6" eb="8">
      <t>ベッシ</t>
    </rPh>
    <phoneticPr fontId="5"/>
  </si>
  <si>
    <t>都内</t>
    <rPh sb="0" eb="2">
      <t>トナイ</t>
    </rPh>
    <phoneticPr fontId="31"/>
  </si>
  <si>
    <t>都外</t>
    <rPh sb="0" eb="2">
      <t>トガイ</t>
    </rPh>
    <phoneticPr fontId="31"/>
  </si>
  <si>
    <t>第1号様式：別紙３</t>
    <rPh sb="0" eb="1">
      <t>ダイ</t>
    </rPh>
    <rPh sb="2" eb="3">
      <t>ゴウ</t>
    </rPh>
    <rPh sb="3" eb="5">
      <t>ヨウシキ</t>
    </rPh>
    <rPh sb="6" eb="8">
      <t>ベッシ</t>
    </rPh>
    <phoneticPr fontId="5"/>
  </si>
  <si>
    <t>第1号様式：別紙４</t>
    <rPh sb="0" eb="1">
      <t>ダイ</t>
    </rPh>
    <rPh sb="2" eb="3">
      <t>ゴウ</t>
    </rPh>
    <rPh sb="3" eb="5">
      <t>ヨウシキ</t>
    </rPh>
    <rPh sb="6" eb="8">
      <t>ベッシ</t>
    </rPh>
    <phoneticPr fontId="5"/>
  </si>
  <si>
    <t>第1号様式：別紙５</t>
    <rPh sb="0" eb="1">
      <t>ダイ</t>
    </rPh>
    <rPh sb="2" eb="3">
      <t>ゴウ</t>
    </rPh>
    <rPh sb="3" eb="5">
      <t>ヨウシキ</t>
    </rPh>
    <rPh sb="6" eb="8">
      <t>ベッシ</t>
    </rPh>
    <phoneticPr fontId="5"/>
  </si>
  <si>
    <t>第1号様式：別紙６-１</t>
    <rPh sb="0" eb="1">
      <t>ダイ</t>
    </rPh>
    <rPh sb="2" eb="3">
      <t>ゴウ</t>
    </rPh>
    <rPh sb="3" eb="5">
      <t>ヨウシキ</t>
    </rPh>
    <rPh sb="6" eb="8">
      <t>ベッシ</t>
    </rPh>
    <phoneticPr fontId="5"/>
  </si>
  <si>
    <t>第1号様式：別紙６-２</t>
    <rPh sb="0" eb="1">
      <t>ダイ</t>
    </rPh>
    <rPh sb="2" eb="3">
      <t>ゴウ</t>
    </rPh>
    <rPh sb="3" eb="5">
      <t>ヨウシキ</t>
    </rPh>
    <rPh sb="6" eb="8">
      <t>ベッシ</t>
    </rPh>
    <phoneticPr fontId="5"/>
  </si>
  <si>
    <t>第1号様式：別紙６-３</t>
    <rPh sb="0" eb="1">
      <t>ダイ</t>
    </rPh>
    <rPh sb="2" eb="3">
      <t>ゴウ</t>
    </rPh>
    <rPh sb="3" eb="5">
      <t>ヨウシキ</t>
    </rPh>
    <rPh sb="6" eb="8">
      <t>ベッシ</t>
    </rPh>
    <phoneticPr fontId="5"/>
  </si>
  <si>
    <t>第1号様式：別紙６-４</t>
    <rPh sb="0" eb="1">
      <t>ダイ</t>
    </rPh>
    <rPh sb="2" eb="3">
      <t>ゴウ</t>
    </rPh>
    <rPh sb="3" eb="5">
      <t>ヨウシキ</t>
    </rPh>
    <rPh sb="6" eb="8">
      <t>ベッシ</t>
    </rPh>
    <phoneticPr fontId="5"/>
  </si>
  <si>
    <t>Ver.5</t>
  </si>
  <si>
    <t>　該当の中分類を入力する。</t>
    <rPh sb="1" eb="3">
      <t>ガイトウ</t>
    </rPh>
    <rPh sb="4" eb="5">
      <t>チュウ</t>
    </rPh>
    <rPh sb="8" eb="10">
      <t>ニュウリョク</t>
    </rPh>
    <phoneticPr fontId="5"/>
  </si>
  <si>
    <t>10N㎥/h以上</t>
    <phoneticPr fontId="31"/>
  </si>
  <si>
    <t>５N㎥/h超</t>
    <rPh sb="5" eb="6">
      <t>チョウ</t>
    </rPh>
    <phoneticPr fontId="31"/>
  </si>
  <si>
    <t>都内５Nm3/h以下</t>
    <rPh sb="6" eb="8">
      <t>イカ</t>
    </rPh>
    <phoneticPr fontId="31"/>
  </si>
  <si>
    <r>
      <t>　</t>
    </r>
    <r>
      <rPr>
        <sz val="12"/>
        <rFont val="ＭＳ 明朝"/>
        <family val="1"/>
        <charset val="128"/>
      </rPr>
      <t>再エネ由来水素の本格活用を見据えた設備等導入促進事業助成金</t>
    </r>
    <r>
      <rPr>
        <sz val="12"/>
        <color theme="1"/>
        <rFont val="ＭＳ 明朝"/>
        <family val="1"/>
        <charset val="128"/>
      </rPr>
      <t>交付要綱（令和３年５月28日付３都環公地温第430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
　また、この誓約に違反又は相違があ</t>
    </r>
    <r>
      <rPr>
        <sz val="12"/>
        <rFont val="ＭＳ 明朝"/>
        <family val="1"/>
        <charset val="128"/>
      </rPr>
      <t>り、交付要綱第15条又は第24条の規定により助成金交付決定の全部又は一部の取消しを受けた場合において、交付要綱第25条に</t>
    </r>
    <r>
      <rPr>
        <sz val="12"/>
        <color theme="1"/>
        <rFont val="ＭＳ 明朝"/>
        <family val="1"/>
        <charset val="128"/>
      </rPr>
      <t>規定する助成金の返還を請求されたときは、これに異議なく応じることを誓約いたします。
　あわせて、公社又は東京都が必要と認めた場合には、暴力団関係者であるか否かの確認のため、警視庁へ照会がなされることに同意いたします。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</si>
</sst>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_);[Red]\(#,##0\)"/>
    <numFmt numFmtId="178" formatCode="#,##0_ ;[Red]\-#,##0\ "/>
    <numFmt numFmtId="179" formatCode="#,##0.0_ ;[Red]\-#,##0.0\ "/>
    <numFmt numFmtId="180" formatCode="#,##0.0;[Red]\-#,##0.0"/>
    <numFmt numFmtId="181" formatCode="#,##0.00_ ;[Red]\-#,##0.00\ "/>
    <numFmt numFmtId="182" formatCode="#,##0&quot;［円］&quot;"/>
    <numFmt numFmtId="183" formatCode="#0&quot;［日間］&quot;"/>
    <numFmt numFmtId="184" formatCode="#,##0.0_ "/>
    <numFmt numFmtId="185" formatCode="#,##0_ "/>
  </numFmts>
  <fonts count="75" x14ac:knownFonts="1">
    <font>
      <sz val="11"/>
      <color theme="1"/>
      <name val="ＭＳ Ｐゴシック"/>
      <family val="3"/>
      <charset val="128"/>
      <scheme val="minor"/>
    </font>
    <font>
      <sz val="12"/>
      <color theme="1"/>
      <name val="メイリオ"/>
      <family val="2"/>
      <charset val="128"/>
    </font>
    <font>
      <sz val="12"/>
      <color theme="1"/>
      <name val="メイリオ"/>
      <family val="2"/>
      <charset val="128"/>
    </font>
    <font>
      <sz val="12"/>
      <color indexed="8"/>
      <name val="ＭＳ 明朝"/>
      <family val="1"/>
      <charset val="128"/>
    </font>
    <font>
      <vertAlign val="superscript"/>
      <sz val="12"/>
      <color indexed="8"/>
      <name val="ＭＳ 明朝"/>
      <family val="1"/>
      <charset val="128"/>
    </font>
    <font>
      <sz val="6"/>
      <name val="ＭＳ Ｐゴシック"/>
      <family val="3"/>
      <charset val="128"/>
    </font>
    <font>
      <vertAlign val="superscript"/>
      <sz val="10.5"/>
      <color indexed="8"/>
      <name val="ＭＳ 明朝"/>
      <family val="1"/>
      <charset val="128"/>
    </font>
    <font>
      <sz val="11"/>
      <name val="ＭＳ Ｐ明朝"/>
      <family val="1"/>
      <charset val="128"/>
    </font>
    <font>
      <sz val="12"/>
      <name val="ＭＳ Ｐ明朝"/>
      <family val="1"/>
      <charset val="128"/>
    </font>
    <font>
      <sz val="7"/>
      <color indexed="8"/>
      <name val="ＭＳ 明朝"/>
      <family val="1"/>
      <charset val="128"/>
    </font>
    <font>
      <sz val="11"/>
      <color theme="1"/>
      <name val="ＭＳ Ｐゴシック"/>
      <family val="3"/>
      <charset val="128"/>
      <scheme val="minor"/>
    </font>
    <font>
      <sz val="12"/>
      <color theme="1"/>
      <name val="ＭＳ Ｐ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sz val="11"/>
      <color theme="1"/>
      <name val="ＭＳ 明朝"/>
      <family val="1"/>
      <charset val="128"/>
    </font>
    <font>
      <sz val="12"/>
      <color rgb="FF000000"/>
      <name val="ＭＳ Ｐ明朝"/>
      <family val="1"/>
      <charset val="128"/>
    </font>
    <font>
      <sz val="9"/>
      <color theme="1"/>
      <name val="ＭＳ 明朝"/>
      <family val="1"/>
      <charset val="128"/>
    </font>
    <font>
      <sz val="16"/>
      <color theme="1"/>
      <name val="ＭＳ 明朝"/>
      <family val="1"/>
      <charset val="128"/>
    </font>
    <font>
      <sz val="22"/>
      <color theme="1"/>
      <name val="ＭＳ Ｐ明朝"/>
      <family val="1"/>
      <charset val="128"/>
    </font>
    <font>
      <sz val="22"/>
      <color theme="1"/>
      <name val="ＭＳ 明朝"/>
      <family val="1"/>
      <charset val="128"/>
    </font>
    <font>
      <sz val="12"/>
      <color rgb="FFFF0000"/>
      <name val="ＭＳ 明朝"/>
      <family val="1"/>
      <charset val="128"/>
    </font>
    <font>
      <sz val="10"/>
      <color rgb="FFFF0000"/>
      <name val="ＭＳ Ｐ明朝"/>
      <family val="1"/>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11"/>
      <name val="ＭＳ Ｐゴシック"/>
      <family val="3"/>
      <charset val="128"/>
      <scheme val="minor"/>
    </font>
    <font>
      <sz val="10.5"/>
      <name val="ＭＳ 明朝"/>
      <family val="1"/>
      <charset val="128"/>
    </font>
    <font>
      <sz val="11"/>
      <color theme="1"/>
      <name val="ＭＳ Ｐゴシック"/>
      <family val="2"/>
      <charset val="128"/>
      <scheme val="minor"/>
    </font>
    <font>
      <sz val="6"/>
      <name val="ＭＳ Ｐゴシック"/>
      <family val="3"/>
      <charset val="128"/>
      <scheme val="minor"/>
    </font>
    <font>
      <sz val="11"/>
      <color indexed="8"/>
      <name val="ＭＳ Ｐゴシック"/>
      <family val="3"/>
      <charset val="128"/>
    </font>
    <font>
      <vertAlign val="superscript"/>
      <sz val="12"/>
      <name val="ＭＳ 明朝"/>
      <family val="1"/>
      <charset val="128"/>
    </font>
    <font>
      <vertAlign val="superscript"/>
      <sz val="10.5"/>
      <name val="ＭＳ 明朝"/>
      <family val="1"/>
      <charset val="128"/>
    </font>
    <font>
      <sz val="12"/>
      <name val="メイリオ"/>
      <family val="3"/>
      <charset val="128"/>
    </font>
    <font>
      <b/>
      <sz val="10"/>
      <color indexed="81"/>
      <name val="ＭＳ Ｐゴシック"/>
      <family val="3"/>
      <charset val="128"/>
    </font>
    <font>
      <b/>
      <sz val="9"/>
      <color indexed="81"/>
      <name val="ＭＳ Ｐゴシック"/>
      <family val="3"/>
      <charset val="128"/>
    </font>
    <font>
      <sz val="12"/>
      <color rgb="FFFF0000"/>
      <name val="ＭＳ Ｐ明朝"/>
      <family val="1"/>
      <charset val="128"/>
    </font>
    <font>
      <sz val="11"/>
      <color rgb="FFFF0000"/>
      <name val="ＭＳ 明朝"/>
      <family val="1"/>
      <charset val="128"/>
    </font>
    <font>
      <u/>
      <sz val="10.5"/>
      <name val="ＭＳ 明朝"/>
      <family val="1"/>
      <charset val="128"/>
    </font>
    <font>
      <sz val="10"/>
      <name val="ＭＳ Ｐゴシック"/>
      <family val="3"/>
      <charset val="128"/>
      <scheme val="minor"/>
    </font>
    <font>
      <sz val="14"/>
      <color theme="1"/>
      <name val="ＭＳ 明朝"/>
      <family val="1"/>
      <charset val="128"/>
    </font>
    <font>
      <vertAlign val="superscript"/>
      <sz val="11"/>
      <name val="ＭＳ Ｐゴシック"/>
      <family val="3"/>
      <charset val="128"/>
      <scheme val="minor"/>
    </font>
    <font>
      <sz val="6"/>
      <name val="ＭＳ ゴシック"/>
      <family val="2"/>
      <charset val="128"/>
    </font>
    <font>
      <vertAlign val="superscript"/>
      <sz val="11"/>
      <color theme="1"/>
      <name val="ＭＳ Ｐゴシック"/>
      <family val="3"/>
      <charset val="128"/>
      <scheme val="minor"/>
    </font>
    <font>
      <vertAlign val="subscript"/>
      <sz val="11"/>
      <color theme="1"/>
      <name val="ＭＳ Ｐゴシック"/>
      <family val="3"/>
      <charset val="128"/>
      <scheme val="minor"/>
    </font>
    <font>
      <sz val="10"/>
      <color theme="1"/>
      <name val="ＭＳ Ｐゴシック"/>
      <family val="3"/>
      <charset val="128"/>
      <scheme val="minor"/>
    </font>
    <font>
      <vertAlign val="superscript"/>
      <sz val="10"/>
      <color indexed="8"/>
      <name val="ＭＳ Ｐゴシック"/>
      <family val="3"/>
      <charset val="128"/>
      <scheme val="minor"/>
    </font>
    <font>
      <vertAlign val="subscript"/>
      <sz val="10"/>
      <color indexed="8"/>
      <name val="ＭＳ Ｐゴシック"/>
      <family val="3"/>
      <charset val="128"/>
      <scheme val="minor"/>
    </font>
    <font>
      <sz val="9"/>
      <color theme="1"/>
      <name val="ＭＳ Ｐゴシック"/>
      <family val="3"/>
      <charset val="128"/>
      <scheme val="minor"/>
    </font>
    <font>
      <sz val="9"/>
      <color indexed="8"/>
      <name val="ＭＳ Ｐゴシック"/>
      <family val="3"/>
      <charset val="128"/>
      <scheme val="minor"/>
    </font>
    <font>
      <sz val="12"/>
      <color theme="1"/>
      <name val="メイリオ"/>
      <family val="3"/>
      <charset val="128"/>
    </font>
    <font>
      <sz val="14"/>
      <name val="メイリオ"/>
      <family val="3"/>
      <charset val="128"/>
    </font>
    <font>
      <vertAlign val="superscript"/>
      <sz val="12"/>
      <name val="ＭＳ Ｐ明朝"/>
      <family val="1"/>
      <charset val="128"/>
    </font>
    <font>
      <vertAlign val="superscript"/>
      <sz val="11"/>
      <color theme="1"/>
      <name val="ＭＳ 明朝"/>
      <family val="1"/>
      <charset val="128"/>
    </font>
    <font>
      <vertAlign val="superscript"/>
      <sz val="11"/>
      <color indexed="8"/>
      <name val="ＭＳ 明朝"/>
      <family val="1"/>
      <charset val="128"/>
    </font>
    <font>
      <b/>
      <sz val="10"/>
      <color rgb="FFFF0000"/>
      <name val="ＭＳ 明朝"/>
      <family val="1"/>
      <charset val="128"/>
    </font>
    <font>
      <sz val="14"/>
      <name val="ＭＳ Ｐ明朝"/>
      <family val="1"/>
      <charset val="128"/>
    </font>
    <font>
      <sz val="11"/>
      <color theme="0" tint="-4.9989318521683403E-2"/>
      <name val="ＭＳ Ｐ明朝"/>
      <family val="1"/>
      <charset val="128"/>
    </font>
    <font>
      <sz val="11"/>
      <color rgb="FFFF0000"/>
      <name val="ＭＳ Ｐゴシック"/>
      <family val="3"/>
      <charset val="128"/>
      <scheme val="minor"/>
    </font>
    <font>
      <sz val="8"/>
      <name val="ＭＳ Ｐ明朝"/>
      <family val="1"/>
      <charset val="128"/>
    </font>
    <font>
      <sz val="9"/>
      <name val="ＭＳ Ｐ明朝"/>
      <family val="1"/>
      <charset val="128"/>
    </font>
    <font>
      <sz val="11"/>
      <color theme="1"/>
      <name val="メイリオ"/>
      <family val="3"/>
      <charset val="128"/>
    </font>
    <font>
      <vertAlign val="superscript"/>
      <sz val="12"/>
      <color theme="1"/>
      <name val="メイリオ"/>
      <family val="3"/>
      <charset val="128"/>
    </font>
    <font>
      <sz val="9"/>
      <color indexed="10"/>
      <name val="メイリオ"/>
      <family val="3"/>
      <charset val="128"/>
    </font>
    <font>
      <vertAlign val="superscript"/>
      <sz val="11"/>
      <name val="ＭＳ Ｐ明朝"/>
      <family val="1"/>
      <charset val="128"/>
    </font>
    <font>
      <vertAlign val="superscript"/>
      <sz val="11"/>
      <color rgb="FFFF0000"/>
      <name val="ＭＳ Ｐ明朝"/>
      <family val="1"/>
      <charset val="128"/>
    </font>
    <font>
      <sz val="11"/>
      <color theme="1"/>
      <name val="ＭＳ Ｐ明朝"/>
      <family val="1"/>
      <charset val="128"/>
    </font>
    <font>
      <sz val="11"/>
      <color rgb="FFFF0000"/>
      <name val="ＭＳ Ｐ明朝"/>
      <family val="1"/>
      <charset val="128"/>
    </font>
    <font>
      <sz val="9"/>
      <color rgb="FFFF0000"/>
      <name val="ＭＳ 明朝"/>
      <family val="1"/>
      <charset val="128"/>
    </font>
    <font>
      <vertAlign val="superscript"/>
      <sz val="9"/>
      <color rgb="FFFF0000"/>
      <name val="ＭＳ 明朝"/>
      <family val="1"/>
      <charset val="128"/>
    </font>
    <font>
      <sz val="10"/>
      <color rgb="FFFF0000"/>
      <name val="ＭＳ Ｐゴシック"/>
      <family val="3"/>
      <charset val="128"/>
      <scheme val="minor"/>
    </font>
    <font>
      <vertAlign val="superscript"/>
      <sz val="9"/>
      <name val="ＭＳ 明朝"/>
      <family val="1"/>
      <charset val="128"/>
    </font>
    <font>
      <b/>
      <sz val="12"/>
      <color theme="1"/>
      <name val="ＭＳ Ｐ明朝"/>
      <family val="1"/>
      <charset val="128"/>
    </font>
  </fonts>
  <fills count="13">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rgb="FFE5FFFF"/>
        <bgColor indexed="64"/>
      </patternFill>
    </fill>
    <fill>
      <patternFill patternType="solid">
        <fgColor rgb="FFEFFFFF"/>
        <bgColor indexed="64"/>
      </patternFill>
    </fill>
    <fill>
      <patternFill patternType="solid">
        <fgColor rgb="FF99FF99"/>
        <bgColor indexed="64"/>
      </patternFill>
    </fill>
    <fill>
      <patternFill patternType="solid">
        <fgColor rgb="FFFFCCCC"/>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bgColor indexed="64"/>
      </patternFill>
    </fill>
  </fills>
  <borders count="1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auto="1"/>
      </bottom>
      <diagonal/>
    </border>
    <border>
      <left/>
      <right/>
      <top style="hair">
        <color auto="1"/>
      </top>
      <bottom style="hair">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rgb="FF000000"/>
      </top>
      <bottom style="hair">
        <color indexed="64"/>
      </bottom>
      <diagonal/>
    </border>
    <border>
      <left/>
      <right/>
      <top style="thin">
        <color rgb="FF000000"/>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rgb="FF000000"/>
      </left>
      <right/>
      <top/>
      <bottom style="hair">
        <color rgb="FF000000"/>
      </bottom>
      <diagonal/>
    </border>
    <border>
      <left/>
      <right/>
      <top/>
      <bottom style="hair">
        <color rgb="FF000000"/>
      </bottom>
      <diagonal/>
    </border>
    <border>
      <left/>
      <right/>
      <top style="medium">
        <color indexed="64"/>
      </top>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hair">
        <color indexed="64"/>
      </bottom>
      <diagonal/>
    </border>
    <border>
      <left/>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style="hair">
        <color rgb="FF000000"/>
      </bottom>
      <diagonal/>
    </border>
    <border>
      <left style="thin">
        <color indexed="64"/>
      </left>
      <right style="thin">
        <color rgb="FF000000"/>
      </right>
      <top/>
      <bottom/>
      <diagonal/>
    </border>
    <border>
      <left/>
      <right style="thin">
        <color indexed="64"/>
      </right>
      <top style="hair">
        <color rgb="FF000000"/>
      </top>
      <bottom style="hair">
        <color rgb="FF000000"/>
      </bottom>
      <diagonal/>
    </border>
    <border>
      <left/>
      <right style="thin">
        <color indexed="64"/>
      </right>
      <top/>
      <bottom style="hair">
        <color rgb="FF000000"/>
      </bottom>
      <diagonal/>
    </border>
    <border>
      <left style="thin">
        <color indexed="64"/>
      </left>
      <right style="thin">
        <color rgb="FF000000"/>
      </right>
      <top/>
      <bottom style="thin">
        <color indexed="64"/>
      </bottom>
      <diagonal/>
    </border>
    <border>
      <left/>
      <right style="thin">
        <color indexed="64"/>
      </right>
      <top style="hair">
        <color rgb="FF000000"/>
      </top>
      <bottom style="thin">
        <color rgb="FF000000"/>
      </bottom>
      <diagonal/>
    </border>
    <border>
      <left/>
      <right style="thin">
        <color indexed="64"/>
      </right>
      <top style="thin">
        <color rgb="FF000000"/>
      </top>
      <bottom style="hair">
        <color indexed="64"/>
      </bottom>
      <diagonal/>
    </border>
    <border>
      <left/>
      <right style="thin">
        <color indexed="64"/>
      </right>
      <top style="hair">
        <color indexed="64"/>
      </top>
      <bottom style="hair">
        <color indexed="64"/>
      </bottom>
      <diagonal/>
    </border>
    <border>
      <left style="thin">
        <color indexed="64"/>
      </left>
      <right/>
      <top style="thin">
        <color rgb="FF000000"/>
      </top>
      <bottom style="thin">
        <color rgb="FF000000"/>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lignment vertical="center"/>
    </xf>
    <xf numFmtId="0" fontId="10" fillId="0" borderId="0">
      <alignment vertical="center"/>
    </xf>
    <xf numFmtId="38" fontId="10" fillId="0" borderId="0" applyFont="0" applyFill="0" applyBorder="0" applyAlignment="0" applyProtection="0">
      <alignment vertical="center"/>
    </xf>
  </cellStyleXfs>
  <cellXfs count="694">
    <xf numFmtId="0" fontId="0" fillId="0" borderId="0" xfId="0">
      <alignment vertical="center"/>
    </xf>
    <xf numFmtId="0" fontId="12" fillId="0" borderId="3" xfId="0" applyFont="1" applyBorder="1" applyProtection="1">
      <alignment vertical="center"/>
      <protection locked="0"/>
    </xf>
    <xf numFmtId="0" fontId="12" fillId="0" borderId="0" xfId="0" applyFont="1" applyProtection="1">
      <alignment vertical="center"/>
      <protection locked="0"/>
    </xf>
    <xf numFmtId="0" fontId="12" fillId="0" borderId="9" xfId="0" applyFont="1" applyBorder="1" applyProtection="1">
      <alignment vertical="center"/>
      <protection locked="0"/>
    </xf>
    <xf numFmtId="0" fontId="12" fillId="0" borderId="0" xfId="0" applyFont="1" applyAlignment="1" applyProtection="1">
      <alignment vertical="top"/>
      <protection locked="0"/>
    </xf>
    <xf numFmtId="0" fontId="15" fillId="0" borderId="0" xfId="0" applyFont="1" applyProtection="1">
      <alignment vertical="center"/>
      <protection locked="0"/>
    </xf>
    <xf numFmtId="0" fontId="12" fillId="0" borderId="10" xfId="0" applyFont="1" applyBorder="1" applyAlignment="1" applyProtection="1">
      <alignment vertical="top"/>
      <protection locked="0"/>
    </xf>
    <xf numFmtId="0" fontId="12" fillId="0" borderId="5" xfId="0" applyFont="1" applyBorder="1" applyAlignment="1" applyProtection="1">
      <alignment vertical="top"/>
      <protection locked="0"/>
    </xf>
    <xf numFmtId="0" fontId="12" fillId="0" borderId="8" xfId="0" applyFont="1" applyBorder="1" applyAlignment="1" applyProtection="1">
      <alignment vertical="top"/>
      <protection locked="0"/>
    </xf>
    <xf numFmtId="0" fontId="12" fillId="0" borderId="3" xfId="0" applyFont="1" applyBorder="1" applyAlignment="1" applyProtection="1">
      <alignment vertical="top"/>
      <protection locked="0"/>
    </xf>
    <xf numFmtId="0" fontId="12" fillId="0" borderId="9" xfId="0" applyFont="1" applyBorder="1" applyAlignment="1" applyProtection="1">
      <alignment vertical="top"/>
      <protection locked="0"/>
    </xf>
    <xf numFmtId="0" fontId="12" fillId="0" borderId="4" xfId="0" applyFont="1" applyBorder="1" applyAlignment="1" applyProtection="1">
      <alignment vertical="top"/>
      <protection locked="0"/>
    </xf>
    <xf numFmtId="0" fontId="12" fillId="0" borderId="6" xfId="0" applyFont="1" applyBorder="1" applyAlignment="1" applyProtection="1">
      <alignment vertical="top"/>
      <protection locked="0"/>
    </xf>
    <xf numFmtId="0" fontId="12" fillId="0" borderId="7" xfId="0" applyFont="1" applyBorder="1" applyAlignment="1" applyProtection="1">
      <alignment vertical="top"/>
      <protection locked="0"/>
    </xf>
    <xf numFmtId="0" fontId="12" fillId="0" borderId="12"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5" fillId="0" borderId="13" xfId="0" applyFont="1" applyBorder="1" applyProtection="1">
      <alignment vertical="center"/>
      <protection locked="0"/>
    </xf>
    <xf numFmtId="0" fontId="15" fillId="0" borderId="15" xfId="0" applyFont="1" applyBorder="1" applyProtection="1">
      <alignment vertical="center"/>
      <protection locked="0"/>
    </xf>
    <xf numFmtId="0" fontId="15" fillId="0" borderId="12" xfId="0" applyFont="1" applyBorder="1" applyProtection="1">
      <alignment vertical="center"/>
      <protection locked="0"/>
    </xf>
    <xf numFmtId="0" fontId="10" fillId="0" borderId="0" xfId="3" applyAlignment="1">
      <alignment vertical="top" wrapText="1"/>
    </xf>
    <xf numFmtId="49" fontId="10" fillId="0" borderId="0" xfId="3" applyNumberFormat="1" applyAlignment="1">
      <alignment vertical="top" wrapText="1"/>
    </xf>
    <xf numFmtId="49" fontId="10" fillId="3" borderId="0" xfId="3" applyNumberFormat="1" applyFill="1" applyAlignment="1">
      <alignment vertical="top" wrapText="1"/>
    </xf>
    <xf numFmtId="49" fontId="10" fillId="2" borderId="0" xfId="3" applyNumberFormat="1" applyFill="1" applyAlignment="1">
      <alignment vertical="top" wrapText="1"/>
    </xf>
    <xf numFmtId="49" fontId="32" fillId="0" borderId="6" xfId="3" applyNumberFormat="1" applyFont="1" applyBorder="1" applyAlignment="1">
      <alignment vertical="top" wrapText="1"/>
    </xf>
    <xf numFmtId="0" fontId="12" fillId="0" borderId="10" xfId="0" applyFont="1" applyBorder="1" applyProtection="1">
      <alignment vertical="center"/>
      <protection locked="0"/>
    </xf>
    <xf numFmtId="0" fontId="12" fillId="0" borderId="5" xfId="0" applyFont="1" applyBorder="1" applyProtection="1">
      <alignment vertical="center"/>
      <protection locked="0"/>
    </xf>
    <xf numFmtId="0" fontId="12" fillId="0" borderId="8" xfId="0" applyFont="1" applyBorder="1" applyProtection="1">
      <alignment vertical="center"/>
      <protection locked="0"/>
    </xf>
    <xf numFmtId="0" fontId="12" fillId="0" borderId="4"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Alignment="1" applyProtection="1">
      <alignment horizontal="left" vertical="center"/>
      <protection locked="0"/>
    </xf>
    <xf numFmtId="0" fontId="24" fillId="0" borderId="0" xfId="0" applyFont="1" applyProtection="1">
      <alignment vertical="center"/>
      <protection hidden="1"/>
    </xf>
    <xf numFmtId="0" fontId="25" fillId="0" borderId="0" xfId="0" applyFont="1" applyProtection="1">
      <alignment vertical="center"/>
      <protection hidden="1"/>
    </xf>
    <xf numFmtId="0" fontId="12" fillId="0" borderId="0" xfId="0" applyFont="1" applyAlignment="1" applyProtection="1">
      <alignment horizontal="left" vertical="top"/>
      <protection locked="0"/>
    </xf>
    <xf numFmtId="0" fontId="15" fillId="0" borderId="0" xfId="0" applyFont="1" applyAlignment="1" applyProtection="1">
      <alignment horizontal="left" vertical="center"/>
      <protection locked="0"/>
    </xf>
    <xf numFmtId="0" fontId="28" fillId="0" borderId="47" xfId="0" applyFont="1" applyBorder="1" applyAlignment="1" applyProtection="1">
      <alignment horizontal="center" vertical="center" shrinkToFit="1"/>
      <protection locked="0"/>
    </xf>
    <xf numFmtId="2" fontId="28" fillId="0" borderId="23" xfId="0" applyNumberFormat="1"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shrinkToFit="1"/>
      <protection locked="0"/>
    </xf>
    <xf numFmtId="178" fontId="28" fillId="0" borderId="21" xfId="1" applyNumberFormat="1" applyFont="1" applyFill="1" applyBorder="1" applyAlignment="1" applyProtection="1">
      <alignment vertical="center" shrinkToFit="1"/>
      <protection locked="0"/>
    </xf>
    <xf numFmtId="178" fontId="28" fillId="0" borderId="36" xfId="1" applyNumberFormat="1" applyFont="1" applyFill="1" applyBorder="1" applyAlignment="1" applyProtection="1">
      <alignment vertical="center" shrinkToFit="1"/>
      <protection locked="0"/>
    </xf>
    <xf numFmtId="179" fontId="28" fillId="0" borderId="2" xfId="1" applyNumberFormat="1" applyFont="1" applyFill="1" applyBorder="1" applyAlignment="1" applyProtection="1">
      <alignment vertical="center" shrinkToFit="1"/>
      <protection locked="0"/>
    </xf>
    <xf numFmtId="179" fontId="28" fillId="0" borderId="40" xfId="1" applyNumberFormat="1" applyFont="1" applyFill="1" applyBorder="1" applyAlignment="1" applyProtection="1">
      <alignment vertical="center" shrinkToFit="1"/>
      <protection locked="0"/>
    </xf>
    <xf numFmtId="0" fontId="28" fillId="0" borderId="0" xfId="0" applyFont="1" applyProtection="1">
      <alignment vertical="center"/>
      <protection hidden="1"/>
    </xf>
    <xf numFmtId="0" fontId="28" fillId="0" borderId="0" xfId="0" applyFont="1" applyAlignment="1" applyProtection="1">
      <alignment horizontal="center" vertical="center"/>
      <protection hidden="1"/>
    </xf>
    <xf numFmtId="0" fontId="35" fillId="0" borderId="0" xfId="0" applyFont="1" applyProtection="1">
      <alignment vertical="center"/>
      <protection hidden="1"/>
    </xf>
    <xf numFmtId="0" fontId="28" fillId="0" borderId="46" xfId="0" applyFont="1" applyBorder="1" applyAlignment="1" applyProtection="1">
      <alignment horizontal="center" vertical="center" wrapText="1"/>
      <protection hidden="1"/>
    </xf>
    <xf numFmtId="0" fontId="28" fillId="0" borderId="47" xfId="0" applyFont="1" applyBorder="1" applyAlignment="1" applyProtection="1">
      <alignment horizontal="center" vertical="center"/>
      <protection hidden="1"/>
    </xf>
    <xf numFmtId="0" fontId="28" fillId="0" borderId="25" xfId="0" applyFont="1" applyBorder="1" applyProtection="1">
      <alignment vertical="center"/>
      <protection hidden="1"/>
    </xf>
    <xf numFmtId="0" fontId="28" fillId="0" borderId="48" xfId="0" applyFont="1" applyBorder="1" applyProtection="1">
      <alignment vertical="center"/>
      <protection hidden="1"/>
    </xf>
    <xf numFmtId="0" fontId="28" fillId="0" borderId="30" xfId="0" applyFont="1" applyBorder="1" applyProtection="1">
      <alignment vertical="center"/>
      <protection hidden="1"/>
    </xf>
    <xf numFmtId="0" fontId="28" fillId="0" borderId="31" xfId="0" applyFont="1" applyBorder="1" applyAlignment="1" applyProtection="1">
      <alignment horizontal="center" vertical="center"/>
      <protection hidden="1"/>
    </xf>
    <xf numFmtId="0" fontId="28" fillId="0" borderId="32" xfId="0" applyFont="1" applyBorder="1" applyAlignment="1" applyProtection="1">
      <alignment horizontal="center" vertical="center"/>
      <protection hidden="1"/>
    </xf>
    <xf numFmtId="0" fontId="28" fillId="0" borderId="33" xfId="0" applyFont="1" applyBorder="1" applyAlignment="1" applyProtection="1">
      <alignment horizontal="center" vertical="center"/>
      <protection hidden="1"/>
    </xf>
    <xf numFmtId="0" fontId="28" fillId="0" borderId="34" xfId="0" applyFont="1" applyBorder="1" applyAlignment="1" applyProtection="1">
      <alignment horizontal="center" vertical="center"/>
      <protection hidden="1"/>
    </xf>
    <xf numFmtId="0" fontId="28" fillId="0" borderId="21" xfId="0" applyFont="1" applyBorder="1" applyAlignment="1" applyProtection="1">
      <alignment horizontal="center" vertical="center" shrinkToFit="1"/>
      <protection hidden="1"/>
    </xf>
    <xf numFmtId="178" fontId="28" fillId="4" borderId="37" xfId="1" applyNumberFormat="1" applyFont="1" applyFill="1" applyBorder="1" applyAlignment="1" applyProtection="1">
      <alignment vertical="center" shrinkToFit="1"/>
      <protection hidden="1"/>
    </xf>
    <xf numFmtId="178" fontId="28" fillId="4" borderId="38" xfId="1" applyNumberFormat="1" applyFont="1" applyFill="1" applyBorder="1" applyAlignment="1" applyProtection="1">
      <alignment vertical="center" shrinkToFit="1"/>
      <protection hidden="1"/>
    </xf>
    <xf numFmtId="0" fontId="28" fillId="0" borderId="2" xfId="0" applyFont="1" applyBorder="1" applyAlignment="1" applyProtection="1">
      <alignment horizontal="center" vertical="center" shrinkToFit="1"/>
      <protection hidden="1"/>
    </xf>
    <xf numFmtId="179" fontId="28" fillId="4" borderId="37" xfId="1" quotePrefix="1" applyNumberFormat="1" applyFont="1" applyFill="1" applyBorder="1" applyAlignment="1" applyProtection="1">
      <alignment horizontal="center" vertical="center" shrinkToFit="1"/>
      <protection hidden="1"/>
    </xf>
    <xf numFmtId="178" fontId="28" fillId="4" borderId="38" xfId="1" quotePrefix="1" applyNumberFormat="1" applyFont="1" applyFill="1" applyBorder="1" applyAlignment="1" applyProtection="1">
      <alignment horizontal="center" vertical="center" shrinkToFit="1"/>
      <protection hidden="1"/>
    </xf>
    <xf numFmtId="178" fontId="28" fillId="4" borderId="2" xfId="1" applyNumberFormat="1" applyFont="1" applyFill="1" applyBorder="1" applyAlignment="1" applyProtection="1">
      <alignment vertical="center" shrinkToFit="1"/>
      <protection hidden="1"/>
    </xf>
    <xf numFmtId="178" fontId="28" fillId="4" borderId="40" xfId="1" applyNumberFormat="1" applyFont="1" applyFill="1" applyBorder="1" applyAlignment="1" applyProtection="1">
      <alignment vertical="center" shrinkToFit="1"/>
      <protection hidden="1"/>
    </xf>
    <xf numFmtId="0" fontId="28" fillId="0" borderId="42" xfId="0" applyFont="1" applyBorder="1" applyAlignment="1" applyProtection="1">
      <alignment horizontal="center" vertical="center" shrinkToFit="1"/>
      <protection hidden="1"/>
    </xf>
    <xf numFmtId="178" fontId="28" fillId="4" borderId="42" xfId="1" applyNumberFormat="1" applyFont="1" applyFill="1" applyBorder="1" applyAlignment="1" applyProtection="1">
      <alignment vertical="center" shrinkToFit="1"/>
      <protection hidden="1"/>
    </xf>
    <xf numFmtId="178" fontId="28" fillId="4" borderId="43" xfId="1" applyNumberFormat="1" applyFont="1" applyFill="1" applyBorder="1" applyAlignment="1" applyProtection="1">
      <alignment vertical="center" shrinkToFit="1"/>
      <protection hidden="1"/>
    </xf>
    <xf numFmtId="178" fontId="28" fillId="4" borderId="44" xfId="1" applyNumberFormat="1" applyFont="1" applyFill="1" applyBorder="1" applyAlignment="1" applyProtection="1">
      <alignment vertical="center" shrinkToFit="1"/>
      <protection hidden="1"/>
    </xf>
    <xf numFmtId="0" fontId="28" fillId="0" borderId="45" xfId="0" applyFont="1" applyBorder="1" applyAlignment="1" applyProtection="1">
      <alignment horizontal="center" vertical="center" shrinkToFit="1"/>
      <protection hidden="1"/>
    </xf>
    <xf numFmtId="0" fontId="28" fillId="0" borderId="0" xfId="0" applyFont="1" applyAlignment="1" applyProtection="1">
      <alignment horizontal="center" vertical="center" wrapText="1"/>
      <protection hidden="1"/>
    </xf>
    <xf numFmtId="0" fontId="28" fillId="0" borderId="0" xfId="0" applyFont="1" applyAlignment="1" applyProtection="1">
      <alignment horizontal="left" vertical="center"/>
      <protection hidden="1"/>
    </xf>
    <xf numFmtId="38" fontId="28" fillId="0" borderId="0" xfId="1" applyFont="1" applyFill="1" applyBorder="1" applyProtection="1">
      <alignment vertical="center"/>
      <protection hidden="1"/>
    </xf>
    <xf numFmtId="0" fontId="41" fillId="0" borderId="0" xfId="0" applyFont="1" applyAlignment="1" applyProtection="1">
      <alignment vertical="top"/>
      <protection hidden="1"/>
    </xf>
    <xf numFmtId="0" fontId="28" fillId="0" borderId="0" xfId="0" applyFont="1" applyAlignment="1" applyProtection="1">
      <alignment vertical="top" wrapText="1"/>
      <protection hidden="1"/>
    </xf>
    <xf numFmtId="0" fontId="28" fillId="0" borderId="0" xfId="0" applyFont="1" applyAlignment="1" applyProtection="1">
      <alignment horizontal="left" vertical="top" wrapText="1"/>
      <protection hidden="1"/>
    </xf>
    <xf numFmtId="0" fontId="24" fillId="0" borderId="0" xfId="0" applyFont="1" applyAlignment="1" applyProtection="1">
      <alignment horizontal="left" vertical="top"/>
      <protection hidden="1"/>
    </xf>
    <xf numFmtId="0" fontId="27" fillId="0" borderId="0" xfId="0" applyFont="1" applyProtection="1">
      <alignment vertical="center"/>
      <protection hidden="1"/>
    </xf>
    <xf numFmtId="0" fontId="25"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4" fillId="0" borderId="0" xfId="0" applyFont="1" applyAlignment="1" applyProtection="1">
      <alignment horizontal="right"/>
      <protection hidden="1"/>
    </xf>
    <xf numFmtId="0" fontId="26" fillId="0" borderId="0" xfId="0" applyFont="1" applyProtection="1">
      <alignment vertical="center"/>
      <protection hidden="1"/>
    </xf>
    <xf numFmtId="0" fontId="39" fillId="0" borderId="0" xfId="0" applyFont="1" applyProtection="1">
      <alignment vertical="center"/>
      <protection hidden="1"/>
    </xf>
    <xf numFmtId="0" fontId="18" fillId="0" borderId="0" xfId="0" applyFont="1" applyProtection="1">
      <alignment vertical="center"/>
      <protection locked="0"/>
    </xf>
    <xf numFmtId="0" fontId="12" fillId="4" borderId="0" xfId="0" applyFont="1" applyFill="1" applyAlignment="1" applyProtection="1">
      <alignment vertical="center" shrinkToFit="1"/>
      <protection locked="0"/>
    </xf>
    <xf numFmtId="0" fontId="10" fillId="0" borderId="0" xfId="3">
      <alignment vertical="center"/>
    </xf>
    <xf numFmtId="0" fontId="10" fillId="0" borderId="0" xfId="3" applyAlignment="1">
      <alignment horizontal="center" vertical="center"/>
    </xf>
    <xf numFmtId="0" fontId="10" fillId="0" borderId="56" xfId="3" applyBorder="1">
      <alignment vertical="center"/>
    </xf>
    <xf numFmtId="0" fontId="10" fillId="0" borderId="26" xfId="3" applyBorder="1">
      <alignment vertical="center"/>
    </xf>
    <xf numFmtId="0" fontId="47" fillId="0" borderId="29" xfId="3" applyFont="1" applyBorder="1" applyAlignment="1">
      <alignment horizontal="center" vertical="center"/>
    </xf>
    <xf numFmtId="0" fontId="47" fillId="0" borderId="31" xfId="3" applyFont="1" applyBorder="1" applyAlignment="1">
      <alignment horizontal="center" vertical="center"/>
    </xf>
    <xf numFmtId="0" fontId="47" fillId="0" borderId="32" xfId="3" applyFont="1" applyBorder="1" applyAlignment="1">
      <alignment horizontal="center" vertical="center"/>
    </xf>
    <xf numFmtId="0" fontId="47" fillId="0" borderId="21" xfId="3" applyFont="1" applyBorder="1" applyAlignment="1">
      <alignment horizontal="center" vertical="center"/>
    </xf>
    <xf numFmtId="0" fontId="47" fillId="0" borderId="2" xfId="3" applyFont="1" applyBorder="1" applyAlignment="1">
      <alignment horizontal="center" vertical="center"/>
    </xf>
    <xf numFmtId="0" fontId="47" fillId="0" borderId="42" xfId="3" applyFont="1" applyBorder="1" applyAlignment="1">
      <alignment horizontal="center" vertical="center"/>
    </xf>
    <xf numFmtId="0" fontId="10" fillId="0" borderId="0" xfId="3" applyAlignment="1">
      <alignment horizontal="center" vertical="center" wrapText="1"/>
    </xf>
    <xf numFmtId="0" fontId="10" fillId="0" borderId="0" xfId="3" applyAlignment="1">
      <alignment horizontal="left" vertical="center"/>
    </xf>
    <xf numFmtId="38" fontId="0" fillId="0" borderId="0" xfId="4" applyFont="1" applyFill="1" applyBorder="1">
      <alignment vertical="center"/>
    </xf>
    <xf numFmtId="0" fontId="47" fillId="0" borderId="0" xfId="3" applyFont="1">
      <alignment vertical="center"/>
    </xf>
    <xf numFmtId="0" fontId="47" fillId="0" borderId="1" xfId="3" applyFont="1" applyBorder="1">
      <alignment vertical="center"/>
    </xf>
    <xf numFmtId="0" fontId="51" fillId="0" borderId="0" xfId="3" applyFont="1" applyAlignment="1">
      <alignment horizontal="right" vertical="center"/>
    </xf>
    <xf numFmtId="0" fontId="47" fillId="0" borderId="18" xfId="3" applyFont="1" applyBorder="1" applyAlignment="1" applyProtection="1">
      <alignment horizontal="right" vertical="center"/>
      <protection locked="0"/>
    </xf>
    <xf numFmtId="178" fontId="47" fillId="0" borderId="21" xfId="4" applyNumberFormat="1" applyFont="1" applyFill="1" applyBorder="1" applyProtection="1">
      <alignment vertical="center"/>
      <protection locked="0"/>
    </xf>
    <xf numFmtId="178" fontId="47" fillId="4" borderId="2" xfId="4" applyNumberFormat="1" applyFont="1" applyFill="1" applyBorder="1">
      <alignment vertical="center"/>
    </xf>
    <xf numFmtId="178" fontId="47" fillId="4" borderId="40" xfId="4" applyNumberFormat="1" applyFont="1" applyFill="1" applyBorder="1">
      <alignment vertical="center"/>
    </xf>
    <xf numFmtId="178" fontId="47" fillId="4" borderId="42" xfId="4" applyNumberFormat="1" applyFont="1" applyFill="1" applyBorder="1">
      <alignment vertical="center"/>
    </xf>
    <xf numFmtId="178" fontId="47" fillId="4" borderId="57" xfId="4" applyNumberFormat="1" applyFont="1" applyFill="1" applyBorder="1">
      <alignment vertical="center"/>
    </xf>
    <xf numFmtId="179" fontId="47" fillId="0" borderId="2" xfId="4" applyNumberFormat="1" applyFont="1" applyFill="1" applyBorder="1" applyProtection="1">
      <alignment vertical="center"/>
      <protection locked="0"/>
    </xf>
    <xf numFmtId="179" fontId="47" fillId="0" borderId="40" xfId="4" applyNumberFormat="1" applyFont="1" applyFill="1" applyBorder="1" applyProtection="1">
      <alignment vertical="center"/>
      <protection locked="0"/>
    </xf>
    <xf numFmtId="181" fontId="47" fillId="0" borderId="2" xfId="4" applyNumberFormat="1" applyFont="1" applyFill="1" applyBorder="1" applyProtection="1">
      <alignment vertical="center"/>
      <protection locked="0"/>
    </xf>
    <xf numFmtId="0" fontId="10" fillId="4" borderId="0" xfId="3" applyFill="1" applyAlignment="1">
      <alignment horizontal="center" vertical="center"/>
    </xf>
    <xf numFmtId="179" fontId="47" fillId="4" borderId="2" xfId="4" applyNumberFormat="1" applyFont="1" applyFill="1" applyBorder="1" applyProtection="1">
      <alignment vertical="center"/>
    </xf>
    <xf numFmtId="179" fontId="47" fillId="4" borderId="2" xfId="4" applyNumberFormat="1" applyFont="1" applyFill="1" applyBorder="1">
      <alignment vertical="center"/>
    </xf>
    <xf numFmtId="179" fontId="47" fillId="4" borderId="40" xfId="4" applyNumberFormat="1" applyFont="1" applyFill="1" applyBorder="1">
      <alignment vertical="center"/>
    </xf>
    <xf numFmtId="0" fontId="47" fillId="0" borderId="18" xfId="3" applyFont="1" applyBorder="1" applyAlignment="1" applyProtection="1">
      <alignment horizontal="right" vertical="center"/>
      <protection hidden="1"/>
    </xf>
    <xf numFmtId="179" fontId="10" fillId="0" borderId="26" xfId="3" applyNumberFormat="1" applyBorder="1" applyAlignment="1" applyProtection="1">
      <alignment horizontal="center" vertical="center"/>
      <protection locked="0"/>
    </xf>
    <xf numFmtId="179" fontId="10" fillId="4" borderId="26" xfId="3" applyNumberFormat="1" applyFill="1" applyBorder="1">
      <alignment vertical="center"/>
    </xf>
    <xf numFmtId="0" fontId="52" fillId="0" borderId="0" xfId="0" applyFont="1">
      <alignment vertical="center"/>
    </xf>
    <xf numFmtId="0" fontId="52" fillId="0" borderId="0" xfId="0" applyFont="1" applyAlignment="1">
      <alignment vertical="center" wrapText="1"/>
    </xf>
    <xf numFmtId="0" fontId="52" fillId="6" borderId="0" xfId="0" applyFont="1" applyFill="1" applyAlignment="1">
      <alignment horizontal="center" vertical="center"/>
    </xf>
    <xf numFmtId="0" fontId="52" fillId="7" borderId="0" xfId="0" applyFont="1" applyFill="1" applyAlignment="1">
      <alignment horizontal="center" vertical="center"/>
    </xf>
    <xf numFmtId="178" fontId="15" fillId="0" borderId="6" xfId="1" applyNumberFormat="1" applyFont="1" applyFill="1" applyBorder="1" applyAlignment="1" applyProtection="1">
      <alignment horizontal="right" vertical="center" shrinkToFit="1"/>
      <protection locked="0"/>
    </xf>
    <xf numFmtId="0" fontId="15" fillId="0" borderId="0" xfId="0" applyFont="1" applyAlignment="1" applyProtection="1">
      <alignment horizontal="left" vertical="top"/>
      <protection locked="0"/>
    </xf>
    <xf numFmtId="0" fontId="15" fillId="0" borderId="2" xfId="0" applyFont="1" applyBorder="1" applyAlignment="1" applyProtection="1">
      <alignment horizontal="center" vertical="center"/>
      <protection locked="0"/>
    </xf>
    <xf numFmtId="0" fontId="24" fillId="0" borderId="2" xfId="0" applyFont="1" applyBorder="1" applyAlignment="1" applyProtection="1">
      <alignment horizontal="left" vertical="center" indent="1" shrinkToFit="1"/>
      <protection locked="0"/>
    </xf>
    <xf numFmtId="0" fontId="23" fillId="0" borderId="0" xfId="0" applyFont="1" applyAlignment="1" applyProtection="1">
      <alignment horizontal="left" vertical="center"/>
      <protection hidden="1"/>
    </xf>
    <xf numFmtId="0" fontId="7" fillId="0" borderId="21" xfId="0" applyFont="1" applyBorder="1" applyAlignment="1" applyProtection="1">
      <alignment horizontal="left" vertical="center" indent="1" shrinkToFit="1"/>
      <protection locked="0"/>
    </xf>
    <xf numFmtId="177" fontId="7" fillId="0" borderId="21" xfId="0" applyNumberFormat="1" applyFont="1" applyBorder="1" applyAlignment="1" applyProtection="1">
      <alignment horizontal="right" vertical="center" shrinkToFit="1"/>
      <protection locked="0"/>
    </xf>
    <xf numFmtId="177" fontId="7" fillId="0" borderId="4" xfId="0" applyNumberFormat="1" applyFont="1" applyBorder="1" applyAlignment="1" applyProtection="1">
      <alignment horizontal="center" vertical="center" shrinkToFit="1"/>
      <protection locked="0"/>
    </xf>
    <xf numFmtId="0" fontId="7" fillId="0" borderId="2" xfId="0" applyFont="1" applyBorder="1" applyAlignment="1" applyProtection="1">
      <alignment horizontal="left" vertical="center" indent="1" shrinkToFit="1"/>
      <protection locked="0"/>
    </xf>
    <xf numFmtId="177" fontId="7" fillId="0" borderId="2" xfId="0" applyNumberFormat="1" applyFont="1" applyBorder="1" applyAlignment="1" applyProtection="1">
      <alignment horizontal="right" vertical="center" shrinkToFit="1"/>
      <protection locked="0"/>
    </xf>
    <xf numFmtId="177" fontId="7" fillId="0" borderId="19" xfId="0" applyNumberFormat="1" applyFont="1" applyBorder="1" applyAlignment="1" applyProtection="1">
      <alignment horizontal="right" vertical="center" shrinkToFit="1"/>
      <protection locked="0"/>
    </xf>
    <xf numFmtId="0" fontId="60" fillId="0" borderId="0" xfId="0" applyFont="1" applyProtection="1">
      <alignment vertical="center"/>
      <protection hidden="1"/>
    </xf>
    <xf numFmtId="0" fontId="24" fillId="0" borderId="0" xfId="0" applyFont="1" applyProtection="1">
      <alignment vertical="center"/>
      <protection locked="0"/>
    </xf>
    <xf numFmtId="0" fontId="38" fillId="0" borderId="0" xfId="0" applyFont="1" applyProtection="1">
      <alignment vertical="center"/>
      <protection locked="0"/>
    </xf>
    <xf numFmtId="0" fontId="11" fillId="0" borderId="0" xfId="0" applyFont="1" applyAlignment="1">
      <alignment vertical="center" shrinkToFit="1"/>
    </xf>
    <xf numFmtId="0" fontId="11" fillId="0" borderId="0" xfId="0" applyFont="1" applyAlignment="1">
      <alignment horizontal="right" vertical="center" shrinkToFit="1"/>
    </xf>
    <xf numFmtId="0" fontId="38" fillId="0" borderId="0" xfId="0" applyFont="1" applyAlignment="1">
      <alignment vertical="center" shrinkToFit="1"/>
    </xf>
    <xf numFmtId="0" fontId="8" fillId="0" borderId="0" xfId="0" applyFont="1" applyAlignment="1">
      <alignment vertical="center" shrinkToFit="1"/>
    </xf>
    <xf numFmtId="0" fontId="8" fillId="0" borderId="0" xfId="0" applyFont="1">
      <alignment vertical="center"/>
    </xf>
    <xf numFmtId="0" fontId="8" fillId="0" borderId="0" xfId="0" applyFont="1" applyAlignment="1">
      <alignment horizontal="right" vertical="center" shrinkToFit="1"/>
    </xf>
    <xf numFmtId="0" fontId="29" fillId="0" borderId="0" xfId="0" applyFont="1" applyProtection="1">
      <alignment vertical="center"/>
      <protection locked="0"/>
    </xf>
    <xf numFmtId="0" fontId="39" fillId="0" borderId="0" xfId="0" applyFont="1" applyProtection="1">
      <alignment vertical="center"/>
      <protection locked="0"/>
    </xf>
    <xf numFmtId="0" fontId="23" fillId="0" borderId="2" xfId="0" applyFont="1" applyBorder="1" applyAlignment="1" applyProtection="1">
      <alignment horizontal="center" vertical="center"/>
      <protection locked="0"/>
    </xf>
    <xf numFmtId="0" fontId="25" fillId="0" borderId="5" xfId="0" applyFont="1" applyBorder="1" applyProtection="1">
      <alignment vertical="center"/>
      <protection locked="0"/>
    </xf>
    <xf numFmtId="0" fontId="29" fillId="0" borderId="5" xfId="0" applyFont="1" applyBorder="1" applyAlignment="1" applyProtection="1">
      <alignment horizontal="left" vertical="center" indent="1" shrinkToFit="1"/>
      <protection locked="0"/>
    </xf>
    <xf numFmtId="0" fontId="25" fillId="0" borderId="2" xfId="0" applyFont="1" applyBorder="1" applyAlignment="1" applyProtection="1">
      <alignment horizontal="left" vertical="center" wrapText="1" indent="1"/>
      <protection locked="0"/>
    </xf>
    <xf numFmtId="0" fontId="29" fillId="0" borderId="2" xfId="0" applyFont="1" applyBorder="1" applyAlignment="1" applyProtection="1">
      <alignment horizontal="left" vertical="top" wrapText="1"/>
      <protection locked="0"/>
    </xf>
    <xf numFmtId="0" fontId="25" fillId="0" borderId="3" xfId="0" applyFont="1" applyBorder="1" applyAlignment="1" applyProtection="1">
      <alignment horizontal="left" vertical="center" wrapText="1" indent="1"/>
      <protection locked="0"/>
    </xf>
    <xf numFmtId="0" fontId="29" fillId="0" borderId="2" xfId="0" applyFont="1" applyBorder="1" applyAlignment="1" applyProtection="1">
      <alignment horizontal="left" vertical="center" wrapText="1"/>
      <protection locked="0"/>
    </xf>
    <xf numFmtId="0" fontId="29" fillId="0" borderId="19" xfId="0" applyFont="1" applyBorder="1" applyAlignment="1" applyProtection="1">
      <alignment horizontal="left" vertical="center" wrapText="1"/>
      <protection locked="0"/>
    </xf>
    <xf numFmtId="0" fontId="29" fillId="0" borderId="2" xfId="0" applyFont="1" applyBorder="1" applyProtection="1">
      <alignment vertical="center"/>
      <protection locked="0"/>
    </xf>
    <xf numFmtId="0" fontId="29" fillId="0" borderId="19" xfId="0" applyFont="1" applyBorder="1" applyProtection="1">
      <alignment vertical="center"/>
      <protection locked="0"/>
    </xf>
    <xf numFmtId="0" fontId="29" fillId="0" borderId="21" xfId="0" applyFont="1" applyBorder="1" applyProtection="1">
      <alignment vertical="center"/>
      <protection locked="0"/>
    </xf>
    <xf numFmtId="0" fontId="25" fillId="0" borderId="0" xfId="0" applyFont="1" applyAlignment="1" applyProtection="1">
      <alignment horizontal="left" vertical="center" indent="1"/>
      <protection locked="0"/>
    </xf>
    <xf numFmtId="0" fontId="21" fillId="0" borderId="0" xfId="0" applyFont="1" applyProtection="1">
      <alignment vertical="center"/>
      <protection locked="0"/>
    </xf>
    <xf numFmtId="0" fontId="23" fillId="0" borderId="0" xfId="0" applyFont="1" applyProtection="1">
      <alignment vertical="center"/>
      <protection locked="0"/>
    </xf>
    <xf numFmtId="0" fontId="24" fillId="0" borderId="0" xfId="0" applyFont="1" applyAlignment="1" applyProtection="1">
      <alignment vertical="top" wrapText="1"/>
      <protection locked="0"/>
    </xf>
    <xf numFmtId="0" fontId="62" fillId="0" borderId="0" xfId="0" applyFont="1" applyProtection="1">
      <alignment vertical="center"/>
      <protection locked="0"/>
    </xf>
    <xf numFmtId="176" fontId="15" fillId="0" borderId="2" xfId="0" applyNumberFormat="1" applyFont="1" applyBorder="1" applyAlignment="1" applyProtection="1">
      <alignment horizontal="center" vertical="center"/>
      <protection locked="0"/>
    </xf>
    <xf numFmtId="183" fontId="15" fillId="0" borderId="2" xfId="0" applyNumberFormat="1" applyFont="1" applyBorder="1" applyAlignment="1" applyProtection="1">
      <alignment horizontal="right" vertical="center"/>
      <protection locked="0"/>
    </xf>
    <xf numFmtId="182" fontId="15" fillId="0" borderId="2" xfId="0" applyNumberFormat="1" applyFont="1" applyBorder="1" applyAlignment="1" applyProtection="1">
      <alignment horizontal="right" vertical="center"/>
      <protection locked="0"/>
    </xf>
    <xf numFmtId="38" fontId="15" fillId="0" borderId="18" xfId="1" applyFont="1" applyFill="1" applyBorder="1" applyAlignment="1" applyProtection="1">
      <alignment horizontal="left" vertical="center"/>
      <protection locked="0"/>
    </xf>
    <xf numFmtId="38" fontId="15" fillId="0" borderId="1" xfId="1" applyFont="1" applyFill="1" applyBorder="1" applyAlignment="1" applyProtection="1">
      <alignment horizontal="left" vertical="center"/>
      <protection locked="0"/>
    </xf>
    <xf numFmtId="38" fontId="15" fillId="0" borderId="5" xfId="1" applyFont="1" applyFill="1" applyBorder="1" applyAlignment="1" applyProtection="1">
      <alignment horizontal="left" vertical="center"/>
      <protection locked="0"/>
    </xf>
    <xf numFmtId="178" fontId="15" fillId="0" borderId="11" xfId="1" applyNumberFormat="1" applyFont="1" applyFill="1" applyBorder="1" applyAlignment="1" applyProtection="1">
      <alignment horizontal="right" vertical="center"/>
      <protection locked="0"/>
    </xf>
    <xf numFmtId="0" fontId="16" fillId="0" borderId="0" xfId="0" applyFont="1" applyProtection="1">
      <alignment vertical="center"/>
      <protection locked="0"/>
    </xf>
    <xf numFmtId="176" fontId="12" fillId="0" borderId="5" xfId="0" applyNumberFormat="1" applyFont="1" applyBorder="1" applyProtection="1">
      <alignment vertical="center"/>
      <protection locked="0"/>
    </xf>
    <xf numFmtId="176" fontId="12" fillId="0" borderId="8" xfId="0" applyNumberFormat="1" applyFont="1" applyBorder="1" applyProtection="1">
      <alignment vertical="center"/>
      <protection locked="0"/>
    </xf>
    <xf numFmtId="176" fontId="12" fillId="0" borderId="6" xfId="0" applyNumberFormat="1" applyFont="1" applyBorder="1" applyProtection="1">
      <alignment vertical="center"/>
      <protection locked="0"/>
    </xf>
    <xf numFmtId="176" fontId="12" fillId="0" borderId="7" xfId="0" applyNumberFormat="1" applyFont="1" applyBorder="1" applyProtection="1">
      <alignment vertical="center"/>
      <protection locked="0"/>
    </xf>
    <xf numFmtId="0" fontId="14" fillId="0" borderId="10" xfId="0" applyFont="1" applyBorder="1" applyProtection="1">
      <alignment vertical="center"/>
      <protection locked="0"/>
    </xf>
    <xf numFmtId="0" fontId="14" fillId="0" borderId="5" xfId="0" applyFont="1" applyBorder="1" applyProtection="1">
      <alignment vertical="center"/>
      <protection locked="0"/>
    </xf>
    <xf numFmtId="0" fontId="14" fillId="0" borderId="5" xfId="0" applyFont="1" applyBorder="1" applyAlignment="1" applyProtection="1">
      <alignment vertical="center" wrapText="1"/>
      <protection locked="0"/>
    </xf>
    <xf numFmtId="0" fontId="14" fillId="0" borderId="8" xfId="0" applyFont="1" applyBorder="1" applyAlignment="1" applyProtection="1">
      <alignment vertical="center" wrapText="1"/>
      <protection locked="0"/>
    </xf>
    <xf numFmtId="0" fontId="14" fillId="0" borderId="3" xfId="0" applyFont="1" applyBorder="1" applyProtection="1">
      <alignment vertical="center"/>
      <protection locked="0"/>
    </xf>
    <xf numFmtId="0" fontId="14" fillId="0" borderId="9" xfId="0" applyFont="1" applyBorder="1" applyProtection="1">
      <alignment vertical="center"/>
      <protection locked="0"/>
    </xf>
    <xf numFmtId="0" fontId="13" fillId="0" borderId="0" xfId="0" applyFont="1" applyProtection="1">
      <alignment vertical="center"/>
      <protection locked="0"/>
    </xf>
    <xf numFmtId="0" fontId="15" fillId="0" borderId="0" xfId="0" applyFont="1" applyAlignment="1" applyProtection="1">
      <alignment horizontal="center" vertical="center"/>
      <protection locked="0"/>
    </xf>
    <xf numFmtId="0" fontId="39" fillId="0" borderId="0" xfId="0" applyFont="1" applyAlignment="1" applyProtection="1">
      <alignment horizontal="left" vertical="center"/>
      <protection locked="0"/>
    </xf>
    <xf numFmtId="38" fontId="13" fillId="0" borderId="8" xfId="1" applyFont="1" applyFill="1" applyBorder="1" applyAlignment="1" applyProtection="1">
      <alignment horizontal="center" vertical="center"/>
      <protection locked="0"/>
    </xf>
    <xf numFmtId="38" fontId="14" fillId="0" borderId="4" xfId="1" applyFont="1" applyFill="1" applyBorder="1" applyAlignment="1" applyProtection="1">
      <alignment horizontal="righ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42" fillId="0" borderId="0" xfId="0" applyFont="1" applyProtection="1">
      <alignment vertical="center"/>
      <protection locked="0"/>
    </xf>
    <xf numFmtId="0" fontId="12" fillId="0" borderId="0" xfId="0" applyFont="1" applyAlignment="1" applyProtection="1">
      <alignment vertical="top" wrapText="1"/>
      <protection locked="0"/>
    </xf>
    <xf numFmtId="0" fontId="21" fillId="0" borderId="0" xfId="0" applyFont="1" applyAlignment="1" applyProtection="1">
      <alignment horizontal="left"/>
      <protection hidden="1"/>
    </xf>
    <xf numFmtId="0" fontId="21" fillId="0" borderId="0" xfId="0" applyFont="1" applyAlignment="1" applyProtection="1">
      <alignment horizontal="left" vertical="center"/>
      <protection hidden="1"/>
    </xf>
    <xf numFmtId="0" fontId="28" fillId="0" borderId="29" xfId="0" applyFont="1" applyBorder="1" applyAlignment="1" applyProtection="1">
      <alignment horizontal="center" vertical="center"/>
      <protection locked="0"/>
    </xf>
    <xf numFmtId="176" fontId="24" fillId="0" borderId="2" xfId="0" applyNumberFormat="1" applyFont="1" applyBorder="1" applyAlignment="1" applyProtection="1">
      <alignment horizontal="center" vertical="center" shrinkToFit="1"/>
      <protection locked="0"/>
    </xf>
    <xf numFmtId="0" fontId="24" fillId="0" borderId="2" xfId="0" applyFont="1" applyBorder="1" applyAlignment="1" applyProtection="1">
      <alignment horizontal="center" vertical="center" shrinkToFit="1"/>
      <protection locked="0"/>
    </xf>
    <xf numFmtId="0" fontId="24" fillId="0" borderId="2" xfId="0" applyFont="1" applyBorder="1" applyAlignment="1" applyProtection="1">
      <alignment horizontal="left" vertical="center" shrinkToFit="1"/>
      <protection locked="0"/>
    </xf>
    <xf numFmtId="176" fontId="24" fillId="0" borderId="2" xfId="0" applyNumberFormat="1" applyFont="1" applyBorder="1" applyAlignment="1" applyProtection="1">
      <alignment horizontal="left" vertical="center" shrinkToFit="1"/>
      <protection locked="0"/>
    </xf>
    <xf numFmtId="0" fontId="52" fillId="10" borderId="0" xfId="0" applyFont="1" applyFill="1" applyAlignment="1">
      <alignment horizontal="center" vertical="center"/>
    </xf>
    <xf numFmtId="0" fontId="63" fillId="8" borderId="0" xfId="0" applyFont="1" applyFill="1" applyAlignment="1">
      <alignment horizontal="center" vertical="center" wrapText="1"/>
    </xf>
    <xf numFmtId="0" fontId="63" fillId="0" borderId="0" xfId="0" applyFont="1" applyAlignment="1">
      <alignment horizontal="center" vertical="center" wrapText="1"/>
    </xf>
    <xf numFmtId="0" fontId="7" fillId="0" borderId="19" xfId="0" applyFont="1" applyBorder="1" applyAlignment="1" applyProtection="1">
      <alignment horizontal="left" vertical="center" indent="1" shrinkToFit="1"/>
      <protection locked="0"/>
    </xf>
    <xf numFmtId="177" fontId="7" fillId="0" borderId="3" xfId="0" applyNumberFormat="1" applyFont="1" applyBorder="1" applyAlignment="1" applyProtection="1">
      <alignment horizontal="center" vertical="center" shrinkToFit="1"/>
      <protection locked="0"/>
    </xf>
    <xf numFmtId="0" fontId="63" fillId="11" borderId="0" xfId="0" applyFont="1" applyFill="1" applyAlignment="1">
      <alignment horizontal="center" vertical="center" wrapText="1"/>
    </xf>
    <xf numFmtId="0" fontId="38" fillId="0" borderId="0" xfId="0" applyFont="1" applyAlignment="1">
      <alignment vertical="center" wrapText="1"/>
    </xf>
    <xf numFmtId="0" fontId="25" fillId="0" borderId="19" xfId="0" applyFont="1" applyBorder="1" applyAlignment="1" applyProtection="1">
      <alignment horizontal="left" vertical="center" wrapText="1" indent="1"/>
      <protection locked="0"/>
    </xf>
    <xf numFmtId="0" fontId="14" fillId="0" borderId="0" xfId="0" applyFont="1" applyProtection="1">
      <alignment vertical="center"/>
      <protection locked="0"/>
    </xf>
    <xf numFmtId="0" fontId="14" fillId="0" borderId="0" xfId="0" applyFont="1" applyAlignment="1" applyProtection="1">
      <alignment vertical="center" wrapText="1"/>
      <protection locked="0"/>
    </xf>
    <xf numFmtId="0" fontId="52" fillId="4" borderId="0" xfId="0" applyFont="1" applyFill="1" applyAlignment="1">
      <alignment horizontal="center" vertical="center"/>
    </xf>
    <xf numFmtId="0" fontId="7" fillId="0" borderId="0" xfId="0" applyFont="1" applyAlignment="1">
      <alignment vertical="center" shrinkToFit="1"/>
    </xf>
    <xf numFmtId="0" fontId="68" fillId="0" borderId="0" xfId="0" applyFont="1" applyAlignment="1">
      <alignment vertical="center" shrinkToFit="1"/>
    </xf>
    <xf numFmtId="0" fontId="7" fillId="0" borderId="55" xfId="0" applyFont="1" applyBorder="1" applyAlignment="1">
      <alignment horizontal="center" vertical="center" wrapText="1" shrinkToFit="1"/>
    </xf>
    <xf numFmtId="0" fontId="7" fillId="0" borderId="84" xfId="0" applyFont="1" applyBorder="1" applyAlignment="1">
      <alignment horizontal="center" vertical="center" wrapText="1" shrinkToFit="1"/>
    </xf>
    <xf numFmtId="0" fontId="7" fillId="0" borderId="100" xfId="0" applyFont="1" applyBorder="1" applyAlignment="1">
      <alignment horizontal="center" vertical="center" wrapText="1" shrinkToFit="1"/>
    </xf>
    <xf numFmtId="0" fontId="7" fillId="0" borderId="83" xfId="0" applyFont="1" applyBorder="1" applyAlignment="1">
      <alignment horizontal="center" vertical="center" wrapText="1" shrinkToFit="1"/>
    </xf>
    <xf numFmtId="0" fontId="11" fillId="0" borderId="82" xfId="0" applyFont="1" applyBorder="1" applyAlignment="1">
      <alignment horizontal="center" vertical="center" shrinkToFit="1"/>
    </xf>
    <xf numFmtId="0" fontId="8" fillId="0" borderId="31" xfId="0" applyFont="1" applyBorder="1" applyAlignment="1">
      <alignment horizontal="center" vertical="center" wrapText="1" shrinkToFit="1"/>
    </xf>
    <xf numFmtId="0" fontId="7" fillId="0" borderId="31" xfId="0" applyFont="1" applyBorder="1" applyAlignment="1">
      <alignment horizontal="center" vertical="center" wrapText="1" shrinkToFit="1"/>
    </xf>
    <xf numFmtId="0" fontId="68" fillId="0" borderId="32" xfId="0" applyFont="1" applyBorder="1" applyAlignment="1">
      <alignment horizontal="center" vertical="center" shrinkToFit="1"/>
    </xf>
    <xf numFmtId="178" fontId="7" fillId="10" borderId="36" xfId="1" applyNumberFormat="1" applyFont="1" applyFill="1" applyBorder="1" applyAlignment="1" applyProtection="1">
      <alignment vertical="center" shrinkToFit="1"/>
    </xf>
    <xf numFmtId="177" fontId="7" fillId="10" borderId="40" xfId="1" applyNumberFormat="1" applyFont="1" applyFill="1" applyBorder="1" applyAlignment="1" applyProtection="1">
      <alignment vertical="center" shrinkToFit="1"/>
    </xf>
    <xf numFmtId="177" fontId="7" fillId="10" borderId="40" xfId="1" quotePrefix="1" applyNumberFormat="1" applyFont="1" applyFill="1" applyBorder="1" applyAlignment="1" applyProtection="1">
      <alignment vertical="center" shrinkToFit="1"/>
    </xf>
    <xf numFmtId="177" fontId="7" fillId="10" borderId="74" xfId="1" applyNumberFormat="1" applyFont="1" applyFill="1" applyBorder="1" applyAlignment="1" applyProtection="1">
      <alignment vertical="center" shrinkToFit="1"/>
    </xf>
    <xf numFmtId="177" fontId="7" fillId="10" borderId="75" xfId="1" applyNumberFormat="1" applyFont="1" applyFill="1" applyBorder="1" applyAlignment="1" applyProtection="1">
      <alignment vertical="center" shrinkToFit="1"/>
    </xf>
    <xf numFmtId="0" fontId="38" fillId="0" borderId="0" xfId="0" applyFont="1" applyAlignment="1">
      <alignment horizontal="center" vertical="center" wrapText="1"/>
    </xf>
    <xf numFmtId="0" fontId="7" fillId="0" borderId="21" xfId="0" applyFont="1" applyBorder="1" applyAlignment="1">
      <alignment horizontal="left" vertical="center" wrapText="1" indent="1" shrinkToFit="1"/>
    </xf>
    <xf numFmtId="0" fontId="7" fillId="0" borderId="2" xfId="0" applyFont="1" applyBorder="1" applyAlignment="1">
      <alignment horizontal="left" vertical="center" wrapText="1" indent="1" shrinkToFit="1"/>
    </xf>
    <xf numFmtId="0" fontId="7" fillId="0" borderId="19" xfId="0" applyFont="1" applyBorder="1" applyAlignment="1">
      <alignment horizontal="left" vertical="center" wrapText="1" indent="1" shrinkToFit="1"/>
    </xf>
    <xf numFmtId="0" fontId="7" fillId="0" borderId="101" xfId="0" applyFont="1" applyBorder="1" applyAlignment="1">
      <alignment horizontal="center" vertical="center" wrapText="1" shrinkToFit="1"/>
    </xf>
    <xf numFmtId="178" fontId="38" fillId="0" borderId="0" xfId="0" applyNumberFormat="1" applyFont="1" applyAlignment="1">
      <alignment vertical="center" shrinkToFit="1"/>
    </xf>
    <xf numFmtId="0" fontId="69" fillId="0" borderId="0" xfId="0" applyFont="1" applyAlignment="1">
      <alignment horizontal="center" vertical="center" shrinkToFit="1"/>
    </xf>
    <xf numFmtId="177" fontId="7" fillId="4" borderId="21" xfId="1" applyNumberFormat="1" applyFont="1" applyFill="1" applyBorder="1" applyAlignment="1" applyProtection="1">
      <alignment vertical="center" shrinkToFit="1"/>
    </xf>
    <xf numFmtId="177" fontId="7" fillId="4" borderId="2" xfId="1" applyNumberFormat="1" applyFont="1" applyFill="1" applyBorder="1" applyAlignment="1" applyProtection="1">
      <alignment vertical="center" shrinkToFit="1"/>
    </xf>
    <xf numFmtId="177" fontId="7" fillId="4" borderId="19" xfId="1" applyNumberFormat="1" applyFont="1" applyFill="1" applyBorder="1" applyAlignment="1" applyProtection="1">
      <alignment vertical="center" shrinkToFit="1"/>
    </xf>
    <xf numFmtId="177" fontId="7" fillId="4" borderId="101" xfId="1" applyNumberFormat="1" applyFont="1" applyFill="1" applyBorder="1" applyAlignment="1" applyProtection="1">
      <alignment vertical="center" shrinkToFit="1"/>
    </xf>
    <xf numFmtId="177" fontId="7" fillId="10" borderId="2" xfId="1" applyNumberFormat="1" applyFont="1" applyFill="1" applyBorder="1" applyAlignment="1" applyProtection="1">
      <alignment vertical="center" shrinkToFit="1"/>
    </xf>
    <xf numFmtId="177" fontId="7" fillId="10" borderId="19" xfId="1" applyNumberFormat="1" applyFont="1" applyFill="1" applyBorder="1" applyAlignment="1" applyProtection="1">
      <alignment vertical="center" shrinkToFit="1"/>
    </xf>
    <xf numFmtId="177" fontId="7" fillId="10" borderId="101" xfId="1" applyNumberFormat="1" applyFont="1" applyFill="1" applyBorder="1" applyAlignment="1" applyProtection="1">
      <alignment vertical="center" shrinkToFit="1"/>
    </xf>
    <xf numFmtId="177" fontId="7" fillId="8" borderId="21" xfId="1" applyNumberFormat="1" applyFont="1" applyFill="1" applyBorder="1" applyAlignment="1" applyProtection="1">
      <alignment vertical="center" shrinkToFit="1"/>
    </xf>
    <xf numFmtId="177" fontId="7" fillId="8" borderId="2" xfId="1" applyNumberFormat="1" applyFont="1" applyFill="1" applyBorder="1" applyAlignment="1" applyProtection="1">
      <alignment vertical="center" shrinkToFit="1"/>
    </xf>
    <xf numFmtId="177" fontId="7" fillId="8" borderId="19" xfId="1" applyNumberFormat="1" applyFont="1" applyFill="1" applyBorder="1" applyAlignment="1" applyProtection="1">
      <alignment vertical="center" shrinkToFit="1"/>
    </xf>
    <xf numFmtId="177" fontId="7" fillId="8" borderId="101" xfId="1" applyNumberFormat="1" applyFont="1" applyFill="1" applyBorder="1" applyAlignment="1" applyProtection="1">
      <alignment vertical="center" shrinkToFit="1"/>
    </xf>
    <xf numFmtId="178" fontId="7" fillId="12" borderId="21" xfId="1" applyNumberFormat="1" applyFont="1" applyFill="1" applyBorder="1" applyAlignment="1" applyProtection="1">
      <alignment vertical="center" shrinkToFit="1"/>
    </xf>
    <xf numFmtId="177" fontId="7" fillId="12" borderId="2" xfId="1" applyNumberFormat="1" applyFont="1" applyFill="1" applyBorder="1" applyAlignment="1" applyProtection="1">
      <alignment vertical="center" shrinkToFit="1"/>
    </xf>
    <xf numFmtId="177" fontId="7" fillId="12" borderId="19" xfId="1" applyNumberFormat="1" applyFont="1" applyFill="1" applyBorder="1" applyAlignment="1" applyProtection="1">
      <alignment vertical="center" shrinkToFit="1"/>
    </xf>
    <xf numFmtId="177" fontId="7" fillId="12" borderId="101" xfId="1" applyNumberFormat="1" applyFont="1" applyFill="1" applyBorder="1" applyAlignment="1" applyProtection="1">
      <alignment vertical="center" shrinkToFit="1"/>
    </xf>
    <xf numFmtId="178" fontId="7" fillId="10" borderId="21" xfId="1" applyNumberFormat="1" applyFont="1" applyFill="1" applyBorder="1" applyAlignment="1" applyProtection="1">
      <alignment vertical="center" shrinkToFit="1"/>
    </xf>
    <xf numFmtId="0" fontId="11" fillId="0" borderId="0" xfId="0" applyFont="1" applyAlignment="1" applyProtection="1">
      <alignment vertical="center" shrinkToFit="1"/>
      <protection hidden="1"/>
    </xf>
    <xf numFmtId="0" fontId="11" fillId="0" borderId="0" xfId="0" applyFont="1" applyAlignment="1" applyProtection="1">
      <alignment horizontal="right" vertical="center" shrinkToFit="1"/>
      <protection hidden="1"/>
    </xf>
    <xf numFmtId="0" fontId="38" fillId="0" borderId="0" xfId="0" applyFont="1" applyAlignment="1" applyProtection="1">
      <alignment vertical="center" shrinkToFit="1"/>
      <protection hidden="1"/>
    </xf>
    <xf numFmtId="0" fontId="8" fillId="0" borderId="0" xfId="0" applyFont="1" applyAlignment="1" applyProtection="1">
      <alignment vertical="center" shrinkToFit="1"/>
      <protection hidden="1"/>
    </xf>
    <xf numFmtId="0" fontId="8" fillId="0" borderId="0" xfId="0" applyFont="1" applyProtection="1">
      <alignment vertical="center"/>
      <protection hidden="1"/>
    </xf>
    <xf numFmtId="0" fontId="8" fillId="0" borderId="0" xfId="0" applyFont="1" applyAlignment="1" applyProtection="1">
      <alignment horizontal="right" vertical="center" shrinkToFit="1"/>
      <protection hidden="1"/>
    </xf>
    <xf numFmtId="0" fontId="38" fillId="0" borderId="0" xfId="0" applyFont="1" applyAlignment="1" applyProtection="1">
      <alignment vertical="center" wrapText="1"/>
      <protection hidden="1"/>
    </xf>
    <xf numFmtId="0" fontId="7" fillId="0" borderId="82" xfId="0" applyFont="1" applyBorder="1" applyAlignment="1" applyProtection="1">
      <alignment horizontal="center" vertical="center" shrinkToFit="1"/>
      <protection hidden="1"/>
    </xf>
    <xf numFmtId="0" fontId="7" fillId="0" borderId="31" xfId="0" applyFont="1" applyBorder="1" applyAlignment="1" applyProtection="1">
      <alignment horizontal="center" vertical="center" shrinkToFit="1"/>
      <protection hidden="1"/>
    </xf>
    <xf numFmtId="0" fontId="7" fillId="0" borderId="77" xfId="0" applyFont="1" applyBorder="1" applyAlignment="1" applyProtection="1">
      <alignment horizontal="center" vertical="center" shrinkToFit="1"/>
      <protection hidden="1"/>
    </xf>
    <xf numFmtId="0" fontId="7" fillId="0" borderId="32" xfId="0" applyFont="1" applyBorder="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177" fontId="7" fillId="4" borderId="36" xfId="1" applyNumberFormat="1" applyFont="1" applyFill="1" applyBorder="1" applyAlignment="1" applyProtection="1">
      <alignment vertical="center" shrinkToFit="1"/>
      <protection hidden="1"/>
    </xf>
    <xf numFmtId="177" fontId="7" fillId="4" borderId="40" xfId="1" applyNumberFormat="1" applyFont="1" applyFill="1" applyBorder="1" applyAlignment="1" applyProtection="1">
      <alignment vertical="center" shrinkToFit="1"/>
      <protection hidden="1"/>
    </xf>
    <xf numFmtId="177" fontId="7" fillId="4" borderId="74" xfId="1" applyNumberFormat="1" applyFont="1" applyFill="1" applyBorder="1" applyAlignment="1" applyProtection="1">
      <alignment vertical="center" shrinkToFit="1"/>
      <protection hidden="1"/>
    </xf>
    <xf numFmtId="0" fontId="7" fillId="10" borderId="70" xfId="1" applyNumberFormat="1" applyFont="1" applyFill="1" applyBorder="1" applyAlignment="1" applyProtection="1">
      <alignment horizontal="center" vertical="center" shrinkToFit="1"/>
      <protection hidden="1"/>
    </xf>
    <xf numFmtId="0" fontId="7" fillId="0" borderId="0" xfId="0" applyFont="1" applyAlignment="1" applyProtection="1">
      <alignment horizontal="left" vertical="center" wrapText="1" indent="2" shrinkToFit="1"/>
      <protection hidden="1"/>
    </xf>
    <xf numFmtId="0" fontId="38" fillId="0" borderId="0" xfId="0" applyFont="1" applyProtection="1">
      <alignment vertical="center"/>
      <protection hidden="1"/>
    </xf>
    <xf numFmtId="0" fontId="7" fillId="0" borderId="83" xfId="0" applyFont="1" applyBorder="1" applyAlignment="1" applyProtection="1">
      <alignment horizontal="center" vertical="center" shrinkToFit="1" readingOrder="1"/>
      <protection locked="0"/>
    </xf>
    <xf numFmtId="0" fontId="7" fillId="0" borderId="55" xfId="0" applyFont="1" applyBorder="1" applyAlignment="1" applyProtection="1">
      <alignment horizontal="center" vertical="center" shrinkToFit="1" readingOrder="1"/>
      <protection locked="0"/>
    </xf>
    <xf numFmtId="0" fontId="7" fillId="0" borderId="84" xfId="0" applyFont="1" applyBorder="1" applyAlignment="1" applyProtection="1">
      <alignment horizontal="center" vertical="center" shrinkToFit="1" readingOrder="1"/>
      <protection locked="0"/>
    </xf>
    <xf numFmtId="177" fontId="7" fillId="0" borderId="40" xfId="1" applyNumberFormat="1" applyFont="1" applyFill="1" applyBorder="1" applyAlignment="1" applyProtection="1">
      <alignment vertical="center" shrinkToFit="1"/>
      <protection locked="0"/>
    </xf>
    <xf numFmtId="0" fontId="7" fillId="10" borderId="107" xfId="1" applyNumberFormat="1" applyFont="1" applyFill="1" applyBorder="1" applyAlignment="1" applyProtection="1">
      <alignment horizontal="center" vertical="center" shrinkToFit="1"/>
      <protection locked="0"/>
    </xf>
    <xf numFmtId="185" fontId="7" fillId="10" borderId="95" xfId="1" applyNumberFormat="1" applyFont="1" applyFill="1" applyBorder="1" applyAlignment="1" applyProtection="1">
      <alignment horizontal="center" vertical="center" shrinkToFit="1"/>
      <protection locked="0"/>
    </xf>
    <xf numFmtId="0" fontId="7" fillId="10" borderId="92" xfId="1" applyNumberFormat="1" applyFont="1" applyFill="1" applyBorder="1" applyAlignment="1" applyProtection="1">
      <alignment horizontal="center" vertical="center" shrinkToFit="1"/>
      <protection locked="0"/>
    </xf>
    <xf numFmtId="0" fontId="7" fillId="10" borderId="61" xfId="1" applyNumberFormat="1" applyFont="1" applyFill="1" applyBorder="1" applyAlignment="1" applyProtection="1">
      <alignment horizontal="center" vertical="center" shrinkToFit="1"/>
      <protection locked="0"/>
    </xf>
    <xf numFmtId="185" fontId="7" fillId="10" borderId="98" xfId="1" applyNumberFormat="1" applyFont="1" applyFill="1" applyBorder="1" applyAlignment="1" applyProtection="1">
      <alignment horizontal="center" vertical="center" shrinkToFit="1"/>
      <protection locked="0"/>
    </xf>
    <xf numFmtId="0" fontId="12" fillId="0" borderId="0" xfId="0" applyFont="1" applyAlignment="1" applyProtection="1">
      <alignment horizontal="left" vertical="center"/>
      <protection hidden="1"/>
    </xf>
    <xf numFmtId="0" fontId="23" fillId="0" borderId="0" xfId="0" applyFont="1" applyProtection="1">
      <alignment vertical="center"/>
      <protection hidden="1"/>
    </xf>
    <xf numFmtId="0" fontId="12" fillId="0" borderId="0" xfId="0" applyFont="1" applyProtection="1">
      <alignment vertical="center"/>
      <protection hidden="1"/>
    </xf>
    <xf numFmtId="0" fontId="15" fillId="0" borderId="2" xfId="0" applyFont="1" applyBorder="1" applyAlignment="1" applyProtection="1">
      <alignment horizontal="center" vertical="center"/>
      <protection hidden="1"/>
    </xf>
    <xf numFmtId="0" fontId="15" fillId="0" borderId="2" xfId="0" applyFont="1" applyBorder="1" applyProtection="1">
      <alignment vertical="center"/>
      <protection hidden="1"/>
    </xf>
    <xf numFmtId="176" fontId="17" fillId="0" borderId="2" xfId="0" applyNumberFormat="1" applyFont="1" applyBorder="1" applyProtection="1">
      <alignment vertical="center"/>
      <protection hidden="1"/>
    </xf>
    <xf numFmtId="14" fontId="12" fillId="0" borderId="0" xfId="0" applyNumberFormat="1" applyFont="1" applyProtection="1">
      <alignment vertical="center"/>
      <protection hidden="1"/>
    </xf>
    <xf numFmtId="0" fontId="15" fillId="0" borderId="2" xfId="0" applyFont="1" applyBorder="1" applyAlignment="1" applyProtection="1">
      <alignment horizontal="left" vertical="center"/>
      <protection hidden="1"/>
    </xf>
    <xf numFmtId="0" fontId="17" fillId="0" borderId="2" xfId="0" applyFont="1" applyBorder="1" applyAlignment="1" applyProtection="1">
      <alignment horizontal="left" vertical="center"/>
      <protection hidden="1"/>
    </xf>
    <xf numFmtId="183" fontId="15" fillId="4" borderId="2" xfId="0" applyNumberFormat="1" applyFont="1" applyFill="1" applyBorder="1" applyAlignment="1" applyProtection="1">
      <alignment horizontal="right" vertical="center"/>
      <protection hidden="1"/>
    </xf>
    <xf numFmtId="0" fontId="17" fillId="0" borderId="5" xfId="0" applyFont="1" applyBorder="1" applyProtection="1">
      <alignment vertical="center"/>
      <protection hidden="1"/>
    </xf>
    <xf numFmtId="0" fontId="12" fillId="0" borderId="5" xfId="0" applyFont="1" applyBorder="1" applyProtection="1">
      <alignment vertical="center"/>
      <protection hidden="1"/>
    </xf>
    <xf numFmtId="0" fontId="15" fillId="0" borderId="2" xfId="0" applyFont="1" applyBorder="1" applyAlignment="1" applyProtection="1">
      <alignment vertical="center" wrapText="1"/>
      <protection hidden="1"/>
    </xf>
    <xf numFmtId="182" fontId="15" fillId="4" borderId="2" xfId="0" applyNumberFormat="1" applyFont="1" applyFill="1" applyBorder="1" applyAlignment="1" applyProtection="1">
      <alignment horizontal="right" vertical="center"/>
      <protection hidden="1"/>
    </xf>
    <xf numFmtId="0" fontId="21" fillId="0" borderId="0" xfId="0" applyFont="1" applyProtection="1">
      <alignment vertical="center"/>
      <protection hidden="1"/>
    </xf>
    <xf numFmtId="9" fontId="12" fillId="0" borderId="0" xfId="0" applyNumberFormat="1" applyFont="1" applyProtection="1">
      <alignment vertical="center"/>
      <protection hidden="1"/>
    </xf>
    <xf numFmtId="0" fontId="17" fillId="0" borderId="0" xfId="0" applyFont="1" applyProtection="1">
      <alignment vertical="center"/>
      <protection hidden="1"/>
    </xf>
    <xf numFmtId="0" fontId="14" fillId="0" borderId="0" xfId="0" applyFont="1" applyProtection="1">
      <alignment vertical="center"/>
      <protection hidden="1"/>
    </xf>
    <xf numFmtId="38" fontId="12" fillId="0" borderId="0" xfId="1" applyFont="1" applyFill="1" applyBorder="1" applyAlignment="1" applyProtection="1">
      <alignment vertical="center"/>
      <protection hidden="1"/>
    </xf>
    <xf numFmtId="38" fontId="15" fillId="0" borderId="0" xfId="1" applyFont="1" applyFill="1" applyBorder="1" applyAlignment="1" applyProtection="1">
      <alignment vertical="center"/>
      <protection hidden="1"/>
    </xf>
    <xf numFmtId="38" fontId="15" fillId="0" borderId="0" xfId="1" applyFont="1" applyFill="1" applyAlignment="1" applyProtection="1">
      <alignment vertical="center"/>
      <protection hidden="1"/>
    </xf>
    <xf numFmtId="38" fontId="14" fillId="0" borderId="0" xfId="1" applyFont="1" applyFill="1" applyBorder="1" applyAlignment="1" applyProtection="1">
      <alignment vertical="top" wrapText="1"/>
      <protection hidden="1"/>
    </xf>
    <xf numFmtId="38" fontId="15" fillId="0" borderId="2" xfId="1" applyFont="1" applyFill="1" applyBorder="1" applyAlignment="1" applyProtection="1">
      <alignment vertical="center" shrinkToFit="1"/>
      <protection hidden="1"/>
    </xf>
    <xf numFmtId="38" fontId="15" fillId="0" borderId="2" xfId="1" applyFont="1" applyFill="1" applyBorder="1" applyAlignment="1" applyProtection="1">
      <alignment horizontal="left" vertical="center" shrinkToFit="1"/>
      <protection hidden="1"/>
    </xf>
    <xf numFmtId="38" fontId="15" fillId="0" borderId="1" xfId="1" applyFont="1" applyFill="1" applyBorder="1" applyAlignment="1" applyProtection="1">
      <alignment horizontal="left" vertical="center"/>
      <protection hidden="1"/>
    </xf>
    <xf numFmtId="38" fontId="15" fillId="0" borderId="8" xfId="1" applyFont="1" applyFill="1" applyBorder="1" applyAlignment="1" applyProtection="1">
      <alignment horizontal="left" vertical="center"/>
      <protection hidden="1"/>
    </xf>
    <xf numFmtId="38" fontId="14" fillId="0" borderId="0" xfId="1" applyFont="1" applyFill="1" applyAlignment="1" applyProtection="1">
      <alignment vertical="center"/>
      <protection hidden="1"/>
    </xf>
    <xf numFmtId="0" fontId="23" fillId="4" borderId="2" xfId="0" applyFont="1" applyFill="1" applyBorder="1" applyAlignment="1" applyProtection="1">
      <alignment horizontal="left" vertical="center" indent="1" shrinkToFit="1"/>
      <protection hidden="1"/>
    </xf>
    <xf numFmtId="0" fontId="12" fillId="4" borderId="0" xfId="0" applyFont="1" applyFill="1" applyAlignment="1" applyProtection="1">
      <alignment horizontal="left" vertical="center" indent="1"/>
      <protection hidden="1"/>
    </xf>
    <xf numFmtId="0" fontId="11" fillId="0" borderId="0" xfId="0" applyFont="1" applyProtection="1">
      <alignment vertical="center"/>
      <protection hidden="1"/>
    </xf>
    <xf numFmtId="0" fontId="11" fillId="0" borderId="0" xfId="0" applyFont="1" applyAlignment="1" applyProtection="1">
      <alignment horizontal="left" vertical="top"/>
      <protection hidden="1"/>
    </xf>
    <xf numFmtId="0" fontId="38" fillId="0" borderId="0" xfId="0" applyFont="1" applyAlignment="1" applyProtection="1">
      <alignment horizontal="left" vertical="center"/>
      <protection hidden="1"/>
    </xf>
    <xf numFmtId="0" fontId="11" fillId="0" borderId="10" xfId="0" applyFont="1" applyBorder="1" applyProtection="1">
      <alignment vertical="center"/>
      <protection hidden="1"/>
    </xf>
    <xf numFmtId="0" fontId="11" fillId="0" borderId="5" xfId="0" applyFont="1" applyBorder="1" applyProtection="1">
      <alignment vertical="center"/>
      <protection hidden="1"/>
    </xf>
    <xf numFmtId="0" fontId="11" fillId="0" borderId="3" xfId="0" applyFont="1" applyBorder="1" applyProtection="1">
      <alignment vertical="center"/>
      <protection hidden="1"/>
    </xf>
    <xf numFmtId="0" fontId="16" fillId="0" borderId="0" xfId="0" applyFont="1" applyAlignment="1" applyProtection="1">
      <alignment vertical="top"/>
      <protection hidden="1"/>
    </xf>
    <xf numFmtId="0" fontId="16" fillId="0" borderId="0" xfId="0" applyFont="1" applyAlignment="1" applyProtection="1">
      <alignment horizontal="left" vertical="top"/>
      <protection hidden="1"/>
    </xf>
    <xf numFmtId="0" fontId="11" fillId="0" borderId="3" xfId="0" applyFont="1" applyBorder="1" applyAlignment="1" applyProtection="1">
      <alignment horizontal="left" vertical="center"/>
      <protection hidden="1"/>
    </xf>
    <xf numFmtId="0" fontId="8" fillId="0" borderId="58" xfId="0" applyFont="1" applyBorder="1" applyAlignment="1" applyProtection="1">
      <alignment horizontal="right" vertical="center" wrapText="1"/>
      <protection hidden="1"/>
    </xf>
    <xf numFmtId="0" fontId="8" fillId="0" borderId="59" xfId="0" applyFont="1" applyBorder="1" applyAlignment="1" applyProtection="1">
      <alignment horizontal="right" vertical="center" wrapText="1"/>
      <protection hidden="1"/>
    </xf>
    <xf numFmtId="0" fontId="11" fillId="0" borderId="9" xfId="0" applyFont="1" applyBorder="1" applyAlignment="1" applyProtection="1">
      <alignment horizontal="left" vertical="center"/>
      <protection hidden="1"/>
    </xf>
    <xf numFmtId="0" fontId="11" fillId="0" borderId="0" xfId="0" applyFont="1" applyAlignment="1" applyProtection="1">
      <alignment horizontal="left" vertical="center"/>
      <protection hidden="1"/>
    </xf>
    <xf numFmtId="0" fontId="8" fillId="0" borderId="60" xfId="0" applyFont="1" applyBorder="1" applyAlignment="1" applyProtection="1">
      <alignment horizontal="right" vertical="center" wrapText="1"/>
      <protection hidden="1"/>
    </xf>
    <xf numFmtId="0" fontId="8" fillId="0" borderId="53" xfId="0" applyFont="1" applyBorder="1" applyAlignment="1" applyProtection="1">
      <alignment horizontal="right" vertical="center" wrapText="1"/>
      <protection hidden="1"/>
    </xf>
    <xf numFmtId="0" fontId="8" fillId="0" borderId="61" xfId="0" applyFont="1" applyBorder="1" applyAlignment="1" applyProtection="1">
      <alignment horizontal="right" vertical="center" wrapText="1"/>
      <protection hidden="1"/>
    </xf>
    <xf numFmtId="0" fontId="8" fillId="0" borderId="62" xfId="0" applyFont="1" applyBorder="1" applyAlignment="1" applyProtection="1">
      <alignment horizontal="right" vertical="center" wrapText="1"/>
      <protection hidden="1"/>
    </xf>
    <xf numFmtId="0" fontId="22" fillId="0" borderId="4" xfId="0" applyFont="1" applyBorder="1" applyProtection="1">
      <alignment vertical="center"/>
      <protection hidden="1"/>
    </xf>
    <xf numFmtId="0" fontId="61" fillId="0" borderId="6" xfId="0" applyFont="1" applyBorder="1" applyProtection="1">
      <alignment vertical="center"/>
      <protection hidden="1"/>
    </xf>
    <xf numFmtId="0" fontId="11" fillId="0" borderId="6" xfId="0" applyFont="1" applyBorder="1" applyProtection="1">
      <alignment vertical="center"/>
      <protection hidden="1"/>
    </xf>
    <xf numFmtId="0" fontId="7" fillId="0" borderId="2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0" fillId="0" borderId="27" xfId="3" applyFont="1" applyBorder="1" applyAlignment="1">
      <alignment vertical="center" shrinkToFit="1"/>
    </xf>
    <xf numFmtId="0" fontId="10" fillId="0" borderId="108" xfId="3" applyBorder="1">
      <alignment vertical="center"/>
    </xf>
    <xf numFmtId="0" fontId="10" fillId="0" borderId="110" xfId="3" applyBorder="1">
      <alignment vertical="center"/>
    </xf>
    <xf numFmtId="0" fontId="10" fillId="0" borderId="42" xfId="3" applyBorder="1" applyAlignment="1" applyProtection="1">
      <alignment horizontal="center" vertical="center"/>
      <protection locked="0"/>
    </xf>
    <xf numFmtId="0" fontId="10" fillId="0" borderId="42" xfId="3" applyBorder="1" applyAlignment="1">
      <alignment horizontal="center" vertical="center"/>
    </xf>
    <xf numFmtId="0" fontId="0" fillId="0" borderId="27" xfId="3" applyFont="1" applyBorder="1" applyAlignment="1">
      <alignment horizontal="center" vertical="center"/>
    </xf>
    <xf numFmtId="0" fontId="7" fillId="10" borderId="79" xfId="1" applyNumberFormat="1" applyFont="1" applyFill="1" applyBorder="1" applyAlignment="1" applyProtection="1">
      <alignment horizontal="center" vertical="center" shrinkToFit="1"/>
      <protection locked="0"/>
    </xf>
    <xf numFmtId="0" fontId="11" fillId="0" borderId="11" xfId="0" applyFont="1" applyBorder="1" applyProtection="1">
      <alignment vertical="center"/>
      <protection hidden="1"/>
    </xf>
    <xf numFmtId="0" fontId="11" fillId="0" borderId="9" xfId="0" applyFont="1" applyBorder="1" applyAlignment="1" applyProtection="1">
      <alignment horizontal="left" vertical="top"/>
      <protection hidden="1"/>
    </xf>
    <xf numFmtId="0" fontId="16" fillId="0" borderId="9" xfId="0" applyFont="1" applyBorder="1" applyAlignment="1" applyProtection="1">
      <alignment vertical="top"/>
      <protection hidden="1"/>
    </xf>
    <xf numFmtId="0" fontId="11" fillId="0" borderId="0" xfId="0" applyFont="1" applyAlignment="1" applyProtection="1">
      <alignment horizontal="center" vertical="center"/>
      <protection hidden="1"/>
    </xf>
    <xf numFmtId="0" fontId="16" fillId="0" borderId="9" xfId="0" applyFont="1" applyBorder="1" applyAlignment="1" applyProtection="1">
      <alignment horizontal="left" vertical="top"/>
      <protection hidden="1"/>
    </xf>
    <xf numFmtId="0" fontId="11" fillId="0" borderId="7" xfId="0" applyFont="1" applyBorder="1" applyAlignment="1" applyProtection="1">
      <alignment horizontal="left" vertical="top"/>
      <protection hidden="1"/>
    </xf>
    <xf numFmtId="0" fontId="16" fillId="0" borderId="8" xfId="0" applyFont="1" applyBorder="1" applyAlignment="1" applyProtection="1">
      <alignment vertical="top"/>
      <protection hidden="1"/>
    </xf>
    <xf numFmtId="0" fontId="8" fillId="0" borderId="19" xfId="0" applyFont="1" applyBorder="1" applyAlignment="1" applyProtection="1">
      <alignment horizontal="left" vertical="center" wrapText="1"/>
      <protection hidden="1"/>
    </xf>
    <xf numFmtId="0" fontId="8" fillId="0" borderId="113" xfId="0" applyFont="1" applyBorder="1" applyAlignment="1" applyProtection="1">
      <alignment horizontal="left" vertical="center" wrapText="1"/>
      <protection hidden="1"/>
    </xf>
    <xf numFmtId="0" fontId="8" fillId="0" borderId="115" xfId="0" applyFont="1" applyBorder="1" applyAlignment="1" applyProtection="1">
      <alignment horizontal="left" vertical="center" wrapText="1"/>
      <protection hidden="1"/>
    </xf>
    <xf numFmtId="0" fontId="8" fillId="0" borderId="113" xfId="0" applyFont="1" applyBorder="1" applyAlignment="1" applyProtection="1">
      <alignment vertical="center" wrapText="1"/>
      <protection hidden="1"/>
    </xf>
    <xf numFmtId="0" fontId="8" fillId="0" borderId="117" xfId="0" applyFont="1" applyBorder="1" applyProtection="1">
      <alignment vertical="center"/>
      <protection hidden="1"/>
    </xf>
    <xf numFmtId="0" fontId="8" fillId="0" borderId="119" xfId="0" applyFont="1" applyBorder="1" applyProtection="1">
      <alignment vertical="center"/>
      <protection hidden="1"/>
    </xf>
    <xf numFmtId="0" fontId="8" fillId="0" borderId="120" xfId="0" applyFont="1" applyBorder="1" applyProtection="1">
      <alignment vertical="center"/>
      <protection hidden="1"/>
    </xf>
    <xf numFmtId="0" fontId="8" fillId="0" borderId="122" xfId="0" applyFont="1" applyBorder="1" applyProtection="1">
      <alignment vertical="center"/>
      <protection hidden="1"/>
    </xf>
    <xf numFmtId="0" fontId="11" fillId="0" borderId="2" xfId="0" applyFont="1" applyBorder="1">
      <alignment vertical="center"/>
    </xf>
    <xf numFmtId="0" fontId="11" fillId="0" borderId="2" xfId="0" applyFont="1" applyBorder="1" applyAlignment="1">
      <alignment vertical="center" shrinkToFit="1"/>
    </xf>
    <xf numFmtId="38" fontId="11" fillId="0" borderId="0" xfId="1" applyFont="1" applyBorder="1" applyAlignment="1" applyProtection="1">
      <alignment vertical="center"/>
      <protection hidden="1"/>
    </xf>
    <xf numFmtId="0" fontId="11" fillId="0" borderId="0" xfId="0" applyFont="1" applyAlignment="1">
      <alignment horizontal="right" vertical="center"/>
    </xf>
    <xf numFmtId="38" fontId="74" fillId="0" borderId="2" xfId="1" applyFont="1" applyBorder="1" applyAlignment="1" applyProtection="1">
      <alignment vertical="center" shrinkToFit="1"/>
    </xf>
    <xf numFmtId="0" fontId="11" fillId="0" borderId="0" xfId="0" applyFont="1">
      <alignment vertical="center"/>
    </xf>
    <xf numFmtId="38" fontId="11" fillId="0" borderId="2" xfId="1" applyFont="1" applyBorder="1" applyAlignment="1" applyProtection="1">
      <alignment vertical="center"/>
    </xf>
    <xf numFmtId="0" fontId="11" fillId="0" borderId="2" xfId="0" applyFont="1" applyBorder="1" applyAlignment="1">
      <alignment horizontal="right" vertical="center"/>
    </xf>
    <xf numFmtId="0" fontId="8" fillId="0" borderId="2" xfId="0" applyFont="1" applyBorder="1" applyAlignment="1">
      <alignment vertical="center" shrinkToFit="1"/>
    </xf>
    <xf numFmtId="38" fontId="8" fillId="0" borderId="2" xfId="1" applyFont="1" applyBorder="1" applyAlignment="1" applyProtection="1">
      <alignment vertical="center" shrinkToFit="1"/>
    </xf>
    <xf numFmtId="38" fontId="11" fillId="0" borderId="0" xfId="1" applyFont="1" applyBorder="1" applyAlignment="1" applyProtection="1">
      <alignment vertical="center"/>
    </xf>
    <xf numFmtId="177" fontId="7" fillId="9" borderId="54" xfId="1" applyNumberFormat="1" applyFont="1" applyFill="1" applyBorder="1" applyAlignment="1" applyProtection="1">
      <alignment vertical="center" shrinkToFit="1"/>
    </xf>
    <xf numFmtId="178" fontId="7" fillId="9" borderId="40" xfId="1" applyNumberFormat="1" applyFont="1" applyFill="1" applyBorder="1" applyAlignment="1" applyProtection="1">
      <alignment vertical="center" shrinkToFit="1"/>
    </xf>
    <xf numFmtId="0" fontId="7" fillId="10" borderId="70" xfId="1" applyNumberFormat="1" applyFont="1" applyFill="1" applyBorder="1" applyAlignment="1" applyProtection="1">
      <alignment horizontal="center" vertical="center" shrinkToFit="1"/>
    </xf>
    <xf numFmtId="178" fontId="7" fillId="9" borderId="75" xfId="1" applyNumberFormat="1" applyFont="1" applyFill="1" applyBorder="1" applyAlignment="1" applyProtection="1">
      <alignment vertical="center" shrinkToFit="1"/>
    </xf>
    <xf numFmtId="0" fontId="8" fillId="0" borderId="2" xfId="0" applyFont="1" applyBorder="1" applyAlignment="1" applyProtection="1">
      <alignment vertical="center" shrinkToFit="1"/>
      <protection hidden="1"/>
    </xf>
    <xf numFmtId="38" fontId="8" fillId="0" borderId="2" xfId="1" applyFont="1" applyBorder="1" applyAlignment="1" applyProtection="1">
      <alignment vertical="center" shrinkToFit="1"/>
      <protection hidden="1"/>
    </xf>
    <xf numFmtId="0" fontId="7" fillId="10" borderId="95" xfId="1" applyNumberFormat="1" applyFont="1" applyFill="1" applyBorder="1" applyAlignment="1" applyProtection="1">
      <alignment horizontal="center" vertical="center" shrinkToFit="1"/>
    </xf>
    <xf numFmtId="177" fontId="7" fillId="9" borderId="93" xfId="1" applyNumberFormat="1" applyFont="1" applyFill="1" applyBorder="1" applyAlignment="1" applyProtection="1">
      <alignment vertical="center" shrinkToFit="1"/>
    </xf>
    <xf numFmtId="0" fontId="7" fillId="10" borderId="96" xfId="1" applyNumberFormat="1" applyFont="1" applyFill="1" applyBorder="1" applyAlignment="1" applyProtection="1">
      <alignment horizontal="center" vertical="center" shrinkToFit="1"/>
    </xf>
    <xf numFmtId="177" fontId="7" fillId="9" borderId="36" xfId="1" applyNumberFormat="1" applyFont="1" applyFill="1" applyBorder="1" applyAlignment="1" applyProtection="1">
      <alignment vertical="center" shrinkToFit="1"/>
    </xf>
    <xf numFmtId="177" fontId="7" fillId="9" borderId="97" xfId="1" applyNumberFormat="1" applyFont="1" applyFill="1" applyBorder="1" applyAlignment="1" applyProtection="1">
      <alignment vertical="center" shrinkToFit="1"/>
    </xf>
    <xf numFmtId="177" fontId="7" fillId="9" borderId="94" xfId="1" applyNumberFormat="1" applyFont="1" applyFill="1" applyBorder="1" applyAlignment="1" applyProtection="1">
      <alignment vertical="center" shrinkToFit="1"/>
    </xf>
    <xf numFmtId="0" fontId="7" fillId="0" borderId="8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32" xfId="0" applyFont="1" applyBorder="1" applyAlignment="1">
      <alignment horizontal="center" vertical="center" shrinkToFit="1"/>
    </xf>
    <xf numFmtId="0" fontId="8" fillId="0" borderId="0" xfId="0" applyFont="1" applyAlignment="1">
      <alignment horizontal="center" vertical="center" shrinkToFit="1"/>
    </xf>
    <xf numFmtId="177" fontId="7" fillId="4" borderId="36" xfId="1" applyNumberFormat="1" applyFont="1" applyFill="1" applyBorder="1" applyAlignment="1" applyProtection="1">
      <alignment vertical="center" shrinkToFit="1"/>
    </xf>
    <xf numFmtId="177" fontId="7" fillId="4" borderId="40" xfId="1" applyNumberFormat="1" applyFont="1" applyFill="1" applyBorder="1" applyAlignment="1" applyProtection="1">
      <alignment vertical="center" shrinkToFit="1"/>
    </xf>
    <xf numFmtId="177" fontId="7" fillId="4" borderId="74" xfId="1" applyNumberFormat="1" applyFont="1" applyFill="1" applyBorder="1" applyAlignment="1" applyProtection="1">
      <alignment vertical="center" shrinkToFit="1"/>
    </xf>
    <xf numFmtId="0" fontId="38" fillId="0" borderId="0" xfId="0" applyFont="1">
      <alignment vertical="center"/>
    </xf>
    <xf numFmtId="0" fontId="7" fillId="0" borderId="0" xfId="0" applyFont="1" applyAlignment="1">
      <alignment horizontal="left" vertical="center" wrapText="1" indent="2" shrinkToFit="1"/>
    </xf>
    <xf numFmtId="185" fontId="7" fillId="10" borderId="95" xfId="1" applyNumberFormat="1" applyFont="1" applyFill="1" applyBorder="1" applyAlignment="1" applyProtection="1">
      <alignment horizontal="center" vertical="center" shrinkToFit="1"/>
    </xf>
    <xf numFmtId="0" fontId="8" fillId="0" borderId="2" xfId="0" applyFont="1" applyBorder="1">
      <alignment vertical="center"/>
    </xf>
    <xf numFmtId="185" fontId="7" fillId="10" borderId="98" xfId="1" applyNumberFormat="1" applyFont="1" applyFill="1" applyBorder="1" applyAlignment="1" applyProtection="1">
      <alignment horizontal="center" vertical="center" shrinkToFit="1"/>
    </xf>
    <xf numFmtId="38" fontId="8" fillId="0" borderId="2" xfId="1" applyFont="1" applyBorder="1" applyAlignment="1" applyProtection="1">
      <alignment vertical="center"/>
    </xf>
    <xf numFmtId="0" fontId="8" fillId="8" borderId="0" xfId="0" applyFont="1" applyFill="1" applyAlignment="1">
      <alignment vertical="center" shrinkToFit="1"/>
    </xf>
    <xf numFmtId="38" fontId="11" fillId="0" borderId="2" xfId="1" applyFont="1" applyBorder="1" applyAlignment="1" applyProtection="1">
      <alignment vertical="center" shrinkToFit="1"/>
    </xf>
    <xf numFmtId="20" fontId="11" fillId="0" borderId="0" xfId="1" applyNumberFormat="1" applyFont="1" applyBorder="1" applyAlignment="1" applyProtection="1">
      <alignment vertical="center" shrinkToFit="1"/>
    </xf>
    <xf numFmtId="185" fontId="7" fillId="10" borderId="107" xfId="1" applyNumberFormat="1" applyFont="1" applyFill="1" applyBorder="1" applyAlignment="1" applyProtection="1">
      <alignment horizontal="center" vertical="center" shrinkToFit="1"/>
    </xf>
    <xf numFmtId="0" fontId="7" fillId="0" borderId="107" xfId="1" applyNumberFormat="1" applyFont="1" applyFill="1" applyBorder="1" applyAlignment="1" applyProtection="1">
      <alignment horizontal="center" vertical="center" shrinkToFit="1"/>
    </xf>
    <xf numFmtId="177" fontId="7" fillId="9" borderId="102" xfId="1" applyNumberFormat="1" applyFont="1" applyFill="1" applyBorder="1" applyAlignment="1" applyProtection="1">
      <alignment vertical="center" shrinkToFit="1"/>
    </xf>
    <xf numFmtId="38" fontId="11" fillId="0" borderId="0" xfId="1" applyFont="1" applyBorder="1" applyAlignment="1" applyProtection="1">
      <alignment vertical="center" shrinkToFit="1"/>
    </xf>
    <xf numFmtId="0" fontId="7" fillId="10" borderId="70" xfId="1" applyNumberFormat="1" applyFont="1" applyFill="1" applyBorder="1" applyAlignment="1" applyProtection="1">
      <alignment horizontal="center" vertical="center" shrinkToFit="1"/>
      <protection locked="0"/>
    </xf>
    <xf numFmtId="0" fontId="12" fillId="0" borderId="0" xfId="0" applyFont="1" applyAlignment="1" applyProtection="1">
      <alignment horizontal="left" vertical="top" wrapText="1"/>
      <protection locked="0"/>
    </xf>
    <xf numFmtId="181" fontId="28" fillId="0" borderId="2" xfId="1" applyNumberFormat="1" applyFont="1" applyFill="1" applyBorder="1" applyAlignment="1" applyProtection="1">
      <alignment vertical="center" shrinkToFit="1"/>
      <protection locked="0"/>
    </xf>
    <xf numFmtId="181" fontId="28" fillId="0" borderId="40" xfId="1" applyNumberFormat="1" applyFont="1" applyFill="1" applyBorder="1" applyAlignment="1" applyProtection="1">
      <alignment vertical="center" shrinkToFit="1"/>
      <protection locked="0"/>
    </xf>
    <xf numFmtId="181" fontId="28" fillId="4" borderId="38" xfId="1" applyNumberFormat="1" applyFont="1" applyFill="1" applyBorder="1" applyAlignment="1" applyProtection="1">
      <alignment vertical="center" shrinkToFit="1"/>
      <protection hidden="1"/>
    </xf>
    <xf numFmtId="181" fontId="47" fillId="4" borderId="2" xfId="4" applyNumberFormat="1" applyFont="1" applyFill="1" applyBorder="1" applyProtection="1">
      <alignment vertical="center"/>
    </xf>
    <xf numFmtId="181" fontId="47" fillId="4" borderId="2" xfId="4" applyNumberFormat="1" applyFont="1" applyFill="1" applyBorder="1">
      <alignment vertical="center"/>
    </xf>
    <xf numFmtId="181" fontId="47" fillId="4" borderId="40" xfId="4" applyNumberFormat="1" applyFont="1" applyFill="1" applyBorder="1">
      <alignment vertical="center"/>
    </xf>
    <xf numFmtId="181" fontId="10" fillId="0" borderId="26" xfId="3" applyNumberFormat="1" applyBorder="1" applyAlignment="1" applyProtection="1">
      <alignment horizontal="center" vertical="center"/>
      <protection locked="0"/>
    </xf>
    <xf numFmtId="0" fontId="0" fillId="0" borderId="87" xfId="3" applyFont="1" applyBorder="1">
      <alignment vertical="center"/>
    </xf>
    <xf numFmtId="0" fontId="47" fillId="4" borderId="18" xfId="3" applyFont="1" applyFill="1" applyBorder="1" applyAlignment="1">
      <alignment horizontal="right" vertical="center"/>
    </xf>
    <xf numFmtId="0" fontId="11" fillId="0" borderId="0" xfId="0" applyFont="1" applyAlignment="1" applyProtection="1">
      <alignment vertical="center" shrinkToFit="1"/>
      <protection locked="0" hidden="1"/>
    </xf>
    <xf numFmtId="2" fontId="10" fillId="0" borderId="41" xfId="3" applyNumberFormat="1" applyBorder="1" applyProtection="1">
      <alignment vertical="center"/>
      <protection locked="0"/>
    </xf>
    <xf numFmtId="0" fontId="11" fillId="0" borderId="1" xfId="0" applyFont="1" applyBorder="1" applyAlignment="1" applyProtection="1">
      <alignment vertical="center" shrinkToFit="1"/>
      <protection locked="0" hidden="1"/>
    </xf>
    <xf numFmtId="0" fontId="8" fillId="0" borderId="53" xfId="0" applyFont="1" applyBorder="1" applyAlignment="1" applyProtection="1">
      <alignment horizontal="left" vertical="center" shrinkToFit="1"/>
      <protection locked="0"/>
    </xf>
    <xf numFmtId="0" fontId="8" fillId="0" borderId="124" xfId="0" applyFont="1" applyBorder="1" applyAlignment="1" applyProtection="1">
      <alignment horizontal="left" vertical="center" shrinkToFit="1"/>
      <protection locked="0"/>
    </xf>
    <xf numFmtId="0" fontId="8" fillId="0" borderId="62" xfId="0" applyFont="1" applyBorder="1" applyAlignment="1" applyProtection="1">
      <alignment horizontal="left" vertical="center" shrinkToFit="1"/>
      <protection locked="0"/>
    </xf>
    <xf numFmtId="0" fontId="8" fillId="0" borderId="106"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wrapText="1"/>
      <protection hidden="1"/>
    </xf>
    <xf numFmtId="0" fontId="8" fillId="0" borderId="59" xfId="0" applyFont="1" applyBorder="1" applyAlignment="1" applyProtection="1">
      <alignment horizontal="left" vertical="center" shrinkToFit="1"/>
      <protection locked="0"/>
    </xf>
    <xf numFmtId="0" fontId="8" fillId="0" borderId="123" xfId="0" applyFont="1" applyBorder="1" applyAlignment="1" applyProtection="1">
      <alignment horizontal="left" vertical="center" shrinkToFit="1"/>
      <protection locked="0"/>
    </xf>
    <xf numFmtId="0" fontId="8" fillId="0" borderId="4"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10" xfId="0" applyFont="1" applyBorder="1" applyAlignment="1" applyProtection="1">
      <alignment vertical="center" wrapText="1"/>
      <protection hidden="1"/>
    </xf>
    <xf numFmtId="0" fontId="8" fillId="0" borderId="5" xfId="0" applyFont="1" applyBorder="1" applyAlignment="1" applyProtection="1">
      <alignment vertical="center" wrapText="1"/>
      <protection hidden="1"/>
    </xf>
    <xf numFmtId="0" fontId="8" fillId="0" borderId="8" xfId="0" applyFont="1" applyBorder="1" applyAlignment="1" applyProtection="1">
      <alignment vertical="center" wrapText="1"/>
      <protection hidden="1"/>
    </xf>
    <xf numFmtId="178" fontId="53" fillId="5" borderId="66" xfId="1" applyNumberFormat="1" applyFont="1" applyFill="1" applyBorder="1" applyAlignment="1" applyProtection="1">
      <alignment horizontal="right" vertical="center" indent="1" shrinkToFit="1"/>
      <protection hidden="1"/>
    </xf>
    <xf numFmtId="0" fontId="8" fillId="0" borderId="89" xfId="0" applyFont="1" applyBorder="1" applyAlignment="1" applyProtection="1">
      <alignment horizontal="left" vertical="center" wrapText="1"/>
      <protection hidden="1"/>
    </xf>
    <xf numFmtId="0" fontId="8" fillId="0" borderId="90" xfId="0" applyFont="1" applyBorder="1" applyAlignment="1" applyProtection="1">
      <alignment horizontal="left" vertical="center" wrapText="1"/>
      <protection hidden="1"/>
    </xf>
    <xf numFmtId="38" fontId="8" fillId="0" borderId="125" xfId="1" applyFont="1" applyFill="1" applyBorder="1" applyAlignment="1" applyProtection="1">
      <alignment horizontal="left" vertical="center" indent="1" shrinkToFit="1"/>
      <protection locked="0"/>
    </xf>
    <xf numFmtId="38" fontId="8" fillId="0" borderId="22" xfId="1" applyFont="1" applyFill="1" applyBorder="1" applyAlignment="1" applyProtection="1">
      <alignment horizontal="left" vertical="center" indent="1" shrinkToFit="1"/>
      <protection locked="0"/>
    </xf>
    <xf numFmtId="38" fontId="8" fillId="0" borderId="114" xfId="1" applyFont="1" applyFill="1" applyBorder="1" applyAlignment="1" applyProtection="1">
      <alignment horizontal="left" vertical="center" indent="1" shrinkToFit="1"/>
      <protection locked="0"/>
    </xf>
    <xf numFmtId="0" fontId="8" fillId="0" borderId="116" xfId="0" applyFont="1" applyBorder="1" applyAlignment="1" applyProtection="1">
      <alignment horizontal="left" vertical="center" wrapText="1"/>
      <protection hidden="1"/>
    </xf>
    <xf numFmtId="0" fontId="8" fillId="0" borderId="118" xfId="0" applyFont="1" applyBorder="1" applyAlignment="1" applyProtection="1">
      <alignment horizontal="left" vertical="center" wrapText="1"/>
      <protection hidden="1"/>
    </xf>
    <xf numFmtId="0" fontId="8" fillId="0" borderId="118" xfId="0" applyFont="1" applyBorder="1" applyAlignment="1" applyProtection="1">
      <alignment horizontal="left" vertical="center"/>
      <protection hidden="1"/>
    </xf>
    <xf numFmtId="0" fontId="8" fillId="0" borderId="121" xfId="0" applyFont="1" applyBorder="1" applyAlignment="1" applyProtection="1">
      <alignment horizontal="left" vertical="center"/>
      <protection hidden="1"/>
    </xf>
    <xf numFmtId="38" fontId="8" fillId="0" borderId="111" xfId="1" applyFont="1" applyFill="1" applyBorder="1" applyAlignment="1" applyProtection="1">
      <alignment horizontal="left" vertical="center" indent="1" shrinkToFit="1"/>
      <protection locked="0"/>
    </xf>
    <xf numFmtId="38" fontId="8" fillId="0" borderId="112" xfId="1" applyFont="1" applyFill="1" applyBorder="1" applyAlignment="1" applyProtection="1">
      <alignment horizontal="left" vertical="center" indent="1" shrinkToFit="1"/>
      <protection locked="0"/>
    </xf>
    <xf numFmtId="0" fontId="8" fillId="0" borderId="67" xfId="0" applyFont="1" applyBorder="1" applyAlignment="1" applyProtection="1">
      <alignment horizontal="left" vertical="center" wrapText="1"/>
      <protection hidden="1"/>
    </xf>
    <xf numFmtId="0" fontId="8" fillId="0" borderId="68" xfId="0" applyFont="1" applyBorder="1" applyAlignment="1" applyProtection="1">
      <alignment horizontal="left" vertical="center" wrapText="1"/>
      <protection hidden="1"/>
    </xf>
    <xf numFmtId="38" fontId="8" fillId="0" borderId="63" xfId="1" applyFont="1" applyFill="1" applyBorder="1" applyAlignment="1" applyProtection="1">
      <alignment horizontal="left" vertical="center" wrapText="1"/>
      <protection hidden="1"/>
    </xf>
    <xf numFmtId="38" fontId="8" fillId="0" borderId="64" xfId="1" applyFont="1" applyFill="1" applyBorder="1" applyAlignment="1" applyProtection="1">
      <alignment horizontal="left" vertical="center" wrapText="1"/>
      <protection hidden="1"/>
    </xf>
    <xf numFmtId="178" fontId="53" fillId="5" borderId="64" xfId="1" applyNumberFormat="1" applyFont="1" applyFill="1" applyBorder="1" applyAlignment="1" applyProtection="1">
      <alignment horizontal="right" vertical="center" indent="1" shrinkToFit="1"/>
      <protection hidden="1"/>
    </xf>
    <xf numFmtId="0" fontId="8" fillId="0" borderId="65" xfId="0" applyFont="1" applyBorder="1" applyAlignment="1" applyProtection="1">
      <alignment horizontal="left" vertical="center" wrapText="1"/>
      <protection hidden="1"/>
    </xf>
    <xf numFmtId="0" fontId="8" fillId="0" borderId="66" xfId="0" applyFont="1" applyBorder="1" applyAlignment="1" applyProtection="1">
      <alignment horizontal="left" vertical="center" wrapText="1"/>
      <protection hidden="1"/>
    </xf>
    <xf numFmtId="0" fontId="12" fillId="0" borderId="5" xfId="0" applyFont="1" applyBorder="1" applyAlignment="1" applyProtection="1">
      <alignment horizontal="center" vertical="center"/>
      <protection locked="0"/>
    </xf>
    <xf numFmtId="0" fontId="11" fillId="0" borderId="0" xfId="0" applyFont="1" applyAlignment="1" applyProtection="1">
      <alignment horizontal="left" vertical="center" wrapText="1"/>
      <protection hidden="1"/>
    </xf>
    <xf numFmtId="0" fontId="11" fillId="0" borderId="5" xfId="0" applyFont="1" applyBorder="1" applyAlignment="1" applyProtection="1">
      <alignment horizontal="center" vertical="center"/>
      <protection locked="0"/>
    </xf>
    <xf numFmtId="0" fontId="19" fillId="0" borderId="0" xfId="0" applyFont="1" applyAlignment="1" applyProtection="1">
      <alignment horizontal="center" vertical="center"/>
      <protection hidden="1"/>
    </xf>
    <xf numFmtId="0" fontId="7" fillId="0" borderId="16"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11" fillId="0" borderId="0" xfId="0" applyFont="1" applyAlignment="1" applyProtection="1">
      <alignment horizontal="center" vertical="center"/>
      <protection hidden="1"/>
    </xf>
    <xf numFmtId="0" fontId="58" fillId="0" borderId="99" xfId="0" applyFont="1" applyBorder="1" applyAlignment="1">
      <alignment horizontal="center" vertical="center" wrapText="1" shrinkToFit="1"/>
    </xf>
    <xf numFmtId="0" fontId="58" fillId="0" borderId="0" xfId="0" applyFont="1" applyAlignment="1" applyProtection="1">
      <alignment horizontal="center" vertical="center" wrapText="1" shrinkToFit="1"/>
      <protection hidden="1"/>
    </xf>
    <xf numFmtId="0" fontId="58" fillId="0" borderId="0" xfId="0" applyFont="1" applyAlignment="1" applyProtection="1">
      <alignment horizontal="center" vertical="center" shrinkToFit="1"/>
      <protection hidden="1"/>
    </xf>
    <xf numFmtId="0" fontId="11" fillId="0" borderId="0" xfId="0" applyFont="1" applyAlignment="1" applyProtection="1">
      <alignment horizontal="left" vertical="center" shrinkToFit="1"/>
      <protection hidden="1"/>
    </xf>
    <xf numFmtId="0" fontId="7" fillId="0" borderId="87" xfId="0" applyFont="1" applyBorder="1" applyAlignment="1">
      <alignment horizontal="left" vertical="center" indent="2" shrinkToFit="1"/>
    </xf>
    <xf numFmtId="0" fontId="7" fillId="0" borderId="76" xfId="0" applyFont="1" applyBorder="1" applyAlignment="1">
      <alignment horizontal="left" vertical="center" indent="2" shrinkToFit="1"/>
    </xf>
    <xf numFmtId="0" fontId="7" fillId="10" borderId="79" xfId="1" applyNumberFormat="1" applyFont="1" applyFill="1" applyBorder="1" applyAlignment="1" applyProtection="1">
      <alignment horizontal="center" vertical="center" wrapText="1" shrinkToFit="1"/>
      <protection locked="0"/>
    </xf>
    <xf numFmtId="0" fontId="7" fillId="10" borderId="76" xfId="1" applyNumberFormat="1" applyFont="1" applyFill="1" applyBorder="1" applyAlignment="1" applyProtection="1">
      <alignment horizontal="center" vertical="center" wrapText="1" shrinkToFit="1"/>
      <protection locked="0"/>
    </xf>
    <xf numFmtId="0" fontId="7" fillId="0" borderId="39" xfId="0" applyFont="1" applyBorder="1" applyAlignment="1">
      <alignment horizontal="left" vertical="center" indent="2" shrinkToFit="1"/>
    </xf>
    <xf numFmtId="0" fontId="7" fillId="0" borderId="1" xfId="0" applyFont="1" applyBorder="1" applyAlignment="1">
      <alignment horizontal="left" vertical="center" indent="2" shrinkToFit="1"/>
    </xf>
    <xf numFmtId="177" fontId="59" fillId="9" borderId="18" xfId="1" applyNumberFormat="1" applyFont="1" applyFill="1" applyBorder="1" applyAlignment="1" applyProtection="1">
      <alignment horizontal="center" vertical="center" shrinkToFit="1"/>
    </xf>
    <xf numFmtId="177" fontId="59" fillId="9" borderId="11" xfId="1" applyNumberFormat="1" applyFont="1" applyFill="1" applyBorder="1" applyAlignment="1" applyProtection="1">
      <alignment horizontal="center" vertical="center" shrinkToFit="1"/>
    </xf>
    <xf numFmtId="177" fontId="59" fillId="9" borderId="1" xfId="1" applyNumberFormat="1" applyFont="1" applyFill="1" applyBorder="1" applyAlignment="1" applyProtection="1">
      <alignment horizontal="center" vertical="center" shrinkToFit="1"/>
    </xf>
    <xf numFmtId="0" fontId="62" fillId="0" borderId="91" xfId="0" applyFont="1" applyBorder="1" applyAlignment="1" applyProtection="1">
      <alignment vertical="center" wrapText="1" shrinkToFit="1"/>
      <protection hidden="1"/>
    </xf>
    <xf numFmtId="0" fontId="7" fillId="0" borderId="88" xfId="0" applyFont="1" applyBorder="1" applyAlignment="1">
      <alignment horizontal="left" vertical="center" indent="2" shrinkToFit="1"/>
    </xf>
    <xf numFmtId="0" fontId="7" fillId="0" borderId="71" xfId="0" applyFont="1" applyBorder="1" applyAlignment="1">
      <alignment horizontal="left" vertical="center" indent="2" shrinkToFit="1"/>
    </xf>
    <xf numFmtId="0" fontId="7" fillId="10" borderId="28" xfId="1" applyNumberFormat="1" applyFont="1" applyFill="1" applyBorder="1" applyAlignment="1" applyProtection="1">
      <alignment horizontal="center" vertical="center" shrinkToFit="1"/>
      <protection locked="0"/>
    </xf>
    <xf numFmtId="0" fontId="7" fillId="10" borderId="71" xfId="1" applyNumberFormat="1" applyFont="1" applyFill="1" applyBorder="1" applyAlignment="1" applyProtection="1">
      <alignment horizontal="center" vertical="center" shrinkToFit="1"/>
      <protection locked="0"/>
    </xf>
    <xf numFmtId="0" fontId="7" fillId="0" borderId="86" xfId="0" applyFont="1" applyBorder="1" applyAlignment="1">
      <alignment horizontal="left" vertical="center" wrapText="1" indent="2" shrinkToFit="1"/>
    </xf>
    <xf numFmtId="0" fontId="7" fillId="0" borderId="80" xfId="0" applyFont="1" applyBorder="1" applyAlignment="1">
      <alignment horizontal="left" vertical="center" wrapText="1" indent="2" shrinkToFit="1"/>
    </xf>
    <xf numFmtId="185" fontId="59" fillId="9" borderId="72" xfId="1" applyNumberFormat="1" applyFont="1" applyFill="1" applyBorder="1" applyAlignment="1" applyProtection="1">
      <alignment horizontal="center" vertical="center" shrinkToFit="1"/>
    </xf>
    <xf numFmtId="185" fontId="59" fillId="9" borderId="73" xfId="1" applyNumberFormat="1" applyFont="1" applyFill="1" applyBorder="1" applyAlignment="1" applyProtection="1">
      <alignment horizontal="center" vertical="center" shrinkToFit="1"/>
    </xf>
    <xf numFmtId="185" fontId="59" fillId="9" borderId="78" xfId="1" applyNumberFormat="1" applyFont="1" applyFill="1" applyBorder="1" applyAlignment="1" applyProtection="1">
      <alignment horizontal="center" vertical="center" shrinkToFit="1"/>
    </xf>
    <xf numFmtId="0" fontId="7" fillId="0" borderId="81" xfId="0" applyFont="1" applyBorder="1" applyAlignment="1" applyProtection="1">
      <alignment horizontal="left" vertical="center" wrapText="1" indent="2" shrinkToFit="1"/>
      <protection hidden="1"/>
    </xf>
    <xf numFmtId="0" fontId="7" fillId="0" borderId="85" xfId="0" applyFont="1" applyBorder="1" applyAlignment="1" applyProtection="1">
      <alignment horizontal="left" vertical="center" wrapText="1" indent="2" shrinkToFit="1"/>
      <protection hidden="1"/>
    </xf>
    <xf numFmtId="0" fontId="7" fillId="0" borderId="35" xfId="0" applyFont="1" applyBorder="1" applyAlignment="1" applyProtection="1">
      <alignment horizontal="left" vertical="center" wrapText="1" indent="2" shrinkToFit="1"/>
      <protection hidden="1"/>
    </xf>
    <xf numFmtId="0" fontId="7" fillId="0" borderId="7" xfId="0" applyFont="1" applyBorder="1" applyAlignment="1" applyProtection="1">
      <alignment horizontal="left" vertical="center" wrapText="1" indent="2" shrinkToFit="1"/>
      <protection hidden="1"/>
    </xf>
    <xf numFmtId="0" fontId="7" fillId="0" borderId="39" xfId="0" applyFont="1" applyBorder="1" applyAlignment="1" applyProtection="1">
      <alignment horizontal="left" vertical="center" indent="2" shrinkToFit="1"/>
      <protection hidden="1"/>
    </xf>
    <xf numFmtId="0" fontId="7" fillId="0" borderId="1" xfId="0" applyFont="1" applyBorder="1" applyAlignment="1" applyProtection="1">
      <alignment horizontal="left" vertical="center" indent="2" shrinkToFit="1"/>
      <protection hidden="1"/>
    </xf>
    <xf numFmtId="0" fontId="7" fillId="0" borderId="88" xfId="0" applyFont="1" applyBorder="1" applyAlignment="1" applyProtection="1">
      <alignment horizontal="left" vertical="center" indent="2" shrinkToFit="1"/>
      <protection hidden="1"/>
    </xf>
    <xf numFmtId="0" fontId="7" fillId="0" borderId="71" xfId="0" applyFont="1" applyBorder="1" applyAlignment="1" applyProtection="1">
      <alignment horizontal="left" vertical="center" indent="2" shrinkToFit="1"/>
      <protection hidden="1"/>
    </xf>
    <xf numFmtId="0" fontId="7" fillId="0" borderId="86" xfId="0" applyFont="1" applyBorder="1" applyAlignment="1" applyProtection="1">
      <alignment horizontal="left" vertical="center" wrapText="1" indent="2" shrinkToFit="1"/>
      <protection hidden="1"/>
    </xf>
    <xf numFmtId="0" fontId="7" fillId="0" borderId="80" xfId="0" applyFont="1" applyBorder="1" applyAlignment="1" applyProtection="1">
      <alignment horizontal="left" vertical="center" wrapText="1" indent="2" shrinkToFit="1"/>
      <protection hidden="1"/>
    </xf>
    <xf numFmtId="0" fontId="58" fillId="0" borderId="0" xfId="0" applyFont="1" applyAlignment="1">
      <alignment horizontal="center" vertical="center" wrapText="1" shrinkToFit="1"/>
    </xf>
    <xf numFmtId="0" fontId="58" fillId="0" borderId="0" xfId="0" applyFont="1" applyAlignment="1">
      <alignment horizontal="center" vertical="center" shrinkToFit="1"/>
    </xf>
    <xf numFmtId="0" fontId="7" fillId="0" borderId="81" xfId="0" applyFont="1" applyBorder="1" applyAlignment="1">
      <alignment horizontal="left" vertical="center" wrapText="1" indent="2" shrinkToFit="1"/>
    </xf>
    <xf numFmtId="0" fontId="7" fillId="0" borderId="85" xfId="0" applyFont="1" applyBorder="1" applyAlignment="1">
      <alignment horizontal="left" vertical="center" wrapText="1" indent="2" shrinkToFit="1"/>
    </xf>
    <xf numFmtId="0" fontId="62" fillId="0" borderId="91" xfId="0" applyFont="1" applyBorder="1" applyAlignment="1">
      <alignment vertical="center" wrapText="1" shrinkToFit="1"/>
    </xf>
    <xf numFmtId="0" fontId="7" fillId="0" borderId="35" xfId="0" applyFont="1" applyBorder="1" applyAlignment="1">
      <alignment horizontal="left" vertical="center" wrapText="1" indent="2" shrinkToFit="1"/>
    </xf>
    <xf numFmtId="0" fontId="7" fillId="0" borderId="7" xfId="0" applyFont="1" applyBorder="1" applyAlignment="1">
      <alignment horizontal="left" vertical="center" wrapText="1" indent="2" shrinkToFit="1"/>
    </xf>
    <xf numFmtId="0" fontId="7" fillId="0" borderId="103" xfId="0" applyFont="1" applyBorder="1" applyAlignment="1">
      <alignment horizontal="left" vertical="center" wrapText="1" indent="2" shrinkToFit="1"/>
    </xf>
    <xf numFmtId="0" fontId="7" fillId="0" borderId="104" xfId="0" applyFont="1" applyBorder="1" applyAlignment="1">
      <alignment horizontal="left" vertical="center" wrapText="1" indent="2" shrinkToFit="1"/>
    </xf>
    <xf numFmtId="0" fontId="7" fillId="0" borderId="105" xfId="0" applyFont="1" applyBorder="1" applyAlignment="1">
      <alignment horizontal="left" vertical="center" indent="2" shrinkToFit="1"/>
    </xf>
    <xf numFmtId="0" fontId="7" fillId="0" borderId="106" xfId="0" applyFont="1" applyBorder="1" applyAlignment="1">
      <alignment horizontal="left" vertical="center" indent="2" shrinkToFit="1"/>
    </xf>
    <xf numFmtId="177" fontId="7" fillId="9" borderId="61" xfId="1" applyNumberFormat="1" applyFont="1" applyFill="1" applyBorder="1" applyAlignment="1" applyProtection="1">
      <alignment vertical="center" shrinkToFit="1"/>
    </xf>
    <xf numFmtId="177" fontId="7" fillId="9" borderId="62" xfId="1" applyNumberFormat="1" applyFont="1" applyFill="1" applyBorder="1" applyAlignment="1" applyProtection="1">
      <alignment vertical="center" shrinkToFit="1"/>
    </xf>
    <xf numFmtId="177" fontId="7" fillId="9" borderId="106" xfId="1" applyNumberFormat="1" applyFont="1" applyFill="1" applyBorder="1" applyAlignment="1" applyProtection="1">
      <alignment vertical="center" shrinkToFit="1"/>
    </xf>
    <xf numFmtId="177" fontId="59" fillId="9" borderId="4" xfId="1" applyNumberFormat="1" applyFont="1" applyFill="1" applyBorder="1" applyAlignment="1" applyProtection="1">
      <alignment vertical="center" shrinkToFit="1"/>
    </xf>
    <xf numFmtId="177" fontId="59" fillId="9" borderId="6" xfId="1" applyNumberFormat="1" applyFont="1" applyFill="1" applyBorder="1" applyAlignment="1" applyProtection="1">
      <alignment vertical="center" shrinkToFit="1"/>
    </xf>
    <xf numFmtId="177" fontId="59" fillId="9" borderId="7" xfId="1" applyNumberFormat="1" applyFont="1" applyFill="1" applyBorder="1" applyAlignment="1" applyProtection="1">
      <alignment vertical="center" shrinkToFit="1"/>
    </xf>
    <xf numFmtId="177" fontId="59" fillId="9" borderId="18" xfId="1" applyNumberFormat="1" applyFont="1" applyFill="1" applyBorder="1" applyAlignment="1" applyProtection="1">
      <alignment vertical="center" shrinkToFit="1"/>
    </xf>
    <xf numFmtId="177" fontId="59" fillId="9" borderId="11" xfId="1" applyNumberFormat="1" applyFont="1" applyFill="1" applyBorder="1" applyAlignment="1" applyProtection="1">
      <alignment vertical="center" shrinkToFit="1"/>
    </xf>
    <xf numFmtId="177" fontId="59" fillId="9" borderId="1" xfId="1" applyNumberFormat="1" applyFont="1" applyFill="1" applyBorder="1" applyAlignment="1" applyProtection="1">
      <alignment vertical="center" shrinkToFit="1"/>
    </xf>
    <xf numFmtId="177" fontId="7" fillId="9" borderId="18" xfId="1" applyNumberFormat="1" applyFont="1" applyFill="1" applyBorder="1" applyAlignment="1" applyProtection="1">
      <alignment vertical="center" shrinkToFit="1"/>
    </xf>
    <xf numFmtId="177" fontId="7" fillId="9" borderId="11" xfId="1" applyNumberFormat="1" applyFont="1" applyFill="1" applyBorder="1" applyAlignment="1" applyProtection="1">
      <alignment vertical="center" shrinkToFit="1"/>
    </xf>
    <xf numFmtId="177" fontId="7" fillId="9" borderId="1" xfId="1" applyNumberFormat="1" applyFont="1" applyFill="1" applyBorder="1" applyAlignment="1" applyProtection="1">
      <alignment vertical="center" shrinkToFit="1"/>
    </xf>
    <xf numFmtId="0" fontId="58" fillId="0" borderId="99" xfId="0" applyFont="1" applyBorder="1" applyAlignment="1" applyProtection="1">
      <alignment horizontal="center" vertical="center" wrapText="1" shrinkToFit="1"/>
      <protection hidden="1"/>
    </xf>
    <xf numFmtId="0" fontId="7" fillId="9" borderId="79" xfId="1" applyNumberFormat="1" applyFont="1" applyFill="1" applyBorder="1" applyAlignment="1" applyProtection="1">
      <alignment horizontal="center" vertical="center" shrinkToFit="1"/>
      <protection locked="0"/>
    </xf>
    <xf numFmtId="0" fontId="7" fillId="9" borderId="76" xfId="1" applyNumberFormat="1" applyFont="1" applyFill="1" applyBorder="1" applyAlignment="1" applyProtection="1">
      <alignment horizontal="center" vertical="center" shrinkToFit="1"/>
      <protection locked="0"/>
    </xf>
    <xf numFmtId="0" fontId="25" fillId="0" borderId="19" xfId="0" applyFont="1" applyBorder="1" applyAlignment="1" applyProtection="1">
      <alignment horizontal="left" vertical="center" wrapText="1" indent="1"/>
      <protection locked="0"/>
    </xf>
    <xf numFmtId="0" fontId="25" fillId="0" borderId="21" xfId="0" applyFont="1" applyBorder="1" applyAlignment="1" applyProtection="1">
      <alignment horizontal="left" vertical="center" wrapText="1" indent="1"/>
      <protection locked="0"/>
    </xf>
    <xf numFmtId="0" fontId="25" fillId="0" borderId="20" xfId="0" applyFont="1" applyBorder="1" applyAlignment="1" applyProtection="1">
      <alignment horizontal="left" vertical="center" wrapText="1" indent="1"/>
      <protection locked="0"/>
    </xf>
    <xf numFmtId="0" fontId="23" fillId="0" borderId="0" xfId="0" applyFont="1" applyProtection="1">
      <alignment vertical="center"/>
      <protection locked="0"/>
    </xf>
    <xf numFmtId="0" fontId="23" fillId="0" borderId="2" xfId="0" applyFont="1" applyBorder="1" applyAlignment="1" applyProtection="1">
      <alignment horizontal="left" vertical="center"/>
      <protection locked="0"/>
    </xf>
    <xf numFmtId="0" fontId="23" fillId="0" borderId="2" xfId="0" applyFont="1" applyBorder="1" applyAlignment="1" applyProtection="1">
      <alignment horizontal="left" vertical="center" wrapText="1"/>
      <protection locked="0"/>
    </xf>
    <xf numFmtId="38" fontId="12" fillId="0" borderId="18" xfId="1" applyFont="1" applyFill="1" applyBorder="1" applyAlignment="1" applyProtection="1">
      <alignment horizontal="left" vertical="center" wrapText="1" indent="1"/>
      <protection locked="0"/>
    </xf>
    <xf numFmtId="38" fontId="12" fillId="0" borderId="11" xfId="1" applyFont="1" applyFill="1" applyBorder="1" applyAlignment="1" applyProtection="1">
      <alignment horizontal="left" vertical="center" wrapText="1" indent="1"/>
      <protection locked="0"/>
    </xf>
    <xf numFmtId="38" fontId="12" fillId="0" borderId="1" xfId="1" applyFont="1" applyFill="1" applyBorder="1" applyAlignment="1" applyProtection="1">
      <alignment horizontal="left" vertical="center" wrapText="1" indent="1"/>
      <protection locked="0"/>
    </xf>
    <xf numFmtId="0" fontId="17" fillId="0" borderId="5" xfId="1" applyNumberFormat="1" applyFont="1" applyFill="1" applyBorder="1" applyAlignment="1" applyProtection="1">
      <alignment vertical="center"/>
      <protection hidden="1"/>
    </xf>
    <xf numFmtId="0" fontId="17" fillId="0" borderId="5" xfId="1" applyNumberFormat="1" applyFont="1" applyFill="1" applyBorder="1" applyAlignment="1" applyProtection="1">
      <alignment vertical="center" shrinkToFit="1"/>
      <protection hidden="1"/>
    </xf>
    <xf numFmtId="0" fontId="15" fillId="0" borderId="19" xfId="0" applyFont="1" applyBorder="1" applyAlignment="1" applyProtection="1">
      <alignment vertical="center" wrapText="1"/>
      <protection hidden="1"/>
    </xf>
    <xf numFmtId="0" fontId="15" fillId="0" borderId="20" xfId="0" applyFont="1" applyBorder="1" applyAlignment="1" applyProtection="1">
      <alignment vertical="center" wrapText="1"/>
      <protection hidden="1"/>
    </xf>
    <xf numFmtId="0" fontId="15" fillId="0" borderId="21" xfId="0" applyFont="1" applyBorder="1" applyAlignment="1" applyProtection="1">
      <alignment vertical="center" wrapText="1"/>
      <protection hidden="1"/>
    </xf>
    <xf numFmtId="0" fontId="15" fillId="0" borderId="19"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15" fillId="0" borderId="21" xfId="0" applyFont="1" applyBorder="1" applyAlignment="1" applyProtection="1">
      <alignment horizontal="left" vertical="center"/>
      <protection hidden="1"/>
    </xf>
    <xf numFmtId="0" fontId="57" fillId="0" borderId="6" xfId="0" applyFont="1" applyBorder="1" applyAlignment="1" applyProtection="1">
      <alignment horizontal="center" vertical="center"/>
      <protection hidden="1"/>
    </xf>
    <xf numFmtId="38" fontId="17" fillId="0" borderId="0" xfId="1" applyFont="1" applyFill="1" applyBorder="1" applyAlignment="1" applyProtection="1">
      <alignment horizontal="left" vertical="center" wrapText="1"/>
      <protection hidden="1"/>
    </xf>
    <xf numFmtId="38" fontId="15" fillId="0" borderId="6" xfId="1" applyFont="1" applyFill="1" applyBorder="1" applyAlignment="1" applyProtection="1">
      <alignment vertical="center" wrapText="1"/>
      <protection hidden="1"/>
    </xf>
    <xf numFmtId="38" fontId="15" fillId="0" borderId="19" xfId="1" applyFont="1" applyFill="1" applyBorder="1" applyAlignment="1" applyProtection="1">
      <alignment horizontal="left" vertical="center" wrapText="1" indent="1"/>
      <protection hidden="1"/>
    </xf>
    <xf numFmtId="38" fontId="15" fillId="0" borderId="20" xfId="1" applyFont="1" applyFill="1" applyBorder="1" applyAlignment="1" applyProtection="1">
      <alignment horizontal="left" vertical="center" wrapText="1" indent="1"/>
      <protection hidden="1"/>
    </xf>
    <xf numFmtId="38" fontId="15" fillId="0" borderId="21" xfId="1" applyFont="1" applyFill="1" applyBorder="1" applyAlignment="1" applyProtection="1">
      <alignment horizontal="left" vertical="center" wrapText="1" indent="1"/>
      <protection hidden="1"/>
    </xf>
    <xf numFmtId="38" fontId="15" fillId="0" borderId="11" xfId="1" applyFont="1" applyFill="1" applyBorder="1" applyAlignment="1" applyProtection="1">
      <alignment vertical="center"/>
      <protection locked="0"/>
    </xf>
    <xf numFmtId="38" fontId="15" fillId="0" borderId="1" xfId="1" applyFont="1" applyFill="1" applyBorder="1" applyAlignment="1" applyProtection="1">
      <alignment vertical="center"/>
      <protection locked="0"/>
    </xf>
    <xf numFmtId="38" fontId="15" fillId="0" borderId="18" xfId="1" applyFont="1" applyFill="1" applyBorder="1" applyAlignment="1" applyProtection="1">
      <alignment vertical="center"/>
      <protection locked="0"/>
    </xf>
    <xf numFmtId="0" fontId="12" fillId="0" borderId="0" xfId="0" applyFont="1" applyProtection="1">
      <alignment vertical="center"/>
      <protection locked="0"/>
    </xf>
    <xf numFmtId="0" fontId="12" fillId="0" borderId="69" xfId="0" applyFont="1" applyBorder="1" applyProtection="1">
      <alignment vertical="center"/>
      <protection locked="0"/>
    </xf>
    <xf numFmtId="0" fontId="12" fillId="0" borderId="2" xfId="0" applyFont="1" applyBorder="1" applyProtection="1">
      <alignment vertical="center"/>
      <protection locked="0"/>
    </xf>
    <xf numFmtId="0" fontId="23" fillId="0" borderId="10" xfId="0" applyFont="1" applyBorder="1" applyAlignment="1" applyProtection="1">
      <alignment horizontal="left" vertical="center"/>
      <protection locked="0"/>
    </xf>
    <xf numFmtId="0" fontId="23" fillId="0" borderId="5" xfId="0" applyFont="1" applyBorder="1" applyAlignment="1" applyProtection="1">
      <alignment horizontal="left" vertical="center"/>
      <protection locked="0"/>
    </xf>
    <xf numFmtId="0" fontId="23" fillId="0" borderId="8" xfId="0" applyFont="1" applyBorder="1" applyAlignment="1" applyProtection="1">
      <alignment horizontal="left" vertical="center"/>
      <protection locked="0"/>
    </xf>
    <xf numFmtId="0" fontId="12" fillId="0" borderId="20" xfId="0" applyFont="1" applyBorder="1" applyProtection="1">
      <alignment vertical="center"/>
      <protection locked="0"/>
    </xf>
    <xf numFmtId="0" fontId="14" fillId="0" borderId="49" xfId="0" applyFont="1" applyBorder="1" applyAlignment="1" applyProtection="1">
      <alignment horizontal="left" vertical="center" shrinkToFit="1"/>
      <protection locked="0"/>
    </xf>
    <xf numFmtId="0" fontId="14" fillId="0" borderId="50" xfId="0" applyFont="1" applyBorder="1" applyAlignment="1" applyProtection="1">
      <alignment horizontal="left" vertical="center" shrinkToFit="1"/>
      <protection locked="0"/>
    </xf>
    <xf numFmtId="0" fontId="14" fillId="0" borderId="51" xfId="0" applyFont="1" applyBorder="1" applyAlignment="1" applyProtection="1">
      <alignment horizontal="left" vertical="center" shrinkToFit="1"/>
      <protection locked="0"/>
    </xf>
    <xf numFmtId="0" fontId="12" fillId="4" borderId="3" xfId="0" applyFont="1" applyFill="1" applyBorder="1" applyAlignment="1" applyProtection="1">
      <alignment horizontal="left" vertical="center" indent="1" shrinkToFit="1"/>
      <protection hidden="1"/>
    </xf>
    <xf numFmtId="0" fontId="12" fillId="4" borderId="0" xfId="0" applyFont="1" applyFill="1" applyAlignment="1" applyProtection="1">
      <alignment horizontal="left" vertical="center" indent="1" shrinkToFit="1"/>
      <protection hidden="1"/>
    </xf>
    <xf numFmtId="0" fontId="12" fillId="4" borderId="9" xfId="0" applyFont="1" applyFill="1" applyBorder="1" applyAlignment="1" applyProtection="1">
      <alignment horizontal="left" vertical="center" indent="1" shrinkToFit="1"/>
      <protection hidden="1"/>
    </xf>
    <xf numFmtId="0" fontId="23" fillId="0" borderId="2" xfId="0" applyFont="1" applyBorder="1" applyAlignment="1" applyProtection="1">
      <alignment vertical="center" wrapText="1"/>
      <protection locked="0"/>
    </xf>
    <xf numFmtId="0" fontId="12" fillId="0" borderId="10" xfId="0" applyFont="1" applyBorder="1" applyProtection="1">
      <alignment vertical="center"/>
      <protection locked="0"/>
    </xf>
    <xf numFmtId="0" fontId="12" fillId="0" borderId="5" xfId="0" applyFont="1" applyBorder="1" applyProtection="1">
      <alignment vertical="center"/>
      <protection locked="0"/>
    </xf>
    <xf numFmtId="0" fontId="12" fillId="0" borderId="8" xfId="0" applyFont="1" applyBorder="1" applyProtection="1">
      <alignment vertical="center"/>
      <protection locked="0"/>
    </xf>
    <xf numFmtId="0" fontId="12" fillId="0" borderId="4"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5" fillId="0" borderId="0" xfId="0" applyFont="1" applyProtection="1">
      <alignment vertical="center"/>
      <protection locked="0"/>
    </xf>
    <xf numFmtId="0" fontId="14" fillId="0" borderId="0" xfId="0" applyFont="1" applyProtection="1">
      <alignment vertical="center"/>
      <protection locked="0"/>
    </xf>
    <xf numFmtId="0" fontId="15" fillId="0" borderId="10"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4" fillId="0" borderId="0" xfId="0" applyFont="1" applyAlignment="1" applyProtection="1">
      <alignment vertical="center" wrapText="1"/>
      <protection locked="0"/>
    </xf>
    <xf numFmtId="0" fontId="14" fillId="0" borderId="3"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6"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177" fontId="23" fillId="0" borderId="10" xfId="1" applyNumberFormat="1" applyFont="1" applyFill="1" applyBorder="1" applyAlignment="1" applyProtection="1">
      <alignment horizontal="right" vertical="center"/>
      <protection locked="0"/>
    </xf>
    <xf numFmtId="177" fontId="23" fillId="0" borderId="5" xfId="1" applyNumberFormat="1" applyFont="1" applyFill="1" applyBorder="1" applyAlignment="1" applyProtection="1">
      <alignment horizontal="right" vertical="center"/>
      <protection locked="0"/>
    </xf>
    <xf numFmtId="177" fontId="23" fillId="0" borderId="8" xfId="1" applyNumberFormat="1" applyFont="1" applyFill="1" applyBorder="1" applyAlignment="1" applyProtection="1">
      <alignment horizontal="right" vertical="center"/>
      <protection locked="0"/>
    </xf>
    <xf numFmtId="177" fontId="23" fillId="0" borderId="4" xfId="1" applyNumberFormat="1" applyFont="1" applyFill="1" applyBorder="1" applyAlignment="1" applyProtection="1">
      <alignment horizontal="right" vertical="center"/>
      <protection locked="0"/>
    </xf>
    <xf numFmtId="177" fontId="23" fillId="0" borderId="6" xfId="1" applyNumberFormat="1" applyFont="1" applyFill="1" applyBorder="1" applyAlignment="1" applyProtection="1">
      <alignment horizontal="right" vertical="center"/>
      <protection locked="0"/>
    </xf>
    <xf numFmtId="177" fontId="23" fillId="0" borderId="7" xfId="1" applyNumberFormat="1" applyFont="1" applyFill="1" applyBorder="1" applyAlignment="1" applyProtection="1">
      <alignment horizontal="right" vertical="center"/>
      <protection locked="0"/>
    </xf>
    <xf numFmtId="178" fontId="23" fillId="0" borderId="5" xfId="1" applyNumberFormat="1" applyFont="1" applyFill="1" applyBorder="1" applyAlignment="1" applyProtection="1">
      <alignment horizontal="right" vertical="center"/>
      <protection locked="0"/>
    </xf>
    <xf numFmtId="178" fontId="23" fillId="0" borderId="6" xfId="1" applyNumberFormat="1" applyFont="1" applyFill="1" applyBorder="1" applyAlignment="1" applyProtection="1">
      <alignment horizontal="right" vertical="center"/>
      <protection locked="0"/>
    </xf>
    <xf numFmtId="0" fontId="12" fillId="0" borderId="10"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8"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pplyProtection="1">
      <alignment horizontal="right" vertical="center"/>
      <protection locked="0"/>
    </xf>
    <xf numFmtId="0" fontId="12" fillId="0" borderId="5" xfId="0" applyFont="1" applyBorder="1" applyAlignment="1" applyProtection="1">
      <alignment horizontal="right" vertical="center"/>
      <protection locked="0"/>
    </xf>
    <xf numFmtId="0" fontId="12" fillId="0" borderId="4" xfId="0" applyFont="1" applyBorder="1" applyAlignment="1" applyProtection="1">
      <alignment horizontal="right" vertical="center"/>
      <protection locked="0"/>
    </xf>
    <xf numFmtId="0" fontId="12" fillId="0" borderId="6" xfId="0" applyFont="1" applyBorder="1" applyAlignment="1" applyProtection="1">
      <alignment horizontal="right" vertical="center"/>
      <protection locked="0"/>
    </xf>
    <xf numFmtId="176" fontId="12" fillId="0" borderId="5" xfId="0" applyNumberFormat="1" applyFont="1" applyBorder="1" applyAlignment="1" applyProtection="1">
      <alignment horizontal="center" vertical="center"/>
      <protection locked="0"/>
    </xf>
    <xf numFmtId="176" fontId="12" fillId="0" borderId="6" xfId="0" applyNumberFormat="1" applyFont="1" applyBorder="1" applyAlignment="1" applyProtection="1">
      <alignment horizontal="center" vertical="center"/>
      <protection locked="0"/>
    </xf>
    <xf numFmtId="0" fontId="12" fillId="0" borderId="0" xfId="0" applyFont="1" applyAlignment="1" applyProtection="1">
      <alignment horizontal="left" vertical="center"/>
      <protection locked="0"/>
    </xf>
    <xf numFmtId="0" fontId="13" fillId="0" borderId="18" xfId="0" applyFont="1" applyBorder="1" applyAlignment="1" applyProtection="1">
      <alignment horizontal="center" vertical="center"/>
      <protection locked="0"/>
    </xf>
    <xf numFmtId="0" fontId="15" fillId="0" borderId="11" xfId="0" applyFont="1" applyBorder="1" applyAlignment="1" applyProtection="1">
      <alignment horizontal="left" vertical="center" indent="1" shrinkToFit="1"/>
      <protection locked="0"/>
    </xf>
    <xf numFmtId="0" fontId="29" fillId="0" borderId="2"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wrapText="1"/>
      <protection locked="0"/>
    </xf>
    <xf numFmtId="178" fontId="15" fillId="0" borderId="18" xfId="1" applyNumberFormat="1" applyFont="1" applyFill="1" applyBorder="1" applyAlignment="1" applyProtection="1">
      <alignment horizontal="right" vertical="center" shrinkToFit="1"/>
      <protection locked="0"/>
    </xf>
    <xf numFmtId="0" fontId="17" fillId="0" borderId="11" xfId="0" applyFont="1" applyBorder="1" applyAlignment="1" applyProtection="1">
      <alignment horizontal="center" vertical="center"/>
      <protection locked="0"/>
    </xf>
    <xf numFmtId="0" fontId="15" fillId="0" borderId="18" xfId="0" applyFont="1" applyBorder="1" applyAlignment="1" applyProtection="1">
      <alignment horizontal="left" vertical="center" indent="1" shrinkToFit="1"/>
      <protection locked="0"/>
    </xf>
    <xf numFmtId="0" fontId="17" fillId="0" borderId="1" xfId="0" applyFont="1" applyBorder="1" applyAlignment="1" applyProtection="1">
      <alignment horizontal="center" vertical="center"/>
      <protection locked="0"/>
    </xf>
    <xf numFmtId="178" fontId="15" fillId="0" borderId="10" xfId="1" applyNumberFormat="1" applyFont="1" applyFill="1" applyBorder="1" applyAlignment="1" applyProtection="1">
      <alignment horizontal="right" vertical="center" shrinkToFit="1"/>
      <protection locked="0"/>
    </xf>
    <xf numFmtId="178" fontId="15" fillId="0" borderId="5" xfId="1" applyNumberFormat="1" applyFont="1" applyFill="1" applyBorder="1" applyAlignment="1" applyProtection="1">
      <alignment horizontal="right" vertical="center" shrinkToFit="1"/>
      <protection locked="0"/>
    </xf>
    <xf numFmtId="0" fontId="13" fillId="0" borderId="1" xfId="0" applyFont="1" applyBorder="1" applyAlignment="1" applyProtection="1">
      <alignment horizontal="center" vertical="center"/>
      <protection locked="0"/>
    </xf>
    <xf numFmtId="179" fontId="15" fillId="0" borderId="11" xfId="1" applyNumberFormat="1" applyFont="1" applyFill="1" applyBorder="1" applyAlignment="1" applyProtection="1">
      <alignment horizontal="right" vertical="center" shrinkToFit="1"/>
      <protection locked="0"/>
    </xf>
    <xf numFmtId="38" fontId="14" fillId="0" borderId="6" xfId="1" applyFont="1" applyFill="1" applyBorder="1" applyAlignment="1" applyProtection="1">
      <alignment horizontal="left" vertical="center"/>
      <protection locked="0"/>
    </xf>
    <xf numFmtId="38" fontId="14" fillId="0" borderId="7" xfId="1" applyFont="1" applyFill="1" applyBorder="1" applyAlignment="1" applyProtection="1">
      <alignment horizontal="left" vertical="center"/>
      <protection locked="0"/>
    </xf>
    <xf numFmtId="0" fontId="12" fillId="0" borderId="2" xfId="1" applyNumberFormat="1" applyFont="1" applyFill="1" applyBorder="1" applyAlignment="1" applyProtection="1">
      <alignment horizontal="left" vertical="center" indent="1" shrinkToFit="1"/>
      <protection locked="0"/>
    </xf>
    <xf numFmtId="0" fontId="14" fillId="0" borderId="5" xfId="0" applyFont="1" applyBorder="1" applyAlignment="1" applyProtection="1">
      <alignment horizontal="left" vertical="center"/>
      <protection locked="0"/>
    </xf>
    <xf numFmtId="184" fontId="12" fillId="0" borderId="18" xfId="1" applyNumberFormat="1" applyFont="1" applyFill="1" applyBorder="1" applyAlignment="1" applyProtection="1">
      <alignment horizontal="center" vertical="center"/>
      <protection locked="0"/>
    </xf>
    <xf numFmtId="184" fontId="12" fillId="0" borderId="1" xfId="1" applyNumberFormat="1" applyFont="1" applyFill="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178" fontId="12" fillId="0" borderId="18" xfId="0" applyNumberFormat="1" applyFont="1" applyBorder="1" applyAlignment="1" applyProtection="1">
      <alignment horizontal="right" vertical="center" shrinkToFit="1"/>
      <protection locked="0"/>
    </xf>
    <xf numFmtId="178" fontId="12" fillId="0" borderId="11" xfId="0" applyNumberFormat="1" applyFont="1" applyBorder="1" applyAlignment="1" applyProtection="1">
      <alignment horizontal="right" vertical="center" shrinkToFit="1"/>
      <protection locked="0"/>
    </xf>
    <xf numFmtId="178" fontId="12" fillId="0" borderId="1" xfId="0" applyNumberFormat="1" applyFont="1" applyBorder="1" applyAlignment="1" applyProtection="1">
      <alignment horizontal="right" vertical="center" shrinkToFit="1"/>
      <protection locked="0"/>
    </xf>
    <xf numFmtId="0" fontId="12" fillId="0" borderId="18" xfId="0" applyFont="1" applyBorder="1" applyAlignment="1" applyProtection="1">
      <alignment horizontal="left" vertical="center" indent="1" shrinkToFit="1"/>
      <protection locked="0"/>
    </xf>
    <xf numFmtId="0" fontId="12" fillId="0" borderId="11" xfId="0" applyFont="1" applyBorder="1" applyAlignment="1" applyProtection="1">
      <alignment horizontal="left" vertical="center" indent="1" shrinkToFit="1"/>
      <protection locked="0"/>
    </xf>
    <xf numFmtId="0" fontId="12" fillId="0" borderId="1" xfId="0" applyFont="1" applyBorder="1" applyAlignment="1" applyProtection="1">
      <alignment horizontal="left" vertical="center" indent="1" shrinkToFit="1"/>
      <protection locked="0"/>
    </xf>
    <xf numFmtId="0" fontId="15" fillId="0" borderId="0" xfId="0" applyFont="1" applyAlignment="1" applyProtection="1">
      <alignment horizontal="left" vertical="center"/>
      <protection locked="0"/>
    </xf>
    <xf numFmtId="0" fontId="15" fillId="0" borderId="1" xfId="0" applyFont="1" applyBorder="1" applyAlignment="1" applyProtection="1">
      <alignment horizontal="left" vertical="center" indent="1" shrinkToFit="1"/>
      <protection locked="0"/>
    </xf>
    <xf numFmtId="0" fontId="12" fillId="0" borderId="0" xfId="0" applyFont="1" applyAlignment="1" applyProtection="1">
      <alignment horizontal="left" vertical="top"/>
      <protection locked="0"/>
    </xf>
    <xf numFmtId="0" fontId="15" fillId="4" borderId="18" xfId="0" applyFont="1" applyFill="1" applyBorder="1" applyAlignment="1">
      <alignment horizontal="center" vertical="center"/>
    </xf>
    <xf numFmtId="0" fontId="15" fillId="4" borderId="1" xfId="0" applyFont="1" applyFill="1" applyBorder="1" applyAlignment="1">
      <alignment horizontal="center" vertical="center"/>
    </xf>
    <xf numFmtId="0" fontId="15" fillId="0" borderId="0" xfId="0" applyFont="1" applyAlignment="1" applyProtection="1">
      <alignment horizontal="left" vertical="center" wrapText="1"/>
      <protection locked="0"/>
    </xf>
    <xf numFmtId="0" fontId="12" fillId="0" borderId="2"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right" vertical="center"/>
      <protection locked="0"/>
    </xf>
    <xf numFmtId="0" fontId="15" fillId="0" borderId="6" xfId="0" applyFont="1" applyBorder="1" applyAlignment="1" applyProtection="1">
      <alignment horizontal="righ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shrinkToFit="1"/>
      <protection locked="0"/>
    </xf>
    <xf numFmtId="0" fontId="20" fillId="0" borderId="0" xfId="0" applyFont="1" applyAlignment="1" applyProtection="1">
      <alignment horizontal="center" vertical="center"/>
      <protection locked="0"/>
    </xf>
    <xf numFmtId="0" fontId="12" fillId="0" borderId="0" xfId="0" applyFont="1" applyAlignment="1" applyProtection="1">
      <alignment horizontal="right" vertical="center"/>
      <protection locked="0"/>
    </xf>
    <xf numFmtId="0" fontId="12" fillId="0" borderId="0" xfId="0" applyFont="1" applyAlignment="1" applyProtection="1">
      <alignment horizontal="left" vertical="top" wrapText="1"/>
      <protection locked="0"/>
    </xf>
    <xf numFmtId="0" fontId="12" fillId="0" borderId="52" xfId="0" applyFont="1" applyBorder="1" applyAlignment="1" applyProtection="1">
      <alignment horizontal="left" vertical="center" shrinkToFit="1"/>
      <protection locked="0"/>
    </xf>
    <xf numFmtId="0" fontId="12" fillId="0" borderId="53" xfId="0" applyFont="1" applyBorder="1" applyAlignment="1" applyProtection="1">
      <alignment horizontal="left" vertical="center" shrinkToFit="1"/>
      <protection locked="0"/>
    </xf>
    <xf numFmtId="178" fontId="24" fillId="0" borderId="2" xfId="0" quotePrefix="1" applyNumberFormat="1" applyFont="1" applyBorder="1" applyAlignment="1" applyProtection="1">
      <alignment horizontal="right" vertical="center" shrinkToFit="1"/>
      <protection locked="0"/>
    </xf>
    <xf numFmtId="178" fontId="24" fillId="0" borderId="2" xfId="0" applyNumberFormat="1" applyFont="1" applyBorder="1" applyAlignment="1" applyProtection="1">
      <alignment horizontal="right" vertical="center" shrinkToFit="1"/>
      <protection locked="0"/>
    </xf>
    <xf numFmtId="178" fontId="24" fillId="4" borderId="2" xfId="0" applyNumberFormat="1" applyFont="1" applyFill="1" applyBorder="1" applyAlignment="1" applyProtection="1">
      <alignment horizontal="right" vertical="center" shrinkToFit="1"/>
      <protection hidden="1"/>
    </xf>
    <xf numFmtId="0" fontId="70" fillId="0" borderId="2" xfId="0" applyFont="1" applyBorder="1" applyAlignment="1" applyProtection="1">
      <alignment horizontal="left" vertical="center" wrapText="1"/>
      <protection hidden="1"/>
    </xf>
    <xf numFmtId="0" fontId="23" fillId="0" borderId="2" xfId="0" applyFont="1" applyBorder="1" applyAlignment="1" applyProtection="1">
      <alignment horizontal="center" vertical="center"/>
      <protection hidden="1"/>
    </xf>
    <xf numFmtId="0" fontId="26" fillId="2" borderId="2" xfId="0" applyFont="1" applyFill="1" applyBorder="1" applyAlignment="1" applyProtection="1">
      <alignment horizontal="left" vertical="center" wrapText="1"/>
      <protection hidden="1"/>
    </xf>
    <xf numFmtId="0" fontId="25" fillId="0" borderId="2" xfId="0" applyFont="1" applyBorder="1" applyAlignment="1" applyProtection="1">
      <alignment horizontal="center" vertical="center"/>
      <protection hidden="1"/>
    </xf>
    <xf numFmtId="0" fontId="25" fillId="0" borderId="18" xfId="0" applyFont="1" applyBorder="1" applyAlignment="1" applyProtection="1">
      <alignment horizontal="right" vertical="center"/>
      <protection locked="0"/>
    </xf>
    <xf numFmtId="0" fontId="25" fillId="0" borderId="11" xfId="0" applyFont="1" applyBorder="1" applyAlignment="1" applyProtection="1">
      <alignment horizontal="right" vertical="center"/>
      <protection locked="0"/>
    </xf>
    <xf numFmtId="0" fontId="24" fillId="0" borderId="11" xfId="0" applyFont="1" applyBorder="1" applyAlignment="1" applyProtection="1">
      <alignment horizontal="left" vertical="center"/>
      <protection hidden="1"/>
    </xf>
    <xf numFmtId="0" fontId="24" fillId="0" borderId="1" xfId="0" applyFont="1" applyBorder="1" applyAlignment="1" applyProtection="1">
      <alignment horizontal="left" vertical="center"/>
      <protection hidden="1"/>
    </xf>
    <xf numFmtId="0" fontId="25" fillId="2" borderId="2" xfId="0" applyFont="1" applyFill="1" applyBorder="1" applyAlignment="1" applyProtection="1">
      <alignment horizontal="left" vertical="center" wrapText="1"/>
      <protection hidden="1"/>
    </xf>
    <xf numFmtId="0" fontId="47" fillId="0" borderId="18" xfId="3" applyFont="1" applyBorder="1" applyAlignment="1">
      <alignment horizontal="left" vertical="center"/>
    </xf>
    <xf numFmtId="0" fontId="47" fillId="0" borderId="1" xfId="3" applyFont="1" applyBorder="1" applyAlignment="1">
      <alignment horizontal="left" vertical="center"/>
    </xf>
    <xf numFmtId="40" fontId="47" fillId="4" borderId="2" xfId="3" applyNumberFormat="1" applyFont="1" applyFill="1" applyBorder="1" applyAlignment="1">
      <alignment horizontal="center" vertical="center"/>
    </xf>
    <xf numFmtId="180" fontId="47" fillId="0" borderId="2" xfId="3" applyNumberFormat="1" applyFont="1" applyBorder="1" applyAlignment="1">
      <alignment horizontal="center" vertical="center"/>
    </xf>
    <xf numFmtId="38" fontId="47" fillId="0" borderId="2" xfId="3" applyNumberFormat="1" applyFont="1" applyBorder="1" applyAlignment="1">
      <alignment horizontal="center" vertical="center"/>
    </xf>
    <xf numFmtId="38" fontId="47" fillId="4" borderId="2" xfId="3" applyNumberFormat="1" applyFont="1" applyFill="1" applyBorder="1" applyAlignment="1">
      <alignment horizontal="center" vertical="center"/>
    </xf>
    <xf numFmtId="0" fontId="47" fillId="0" borderId="18" xfId="3" applyFont="1" applyBorder="1" applyAlignment="1">
      <alignment horizontal="left" vertical="center" shrinkToFit="1"/>
    </xf>
    <xf numFmtId="0" fontId="47" fillId="0" borderId="1" xfId="3" applyFont="1" applyBorder="1" applyAlignment="1">
      <alignment horizontal="left" vertical="center" shrinkToFit="1"/>
    </xf>
    <xf numFmtId="0" fontId="50" fillId="4" borderId="2" xfId="3" applyFont="1" applyFill="1" applyBorder="1" applyAlignment="1">
      <alignment horizontal="center" vertical="center" wrapText="1" shrinkToFit="1"/>
    </xf>
    <xf numFmtId="0" fontId="47" fillId="0" borderId="41" xfId="3" applyFont="1" applyBorder="1" applyAlignment="1">
      <alignment horizontal="left" vertical="center"/>
    </xf>
    <xf numFmtId="0" fontId="47" fillId="0" borderId="27" xfId="3" applyFont="1" applyBorder="1" applyAlignment="1">
      <alignment horizontal="left" vertical="center"/>
    </xf>
    <xf numFmtId="0" fontId="50" fillId="0" borderId="2" xfId="3" applyFont="1" applyBorder="1" applyAlignment="1">
      <alignment horizontal="center" vertical="center" wrapText="1" shrinkToFit="1"/>
    </xf>
    <xf numFmtId="0" fontId="47" fillId="0" borderId="2" xfId="3" applyFont="1" applyBorder="1" applyAlignment="1">
      <alignment horizontal="center" vertical="center" wrapText="1"/>
    </xf>
    <xf numFmtId="0" fontId="47" fillId="0" borderId="2" xfId="3" applyFont="1" applyBorder="1" applyAlignment="1">
      <alignment horizontal="center" vertical="center"/>
    </xf>
    <xf numFmtId="0" fontId="47" fillId="0" borderId="19" xfId="3" applyFont="1" applyBorder="1" applyAlignment="1">
      <alignment horizontal="center" vertical="center"/>
    </xf>
    <xf numFmtId="0" fontId="47" fillId="0" borderId="21" xfId="3" applyFont="1" applyBorder="1" applyAlignment="1">
      <alignment horizontal="center" vertical="center"/>
    </xf>
    <xf numFmtId="0" fontId="47" fillId="0" borderId="5" xfId="3" applyFont="1" applyBorder="1" applyAlignment="1">
      <alignment horizontal="center" vertical="center"/>
    </xf>
    <xf numFmtId="0" fontId="47" fillId="0" borderId="8" xfId="3" applyFont="1" applyBorder="1" applyAlignment="1">
      <alignment horizontal="center" vertical="center"/>
    </xf>
    <xf numFmtId="0" fontId="47" fillId="0" borderId="6" xfId="3" applyFont="1" applyBorder="1" applyAlignment="1">
      <alignment horizontal="center" vertical="center"/>
    </xf>
    <xf numFmtId="0" fontId="47" fillId="0" borderId="7" xfId="3" applyFont="1" applyBorder="1" applyAlignment="1">
      <alignment horizontal="center" vertical="center"/>
    </xf>
    <xf numFmtId="0" fontId="10" fillId="4" borderId="41" xfId="3" applyFill="1" applyBorder="1" applyAlignment="1">
      <alignment horizontal="center" vertical="center"/>
    </xf>
    <xf numFmtId="0" fontId="10" fillId="4" borderId="27" xfId="3" applyFill="1" applyBorder="1" applyAlignment="1">
      <alignment horizontal="center" vertical="center"/>
    </xf>
    <xf numFmtId="0" fontId="10" fillId="0" borderId="42" xfId="3" applyBorder="1" applyAlignment="1" applyProtection="1">
      <alignment horizontal="center" vertical="center"/>
      <protection locked="0"/>
    </xf>
    <xf numFmtId="0" fontId="47" fillId="0" borderId="29" xfId="3" applyFont="1" applyBorder="1" applyAlignment="1">
      <alignment horizontal="center" vertical="center"/>
    </xf>
    <xf numFmtId="0" fontId="47" fillId="0" borderId="30" xfId="3" applyFont="1" applyBorder="1" applyAlignment="1">
      <alignment horizontal="center" vertical="center"/>
    </xf>
    <xf numFmtId="0" fontId="47" fillId="0" borderId="35" xfId="3" applyFont="1" applyBorder="1" applyAlignment="1">
      <alignment horizontal="center" vertical="center" wrapText="1"/>
    </xf>
    <xf numFmtId="0" fontId="47" fillId="0" borderId="39" xfId="3" applyFont="1" applyBorder="1" applyAlignment="1">
      <alignment horizontal="center" vertical="center" wrapText="1"/>
    </xf>
    <xf numFmtId="0" fontId="47" fillId="0" borderId="41" xfId="3" applyFont="1" applyBorder="1" applyAlignment="1">
      <alignment horizontal="center" vertical="center" wrapText="1"/>
    </xf>
    <xf numFmtId="0" fontId="47" fillId="0" borderId="35" xfId="3" applyFont="1" applyBorder="1" applyAlignment="1">
      <alignment horizontal="left" vertical="center"/>
    </xf>
    <xf numFmtId="0" fontId="47" fillId="0" borderId="7" xfId="3" applyFont="1" applyBorder="1" applyAlignment="1">
      <alignment horizontal="left" vertical="center"/>
    </xf>
    <xf numFmtId="0" fontId="47" fillId="0" borderId="39" xfId="3" applyFont="1" applyBorder="1" applyAlignment="1">
      <alignment horizontal="left" vertical="center"/>
    </xf>
    <xf numFmtId="0" fontId="47" fillId="0" borderId="39" xfId="3" applyFont="1" applyBorder="1" applyAlignment="1">
      <alignment horizontal="left" vertical="center" shrinkToFit="1"/>
    </xf>
    <xf numFmtId="0" fontId="0" fillId="0" borderId="2" xfId="3" applyFont="1" applyBorder="1" applyAlignment="1">
      <alignment horizontal="center" vertical="center" wrapText="1"/>
    </xf>
    <xf numFmtId="0" fontId="10" fillId="0" borderId="2" xfId="3" applyBorder="1" applyAlignment="1">
      <alignment horizontal="center" vertical="center" wrapText="1"/>
    </xf>
    <xf numFmtId="0" fontId="0" fillId="0" borderId="18" xfId="3" applyFont="1" applyBorder="1" applyAlignment="1">
      <alignment horizontal="center" vertical="center"/>
    </xf>
    <xf numFmtId="0" fontId="10" fillId="0" borderId="1" xfId="3" applyBorder="1" applyAlignment="1">
      <alignment horizontal="center" vertical="center"/>
    </xf>
    <xf numFmtId="0" fontId="10" fillId="0" borderId="2" xfId="3" applyBorder="1" applyAlignment="1">
      <alignment horizontal="center" vertical="center"/>
    </xf>
    <xf numFmtId="0" fontId="10" fillId="0" borderId="40" xfId="3" applyBorder="1" applyAlignment="1">
      <alignment horizontal="center" vertical="center"/>
    </xf>
    <xf numFmtId="0" fontId="10" fillId="0" borderId="87" xfId="3" applyBorder="1" applyAlignment="1">
      <alignment horizontal="center" vertical="center"/>
    </xf>
    <xf numFmtId="0" fontId="10" fillId="0" borderId="108" xfId="3" applyBorder="1" applyAlignment="1">
      <alignment horizontal="center" vertical="center"/>
    </xf>
    <xf numFmtId="0" fontId="10" fillId="0" borderId="109" xfId="3" applyBorder="1" applyAlignment="1">
      <alignment horizontal="center" vertical="center"/>
    </xf>
    <xf numFmtId="0" fontId="10" fillId="0" borderId="55" xfId="3" applyBorder="1" applyAlignment="1">
      <alignment horizontal="center" vertical="center" wrapText="1"/>
    </xf>
    <xf numFmtId="0" fontId="10" fillId="0" borderId="18" xfId="3" applyBorder="1" applyAlignment="1">
      <alignment horizontal="center" vertical="center"/>
    </xf>
    <xf numFmtId="0" fontId="0" fillId="0" borderId="55" xfId="3" applyFont="1" applyBorder="1" applyAlignment="1">
      <alignment horizontal="center" vertical="center"/>
    </xf>
    <xf numFmtId="0" fontId="28" fillId="0" borderId="39" xfId="0" applyFont="1" applyBorder="1" applyAlignment="1" applyProtection="1">
      <alignment horizontal="left" vertical="center" shrinkToFit="1"/>
      <protection hidden="1"/>
    </xf>
    <xf numFmtId="0" fontId="28" fillId="0" borderId="1" xfId="0" applyFont="1" applyBorder="1" applyAlignment="1" applyProtection="1">
      <alignment horizontal="left" vertical="center" shrinkToFit="1"/>
      <protection hidden="1"/>
    </xf>
    <xf numFmtId="0" fontId="28" fillId="0" borderId="23" xfId="0" applyFont="1" applyBorder="1" applyAlignment="1" applyProtection="1">
      <alignment horizontal="center" vertical="center" shrinkToFit="1"/>
      <protection locked="0"/>
    </xf>
    <xf numFmtId="0" fontId="28" fillId="0" borderId="24" xfId="0" applyFont="1" applyBorder="1" applyAlignment="1" applyProtection="1">
      <alignment horizontal="center" vertical="center" shrinkToFit="1"/>
      <protection locked="0"/>
    </xf>
    <xf numFmtId="0" fontId="28" fillId="0" borderId="25" xfId="0" applyFont="1" applyBorder="1" applyAlignment="1" applyProtection="1">
      <alignment horizontal="center" vertical="center" shrinkToFit="1"/>
      <protection locked="0"/>
    </xf>
    <xf numFmtId="0" fontId="28" fillId="0" borderId="23" xfId="0" applyFont="1" applyBorder="1" applyAlignment="1" applyProtection="1">
      <alignment horizontal="center" vertical="center"/>
      <protection hidden="1"/>
    </xf>
    <xf numFmtId="0" fontId="28" fillId="0" borderId="25" xfId="0" applyFont="1" applyBorder="1" applyAlignment="1" applyProtection="1">
      <alignment horizontal="center" vertical="center"/>
      <protection hidden="1"/>
    </xf>
    <xf numFmtId="0" fontId="28" fillId="0" borderId="35" xfId="0" applyFont="1" applyBorder="1" applyAlignment="1" applyProtection="1">
      <alignment horizontal="left" vertical="center" shrinkToFit="1"/>
      <protection hidden="1"/>
    </xf>
    <xf numFmtId="0" fontId="28" fillId="0" borderId="7" xfId="0" applyFont="1" applyBorder="1" applyAlignment="1" applyProtection="1">
      <alignment horizontal="left" vertical="center" shrinkToFit="1"/>
      <protection hidden="1"/>
    </xf>
    <xf numFmtId="0" fontId="28" fillId="0" borderId="41" xfId="0" applyFont="1" applyBorder="1" applyAlignment="1" applyProtection="1">
      <alignment horizontal="left" vertical="center" shrinkToFit="1"/>
      <protection hidden="1"/>
    </xf>
    <xf numFmtId="0" fontId="28" fillId="0" borderId="27" xfId="0" applyFont="1" applyBorder="1" applyAlignment="1" applyProtection="1">
      <alignment horizontal="left" vertical="center" shrinkToFit="1"/>
      <protection hidden="1"/>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9">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E5FFFF"/>
      <color rgb="FFFFFFCC"/>
      <color rgb="FFFF99CC"/>
      <color rgb="FFFFCCCC"/>
      <color rgb="FFEFFFFF"/>
      <color rgb="FFFFFFE5"/>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28575</xdr:colOff>
      <xdr:row>18</xdr:row>
      <xdr:rowOff>9525</xdr:rowOff>
    </xdr:from>
    <xdr:to>
      <xdr:col>21</xdr:col>
      <xdr:colOff>276225</xdr:colOff>
      <xdr:row>22</xdr:row>
      <xdr:rowOff>314325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677025" y="5095875"/>
          <a:ext cx="247650" cy="1028700"/>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sheetPr>
  <dimension ref="A1:T95"/>
  <sheetViews>
    <sheetView topLeftCell="A5" workbookViewId="0">
      <selection activeCell="H10" sqref="H10:S10"/>
    </sheetView>
  </sheetViews>
  <sheetFormatPr defaultColWidth="10.77734375" defaultRowHeight="13.2" x14ac:dyDescent="0.2"/>
  <cols>
    <col min="1" max="20" width="14.6640625" style="21" customWidth="1"/>
    <col min="21" max="16384" width="10.77734375" style="21"/>
  </cols>
  <sheetData>
    <row r="1" spans="1:20" ht="43.5" customHeight="1" x14ac:dyDescent="0.2"/>
    <row r="2" spans="1:20" ht="39.6" x14ac:dyDescent="0.2">
      <c r="A2" s="25" t="s">
        <v>227</v>
      </c>
      <c r="B2" s="25" t="s">
        <v>226</v>
      </c>
      <c r="C2" s="25" t="s">
        <v>225</v>
      </c>
      <c r="D2" s="25" t="s">
        <v>224</v>
      </c>
      <c r="E2" s="25" t="s">
        <v>223</v>
      </c>
      <c r="F2" s="25" t="s">
        <v>222</v>
      </c>
      <c r="G2" s="25" t="s">
        <v>221</v>
      </c>
      <c r="H2" s="25" t="s">
        <v>220</v>
      </c>
      <c r="I2" s="25" t="s">
        <v>219</v>
      </c>
      <c r="J2" s="25" t="s">
        <v>218</v>
      </c>
      <c r="K2" s="25" t="s">
        <v>217</v>
      </c>
      <c r="L2" s="25" t="s">
        <v>216</v>
      </c>
      <c r="M2" s="25" t="s">
        <v>215</v>
      </c>
      <c r="N2" s="25" t="s">
        <v>214</v>
      </c>
      <c r="O2" s="25" t="s">
        <v>213</v>
      </c>
      <c r="P2" s="25" t="s">
        <v>212</v>
      </c>
      <c r="Q2" s="25" t="s">
        <v>211</v>
      </c>
      <c r="R2" s="25" t="s">
        <v>210</v>
      </c>
      <c r="S2" s="25" t="s">
        <v>209</v>
      </c>
      <c r="T2" s="25" t="s">
        <v>208</v>
      </c>
    </row>
    <row r="3" spans="1:20" ht="26.4" x14ac:dyDescent="0.2">
      <c r="A3" s="22" t="s">
        <v>207</v>
      </c>
      <c r="B3" s="22" t="s">
        <v>206</v>
      </c>
      <c r="C3" s="22" t="s">
        <v>205</v>
      </c>
      <c r="D3" s="22" t="s">
        <v>204</v>
      </c>
      <c r="E3" s="22" t="s">
        <v>203</v>
      </c>
      <c r="F3" s="22" t="s">
        <v>202</v>
      </c>
      <c r="G3" s="22" t="s">
        <v>201</v>
      </c>
      <c r="H3" s="22" t="s">
        <v>200</v>
      </c>
      <c r="I3" s="24" t="s">
        <v>199</v>
      </c>
      <c r="J3" s="22" t="s">
        <v>198</v>
      </c>
      <c r="K3" s="22" t="s">
        <v>197</v>
      </c>
      <c r="L3" s="22" t="s">
        <v>196</v>
      </c>
      <c r="M3" s="22" t="s">
        <v>195</v>
      </c>
      <c r="N3" s="22" t="s">
        <v>194</v>
      </c>
      <c r="O3" s="22" t="s">
        <v>193</v>
      </c>
      <c r="P3" s="22" t="s">
        <v>192</v>
      </c>
      <c r="Q3" s="22" t="s">
        <v>191</v>
      </c>
      <c r="R3" s="22" t="s">
        <v>190</v>
      </c>
      <c r="S3" s="22" t="s">
        <v>189</v>
      </c>
      <c r="T3" s="22" t="s">
        <v>188</v>
      </c>
    </row>
    <row r="4" spans="1:20" ht="39.6" x14ac:dyDescent="0.2">
      <c r="A4" s="22" t="s">
        <v>187</v>
      </c>
      <c r="B4" s="22" t="s">
        <v>186</v>
      </c>
      <c r="D4" s="22" t="s">
        <v>185</v>
      </c>
      <c r="E4" s="22" t="s">
        <v>184</v>
      </c>
      <c r="F4" s="22" t="s">
        <v>183</v>
      </c>
      <c r="G4" s="22" t="s">
        <v>182</v>
      </c>
      <c r="H4" s="22" t="s">
        <v>181</v>
      </c>
      <c r="I4" s="24" t="s">
        <v>180</v>
      </c>
      <c r="J4" s="22" t="s">
        <v>179</v>
      </c>
      <c r="K4" s="22" t="s">
        <v>178</v>
      </c>
      <c r="L4" s="22" t="s">
        <v>177</v>
      </c>
      <c r="M4" s="22" t="s">
        <v>176</v>
      </c>
      <c r="N4" s="22" t="s">
        <v>175</v>
      </c>
      <c r="O4" s="22" t="s">
        <v>174</v>
      </c>
      <c r="P4" s="22" t="s">
        <v>173</v>
      </c>
      <c r="Q4" s="22" t="s">
        <v>172</v>
      </c>
      <c r="R4" s="22" t="s">
        <v>171</v>
      </c>
      <c r="S4" s="22" t="s">
        <v>170</v>
      </c>
    </row>
    <row r="5" spans="1:20" ht="52.8" x14ac:dyDescent="0.2">
      <c r="D5" s="22" t="s">
        <v>169</v>
      </c>
      <c r="E5" s="22" t="s">
        <v>168</v>
      </c>
      <c r="F5" s="22" t="s">
        <v>167</v>
      </c>
      <c r="G5" s="22" t="s">
        <v>166</v>
      </c>
      <c r="H5" s="22" t="s">
        <v>165</v>
      </c>
      <c r="I5" s="24" t="s">
        <v>164</v>
      </c>
      <c r="J5" s="22" t="s">
        <v>163</v>
      </c>
      <c r="K5" s="22" t="s">
        <v>162</v>
      </c>
      <c r="L5" s="22" t="s">
        <v>161</v>
      </c>
      <c r="M5" s="22" t="s">
        <v>160</v>
      </c>
      <c r="N5" s="22" t="s">
        <v>159</v>
      </c>
      <c r="P5" s="22" t="s">
        <v>158</v>
      </c>
      <c r="R5" s="22" t="s">
        <v>157</v>
      </c>
    </row>
    <row r="6" spans="1:20" ht="39.6" x14ac:dyDescent="0.2">
      <c r="A6" s="22" t="s">
        <v>206</v>
      </c>
      <c r="E6" s="22" t="s">
        <v>156</v>
      </c>
      <c r="F6" s="22" t="s">
        <v>155</v>
      </c>
      <c r="G6" s="22" t="s">
        <v>154</v>
      </c>
      <c r="H6" s="22" t="s">
        <v>153</v>
      </c>
      <c r="I6" s="24" t="s">
        <v>152</v>
      </c>
      <c r="J6" s="22" t="s">
        <v>151</v>
      </c>
      <c r="L6" s="22" t="s">
        <v>150</v>
      </c>
      <c r="R6" s="22" t="s">
        <v>149</v>
      </c>
    </row>
    <row r="7" spans="1:20" ht="39.6" x14ac:dyDescent="0.2">
      <c r="A7" s="22" t="s">
        <v>186</v>
      </c>
      <c r="E7" s="22" t="s">
        <v>148</v>
      </c>
      <c r="G7" s="22" t="s">
        <v>147</v>
      </c>
      <c r="H7" s="22" t="s">
        <v>146</v>
      </c>
      <c r="I7" s="24" t="s">
        <v>145</v>
      </c>
      <c r="J7" s="22" t="s">
        <v>144</v>
      </c>
      <c r="R7" s="22" t="s">
        <v>143</v>
      </c>
    </row>
    <row r="8" spans="1:20" ht="52.8" x14ac:dyDescent="0.2">
      <c r="E8" s="22" t="s">
        <v>142</v>
      </c>
      <c r="H8" s="22" t="s">
        <v>141</v>
      </c>
      <c r="I8" s="24" t="s">
        <v>140</v>
      </c>
      <c r="J8" s="22" t="s">
        <v>139</v>
      </c>
      <c r="R8" s="22" t="s">
        <v>138</v>
      </c>
    </row>
    <row r="9" spans="1:20" ht="26.4" x14ac:dyDescent="0.2">
      <c r="A9" s="22" t="s">
        <v>205</v>
      </c>
      <c r="E9" s="22" t="s">
        <v>137</v>
      </c>
      <c r="H9" s="22" t="s">
        <v>136</v>
      </c>
      <c r="I9" s="23" t="s">
        <v>135</v>
      </c>
      <c r="R9" s="22" t="s">
        <v>134</v>
      </c>
    </row>
    <row r="10" spans="1:20" ht="39.6" x14ac:dyDescent="0.2">
      <c r="E10" s="22" t="s">
        <v>133</v>
      </c>
      <c r="H10" s="22" t="s">
        <v>132</v>
      </c>
      <c r="I10" s="23" t="s">
        <v>131</v>
      </c>
      <c r="R10" s="22" t="s">
        <v>130</v>
      </c>
    </row>
    <row r="11" spans="1:20" ht="26.4" x14ac:dyDescent="0.2">
      <c r="A11" s="22" t="s">
        <v>204</v>
      </c>
      <c r="E11" s="22" t="s">
        <v>129</v>
      </c>
      <c r="I11" s="23" t="s">
        <v>128</v>
      </c>
      <c r="R11" s="22" t="s">
        <v>127</v>
      </c>
    </row>
    <row r="12" spans="1:20" ht="39.6" x14ac:dyDescent="0.2">
      <c r="A12" s="22" t="s">
        <v>185</v>
      </c>
      <c r="E12" s="22" t="s">
        <v>126</v>
      </c>
      <c r="I12" s="23" t="s">
        <v>125</v>
      </c>
    </row>
    <row r="13" spans="1:20" ht="26.4" x14ac:dyDescent="0.2">
      <c r="A13" s="22" t="s">
        <v>169</v>
      </c>
      <c r="E13" s="22" t="s">
        <v>124</v>
      </c>
      <c r="I13" s="23" t="s">
        <v>123</v>
      </c>
    </row>
    <row r="14" spans="1:20" ht="39.6" x14ac:dyDescent="0.2">
      <c r="E14" s="22" t="s">
        <v>122</v>
      </c>
      <c r="I14" s="23" t="s">
        <v>121</v>
      </c>
    </row>
    <row r="15" spans="1:20" ht="26.4" x14ac:dyDescent="0.2">
      <c r="A15" s="22" t="s">
        <v>203</v>
      </c>
      <c r="E15" s="22" t="s">
        <v>120</v>
      </c>
    </row>
    <row r="16" spans="1:20" ht="26.4" x14ac:dyDescent="0.2">
      <c r="A16" s="22" t="s">
        <v>184</v>
      </c>
      <c r="E16" s="22" t="s">
        <v>119</v>
      </c>
    </row>
    <row r="17" spans="1:5" ht="26.4" x14ac:dyDescent="0.2">
      <c r="A17" s="22" t="s">
        <v>168</v>
      </c>
      <c r="E17" s="22" t="s">
        <v>118</v>
      </c>
    </row>
    <row r="18" spans="1:5" ht="39.6" x14ac:dyDescent="0.2">
      <c r="A18" s="22" t="s">
        <v>156</v>
      </c>
      <c r="E18" s="22" t="s">
        <v>117</v>
      </c>
    </row>
    <row r="19" spans="1:5" ht="26.4" x14ac:dyDescent="0.2">
      <c r="A19" s="22" t="s">
        <v>148</v>
      </c>
      <c r="E19" s="22" t="s">
        <v>116</v>
      </c>
    </row>
    <row r="20" spans="1:5" ht="26.4" x14ac:dyDescent="0.2">
      <c r="A20" s="22" t="s">
        <v>142</v>
      </c>
      <c r="E20" s="22" t="s">
        <v>115</v>
      </c>
    </row>
    <row r="21" spans="1:5" ht="26.4" x14ac:dyDescent="0.2">
      <c r="A21" s="22" t="s">
        <v>137</v>
      </c>
      <c r="E21" s="22" t="s">
        <v>114</v>
      </c>
    </row>
    <row r="22" spans="1:5" ht="39.6" x14ac:dyDescent="0.2">
      <c r="A22" s="22" t="s">
        <v>133</v>
      </c>
      <c r="E22" s="22" t="s">
        <v>113</v>
      </c>
    </row>
    <row r="23" spans="1:5" ht="26.4" x14ac:dyDescent="0.2">
      <c r="A23" s="22" t="s">
        <v>129</v>
      </c>
      <c r="E23" s="22" t="s">
        <v>112</v>
      </c>
    </row>
    <row r="24" spans="1:5" ht="39.6" x14ac:dyDescent="0.2">
      <c r="A24" s="22" t="s">
        <v>126</v>
      </c>
      <c r="E24" s="22" t="s">
        <v>111</v>
      </c>
    </row>
    <row r="25" spans="1:5" ht="26.4" x14ac:dyDescent="0.2">
      <c r="A25" s="22" t="s">
        <v>124</v>
      </c>
      <c r="E25" s="22" t="s">
        <v>110</v>
      </c>
    </row>
    <row r="26" spans="1:5" ht="39.6" x14ac:dyDescent="0.2">
      <c r="A26" s="22" t="s">
        <v>122</v>
      </c>
      <c r="E26" s="22" t="s">
        <v>109</v>
      </c>
    </row>
    <row r="27" spans="1:5" ht="26.4" x14ac:dyDescent="0.2">
      <c r="A27" s="22" t="s">
        <v>120</v>
      </c>
    </row>
    <row r="28" spans="1:5" x14ac:dyDescent="0.2">
      <c r="A28" s="22" t="s">
        <v>119</v>
      </c>
    </row>
    <row r="29" spans="1:5" ht="26.4" x14ac:dyDescent="0.2">
      <c r="A29" s="22" t="s">
        <v>118</v>
      </c>
    </row>
    <row r="30" spans="1:5" ht="26.4" x14ac:dyDescent="0.2">
      <c r="A30" s="22" t="s">
        <v>117</v>
      </c>
    </row>
    <row r="31" spans="1:5" ht="26.4" x14ac:dyDescent="0.2">
      <c r="A31" s="22" t="s">
        <v>116</v>
      </c>
    </row>
    <row r="32" spans="1:5" ht="26.4" x14ac:dyDescent="0.2">
      <c r="A32" s="22" t="s">
        <v>115</v>
      </c>
    </row>
    <row r="33" spans="1:1" ht="26.4" x14ac:dyDescent="0.2">
      <c r="A33" s="22" t="s">
        <v>114</v>
      </c>
    </row>
    <row r="34" spans="1:1" ht="39.6" x14ac:dyDescent="0.2">
      <c r="A34" s="22" t="s">
        <v>113</v>
      </c>
    </row>
    <row r="35" spans="1:1" ht="26.4" x14ac:dyDescent="0.2">
      <c r="A35" s="22" t="s">
        <v>112</v>
      </c>
    </row>
    <row r="36" spans="1:1" ht="26.4" x14ac:dyDescent="0.2">
      <c r="A36" s="22" t="s">
        <v>111</v>
      </c>
    </row>
    <row r="37" spans="1:1" ht="26.4" x14ac:dyDescent="0.2">
      <c r="A37" s="22" t="s">
        <v>110</v>
      </c>
    </row>
    <row r="38" spans="1:1" ht="26.4" x14ac:dyDescent="0.2">
      <c r="A38" s="22" t="s">
        <v>109</v>
      </c>
    </row>
    <row r="40" spans="1:1" x14ac:dyDescent="0.2">
      <c r="A40" s="22" t="s">
        <v>202</v>
      </c>
    </row>
    <row r="41" spans="1:1" x14ac:dyDescent="0.2">
      <c r="A41" s="22" t="s">
        <v>183</v>
      </c>
    </row>
    <row r="42" spans="1:1" x14ac:dyDescent="0.2">
      <c r="A42" s="22" t="s">
        <v>167</v>
      </c>
    </row>
    <row r="43" spans="1:1" x14ac:dyDescent="0.2">
      <c r="A43" s="22" t="s">
        <v>155</v>
      </c>
    </row>
    <row r="45" spans="1:1" x14ac:dyDescent="0.2">
      <c r="A45" s="22" t="s">
        <v>201</v>
      </c>
    </row>
    <row r="46" spans="1:1" x14ac:dyDescent="0.2">
      <c r="A46" s="22" t="s">
        <v>182</v>
      </c>
    </row>
    <row r="47" spans="1:1" ht="26.4" x14ac:dyDescent="0.2">
      <c r="A47" s="22" t="s">
        <v>166</v>
      </c>
    </row>
    <row r="48" spans="1:1" ht="26.4" x14ac:dyDescent="0.2">
      <c r="A48" s="22" t="s">
        <v>154</v>
      </c>
    </row>
    <row r="49" spans="1:1" ht="39.6" x14ac:dyDescent="0.2">
      <c r="A49" s="22" t="s">
        <v>147</v>
      </c>
    </row>
    <row r="51" spans="1:1" x14ac:dyDescent="0.2">
      <c r="A51" s="22" t="s">
        <v>200</v>
      </c>
    </row>
    <row r="52" spans="1:1" ht="26.4" x14ac:dyDescent="0.2">
      <c r="A52" s="22" t="s">
        <v>181</v>
      </c>
    </row>
    <row r="53" spans="1:1" ht="26.4" x14ac:dyDescent="0.2">
      <c r="A53" s="22" t="s">
        <v>165</v>
      </c>
    </row>
    <row r="54" spans="1:1" x14ac:dyDescent="0.2">
      <c r="A54" s="22" t="s">
        <v>153</v>
      </c>
    </row>
    <row r="55" spans="1:1" x14ac:dyDescent="0.2">
      <c r="A55" s="22" t="s">
        <v>146</v>
      </c>
    </row>
    <row r="56" spans="1:1" x14ac:dyDescent="0.2">
      <c r="A56" s="22" t="s">
        <v>141</v>
      </c>
    </row>
    <row r="57" spans="1:1" ht="26.4" x14ac:dyDescent="0.2">
      <c r="A57" s="22" t="s">
        <v>136</v>
      </c>
    </row>
    <row r="58" spans="1:1" ht="26.4" x14ac:dyDescent="0.2">
      <c r="A58" s="22" t="s">
        <v>132</v>
      </c>
    </row>
    <row r="60" spans="1:1" ht="26.4" x14ac:dyDescent="0.2">
      <c r="A60" s="24" t="s">
        <v>199</v>
      </c>
    </row>
    <row r="61" spans="1:1" ht="26.4" x14ac:dyDescent="0.2">
      <c r="A61" s="24" t="s">
        <v>180</v>
      </c>
    </row>
    <row r="62" spans="1:1" ht="26.4" x14ac:dyDescent="0.2">
      <c r="A62" s="24" t="s">
        <v>164</v>
      </c>
    </row>
    <row r="63" spans="1:1" ht="39.6" x14ac:dyDescent="0.2">
      <c r="A63" s="24" t="s">
        <v>152</v>
      </c>
    </row>
    <row r="64" spans="1:1" ht="26.4" x14ac:dyDescent="0.2">
      <c r="A64" s="24" t="s">
        <v>145</v>
      </c>
    </row>
    <row r="65" spans="1:1" ht="26.4" x14ac:dyDescent="0.2">
      <c r="A65" s="24" t="s">
        <v>140</v>
      </c>
    </row>
    <row r="66" spans="1:1" ht="26.4" x14ac:dyDescent="0.2">
      <c r="A66" s="23" t="s">
        <v>135</v>
      </c>
    </row>
    <row r="67" spans="1:1" ht="39.6" x14ac:dyDescent="0.2">
      <c r="A67" s="23" t="s">
        <v>131</v>
      </c>
    </row>
    <row r="68" spans="1:1" ht="26.4" x14ac:dyDescent="0.2">
      <c r="A68" s="23" t="s">
        <v>128</v>
      </c>
    </row>
    <row r="69" spans="1:1" ht="26.4" x14ac:dyDescent="0.2">
      <c r="A69" s="23" t="s">
        <v>125</v>
      </c>
    </row>
    <row r="70" spans="1:1" ht="26.4" x14ac:dyDescent="0.2">
      <c r="A70" s="23" t="s">
        <v>123</v>
      </c>
    </row>
    <row r="71" spans="1:1" ht="26.4" x14ac:dyDescent="0.2">
      <c r="A71" s="23" t="s">
        <v>121</v>
      </c>
    </row>
    <row r="73" spans="1:1" x14ac:dyDescent="0.2">
      <c r="A73" s="22" t="s">
        <v>198</v>
      </c>
    </row>
    <row r="74" spans="1:1" ht="26.4" x14ac:dyDescent="0.2">
      <c r="A74" s="22" t="s">
        <v>179</v>
      </c>
    </row>
    <row r="75" spans="1:1" ht="52.8" x14ac:dyDescent="0.2">
      <c r="A75" s="22" t="s">
        <v>163</v>
      </c>
    </row>
    <row r="76" spans="1:1" ht="39.6" x14ac:dyDescent="0.2">
      <c r="A76" s="22" t="s">
        <v>151</v>
      </c>
    </row>
    <row r="77" spans="1:1" ht="26.4" x14ac:dyDescent="0.2">
      <c r="A77" s="22" t="s">
        <v>144</v>
      </c>
    </row>
    <row r="78" spans="1:1" ht="52.8" x14ac:dyDescent="0.2">
      <c r="A78" s="22" t="s">
        <v>139</v>
      </c>
    </row>
    <row r="80" spans="1:1" ht="26.4" x14ac:dyDescent="0.2">
      <c r="A80" s="22" t="s">
        <v>197</v>
      </c>
    </row>
    <row r="81" spans="1:1" ht="26.4" x14ac:dyDescent="0.2">
      <c r="A81" s="22" t="s">
        <v>178</v>
      </c>
    </row>
    <row r="82" spans="1:1" x14ac:dyDescent="0.2">
      <c r="A82" s="22" t="s">
        <v>162</v>
      </c>
    </row>
    <row r="84" spans="1:1" ht="26.4" x14ac:dyDescent="0.2">
      <c r="A84" s="22" t="s">
        <v>196</v>
      </c>
    </row>
    <row r="85" spans="1:1" ht="39.6" x14ac:dyDescent="0.2">
      <c r="A85" s="22" t="s">
        <v>177</v>
      </c>
    </row>
    <row r="86" spans="1:1" x14ac:dyDescent="0.2">
      <c r="A86" s="22" t="s">
        <v>161</v>
      </c>
    </row>
    <row r="87" spans="1:1" ht="39.6" x14ac:dyDescent="0.2">
      <c r="A87" s="22" t="s">
        <v>150</v>
      </c>
    </row>
    <row r="89" spans="1:1" x14ac:dyDescent="0.2">
      <c r="A89" s="22" t="s">
        <v>195</v>
      </c>
    </row>
    <row r="90" spans="1:1" x14ac:dyDescent="0.2">
      <c r="A90" s="22" t="s">
        <v>176</v>
      </c>
    </row>
    <row r="91" spans="1:1" ht="39.6" x14ac:dyDescent="0.2">
      <c r="A91" s="22" t="s">
        <v>160</v>
      </c>
    </row>
    <row r="93" spans="1:1" ht="26.4" x14ac:dyDescent="0.2">
      <c r="A93" s="22" t="s">
        <v>194</v>
      </c>
    </row>
    <row r="94" spans="1:1" ht="26.4" x14ac:dyDescent="0.2">
      <c r="A94" s="22" t="s">
        <v>175</v>
      </c>
    </row>
    <row r="95" spans="1:1" x14ac:dyDescent="0.2">
      <c r="A95" s="22" t="s">
        <v>159</v>
      </c>
    </row>
  </sheetData>
  <phoneticPr fontId="31"/>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26607-9EAA-4D66-B7EF-C6DFEBCCD250}">
  <dimension ref="A1:BS43"/>
  <sheetViews>
    <sheetView showGridLines="0" view="pageBreakPreview" zoomScale="70" zoomScaleNormal="85"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5.6640625" style="136" customWidth="1"/>
    <col min="11" max="11" width="15.6640625" style="134" customWidth="1"/>
    <col min="12" max="26" width="2.6640625" style="134" customWidth="1"/>
    <col min="27" max="27" width="19" style="134" customWidth="1"/>
    <col min="28" max="125" width="2.6640625" style="134" customWidth="1"/>
    <col min="126" max="16384" width="9" style="134"/>
  </cols>
  <sheetData>
    <row r="1" spans="1:71" ht="10.5" customHeight="1" x14ac:dyDescent="0.2"/>
    <row r="2" spans="1:71" ht="19.5" customHeight="1" x14ac:dyDescent="0.2">
      <c r="A2" s="137"/>
      <c r="B2" s="138" t="s">
        <v>599</v>
      </c>
      <c r="C2" s="137"/>
      <c r="D2" s="139"/>
      <c r="E2" s="139"/>
      <c r="F2" s="139"/>
      <c r="G2" s="137"/>
      <c r="I2" s="136" t="str">
        <f>'１号'!W2</f>
        <v>Ver.5</v>
      </c>
    </row>
    <row r="3" spans="1:71" ht="30" customHeight="1" thickBot="1" x14ac:dyDescent="0.25">
      <c r="A3" s="137"/>
      <c r="B3" s="474" t="s">
        <v>533</v>
      </c>
      <c r="C3" s="475"/>
      <c r="D3" s="475"/>
      <c r="E3" s="475"/>
      <c r="F3" s="475"/>
      <c r="G3" s="475"/>
      <c r="I3" s="200" t="s">
        <v>450</v>
      </c>
    </row>
    <row r="4" spans="1:71" ht="19.5" customHeight="1" thickBot="1" x14ac:dyDescent="0.25">
      <c r="A4" s="137"/>
      <c r="B4" s="367" t="s">
        <v>442</v>
      </c>
      <c r="C4" s="368" t="s">
        <v>313</v>
      </c>
      <c r="D4" s="368" t="s">
        <v>101</v>
      </c>
      <c r="E4" s="368" t="s">
        <v>6</v>
      </c>
      <c r="F4" s="369" t="s">
        <v>236</v>
      </c>
      <c r="G4" s="370" t="s">
        <v>102</v>
      </c>
    </row>
    <row r="5" spans="1:71" ht="19.5" customHeight="1" thickTop="1" x14ac:dyDescent="0.2">
      <c r="A5" s="371">
        <v>1</v>
      </c>
      <c r="B5" s="261"/>
      <c r="C5" s="125"/>
      <c r="D5" s="126"/>
      <c r="E5" s="319"/>
      <c r="F5" s="127"/>
      <c r="G5" s="372" t="str">
        <f>IF(D5="","",D5*E5)</f>
        <v/>
      </c>
    </row>
    <row r="6" spans="1:71" ht="19.5" customHeight="1" x14ac:dyDescent="0.2">
      <c r="A6" s="371">
        <v>2</v>
      </c>
      <c r="B6" s="262"/>
      <c r="C6" s="128"/>
      <c r="D6" s="129"/>
      <c r="E6" s="320"/>
      <c r="F6" s="127"/>
      <c r="G6" s="373" t="str">
        <f t="shared" ref="G6:G34" si="0">IF(D6="","",D6*E6)</f>
        <v/>
      </c>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c r="BQ6" s="349"/>
      <c r="BR6" s="349"/>
      <c r="BS6" s="349"/>
    </row>
    <row r="7" spans="1:71" ht="19.5" customHeight="1" x14ac:dyDescent="0.2">
      <c r="A7" s="371">
        <v>3</v>
      </c>
      <c r="B7" s="262"/>
      <c r="C7" s="128"/>
      <c r="D7" s="129"/>
      <c r="E7" s="320"/>
      <c r="F7" s="127"/>
      <c r="G7" s="373" t="str">
        <f t="shared" si="0"/>
        <v/>
      </c>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row>
    <row r="8" spans="1:71" ht="19.5" customHeight="1" x14ac:dyDescent="0.2">
      <c r="A8" s="371">
        <v>4</v>
      </c>
      <c r="B8" s="262"/>
      <c r="C8" s="128"/>
      <c r="D8" s="129"/>
      <c r="E8" s="320"/>
      <c r="F8" s="127"/>
      <c r="G8" s="373" t="str">
        <f t="shared" si="0"/>
        <v/>
      </c>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row>
    <row r="9" spans="1:71" ht="19.5" customHeight="1" x14ac:dyDescent="0.2">
      <c r="A9" s="371">
        <v>5</v>
      </c>
      <c r="B9" s="262"/>
      <c r="C9" s="128"/>
      <c r="D9" s="129"/>
      <c r="E9" s="320"/>
      <c r="F9" s="127"/>
      <c r="G9" s="373" t="str">
        <f t="shared" si="0"/>
        <v/>
      </c>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row>
    <row r="10" spans="1:71" ht="19.5" customHeight="1" x14ac:dyDescent="0.2">
      <c r="A10" s="371">
        <v>6</v>
      </c>
      <c r="B10" s="262"/>
      <c r="C10" s="128"/>
      <c r="D10" s="129"/>
      <c r="E10" s="320"/>
      <c r="F10" s="127"/>
      <c r="G10" s="373" t="str">
        <f t="shared" si="0"/>
        <v/>
      </c>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row>
    <row r="11" spans="1:71" ht="19.5" customHeight="1" x14ac:dyDescent="0.2">
      <c r="A11" s="371">
        <v>7</v>
      </c>
      <c r="B11" s="262"/>
      <c r="C11" s="128"/>
      <c r="D11" s="129"/>
      <c r="E11" s="320"/>
      <c r="F11" s="127"/>
      <c r="G11" s="373" t="str">
        <f t="shared" si="0"/>
        <v/>
      </c>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row>
    <row r="12" spans="1:71" ht="19.5" customHeight="1" x14ac:dyDescent="0.2">
      <c r="A12" s="371">
        <v>8</v>
      </c>
      <c r="B12" s="262"/>
      <c r="C12" s="128"/>
      <c r="D12" s="129"/>
      <c r="E12" s="320"/>
      <c r="F12" s="127"/>
      <c r="G12" s="373" t="str">
        <f t="shared" si="0"/>
        <v/>
      </c>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row>
    <row r="13" spans="1:71" ht="19.5" customHeight="1" x14ac:dyDescent="0.2">
      <c r="A13" s="371">
        <v>9</v>
      </c>
      <c r="B13" s="262"/>
      <c r="C13" s="128"/>
      <c r="D13" s="129"/>
      <c r="E13" s="320"/>
      <c r="F13" s="127"/>
      <c r="G13" s="373" t="str">
        <f t="shared" si="0"/>
        <v/>
      </c>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row>
    <row r="14" spans="1:71" ht="19.5" customHeight="1" x14ac:dyDescent="0.2">
      <c r="A14" s="371">
        <v>10</v>
      </c>
      <c r="B14" s="262"/>
      <c r="C14" s="128"/>
      <c r="D14" s="129"/>
      <c r="E14" s="320"/>
      <c r="F14" s="127"/>
      <c r="G14" s="373" t="str">
        <f t="shared" si="0"/>
        <v/>
      </c>
      <c r="K14" s="349"/>
      <c r="L14" s="349"/>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49"/>
      <c r="AN14" s="349"/>
      <c r="AO14" s="349"/>
      <c r="AP14" s="349"/>
      <c r="AQ14" s="349"/>
      <c r="AR14" s="349"/>
      <c r="AS14" s="349"/>
      <c r="AT14" s="349"/>
      <c r="AU14" s="349"/>
      <c r="AV14" s="349"/>
      <c r="AW14" s="349"/>
      <c r="AX14" s="349"/>
      <c r="AY14" s="349"/>
      <c r="AZ14" s="349"/>
      <c r="BA14" s="349"/>
      <c r="BB14" s="349"/>
      <c r="BC14" s="349"/>
      <c r="BD14" s="349"/>
      <c r="BE14" s="349"/>
      <c r="BF14" s="349"/>
      <c r="BG14" s="349"/>
      <c r="BH14" s="349"/>
      <c r="BI14" s="349"/>
      <c r="BJ14" s="349"/>
      <c r="BK14" s="349"/>
      <c r="BL14" s="349"/>
      <c r="BM14" s="349"/>
      <c r="BN14" s="349"/>
      <c r="BO14" s="349"/>
      <c r="BP14" s="349"/>
      <c r="BQ14" s="349"/>
      <c r="BR14" s="349"/>
      <c r="BS14" s="349"/>
    </row>
    <row r="15" spans="1:71" ht="19.5" customHeight="1" x14ac:dyDescent="0.2">
      <c r="A15" s="371">
        <v>11</v>
      </c>
      <c r="B15" s="262"/>
      <c r="C15" s="128"/>
      <c r="D15" s="129"/>
      <c r="E15" s="320"/>
      <c r="F15" s="127"/>
      <c r="G15" s="373" t="str">
        <f t="shared" si="0"/>
        <v/>
      </c>
      <c r="K15" s="349"/>
      <c r="L15" s="349"/>
      <c r="M15" s="349"/>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49"/>
      <c r="AO15" s="349"/>
      <c r="AP15" s="349"/>
      <c r="AQ15" s="349"/>
      <c r="AR15" s="349"/>
      <c r="AS15" s="349"/>
      <c r="AT15" s="349"/>
      <c r="AU15" s="349"/>
      <c r="AV15" s="349"/>
      <c r="AW15" s="349"/>
      <c r="AX15" s="349"/>
      <c r="AY15" s="349"/>
      <c r="AZ15" s="349"/>
      <c r="BA15" s="349"/>
      <c r="BB15" s="349"/>
      <c r="BC15" s="349"/>
      <c r="BD15" s="349"/>
      <c r="BE15" s="349"/>
      <c r="BF15" s="349"/>
      <c r="BG15" s="349"/>
      <c r="BH15" s="349"/>
      <c r="BI15" s="349"/>
      <c r="BJ15" s="349"/>
      <c r="BK15" s="349"/>
      <c r="BL15" s="349"/>
      <c r="BM15" s="349"/>
      <c r="BN15" s="349"/>
      <c r="BO15" s="349"/>
      <c r="BP15" s="349"/>
      <c r="BQ15" s="349"/>
      <c r="BR15" s="349"/>
      <c r="BS15" s="349"/>
    </row>
    <row r="16" spans="1:71" ht="19.5" customHeight="1" x14ac:dyDescent="0.2">
      <c r="A16" s="371">
        <v>12</v>
      </c>
      <c r="B16" s="262"/>
      <c r="C16" s="128"/>
      <c r="D16" s="129"/>
      <c r="E16" s="320"/>
      <c r="F16" s="127"/>
      <c r="G16" s="373" t="str">
        <f t="shared" si="0"/>
        <v/>
      </c>
      <c r="K16" s="349"/>
      <c r="L16" s="349"/>
      <c r="M16" s="349"/>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c r="AN16" s="349"/>
      <c r="AO16" s="349"/>
      <c r="AP16" s="349"/>
      <c r="AQ16" s="349"/>
      <c r="AR16" s="349"/>
      <c r="AS16" s="349"/>
      <c r="AT16" s="349"/>
      <c r="AU16" s="349"/>
      <c r="AV16" s="349"/>
      <c r="AW16" s="349"/>
      <c r="AX16" s="349"/>
      <c r="AY16" s="349"/>
      <c r="AZ16" s="349"/>
      <c r="BA16" s="349"/>
      <c r="BB16" s="349"/>
      <c r="BC16" s="349"/>
      <c r="BD16" s="349"/>
      <c r="BE16" s="349"/>
      <c r="BF16" s="349"/>
      <c r="BG16" s="349"/>
      <c r="BH16" s="349"/>
      <c r="BI16" s="349"/>
      <c r="BJ16" s="349"/>
      <c r="BK16" s="349"/>
      <c r="BL16" s="349"/>
      <c r="BM16" s="349"/>
      <c r="BN16" s="349"/>
      <c r="BO16" s="349"/>
      <c r="BP16" s="349"/>
      <c r="BQ16" s="349"/>
      <c r="BR16" s="349"/>
      <c r="BS16" s="349"/>
    </row>
    <row r="17" spans="1:71" ht="19.5" customHeight="1" x14ac:dyDescent="0.2">
      <c r="A17" s="371">
        <v>13</v>
      </c>
      <c r="B17" s="262"/>
      <c r="C17" s="128"/>
      <c r="D17" s="129"/>
      <c r="E17" s="320"/>
      <c r="F17" s="127"/>
      <c r="G17" s="373" t="str">
        <f t="shared" si="0"/>
        <v/>
      </c>
      <c r="K17" s="349"/>
      <c r="L17" s="349"/>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49"/>
      <c r="AW17" s="349"/>
      <c r="AX17" s="349"/>
      <c r="AY17" s="349"/>
      <c r="AZ17" s="349"/>
      <c r="BA17" s="349"/>
      <c r="BB17" s="349"/>
      <c r="BC17" s="349"/>
      <c r="BD17" s="349"/>
      <c r="BE17" s="349"/>
      <c r="BF17" s="349"/>
      <c r="BG17" s="349"/>
      <c r="BH17" s="349"/>
      <c r="BI17" s="349"/>
      <c r="BJ17" s="349"/>
      <c r="BK17" s="349"/>
      <c r="BL17" s="349"/>
      <c r="BM17" s="349"/>
      <c r="BN17" s="349"/>
      <c r="BO17" s="349"/>
      <c r="BP17" s="349"/>
      <c r="BQ17" s="349"/>
      <c r="BR17" s="349"/>
      <c r="BS17" s="349"/>
    </row>
    <row r="18" spans="1:71" ht="19.5" customHeight="1" x14ac:dyDescent="0.2">
      <c r="A18" s="371">
        <v>14</v>
      </c>
      <c r="B18" s="262"/>
      <c r="C18" s="128"/>
      <c r="D18" s="129"/>
      <c r="E18" s="320"/>
      <c r="F18" s="127"/>
      <c r="G18" s="373" t="str">
        <f t="shared" si="0"/>
        <v/>
      </c>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J18" s="349"/>
      <c r="AK18" s="349"/>
      <c r="AL18" s="349"/>
      <c r="AM18" s="349"/>
      <c r="AN18" s="349"/>
      <c r="AO18" s="349"/>
      <c r="AP18" s="349"/>
      <c r="AQ18" s="349"/>
      <c r="AR18" s="349"/>
      <c r="AS18" s="349"/>
      <c r="AT18" s="349"/>
      <c r="AU18" s="349"/>
      <c r="AV18" s="349"/>
      <c r="AW18" s="349"/>
      <c r="AX18" s="349"/>
      <c r="AY18" s="349"/>
      <c r="AZ18" s="349"/>
      <c r="BA18" s="349"/>
      <c r="BB18" s="349"/>
      <c r="BC18" s="349"/>
      <c r="BD18" s="349"/>
      <c r="BE18" s="349"/>
      <c r="BF18" s="349"/>
      <c r="BG18" s="349"/>
      <c r="BH18" s="349"/>
      <c r="BI18" s="349"/>
      <c r="BJ18" s="349"/>
      <c r="BK18" s="349"/>
      <c r="BL18" s="349"/>
      <c r="BM18" s="349"/>
      <c r="BN18" s="349"/>
      <c r="BO18" s="349"/>
      <c r="BP18" s="349"/>
      <c r="BQ18" s="349"/>
      <c r="BR18" s="349"/>
      <c r="BS18" s="349"/>
    </row>
    <row r="19" spans="1:71" ht="19.5" customHeight="1" x14ac:dyDescent="0.2">
      <c r="A19" s="371">
        <v>15</v>
      </c>
      <c r="B19" s="262"/>
      <c r="C19" s="128"/>
      <c r="D19" s="129"/>
      <c r="E19" s="320"/>
      <c r="F19" s="127"/>
      <c r="G19" s="373" t="str">
        <f t="shared" si="0"/>
        <v/>
      </c>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c r="AR19" s="349"/>
      <c r="AS19" s="349"/>
      <c r="AT19" s="349"/>
      <c r="AU19" s="349"/>
      <c r="AV19" s="349"/>
      <c r="AW19" s="349"/>
      <c r="AX19" s="349"/>
      <c r="AY19" s="349"/>
      <c r="AZ19" s="349"/>
      <c r="BA19" s="349"/>
      <c r="BB19" s="349"/>
      <c r="BC19" s="349"/>
      <c r="BD19" s="349"/>
      <c r="BE19" s="349"/>
      <c r="BF19" s="349"/>
      <c r="BG19" s="349"/>
      <c r="BH19" s="349"/>
      <c r="BI19" s="349"/>
      <c r="BJ19" s="349"/>
      <c r="BK19" s="349"/>
      <c r="BL19" s="349"/>
      <c r="BM19" s="349"/>
      <c r="BN19" s="349"/>
      <c r="BO19" s="349"/>
      <c r="BP19" s="349"/>
      <c r="BQ19" s="349"/>
      <c r="BR19" s="349"/>
      <c r="BS19" s="349"/>
    </row>
    <row r="20" spans="1:71" ht="19.5" customHeight="1" x14ac:dyDescent="0.2">
      <c r="A20" s="371">
        <v>16</v>
      </c>
      <c r="B20" s="262"/>
      <c r="C20" s="128"/>
      <c r="D20" s="129"/>
      <c r="E20" s="320"/>
      <c r="F20" s="127"/>
      <c r="G20" s="373" t="str">
        <f t="shared" si="0"/>
        <v/>
      </c>
      <c r="L20" s="349"/>
      <c r="M20" s="349"/>
      <c r="N20" s="349"/>
      <c r="O20" s="349"/>
      <c r="P20" s="349"/>
      <c r="Q20" s="349"/>
      <c r="R20" s="349"/>
      <c r="S20" s="349"/>
      <c r="T20" s="349"/>
      <c r="U20" s="349"/>
      <c r="V20" s="349"/>
      <c r="W20" s="349"/>
      <c r="X20" s="349"/>
      <c r="Y20" s="349"/>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49"/>
      <c r="BA20" s="349"/>
      <c r="BB20" s="349"/>
      <c r="BC20" s="349"/>
      <c r="BD20" s="349"/>
      <c r="BE20" s="349"/>
      <c r="BF20" s="349"/>
      <c r="BG20" s="349"/>
      <c r="BH20" s="349"/>
      <c r="BI20" s="349"/>
      <c r="BJ20" s="349"/>
      <c r="BK20" s="349"/>
      <c r="BL20" s="349"/>
      <c r="BM20" s="349"/>
      <c r="BN20" s="349"/>
      <c r="BO20" s="349"/>
      <c r="BP20" s="349"/>
      <c r="BQ20" s="349"/>
      <c r="BR20" s="349"/>
      <c r="BS20" s="349"/>
    </row>
    <row r="21" spans="1:71" ht="19.5" customHeight="1" x14ac:dyDescent="0.2">
      <c r="A21" s="371">
        <v>17</v>
      </c>
      <c r="B21" s="262"/>
      <c r="C21" s="128"/>
      <c r="D21" s="129"/>
      <c r="E21" s="320"/>
      <c r="F21" s="127"/>
      <c r="G21" s="373" t="str">
        <f t="shared" si="0"/>
        <v/>
      </c>
      <c r="J21" s="137" t="s">
        <v>567</v>
      </c>
      <c r="K21" s="138"/>
      <c r="L21" s="349"/>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49"/>
      <c r="AO21" s="349"/>
      <c r="AP21" s="349"/>
      <c r="AQ21" s="349"/>
      <c r="AR21" s="349"/>
      <c r="AS21" s="349"/>
      <c r="AT21" s="349"/>
      <c r="AU21" s="349"/>
      <c r="AV21" s="349"/>
      <c r="AW21" s="349"/>
      <c r="AX21" s="349"/>
      <c r="AY21" s="349"/>
      <c r="AZ21" s="349"/>
      <c r="BA21" s="349"/>
      <c r="BB21" s="349"/>
      <c r="BC21" s="349"/>
      <c r="BD21" s="349"/>
      <c r="BE21" s="349"/>
      <c r="BF21" s="349"/>
      <c r="BG21" s="349"/>
      <c r="BH21" s="349"/>
      <c r="BI21" s="349"/>
      <c r="BJ21" s="349"/>
      <c r="BK21" s="349"/>
      <c r="BL21" s="349"/>
      <c r="BM21" s="349"/>
      <c r="BN21" s="349"/>
      <c r="BO21" s="349"/>
      <c r="BP21" s="349"/>
      <c r="BQ21" s="349"/>
      <c r="BR21" s="349"/>
      <c r="BS21" s="349"/>
    </row>
    <row r="22" spans="1:71" ht="19.5" customHeight="1" x14ac:dyDescent="0.2">
      <c r="A22" s="371">
        <v>18</v>
      </c>
      <c r="B22" s="262"/>
      <c r="C22" s="128"/>
      <c r="D22" s="129"/>
      <c r="E22" s="320"/>
      <c r="F22" s="127"/>
      <c r="G22" s="373" t="str">
        <f t="shared" si="0"/>
        <v/>
      </c>
      <c r="J22" s="352" t="s">
        <v>568</v>
      </c>
      <c r="K22" s="353">
        <f>IF(ROUNDDOWN(G37*2/3-G39,-3)&gt;G35,G35,ROUNDDOWN(G37*2/3-G39,-3))</f>
        <v>0</v>
      </c>
      <c r="L22" s="349"/>
      <c r="M22" s="349"/>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c r="AN22" s="349"/>
      <c r="AO22" s="349"/>
      <c r="AP22" s="349"/>
      <c r="AQ22" s="349"/>
      <c r="AR22" s="349"/>
      <c r="AS22" s="349"/>
      <c r="AT22" s="349"/>
      <c r="AU22" s="349"/>
      <c r="AV22" s="349"/>
      <c r="AW22" s="349"/>
      <c r="AX22" s="349"/>
      <c r="AY22" s="349"/>
      <c r="AZ22" s="349"/>
      <c r="BA22" s="349"/>
      <c r="BB22" s="349"/>
      <c r="BC22" s="349"/>
      <c r="BD22" s="349"/>
      <c r="BE22" s="349"/>
      <c r="BF22" s="349"/>
      <c r="BG22" s="349"/>
      <c r="BH22" s="349"/>
      <c r="BI22" s="349"/>
      <c r="BJ22" s="349"/>
      <c r="BK22" s="349"/>
      <c r="BL22" s="349"/>
      <c r="BM22" s="349"/>
      <c r="BN22" s="349"/>
      <c r="BO22" s="349"/>
      <c r="BP22" s="349"/>
      <c r="BQ22" s="349"/>
      <c r="BR22" s="349"/>
      <c r="BS22" s="349"/>
    </row>
    <row r="23" spans="1:71" ht="19.5" customHeight="1" x14ac:dyDescent="0.2">
      <c r="A23" s="371">
        <v>19</v>
      </c>
      <c r="B23" s="262"/>
      <c r="C23" s="128"/>
      <c r="D23" s="129"/>
      <c r="E23" s="320"/>
      <c r="F23" s="127"/>
      <c r="G23" s="373" t="str">
        <f t="shared" si="0"/>
        <v/>
      </c>
      <c r="J23" s="352" t="s">
        <v>569</v>
      </c>
      <c r="K23" s="353">
        <f>IF(ROUNDDOWN(G37*2/3,-3)&gt;G35,G35,ROUNDDOWN(G37*2/3,-3))</f>
        <v>0</v>
      </c>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row>
    <row r="24" spans="1:71" ht="19.5" customHeight="1" x14ac:dyDescent="0.2">
      <c r="A24" s="371">
        <v>20</v>
      </c>
      <c r="B24" s="262"/>
      <c r="C24" s="128"/>
      <c r="D24" s="129"/>
      <c r="E24" s="320"/>
      <c r="F24" s="127"/>
      <c r="G24" s="373" t="str">
        <f t="shared" si="0"/>
        <v/>
      </c>
      <c r="J24" s="137"/>
      <c r="K24" s="137"/>
      <c r="L24" s="138"/>
      <c r="M24" s="138"/>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row>
    <row r="25" spans="1:71" ht="19.5" customHeight="1" x14ac:dyDescent="0.2">
      <c r="A25" s="371">
        <v>21</v>
      </c>
      <c r="B25" s="262"/>
      <c r="C25" s="128"/>
      <c r="D25" s="129"/>
      <c r="E25" s="320"/>
      <c r="F25" s="127"/>
      <c r="G25" s="373" t="str">
        <f t="shared" si="0"/>
        <v/>
      </c>
      <c r="J25" s="352" t="s">
        <v>574</v>
      </c>
      <c r="K25" s="378">
        <v>3000000</v>
      </c>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row>
    <row r="26" spans="1:71" ht="19.5" customHeight="1" x14ac:dyDescent="0.2">
      <c r="A26" s="371">
        <v>22</v>
      </c>
      <c r="B26" s="262"/>
      <c r="C26" s="128"/>
      <c r="D26" s="129"/>
      <c r="E26" s="320"/>
      <c r="F26" s="127"/>
      <c r="G26" s="373" t="str">
        <f t="shared" si="0"/>
        <v/>
      </c>
      <c r="J26" s="352" t="s">
        <v>575</v>
      </c>
      <c r="K26" s="352">
        <v>10000</v>
      </c>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row>
    <row r="27" spans="1:71" ht="19.5" customHeight="1" x14ac:dyDescent="0.2">
      <c r="A27" s="371">
        <v>23</v>
      </c>
      <c r="B27" s="262"/>
      <c r="C27" s="128"/>
      <c r="D27" s="129"/>
      <c r="E27" s="320"/>
      <c r="F27" s="127"/>
      <c r="G27" s="373" t="str">
        <f t="shared" si="0"/>
        <v/>
      </c>
      <c r="J27" s="352" t="s">
        <v>576</v>
      </c>
      <c r="K27" s="378">
        <f>IF(E36*K26&gt;K25,K25,E36*K26)</f>
        <v>0</v>
      </c>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349"/>
      <c r="AY27" s="349"/>
      <c r="AZ27" s="349"/>
      <c r="BA27" s="349"/>
      <c r="BB27" s="349"/>
      <c r="BC27" s="349"/>
      <c r="BD27" s="349"/>
      <c r="BE27" s="349"/>
      <c r="BF27" s="349"/>
      <c r="BG27" s="349"/>
      <c r="BH27" s="349"/>
      <c r="BI27" s="349"/>
      <c r="BJ27" s="349"/>
      <c r="BK27" s="349"/>
      <c r="BL27" s="349"/>
      <c r="BM27" s="349"/>
      <c r="BN27" s="349"/>
      <c r="BO27" s="349"/>
      <c r="BP27" s="349"/>
      <c r="BQ27" s="349"/>
      <c r="BR27" s="349"/>
      <c r="BS27" s="349"/>
    </row>
    <row r="28" spans="1:71" ht="19.5" customHeight="1" x14ac:dyDescent="0.2">
      <c r="A28" s="371">
        <v>24</v>
      </c>
      <c r="B28" s="262"/>
      <c r="C28" s="128"/>
      <c r="D28" s="129"/>
      <c r="E28" s="320"/>
      <c r="F28" s="127"/>
      <c r="G28" s="373" t="str">
        <f t="shared" si="0"/>
        <v/>
      </c>
      <c r="J28" s="137"/>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349"/>
      <c r="AY28" s="349"/>
      <c r="AZ28" s="349"/>
      <c r="BA28" s="349"/>
      <c r="BB28" s="349"/>
      <c r="BC28" s="349"/>
      <c r="BD28" s="349"/>
      <c r="BE28" s="349"/>
      <c r="BF28" s="349"/>
      <c r="BG28" s="349"/>
      <c r="BH28" s="349"/>
      <c r="BI28" s="349"/>
      <c r="BJ28" s="349"/>
      <c r="BK28" s="349"/>
      <c r="BL28" s="349"/>
      <c r="BM28" s="349"/>
      <c r="BN28" s="349"/>
      <c r="BO28" s="349"/>
      <c r="BP28" s="349"/>
      <c r="BQ28" s="349"/>
      <c r="BR28" s="349"/>
      <c r="BS28" s="349"/>
    </row>
    <row r="29" spans="1:71" ht="19.5" customHeight="1" x14ac:dyDescent="0.2">
      <c r="A29" s="371">
        <v>25</v>
      </c>
      <c r="B29" s="262"/>
      <c r="C29" s="128"/>
      <c r="D29" s="129"/>
      <c r="E29" s="320"/>
      <c r="F29" s="127"/>
      <c r="G29" s="373" t="str">
        <f t="shared" si="0"/>
        <v/>
      </c>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row>
    <row r="30" spans="1:71" ht="19.5" customHeight="1" x14ac:dyDescent="0.2">
      <c r="A30" s="371">
        <v>26</v>
      </c>
      <c r="B30" s="262"/>
      <c r="C30" s="128"/>
      <c r="D30" s="129"/>
      <c r="E30" s="320"/>
      <c r="F30" s="127"/>
      <c r="G30" s="373" t="str">
        <f t="shared" si="0"/>
        <v/>
      </c>
      <c r="J30" s="137"/>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349"/>
      <c r="AY30" s="349"/>
      <c r="AZ30" s="349"/>
      <c r="BA30" s="349"/>
      <c r="BB30" s="349"/>
      <c r="BC30" s="349"/>
      <c r="BD30" s="349"/>
      <c r="BE30" s="349"/>
      <c r="BF30" s="349"/>
      <c r="BG30" s="349"/>
      <c r="BH30" s="349"/>
      <c r="BI30" s="349"/>
      <c r="BJ30" s="349"/>
      <c r="BK30" s="349"/>
      <c r="BL30" s="349"/>
      <c r="BM30" s="349"/>
      <c r="BN30" s="349"/>
      <c r="BO30" s="349"/>
      <c r="BP30" s="349"/>
      <c r="BQ30" s="349"/>
      <c r="BR30" s="349"/>
      <c r="BS30" s="349"/>
    </row>
    <row r="31" spans="1:71" ht="19.5" customHeight="1" x14ac:dyDescent="0.2">
      <c r="A31" s="371">
        <v>27</v>
      </c>
      <c r="B31" s="262"/>
      <c r="C31" s="128"/>
      <c r="D31" s="129"/>
      <c r="E31" s="320"/>
      <c r="F31" s="127"/>
      <c r="G31" s="373" t="str">
        <f t="shared" si="0"/>
        <v/>
      </c>
      <c r="J31" s="137"/>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349"/>
      <c r="AY31" s="349"/>
      <c r="AZ31" s="349"/>
      <c r="BA31" s="349"/>
      <c r="BB31" s="349"/>
      <c r="BC31" s="349"/>
      <c r="BD31" s="349"/>
      <c r="BE31" s="349"/>
      <c r="BF31" s="349"/>
      <c r="BG31" s="349"/>
      <c r="BH31" s="349"/>
      <c r="BI31" s="349"/>
      <c r="BJ31" s="349"/>
      <c r="BK31" s="349"/>
      <c r="BL31" s="349"/>
      <c r="BM31" s="349"/>
      <c r="BN31" s="349"/>
      <c r="BO31" s="349"/>
      <c r="BP31" s="349"/>
      <c r="BQ31" s="349"/>
      <c r="BR31" s="349"/>
      <c r="BS31" s="349"/>
    </row>
    <row r="32" spans="1:71" ht="19.5" customHeight="1" x14ac:dyDescent="0.2">
      <c r="A32" s="371">
        <v>28</v>
      </c>
      <c r="B32" s="262"/>
      <c r="C32" s="128"/>
      <c r="D32" s="129"/>
      <c r="E32" s="320"/>
      <c r="F32" s="127"/>
      <c r="G32" s="373" t="str">
        <f>IF(D32="","",D32*E32)</f>
        <v/>
      </c>
      <c r="J32" s="137"/>
      <c r="K32" s="138"/>
      <c r="L32" s="138"/>
      <c r="M32" s="138"/>
      <c r="N32" s="138"/>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349"/>
      <c r="AY32" s="349"/>
      <c r="AZ32" s="349"/>
      <c r="BA32" s="349"/>
      <c r="BB32" s="349"/>
      <c r="BC32" s="349"/>
      <c r="BD32" s="349"/>
      <c r="BE32" s="349"/>
      <c r="BF32" s="349"/>
      <c r="BG32" s="349"/>
      <c r="BH32" s="349"/>
      <c r="BI32" s="349"/>
      <c r="BJ32" s="349"/>
      <c r="BK32" s="349"/>
      <c r="BL32" s="349"/>
      <c r="BM32" s="349"/>
      <c r="BN32" s="349"/>
      <c r="BO32" s="349"/>
      <c r="BP32" s="349"/>
      <c r="BQ32" s="349"/>
      <c r="BR32" s="349"/>
      <c r="BS32" s="349"/>
    </row>
    <row r="33" spans="1:71" ht="19.5" customHeight="1" x14ac:dyDescent="0.2">
      <c r="A33" s="371">
        <v>29</v>
      </c>
      <c r="B33" s="262"/>
      <c r="C33" s="128"/>
      <c r="D33" s="129"/>
      <c r="E33" s="320"/>
      <c r="F33" s="127"/>
      <c r="G33" s="373" t="str">
        <f>IF(D33="","",D33*E33)</f>
        <v/>
      </c>
      <c r="J33" s="137"/>
      <c r="K33" s="138"/>
      <c r="L33" s="138"/>
      <c r="M33" s="138"/>
      <c r="N33" s="138"/>
      <c r="O33" s="138"/>
      <c r="P33" s="138"/>
      <c r="Q33" s="138"/>
      <c r="R33" s="138"/>
      <c r="S33" s="138"/>
      <c r="T33" s="138"/>
      <c r="U33" s="138"/>
      <c r="V33" s="138"/>
      <c r="W33" s="138"/>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8"/>
      <c r="AX33" s="349"/>
      <c r="AY33" s="349"/>
      <c r="AZ33" s="349"/>
      <c r="BA33" s="349"/>
      <c r="BB33" s="349"/>
      <c r="BC33" s="349"/>
      <c r="BD33" s="349"/>
      <c r="BE33" s="349"/>
      <c r="BF33" s="349"/>
      <c r="BG33" s="349"/>
      <c r="BH33" s="349"/>
      <c r="BI33" s="349"/>
      <c r="BJ33" s="349"/>
      <c r="BK33" s="349"/>
      <c r="BL33" s="349"/>
      <c r="BM33" s="349"/>
      <c r="BN33" s="349"/>
      <c r="BO33" s="349"/>
      <c r="BP33" s="349"/>
      <c r="BQ33" s="349"/>
      <c r="BR33" s="349"/>
      <c r="BS33" s="349"/>
    </row>
    <row r="34" spans="1:71" ht="19.5" customHeight="1" thickBot="1" x14ac:dyDescent="0.25">
      <c r="A34" s="371">
        <v>30</v>
      </c>
      <c r="B34" s="263"/>
      <c r="C34" s="197"/>
      <c r="D34" s="130"/>
      <c r="E34" s="321"/>
      <c r="F34" s="198"/>
      <c r="G34" s="374" t="str">
        <f t="shared" si="0"/>
        <v/>
      </c>
      <c r="J34" s="137"/>
      <c r="K34" s="138"/>
      <c r="L34" s="138"/>
      <c r="M34" s="138"/>
      <c r="N34" s="138"/>
      <c r="O34" s="138"/>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349"/>
      <c r="AY34" s="349"/>
      <c r="AZ34" s="349"/>
      <c r="BA34" s="349"/>
      <c r="BB34" s="349"/>
      <c r="BC34" s="349"/>
      <c r="BD34" s="349"/>
      <c r="BE34" s="349"/>
      <c r="BF34" s="349"/>
      <c r="BG34" s="349"/>
      <c r="BH34" s="349"/>
      <c r="BI34" s="349"/>
      <c r="BJ34" s="349"/>
      <c r="BK34" s="349"/>
      <c r="BL34" s="349"/>
      <c r="BM34" s="349"/>
      <c r="BN34" s="349"/>
      <c r="BO34" s="349"/>
      <c r="BP34" s="349"/>
      <c r="BQ34" s="349"/>
      <c r="BR34" s="349"/>
      <c r="BS34" s="349"/>
    </row>
    <row r="35" spans="1:71" ht="24" customHeight="1" x14ac:dyDescent="0.2">
      <c r="A35" s="137"/>
      <c r="B35" s="476" t="s">
        <v>464</v>
      </c>
      <c r="C35" s="477"/>
      <c r="D35" s="377" t="s">
        <v>577</v>
      </c>
      <c r="E35" s="267"/>
      <c r="F35" s="361" t="s">
        <v>281</v>
      </c>
      <c r="G35" s="365">
        <f>K27*E35</f>
        <v>0</v>
      </c>
      <c r="J35" s="137"/>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349"/>
      <c r="AY35" s="349"/>
      <c r="AZ35" s="349"/>
      <c r="BA35" s="349"/>
      <c r="BB35" s="349"/>
      <c r="BC35" s="349"/>
      <c r="BD35" s="349"/>
      <c r="BE35" s="349"/>
      <c r="BF35" s="349"/>
      <c r="BG35" s="349"/>
      <c r="BH35" s="349"/>
      <c r="BI35" s="349"/>
      <c r="BJ35" s="349"/>
      <c r="BK35" s="349"/>
      <c r="BL35" s="349"/>
      <c r="BM35" s="349"/>
      <c r="BN35" s="349"/>
      <c r="BO35" s="349"/>
      <c r="BP35" s="349"/>
      <c r="BQ35" s="349"/>
      <c r="BR35" s="349"/>
      <c r="BS35" s="349"/>
    </row>
    <row r="36" spans="1:71" ht="24" customHeight="1" x14ac:dyDescent="0.2">
      <c r="A36" s="137"/>
      <c r="B36" s="479"/>
      <c r="C36" s="480"/>
      <c r="D36" s="379" t="s">
        <v>578</v>
      </c>
      <c r="E36" s="268"/>
      <c r="F36" s="363" t="s">
        <v>451</v>
      </c>
      <c r="G36" s="366"/>
      <c r="I36" s="375"/>
      <c r="J36" s="137"/>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row>
    <row r="37" spans="1:71" ht="24" customHeight="1" x14ac:dyDescent="0.2">
      <c r="A37" s="137"/>
      <c r="B37" s="449" t="s">
        <v>465</v>
      </c>
      <c r="C37" s="450"/>
      <c r="D37" s="451">
        <f>SUMIF($B$5:$B$34,"&lt;&gt;"&amp;"▼助成対象外",$G$5:$G$34)</f>
        <v>0</v>
      </c>
      <c r="E37" s="452"/>
      <c r="F37" s="453"/>
      <c r="G37" s="356">
        <f>IF(ISERROR(D37),0,IF(D37&lt;0,0,D37))</f>
        <v>0</v>
      </c>
      <c r="J37" s="137"/>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349"/>
      <c r="AY37" s="349"/>
      <c r="AZ37" s="349"/>
      <c r="BA37" s="349"/>
      <c r="BB37" s="349"/>
      <c r="BC37" s="349"/>
      <c r="BD37" s="349"/>
      <c r="BE37" s="349"/>
      <c r="BF37" s="349"/>
      <c r="BG37" s="349"/>
      <c r="BH37" s="349"/>
      <c r="BI37" s="349"/>
      <c r="BJ37" s="349"/>
      <c r="BK37" s="349"/>
      <c r="BL37" s="349"/>
      <c r="BM37" s="349"/>
      <c r="BN37" s="349"/>
      <c r="BO37" s="349"/>
      <c r="BP37" s="349"/>
      <c r="BQ37" s="349"/>
      <c r="BR37" s="349"/>
      <c r="BS37" s="349"/>
    </row>
    <row r="38" spans="1:71" ht="24" customHeight="1" x14ac:dyDescent="0.2">
      <c r="A38" s="137"/>
      <c r="B38" s="449" t="s">
        <v>466</v>
      </c>
      <c r="C38" s="450"/>
      <c r="D38" s="451">
        <f>SUMIF($B$5:$B$34,"▼助成対象外",$G$5:$G$34)</f>
        <v>0</v>
      </c>
      <c r="E38" s="452"/>
      <c r="F38" s="453"/>
      <c r="G38" s="356">
        <f>IF(ISERROR(D38),0,IF(D38&lt;0,0,D38))</f>
        <v>0</v>
      </c>
      <c r="J38" s="137"/>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349"/>
      <c r="AY38" s="349"/>
      <c r="AZ38" s="349"/>
      <c r="BA38" s="349"/>
      <c r="BB38" s="349"/>
      <c r="BC38" s="349"/>
      <c r="BD38" s="349"/>
      <c r="BE38" s="349"/>
      <c r="BF38" s="349"/>
      <c r="BG38" s="349"/>
      <c r="BH38" s="349"/>
      <c r="BI38" s="349"/>
      <c r="BJ38" s="349"/>
      <c r="BK38" s="349"/>
      <c r="BL38" s="349"/>
      <c r="BM38" s="349"/>
      <c r="BN38" s="349"/>
      <c r="BO38" s="349"/>
      <c r="BP38" s="349"/>
      <c r="BQ38" s="349"/>
      <c r="BR38" s="349"/>
      <c r="BS38" s="349"/>
    </row>
    <row r="39" spans="1:71" ht="24" customHeight="1" thickBot="1" x14ac:dyDescent="0.25">
      <c r="A39" s="137"/>
      <c r="B39" s="455" t="s">
        <v>463</v>
      </c>
      <c r="C39" s="456"/>
      <c r="D39" s="357" t="s">
        <v>443</v>
      </c>
      <c r="E39" s="457" t="s">
        <v>571</v>
      </c>
      <c r="F39" s="458"/>
      <c r="G39" s="264"/>
      <c r="H39" s="375" t="s">
        <v>572</v>
      </c>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49"/>
      <c r="BJ39" s="349"/>
      <c r="BK39" s="349"/>
      <c r="BL39" s="349"/>
      <c r="BM39" s="349"/>
      <c r="BN39" s="349"/>
      <c r="BO39" s="349"/>
      <c r="BP39" s="349"/>
      <c r="BQ39" s="349"/>
      <c r="BR39" s="349"/>
      <c r="BS39" s="349"/>
    </row>
    <row r="40" spans="1:71" ht="37.5" customHeight="1" thickTop="1" thickBot="1" x14ac:dyDescent="0.25">
      <c r="A40" s="137"/>
      <c r="B40" s="459" t="s">
        <v>493</v>
      </c>
      <c r="C40" s="460"/>
      <c r="D40" s="461" t="str">
        <f>IF(E39=J22,K22,IF(E39=J23,K23,""))</f>
        <v/>
      </c>
      <c r="E40" s="462"/>
      <c r="F40" s="463"/>
      <c r="G40" s="358" t="str">
        <f>IF(ISERROR(D40),0,IF(D40&lt;0,0,D40))</f>
        <v/>
      </c>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49"/>
      <c r="BJ40" s="349"/>
      <c r="BK40" s="349"/>
      <c r="BL40" s="349"/>
      <c r="BM40" s="349"/>
      <c r="BN40" s="349"/>
      <c r="BO40" s="349"/>
      <c r="BP40" s="349"/>
      <c r="BQ40" s="349"/>
      <c r="BR40" s="349"/>
      <c r="BS40" s="349"/>
    </row>
    <row r="41" spans="1:71" ht="22.5" customHeight="1" x14ac:dyDescent="0.2">
      <c r="A41" s="137"/>
      <c r="B41" s="478" t="s">
        <v>457</v>
      </c>
      <c r="C41" s="478"/>
      <c r="D41" s="478"/>
      <c r="E41" s="478"/>
      <c r="F41" s="478"/>
      <c r="G41" s="478"/>
      <c r="H41" s="376"/>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49"/>
      <c r="BJ41" s="349"/>
      <c r="BK41" s="349"/>
      <c r="BL41" s="349"/>
      <c r="BM41" s="349"/>
      <c r="BN41" s="349"/>
      <c r="BO41" s="349"/>
      <c r="BP41" s="349"/>
      <c r="BQ41" s="349"/>
      <c r="BR41" s="349"/>
      <c r="BS41" s="349"/>
    </row>
    <row r="42" spans="1:71" x14ac:dyDescent="0.2">
      <c r="K42" s="349"/>
      <c r="L42" s="349"/>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49"/>
      <c r="BJ42" s="349"/>
      <c r="BK42" s="349"/>
      <c r="BL42" s="349"/>
      <c r="BM42" s="349"/>
      <c r="BN42" s="349"/>
      <c r="BO42" s="349"/>
      <c r="BP42" s="349"/>
      <c r="BQ42" s="349"/>
      <c r="BR42" s="349"/>
      <c r="BS42" s="349"/>
    </row>
    <row r="43" spans="1:71" x14ac:dyDescent="0.2">
      <c r="K43" s="349"/>
      <c r="L43" s="349"/>
      <c r="M43" s="349"/>
      <c r="N43" s="349"/>
      <c r="O43" s="349"/>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49"/>
      <c r="BJ43" s="349"/>
      <c r="BK43" s="349"/>
      <c r="BL43" s="349"/>
      <c r="BM43" s="349"/>
      <c r="BN43" s="349"/>
      <c r="BO43" s="349"/>
      <c r="BP43" s="349"/>
      <c r="BQ43" s="349"/>
      <c r="BR43" s="349"/>
      <c r="BS43" s="349"/>
    </row>
  </sheetData>
  <sheetProtection algorithmName="SHA-512" hashValue="e9hhmPfqG9vv+2Zxfhv/CYR6LdA1KMsoQRv39tZDhSXPgZg5AOpTbzyzJYiOO1N4io9wVIvvGxnRNCOSML0nmA==" saltValue="lVfgjb41drcPlYP3H7LScw=="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3" priority="1">
      <formula>OR(AND($E$39="申請無し",$G$39&lt;&gt;0),AND($E$39="申請有り",$G$39&lt;=0))</formula>
    </cfRule>
  </conditionalFormatting>
  <dataValidations count="2">
    <dataValidation type="whole" operator="greaterThanOrEqual" allowBlank="1" showInputMessage="1" sqref="E36" xr:uid="{55604F6A-ABD4-42EC-B948-A02A9E0798D9}">
      <formula1>0</formula1>
    </dataValidation>
    <dataValidation imeMode="off" allowBlank="1" showInputMessage="1" showErrorMessage="1" sqref="G39 D5:E34 G5:G34" xr:uid="{32CBDDC6-E937-40B8-9DED-A52CB92AD4E6}"/>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45D0766-69EE-4426-B9CE-0720A38E97E3}">
          <x14:formula1>
            <xm:f>選択肢!$F$3:$F$7</xm:f>
          </x14:formula1>
          <xm:sqref>B5:B34</xm:sqref>
        </x14:dataValidation>
        <x14:dataValidation type="list" allowBlank="1" showInputMessage="1" showErrorMessage="1" xr:uid="{6C95988E-EBFF-4BD1-A46B-8589A1189D3B}">
          <x14:formula1>
            <xm:f>選択肢!$G$3:$G$16</xm:f>
          </x14:formula1>
          <xm:sqref>F5:F34</xm:sqref>
        </x14:dataValidation>
        <x14:dataValidation type="list" allowBlank="1" showInputMessage="1" showErrorMessage="1" xr:uid="{67CCA91F-8219-48E7-BD66-647F761E64D6}">
          <x14:formula1>
            <xm:f>選択肢!$I$2:$I$4</xm:f>
          </x14:formula1>
          <xm:sqref>E39:F39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5C04-2BBB-4990-A71E-5490726596DA}">
  <dimension ref="A1:K41"/>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5.66406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600</v>
      </c>
      <c r="C2" s="246"/>
      <c r="D2" s="248"/>
      <c r="E2" s="248"/>
      <c r="F2" s="248"/>
      <c r="G2" s="246"/>
      <c r="I2" s="136" t="str">
        <f>'１号'!W2</f>
        <v>Ver.5</v>
      </c>
    </row>
    <row r="3" spans="1:9" ht="30" customHeight="1" thickBot="1" x14ac:dyDescent="0.25">
      <c r="A3" s="246"/>
      <c r="B3" s="442" t="s">
        <v>534</v>
      </c>
      <c r="C3" s="443"/>
      <c r="D3" s="443"/>
      <c r="E3" s="443"/>
      <c r="F3" s="443"/>
      <c r="G3" s="443"/>
      <c r="I3" s="249" t="s">
        <v>450</v>
      </c>
    </row>
    <row r="4" spans="1:9" ht="19.5" customHeight="1" thickBot="1" x14ac:dyDescent="0.25">
      <c r="A4" s="246"/>
      <c r="B4" s="250" t="s">
        <v>442</v>
      </c>
      <c r="C4" s="251" t="s">
        <v>313</v>
      </c>
      <c r="D4" s="251" t="s">
        <v>101</v>
      </c>
      <c r="E4" s="251" t="s">
        <v>6</v>
      </c>
      <c r="F4" s="252" t="s">
        <v>236</v>
      </c>
      <c r="G4" s="253" t="s">
        <v>102</v>
      </c>
    </row>
    <row r="5" spans="1:9" ht="19.5" customHeight="1" thickTop="1" x14ac:dyDescent="0.2">
      <c r="A5" s="254">
        <v>1</v>
      </c>
      <c r="B5" s="261"/>
      <c r="C5" s="125"/>
      <c r="D5" s="126"/>
      <c r="E5" s="319"/>
      <c r="F5" s="127"/>
      <c r="G5" s="255" t="str">
        <f>IF(D5="","",D5*E5)</f>
        <v/>
      </c>
    </row>
    <row r="6" spans="1:9" ht="19.5" customHeight="1" x14ac:dyDescent="0.2">
      <c r="A6" s="254">
        <v>2</v>
      </c>
      <c r="B6" s="262"/>
      <c r="C6" s="128"/>
      <c r="D6" s="129"/>
      <c r="E6" s="320"/>
      <c r="F6" s="127"/>
      <c r="G6" s="256" t="str">
        <f t="shared" ref="G6:G34" si="0">IF(D6="","",D6*E6)</f>
        <v/>
      </c>
    </row>
    <row r="7" spans="1:9" ht="19.5" customHeight="1" x14ac:dyDescent="0.2">
      <c r="A7" s="254">
        <v>3</v>
      </c>
      <c r="B7" s="262"/>
      <c r="C7" s="128"/>
      <c r="D7" s="129"/>
      <c r="E7" s="320"/>
      <c r="F7" s="127"/>
      <c r="G7" s="256" t="str">
        <f t="shared" si="0"/>
        <v/>
      </c>
    </row>
    <row r="8" spans="1:9" ht="19.5" customHeight="1" x14ac:dyDescent="0.2">
      <c r="A8" s="254">
        <v>4</v>
      </c>
      <c r="B8" s="262"/>
      <c r="C8" s="128"/>
      <c r="D8" s="129"/>
      <c r="E8" s="320"/>
      <c r="F8" s="127"/>
      <c r="G8" s="256" t="str">
        <f t="shared" si="0"/>
        <v/>
      </c>
    </row>
    <row r="9" spans="1:9" ht="19.5" customHeight="1" x14ac:dyDescent="0.2">
      <c r="A9" s="254">
        <v>5</v>
      </c>
      <c r="B9" s="262"/>
      <c r="C9" s="128"/>
      <c r="D9" s="129"/>
      <c r="E9" s="320"/>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137" t="s">
        <v>567</v>
      </c>
      <c r="K21" s="138"/>
    </row>
    <row r="22" spans="1:11" ht="19.5" customHeight="1" x14ac:dyDescent="0.2">
      <c r="A22" s="254">
        <v>18</v>
      </c>
      <c r="B22" s="262"/>
      <c r="C22" s="128"/>
      <c r="D22" s="129"/>
      <c r="E22" s="320"/>
      <c r="F22" s="127"/>
      <c r="G22" s="256" t="str">
        <f t="shared" si="0"/>
        <v/>
      </c>
      <c r="J22" s="352" t="s">
        <v>568</v>
      </c>
      <c r="K22" s="353">
        <f>IF(ROUNDDOWN(G37*2/3-G39,-3)&gt;G35,G35,ROUNDDOWN(G37*2/3-G39,-3))</f>
        <v>0</v>
      </c>
    </row>
    <row r="23" spans="1:11" ht="19.5" customHeight="1" x14ac:dyDescent="0.2">
      <c r="A23" s="254">
        <v>19</v>
      </c>
      <c r="B23" s="262"/>
      <c r="C23" s="128"/>
      <c r="D23" s="129"/>
      <c r="E23" s="320"/>
      <c r="F23" s="127"/>
      <c r="G23" s="256" t="str">
        <f t="shared" si="0"/>
        <v/>
      </c>
      <c r="J23" s="352" t="s">
        <v>569</v>
      </c>
      <c r="K23" s="353">
        <f>IF(ROUNDDOWN(G37*2/3,-3)&gt;G35,G35,ROUNDDOWN(G37*2/3,-3))</f>
        <v>0</v>
      </c>
    </row>
    <row r="24" spans="1:11" ht="19.5" customHeight="1" x14ac:dyDescent="0.2">
      <c r="A24" s="254">
        <v>20</v>
      </c>
      <c r="B24" s="262"/>
      <c r="C24" s="128"/>
      <c r="D24" s="129"/>
      <c r="E24" s="320"/>
      <c r="F24" s="127"/>
      <c r="G24" s="256" t="str">
        <f t="shared" si="0"/>
        <v/>
      </c>
      <c r="J24" s="137"/>
      <c r="K24" s="137"/>
    </row>
    <row r="25" spans="1:11" ht="19.5" customHeight="1" x14ac:dyDescent="0.2">
      <c r="A25" s="254">
        <v>21</v>
      </c>
      <c r="B25" s="262"/>
      <c r="C25" s="128"/>
      <c r="D25" s="129"/>
      <c r="E25" s="320"/>
      <c r="F25" s="127"/>
      <c r="G25" s="256" t="str">
        <f t="shared" si="0"/>
        <v/>
      </c>
      <c r="J25" s="352" t="s">
        <v>574</v>
      </c>
      <c r="K25" s="380">
        <v>30000000</v>
      </c>
    </row>
    <row r="26" spans="1:11" ht="19.5" customHeight="1" x14ac:dyDescent="0.2">
      <c r="A26" s="254">
        <v>22</v>
      </c>
      <c r="B26" s="262"/>
      <c r="C26" s="128"/>
      <c r="D26" s="129"/>
      <c r="E26" s="320"/>
      <c r="F26" s="127"/>
      <c r="G26" s="256" t="str">
        <f t="shared" si="0"/>
        <v/>
      </c>
      <c r="J26" s="352" t="s">
        <v>575</v>
      </c>
      <c r="K26" s="353">
        <v>10000</v>
      </c>
    </row>
    <row r="27" spans="1:11" ht="19.5" customHeight="1" x14ac:dyDescent="0.2">
      <c r="A27" s="254">
        <v>23</v>
      </c>
      <c r="B27" s="262"/>
      <c r="C27" s="128"/>
      <c r="D27" s="129"/>
      <c r="E27" s="320"/>
      <c r="F27" s="127"/>
      <c r="G27" s="256" t="str">
        <f t="shared" si="0"/>
        <v/>
      </c>
      <c r="J27" s="352" t="s">
        <v>576</v>
      </c>
      <c r="K27" s="380">
        <f>IF(E36*K26&gt;K25,K25,E36*K26)</f>
        <v>0</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262"/>
      <c r="C31" s="128"/>
      <c r="D31" s="129"/>
      <c r="E31" s="320"/>
      <c r="F31" s="127"/>
      <c r="G31" s="256" t="str">
        <f t="shared" si="0"/>
        <v/>
      </c>
    </row>
    <row r="32" spans="1:11" ht="19.5" customHeight="1" x14ac:dyDescent="0.2">
      <c r="A32" s="254">
        <v>28</v>
      </c>
      <c r="B32" s="262"/>
      <c r="C32" s="128"/>
      <c r="D32" s="129"/>
      <c r="E32" s="320"/>
      <c r="F32" s="127"/>
      <c r="G32" s="256" t="str">
        <f>IF(D32="","",D32*E32)</f>
        <v/>
      </c>
    </row>
    <row r="33" spans="1:9" ht="19.5" customHeight="1" x14ac:dyDescent="0.2">
      <c r="A33" s="254">
        <v>29</v>
      </c>
      <c r="B33" s="262"/>
      <c r="C33" s="128"/>
      <c r="D33" s="129"/>
      <c r="E33" s="320"/>
      <c r="F33" s="127"/>
      <c r="G33" s="256" t="str">
        <f>IF(D33="","",D33*E33)</f>
        <v/>
      </c>
    </row>
    <row r="34" spans="1:9" ht="19.5" customHeight="1" thickBot="1" x14ac:dyDescent="0.25">
      <c r="A34" s="254">
        <v>30</v>
      </c>
      <c r="B34" s="263"/>
      <c r="C34" s="197"/>
      <c r="D34" s="130"/>
      <c r="E34" s="321"/>
      <c r="F34" s="198"/>
      <c r="G34" s="257" t="str">
        <f t="shared" si="0"/>
        <v/>
      </c>
    </row>
    <row r="35" spans="1:9" ht="24" customHeight="1" x14ac:dyDescent="0.2">
      <c r="A35" s="246"/>
      <c r="B35" s="464" t="s">
        <v>460</v>
      </c>
      <c r="C35" s="465"/>
      <c r="D35" s="377" t="s">
        <v>579</v>
      </c>
      <c r="E35" s="267"/>
      <c r="F35" s="361" t="s">
        <v>281</v>
      </c>
      <c r="G35" s="365">
        <f>E35*K27</f>
        <v>0</v>
      </c>
    </row>
    <row r="36" spans="1:9" ht="24" customHeight="1" x14ac:dyDescent="0.2">
      <c r="A36" s="246"/>
      <c r="B36" s="466"/>
      <c r="C36" s="467"/>
      <c r="D36" s="379" t="s">
        <v>455</v>
      </c>
      <c r="E36" s="268"/>
      <c r="F36" s="363" t="s">
        <v>451</v>
      </c>
      <c r="G36" s="366"/>
      <c r="I36" s="260"/>
    </row>
    <row r="37" spans="1:9" ht="24" customHeight="1" x14ac:dyDescent="0.2">
      <c r="A37" s="246"/>
      <c r="B37" s="468" t="s">
        <v>461</v>
      </c>
      <c r="C37" s="469"/>
      <c r="D37" s="451"/>
      <c r="E37" s="452"/>
      <c r="F37" s="453"/>
      <c r="G37" s="356">
        <f>SUMIF(B5:B34,"&lt;&gt;"&amp;"▼助成対象外",G5:G34)</f>
        <v>0</v>
      </c>
    </row>
    <row r="38" spans="1:9" ht="24" customHeight="1" x14ac:dyDescent="0.2">
      <c r="A38" s="246"/>
      <c r="B38" s="468" t="s">
        <v>462</v>
      </c>
      <c r="C38" s="469"/>
      <c r="D38" s="451"/>
      <c r="E38" s="452"/>
      <c r="F38" s="453"/>
      <c r="G38" s="356">
        <f>SUMIF(B5:B34,"▼助成対象外",G5:G34)</f>
        <v>0</v>
      </c>
    </row>
    <row r="39" spans="1:9" ht="24" customHeight="1" thickBot="1" x14ac:dyDescent="0.25">
      <c r="A39" s="246"/>
      <c r="B39" s="470" t="s">
        <v>463</v>
      </c>
      <c r="C39" s="471"/>
      <c r="D39" s="357" t="s">
        <v>443</v>
      </c>
      <c r="E39" s="457" t="s">
        <v>571</v>
      </c>
      <c r="F39" s="458"/>
      <c r="G39" s="264"/>
      <c r="H39" s="260" t="s">
        <v>572</v>
      </c>
    </row>
    <row r="40" spans="1:9" ht="37.5" customHeight="1" thickTop="1" thickBot="1" x14ac:dyDescent="0.25">
      <c r="A40" s="246"/>
      <c r="B40" s="472" t="s">
        <v>494</v>
      </c>
      <c r="C40" s="473"/>
      <c r="D40" s="461" t="str">
        <f>IF(E39=J22,K22,IF(E39=J23,K23,""))</f>
        <v/>
      </c>
      <c r="E40" s="462"/>
      <c r="F40" s="463"/>
      <c r="G40" s="358" t="str">
        <f>IF(ISERROR(D40),0,IF(D40&lt;0,0,D40))</f>
        <v/>
      </c>
    </row>
    <row r="41" spans="1:9" ht="22.5" customHeight="1" x14ac:dyDescent="0.2">
      <c r="A41" s="246"/>
      <c r="B41" s="454" t="s">
        <v>457</v>
      </c>
      <c r="C41" s="454"/>
      <c r="D41" s="454"/>
      <c r="E41" s="454"/>
      <c r="F41" s="454"/>
      <c r="G41" s="454"/>
      <c r="H41" s="259"/>
    </row>
  </sheetData>
  <sheetProtection algorithmName="SHA-512" hashValue="1CNBpHIFMSVBy6wEl5Qbo0hsHgedTZDr8a7dc/871I988xh6aRs5bmOXqa/XHZsqzNwocTnyme4I6Pj7pREqSA==" saltValue="XumPFj+56m3lQ4SsRL8Pdg=="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2" priority="1">
      <formula>OR(AND($E$39="申請無し",$G$39&lt;&gt;0),AND($E$39="申請有り",$G$39&lt;=0))</formula>
    </cfRule>
  </conditionalFormatting>
  <dataValidations count="2">
    <dataValidation imeMode="off" allowBlank="1" showInputMessage="1" showErrorMessage="1" sqref="G39 D5:E34 G5:G34" xr:uid="{2648F2D8-641F-4D2D-81A6-EEFEA8C2B2D1}"/>
    <dataValidation type="whole" operator="greaterThanOrEqual" allowBlank="1" showInputMessage="1" sqref="E36" xr:uid="{9FEDF43B-BA7B-4B6E-B43D-AE50D8DB9EEA}">
      <formula1>0</formula1>
    </dataValidation>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9B46C04-44BE-4E35-BD8E-C28BC5173415}">
          <x14:formula1>
            <xm:f>選択肢!$F$3:$F$7</xm:f>
          </x14:formula1>
          <xm:sqref>B5:B34</xm:sqref>
        </x14:dataValidation>
        <x14:dataValidation type="list" allowBlank="1" showInputMessage="1" showErrorMessage="1" xr:uid="{74D06D31-F310-43AD-B0B5-41F9F0AF348F}">
          <x14:formula1>
            <xm:f>選択肢!$G$3:$G$16</xm:f>
          </x14:formula1>
          <xm:sqref>F5:F34</xm:sqref>
        </x14:dataValidation>
        <x14:dataValidation type="list" allowBlank="1" showInputMessage="1" showErrorMessage="1" xr:uid="{C98C9D6A-69FB-4B2C-9B6B-991C635A8450}">
          <x14:formula1>
            <xm:f>選択肢!$I$2:$I$4</xm:f>
          </x14:formula1>
          <xm:sqref>E39:F39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E392E-D853-43D2-B3F1-ECF7E5225337}">
  <dimension ref="A1:L42"/>
  <sheetViews>
    <sheetView showGridLines="0" view="pageBreakPreview" zoomScale="70" zoomScaleNormal="70"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5.6640625" style="136" customWidth="1"/>
    <col min="11" max="11" width="15.6640625" style="134" customWidth="1"/>
    <col min="12" max="12" width="10.6640625" style="349" customWidth="1"/>
    <col min="13" max="125" width="2.6640625" style="134" customWidth="1"/>
    <col min="126" max="16384" width="9" style="134"/>
  </cols>
  <sheetData>
    <row r="1" spans="1:9" ht="10.5" customHeight="1" x14ac:dyDescent="0.2"/>
    <row r="2" spans="1:9" ht="19.5" customHeight="1" x14ac:dyDescent="0.2">
      <c r="A2" s="137"/>
      <c r="B2" s="138" t="s">
        <v>601</v>
      </c>
      <c r="C2" s="137"/>
      <c r="D2" s="139"/>
      <c r="E2" s="139"/>
      <c r="F2" s="139"/>
      <c r="G2" s="137"/>
      <c r="I2" s="136" t="str">
        <f>'１号'!W2</f>
        <v>Ver.5</v>
      </c>
    </row>
    <row r="3" spans="1:9" ht="30" customHeight="1" thickBot="1" x14ac:dyDescent="0.25">
      <c r="A3" s="137"/>
      <c r="B3" s="474" t="s">
        <v>527</v>
      </c>
      <c r="C3" s="475"/>
      <c r="D3" s="475"/>
      <c r="E3" s="475"/>
      <c r="F3" s="475"/>
      <c r="G3" s="475"/>
      <c r="I3" s="200" t="s">
        <v>450</v>
      </c>
    </row>
    <row r="4" spans="1:9" ht="19.5" customHeight="1" thickBot="1" x14ac:dyDescent="0.25">
      <c r="A4" s="137"/>
      <c r="B4" s="367" t="s">
        <v>442</v>
      </c>
      <c r="C4" s="368" t="s">
        <v>313</v>
      </c>
      <c r="D4" s="368" t="s">
        <v>101</v>
      </c>
      <c r="E4" s="368" t="s">
        <v>6</v>
      </c>
      <c r="F4" s="369" t="s">
        <v>236</v>
      </c>
      <c r="G4" s="370" t="s">
        <v>102</v>
      </c>
    </row>
    <row r="5" spans="1:9" ht="19.5" customHeight="1" thickTop="1" x14ac:dyDescent="0.2">
      <c r="A5" s="371">
        <v>1</v>
      </c>
      <c r="B5" s="261"/>
      <c r="C5" s="125"/>
      <c r="D5" s="126"/>
      <c r="E5" s="319"/>
      <c r="F5" s="127"/>
      <c r="G5" s="373" t="str">
        <f t="shared" ref="G5:G34" si="0">IF(D5="","",D5*E5)</f>
        <v/>
      </c>
    </row>
    <row r="6" spans="1:9" ht="19.5" customHeight="1" x14ac:dyDescent="0.2">
      <c r="A6" s="371">
        <v>2</v>
      </c>
      <c r="B6" s="262"/>
      <c r="C6" s="128"/>
      <c r="D6" s="129"/>
      <c r="E6" s="320"/>
      <c r="F6" s="127"/>
      <c r="G6" s="373" t="str">
        <f t="shared" si="0"/>
        <v/>
      </c>
    </row>
    <row r="7" spans="1:9" ht="19.5" customHeight="1" x14ac:dyDescent="0.2">
      <c r="A7" s="371">
        <v>3</v>
      </c>
      <c r="B7" s="262"/>
      <c r="C7" s="128"/>
      <c r="D7" s="129"/>
      <c r="E7" s="320"/>
      <c r="F7" s="127"/>
      <c r="G7" s="373" t="str">
        <f t="shared" si="0"/>
        <v/>
      </c>
    </row>
    <row r="8" spans="1:9" ht="19.5" customHeight="1" x14ac:dyDescent="0.2">
      <c r="A8" s="371">
        <v>4</v>
      </c>
      <c r="B8" s="262"/>
      <c r="C8" s="128"/>
      <c r="D8" s="129"/>
      <c r="E8" s="320"/>
      <c r="F8" s="127"/>
      <c r="G8" s="373" t="str">
        <f t="shared" si="0"/>
        <v/>
      </c>
    </row>
    <row r="9" spans="1:9" ht="19.5" customHeight="1" x14ac:dyDescent="0.2">
      <c r="A9" s="371">
        <v>5</v>
      </c>
      <c r="B9" s="262"/>
      <c r="C9" s="128"/>
      <c r="D9" s="129"/>
      <c r="E9" s="320"/>
      <c r="F9" s="127"/>
      <c r="G9" s="373" t="str">
        <f t="shared" si="0"/>
        <v/>
      </c>
    </row>
    <row r="10" spans="1:9" ht="19.5" customHeight="1" x14ac:dyDescent="0.2">
      <c r="A10" s="371">
        <v>6</v>
      </c>
      <c r="B10" s="262"/>
      <c r="C10" s="128"/>
      <c r="D10" s="129"/>
      <c r="E10" s="320"/>
      <c r="F10" s="127"/>
      <c r="G10" s="373" t="str">
        <f t="shared" si="0"/>
        <v/>
      </c>
    </row>
    <row r="11" spans="1:9" ht="19.5" customHeight="1" x14ac:dyDescent="0.2">
      <c r="A11" s="371">
        <v>7</v>
      </c>
      <c r="B11" s="262"/>
      <c r="C11" s="128"/>
      <c r="D11" s="129"/>
      <c r="E11" s="320"/>
      <c r="F11" s="127"/>
      <c r="G11" s="373" t="str">
        <f t="shared" si="0"/>
        <v/>
      </c>
    </row>
    <row r="12" spans="1:9" ht="19.5" customHeight="1" x14ac:dyDescent="0.2">
      <c r="A12" s="371">
        <v>8</v>
      </c>
      <c r="B12" s="262"/>
      <c r="C12" s="128"/>
      <c r="D12" s="129"/>
      <c r="E12" s="320"/>
      <c r="F12" s="127"/>
      <c r="G12" s="373" t="str">
        <f t="shared" si="0"/>
        <v/>
      </c>
    </row>
    <row r="13" spans="1:9" ht="19.5" customHeight="1" x14ac:dyDescent="0.2">
      <c r="A13" s="371">
        <v>9</v>
      </c>
      <c r="B13" s="262"/>
      <c r="C13" s="128"/>
      <c r="D13" s="129"/>
      <c r="E13" s="320"/>
      <c r="F13" s="127"/>
      <c r="G13" s="373" t="str">
        <f t="shared" si="0"/>
        <v/>
      </c>
    </row>
    <row r="14" spans="1:9" ht="19.5" customHeight="1" x14ac:dyDescent="0.2">
      <c r="A14" s="371">
        <v>10</v>
      </c>
      <c r="B14" s="262"/>
      <c r="C14" s="128"/>
      <c r="D14" s="129"/>
      <c r="E14" s="320"/>
      <c r="F14" s="127"/>
      <c r="G14" s="373" t="str">
        <f t="shared" si="0"/>
        <v/>
      </c>
    </row>
    <row r="15" spans="1:9" ht="19.5" customHeight="1" x14ac:dyDescent="0.2">
      <c r="A15" s="371">
        <v>11</v>
      </c>
      <c r="B15" s="262"/>
      <c r="C15" s="128"/>
      <c r="D15" s="129"/>
      <c r="E15" s="320"/>
      <c r="F15" s="127"/>
      <c r="G15" s="373" t="str">
        <f t="shared" si="0"/>
        <v/>
      </c>
    </row>
    <row r="16" spans="1:9" ht="19.5" customHeight="1" x14ac:dyDescent="0.2">
      <c r="A16" s="371">
        <v>12</v>
      </c>
      <c r="B16" s="262"/>
      <c r="C16" s="128"/>
      <c r="D16" s="129"/>
      <c r="E16" s="320"/>
      <c r="F16" s="127"/>
      <c r="G16" s="373" t="str">
        <f t="shared" si="0"/>
        <v/>
      </c>
    </row>
    <row r="17" spans="1:12" ht="19.5" customHeight="1" x14ac:dyDescent="0.2">
      <c r="A17" s="371">
        <v>13</v>
      </c>
      <c r="B17" s="262"/>
      <c r="C17" s="128"/>
      <c r="D17" s="129"/>
      <c r="E17" s="320"/>
      <c r="F17" s="127"/>
      <c r="G17" s="373" t="str">
        <f t="shared" si="0"/>
        <v/>
      </c>
    </row>
    <row r="18" spans="1:12" ht="19.5" customHeight="1" x14ac:dyDescent="0.2">
      <c r="A18" s="371">
        <v>14</v>
      </c>
      <c r="B18" s="262"/>
      <c r="C18" s="128"/>
      <c r="D18" s="129"/>
      <c r="E18" s="320"/>
      <c r="F18" s="127"/>
      <c r="G18" s="373" t="str">
        <f t="shared" si="0"/>
        <v/>
      </c>
    </row>
    <row r="19" spans="1:12" ht="19.5" customHeight="1" x14ac:dyDescent="0.2">
      <c r="A19" s="371">
        <v>15</v>
      </c>
      <c r="B19" s="262"/>
      <c r="C19" s="128"/>
      <c r="D19" s="129"/>
      <c r="E19" s="320"/>
      <c r="F19" s="127"/>
      <c r="G19" s="373" t="str">
        <f t="shared" si="0"/>
        <v/>
      </c>
    </row>
    <row r="20" spans="1:12" ht="19.5" customHeight="1" x14ac:dyDescent="0.2">
      <c r="A20" s="371">
        <v>16</v>
      </c>
      <c r="B20" s="262"/>
      <c r="C20" s="128"/>
      <c r="D20" s="129"/>
      <c r="E20" s="320"/>
      <c r="F20" s="127"/>
      <c r="G20" s="373" t="str">
        <f t="shared" si="0"/>
        <v/>
      </c>
    </row>
    <row r="21" spans="1:12" ht="19.5" customHeight="1" x14ac:dyDescent="0.2">
      <c r="A21" s="371">
        <v>17</v>
      </c>
      <c r="B21" s="262"/>
      <c r="C21" s="128"/>
      <c r="D21" s="129"/>
      <c r="E21" s="320"/>
      <c r="F21" s="127"/>
      <c r="G21" s="373" t="str">
        <f t="shared" si="0"/>
        <v/>
      </c>
      <c r="J21" s="137" t="s">
        <v>567</v>
      </c>
      <c r="K21" s="138"/>
    </row>
    <row r="22" spans="1:12" ht="19.5" customHeight="1" x14ac:dyDescent="0.2">
      <c r="A22" s="371">
        <v>18</v>
      </c>
      <c r="B22" s="262"/>
      <c r="C22" s="128"/>
      <c r="D22" s="129"/>
      <c r="E22" s="320"/>
      <c r="F22" s="127"/>
      <c r="G22" s="373" t="str">
        <f t="shared" si="0"/>
        <v/>
      </c>
      <c r="J22" s="352" t="s">
        <v>568</v>
      </c>
      <c r="K22" s="353">
        <f>(D37+D38-G40)</f>
        <v>0</v>
      </c>
    </row>
    <row r="23" spans="1:12" ht="19.5" customHeight="1" x14ac:dyDescent="0.2">
      <c r="A23" s="371">
        <v>19</v>
      </c>
      <c r="B23" s="262"/>
      <c r="C23" s="128"/>
      <c r="D23" s="129"/>
      <c r="E23" s="320"/>
      <c r="F23" s="127"/>
      <c r="G23" s="373" t="str">
        <f t="shared" si="0"/>
        <v/>
      </c>
      <c r="J23" s="352" t="s">
        <v>569</v>
      </c>
      <c r="K23" s="353">
        <f>(D37+D38)</f>
        <v>0</v>
      </c>
    </row>
    <row r="24" spans="1:12" ht="19.5" customHeight="1" x14ac:dyDescent="0.2">
      <c r="A24" s="371">
        <v>20</v>
      </c>
      <c r="B24" s="262"/>
      <c r="C24" s="128"/>
      <c r="D24" s="129"/>
      <c r="E24" s="320"/>
      <c r="F24" s="127"/>
      <c r="G24" s="373" t="str">
        <f t="shared" si="0"/>
        <v/>
      </c>
      <c r="J24" s="381" t="s">
        <v>580</v>
      </c>
    </row>
    <row r="25" spans="1:12" ht="19.5" customHeight="1" x14ac:dyDescent="0.2">
      <c r="A25" s="371">
        <v>21</v>
      </c>
      <c r="B25" s="262"/>
      <c r="C25" s="128"/>
      <c r="D25" s="129"/>
      <c r="E25" s="320"/>
      <c r="F25" s="127"/>
      <c r="G25" s="373" t="str">
        <f t="shared" si="0"/>
        <v/>
      </c>
      <c r="J25" s="352" t="s">
        <v>581</v>
      </c>
      <c r="K25" s="382">
        <v>140000</v>
      </c>
      <c r="L25" s="138" t="s">
        <v>582</v>
      </c>
    </row>
    <row r="26" spans="1:12" ht="19.5" customHeight="1" x14ac:dyDescent="0.2">
      <c r="A26" s="371">
        <v>22</v>
      </c>
      <c r="B26" s="262"/>
      <c r="C26" s="128"/>
      <c r="D26" s="129"/>
      <c r="E26" s="320"/>
      <c r="F26" s="127"/>
      <c r="G26" s="373" t="str">
        <f t="shared" si="0"/>
        <v/>
      </c>
      <c r="J26" s="352" t="s">
        <v>583</v>
      </c>
      <c r="K26" s="382">
        <f>(300*$K$25)</f>
        <v>42000000</v>
      </c>
      <c r="L26" s="349" t="s">
        <v>584</v>
      </c>
    </row>
    <row r="27" spans="1:12" ht="19.5" customHeight="1" x14ac:dyDescent="0.2">
      <c r="A27" s="371">
        <v>23</v>
      </c>
      <c r="B27" s="262"/>
      <c r="C27" s="128"/>
      <c r="D27" s="129"/>
      <c r="E27" s="320"/>
      <c r="F27" s="127"/>
      <c r="G27" s="373" t="str">
        <f t="shared" si="0"/>
        <v/>
      </c>
      <c r="J27" s="352" t="s">
        <v>585</v>
      </c>
      <c r="K27" s="382">
        <v>64000000</v>
      </c>
      <c r="L27" s="349" t="s">
        <v>584</v>
      </c>
    </row>
    <row r="28" spans="1:12" ht="19.5" customHeight="1" x14ac:dyDescent="0.2">
      <c r="A28" s="371">
        <v>24</v>
      </c>
      <c r="B28" s="262"/>
      <c r="C28" s="128"/>
      <c r="D28" s="129"/>
      <c r="E28" s="320"/>
      <c r="F28" s="127"/>
      <c r="G28" s="373" t="str">
        <f t="shared" si="0"/>
        <v/>
      </c>
      <c r="J28" s="381" t="s">
        <v>586</v>
      </c>
    </row>
    <row r="29" spans="1:12" ht="19.5" customHeight="1" x14ac:dyDescent="0.2">
      <c r="A29" s="371">
        <v>25</v>
      </c>
      <c r="B29" s="262"/>
      <c r="C29" s="128"/>
      <c r="D29" s="129"/>
      <c r="E29" s="320"/>
      <c r="F29" s="127"/>
      <c r="G29" s="373" t="str">
        <f t="shared" si="0"/>
        <v/>
      </c>
      <c r="J29" s="352" t="str">
        <f>IF(E35&lt;=300,J25,J26)</f>
        <v>300Nm3以内</v>
      </c>
      <c r="K29" s="382">
        <f>IF(J29=J25,E35*K25,IF(J29=J26,K26,""))</f>
        <v>0</v>
      </c>
    </row>
    <row r="30" spans="1:12" ht="19.5" customHeight="1" x14ac:dyDescent="0.2">
      <c r="A30" s="371">
        <v>26</v>
      </c>
      <c r="B30" s="262"/>
      <c r="C30" s="128"/>
      <c r="D30" s="129"/>
      <c r="E30" s="320"/>
      <c r="F30" s="127"/>
      <c r="G30" s="373" t="str">
        <f t="shared" si="0"/>
        <v/>
      </c>
      <c r="J30" s="352" t="s">
        <v>587</v>
      </c>
      <c r="K30" s="382">
        <f>ROUNDDOWN(G37*2/3,-3)</f>
        <v>0</v>
      </c>
    </row>
    <row r="31" spans="1:12" ht="19.5" customHeight="1" x14ac:dyDescent="0.2">
      <c r="A31" s="371">
        <v>27</v>
      </c>
      <c r="B31" s="262"/>
      <c r="C31" s="128"/>
      <c r="D31" s="129"/>
      <c r="E31" s="320"/>
      <c r="F31" s="127"/>
      <c r="G31" s="373" t="str">
        <f t="shared" si="0"/>
        <v/>
      </c>
    </row>
    <row r="32" spans="1:12" ht="19.5" customHeight="1" x14ac:dyDescent="0.2">
      <c r="A32" s="371">
        <v>28</v>
      </c>
      <c r="B32" s="262"/>
      <c r="C32" s="128"/>
      <c r="D32" s="129"/>
      <c r="E32" s="320"/>
      <c r="F32" s="127"/>
      <c r="G32" s="373" t="str">
        <f>IF(D32="","",D32*E32)</f>
        <v/>
      </c>
      <c r="K32" s="383"/>
    </row>
    <row r="33" spans="1:11" ht="19.5" customHeight="1" x14ac:dyDescent="0.2">
      <c r="A33" s="371">
        <v>29</v>
      </c>
      <c r="B33" s="262"/>
      <c r="C33" s="128"/>
      <c r="D33" s="129"/>
      <c r="E33" s="320"/>
      <c r="F33" s="127"/>
      <c r="G33" s="373" t="str">
        <f>IF(D33="","",D33*E33)</f>
        <v/>
      </c>
    </row>
    <row r="34" spans="1:11" ht="19.5" customHeight="1" thickBot="1" x14ac:dyDescent="0.25">
      <c r="A34" s="371">
        <v>30</v>
      </c>
      <c r="B34" s="263"/>
      <c r="C34" s="197"/>
      <c r="D34" s="130"/>
      <c r="E34" s="321"/>
      <c r="F34" s="198"/>
      <c r="G34" s="374" t="str">
        <f t="shared" si="0"/>
        <v/>
      </c>
      <c r="J34" s="381" t="s">
        <v>588</v>
      </c>
    </row>
    <row r="35" spans="1:11" ht="24" customHeight="1" x14ac:dyDescent="0.2">
      <c r="A35" s="137"/>
      <c r="B35" s="481" t="s">
        <v>523</v>
      </c>
      <c r="C35" s="482"/>
      <c r="D35" s="384" t="s">
        <v>589</v>
      </c>
      <c r="E35" s="265"/>
      <c r="F35" s="385" t="s">
        <v>451</v>
      </c>
      <c r="G35" s="362">
        <f>IF(E35&lt;=300,E35*140000,42000000)</f>
        <v>0</v>
      </c>
      <c r="I35" s="375"/>
      <c r="J35" s="353" t="s">
        <v>588</v>
      </c>
      <c r="K35" s="382">
        <f>K27-D37</f>
        <v>64000000</v>
      </c>
    </row>
    <row r="36" spans="1:11" ht="24" customHeight="1" x14ac:dyDescent="0.2">
      <c r="A36" s="137"/>
      <c r="B36" s="483" t="s">
        <v>524</v>
      </c>
      <c r="C36" s="484"/>
      <c r="D36" s="485"/>
      <c r="E36" s="486"/>
      <c r="F36" s="487"/>
      <c r="G36" s="386">
        <f>IF(G35+D38&gt;64000000,64000000-G35,D38)</f>
        <v>0</v>
      </c>
      <c r="I36" s="375"/>
      <c r="J36" s="352" t="s">
        <v>590</v>
      </c>
      <c r="K36" s="382">
        <f>ROUNDDOWN(G38*2/3,-3)</f>
        <v>0</v>
      </c>
    </row>
    <row r="37" spans="1:11" ht="24" customHeight="1" x14ac:dyDescent="0.2">
      <c r="A37" s="137"/>
      <c r="B37" s="449" t="s">
        <v>522</v>
      </c>
      <c r="C37" s="450"/>
      <c r="D37" s="488">
        <f>IF($K$30&lt;=$K$29,$K$30,$K$29)</f>
        <v>0</v>
      </c>
      <c r="E37" s="489"/>
      <c r="F37" s="490"/>
      <c r="G37" s="356">
        <f>SUMIF(B5:B34,"設備費",G5:G34)</f>
        <v>0</v>
      </c>
    </row>
    <row r="38" spans="1:11" ht="24" customHeight="1" x14ac:dyDescent="0.2">
      <c r="A38" s="137"/>
      <c r="B38" s="449" t="s">
        <v>525</v>
      </c>
      <c r="C38" s="450"/>
      <c r="D38" s="491">
        <f>IF($K$36&lt;=$K$35,$K$36,$K$35)</f>
        <v>0</v>
      </c>
      <c r="E38" s="492"/>
      <c r="F38" s="493"/>
      <c r="G38" s="356">
        <f>SUMIFS(G5:G34,B5:B34,"&lt;&gt;"&amp;"▼助成対象外",B5:B34,"&lt;&gt;"&amp;"設備費",B5:B34,"&lt;&gt;"&amp;"")</f>
        <v>0</v>
      </c>
      <c r="K38" s="387"/>
    </row>
    <row r="39" spans="1:11" ht="24" customHeight="1" x14ac:dyDescent="0.2">
      <c r="A39" s="137"/>
      <c r="B39" s="449" t="s">
        <v>458</v>
      </c>
      <c r="C39" s="450"/>
      <c r="D39" s="494"/>
      <c r="E39" s="495"/>
      <c r="F39" s="496"/>
      <c r="G39" s="356">
        <f>SUMIF(B5:B34,"▼助成対象外",G5:G34)</f>
        <v>0</v>
      </c>
    </row>
    <row r="40" spans="1:11" ht="24" customHeight="1" thickBot="1" x14ac:dyDescent="0.25">
      <c r="A40" s="137"/>
      <c r="B40" s="455" t="s">
        <v>459</v>
      </c>
      <c r="C40" s="456"/>
      <c r="D40" s="357" t="s">
        <v>443</v>
      </c>
      <c r="E40" s="457" t="s">
        <v>571</v>
      </c>
      <c r="F40" s="458"/>
      <c r="G40" s="264"/>
      <c r="H40" s="375" t="s">
        <v>572</v>
      </c>
    </row>
    <row r="41" spans="1:11" ht="37.5" customHeight="1" thickTop="1" thickBot="1" x14ac:dyDescent="0.25">
      <c r="A41" s="137"/>
      <c r="B41" s="459" t="s">
        <v>495</v>
      </c>
      <c r="C41" s="460"/>
      <c r="D41" s="461" t="str">
        <f>IF(E40=J22,K22,IF(E40=J23,K23,""))</f>
        <v/>
      </c>
      <c r="E41" s="462"/>
      <c r="F41" s="463"/>
      <c r="G41" s="358" t="str">
        <f>IF(ISERROR(D41),0,IF(D41&lt;0,0,D41))</f>
        <v/>
      </c>
    </row>
    <row r="42" spans="1:11" ht="22.5" customHeight="1" x14ac:dyDescent="0.2">
      <c r="A42" s="137"/>
      <c r="B42" s="478" t="s">
        <v>457</v>
      </c>
      <c r="C42" s="478"/>
      <c r="D42" s="478"/>
      <c r="E42" s="478"/>
      <c r="F42" s="478"/>
      <c r="G42" s="478"/>
      <c r="H42" s="376"/>
    </row>
  </sheetData>
  <sheetProtection algorithmName="SHA-512" hashValue="IZTrze5OiB4oWzM5wFFlK8x/1MysRnfrd8wCt+paUtnKgMuAFmguf74pr9XpMUuk6sJCSt6t4iGYrR1BUmP9xw==" saltValue="NX2oRUjDOfo2AbTiWf02sg==" spinCount="100000" sheet="1" formatCells="0" formatColumns="0" formatRows="0"/>
  <mergeCells count="15">
    <mergeCell ref="B41:C41"/>
    <mergeCell ref="D41:F41"/>
    <mergeCell ref="B42:G42"/>
    <mergeCell ref="B38:C38"/>
    <mergeCell ref="D38:F38"/>
    <mergeCell ref="B39:C39"/>
    <mergeCell ref="D39:F39"/>
    <mergeCell ref="B40:C40"/>
    <mergeCell ref="E40:F40"/>
    <mergeCell ref="B3:G3"/>
    <mergeCell ref="B35:C35"/>
    <mergeCell ref="B36:C36"/>
    <mergeCell ref="D36:F36"/>
    <mergeCell ref="B37:C37"/>
    <mergeCell ref="D37:F37"/>
  </mergeCells>
  <phoneticPr fontId="31"/>
  <conditionalFormatting sqref="G40">
    <cfRule type="expression" dxfId="1" priority="1">
      <formula>OR(AND($E$40="申請無し",$G$40&lt;&gt;0),AND($E$40="申請有り",$G$40&lt;=0))</formula>
    </cfRule>
  </conditionalFormatting>
  <dataValidations count="2">
    <dataValidation type="whole" operator="greaterThanOrEqual" allowBlank="1" showInputMessage="1" sqref="E35" xr:uid="{310B20C4-0245-40B1-9AC0-C06F60196599}">
      <formula1>0</formula1>
    </dataValidation>
    <dataValidation imeMode="off" allowBlank="1" showInputMessage="1" showErrorMessage="1" sqref="D5:E34 G5:G34" xr:uid="{19DC63EE-9AA0-4CEA-A945-F2831D479775}"/>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4FBE13E-4A24-4417-8FED-137E1DF55FE8}">
          <x14:formula1>
            <xm:f>選択肢!$I$2:$I$4</xm:f>
          </x14:formula1>
          <xm:sqref>E40:F40</xm:sqref>
        </x14:dataValidation>
        <x14:dataValidation type="list" allowBlank="1" showInputMessage="1" showErrorMessage="1" xr:uid="{AF43484E-1C7E-43D4-A18F-445B45712FF9}">
          <x14:formula1>
            <xm:f>選択肢!$F$3:$F$7</xm:f>
          </x14:formula1>
          <xm:sqref>B5:B34</xm:sqref>
        </x14:dataValidation>
        <x14:dataValidation type="list" allowBlank="1" showInputMessage="1" showErrorMessage="1" xr:uid="{10F7C6FC-80CF-4BB4-9353-4E289D1AE0B4}">
          <x14:formula1>
            <xm:f>選択肢!$G$3:$G$16</xm:f>
          </x14:formula1>
          <xm:sqref>F5:F34</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0C69E-E4EB-42F9-B9E7-53187B1CB4FC}">
  <dimension ref="A1:K40"/>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5.66406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602</v>
      </c>
      <c r="C2" s="246"/>
      <c r="D2" s="248"/>
      <c r="E2" s="248"/>
      <c r="F2" s="248"/>
      <c r="G2" s="246"/>
      <c r="I2" s="136" t="str">
        <f>'１号'!W2</f>
        <v>Ver.5</v>
      </c>
    </row>
    <row r="3" spans="1:9" ht="30" customHeight="1" thickBot="1" x14ac:dyDescent="0.25">
      <c r="A3" s="246"/>
      <c r="B3" s="497" t="s">
        <v>535</v>
      </c>
      <c r="C3" s="497"/>
      <c r="D3" s="497"/>
      <c r="E3" s="497"/>
      <c r="F3" s="497"/>
      <c r="G3" s="497"/>
      <c r="I3" s="249" t="s">
        <v>450</v>
      </c>
    </row>
    <row r="4" spans="1:9" ht="19.5" customHeight="1" thickBot="1" x14ac:dyDescent="0.25">
      <c r="A4" s="246"/>
      <c r="B4" s="250" t="s">
        <v>442</v>
      </c>
      <c r="C4" s="251" t="s">
        <v>313</v>
      </c>
      <c r="D4" s="251" t="s">
        <v>101</v>
      </c>
      <c r="E4" s="251" t="s">
        <v>6</v>
      </c>
      <c r="F4" s="252" t="s">
        <v>236</v>
      </c>
      <c r="G4" s="253" t="s">
        <v>102</v>
      </c>
    </row>
    <row r="5" spans="1:9" ht="19.5" customHeight="1" thickTop="1" x14ac:dyDescent="0.2">
      <c r="A5" s="254">
        <v>1</v>
      </c>
      <c r="B5" s="261"/>
      <c r="C5" s="125"/>
      <c r="D5" s="126"/>
      <c r="E5" s="127"/>
      <c r="F5" s="127"/>
      <c r="G5" s="255" t="str">
        <f>IF(D5="","",D5*E5)</f>
        <v/>
      </c>
    </row>
    <row r="6" spans="1:9" ht="19.5" customHeight="1" x14ac:dyDescent="0.2">
      <c r="A6" s="254">
        <v>2</v>
      </c>
      <c r="B6" s="262"/>
      <c r="C6" s="128"/>
      <c r="D6" s="129"/>
      <c r="E6" s="127"/>
      <c r="F6" s="127"/>
      <c r="G6" s="256" t="str">
        <f t="shared" ref="G6:G34" si="0">IF(D6="","",D6*E6)</f>
        <v/>
      </c>
    </row>
    <row r="7" spans="1:9" ht="19.5" customHeight="1" x14ac:dyDescent="0.2">
      <c r="A7" s="254">
        <v>3</v>
      </c>
      <c r="B7" s="262"/>
      <c r="C7" s="128"/>
      <c r="D7" s="129"/>
      <c r="E7" s="127"/>
      <c r="F7" s="127"/>
      <c r="G7" s="256" t="str">
        <f t="shared" si="0"/>
        <v/>
      </c>
    </row>
    <row r="8" spans="1:9" ht="19.5" customHeight="1" x14ac:dyDescent="0.2">
      <c r="A8" s="254">
        <v>4</v>
      </c>
      <c r="B8" s="262"/>
      <c r="C8" s="128"/>
      <c r="D8" s="129"/>
      <c r="E8" s="127"/>
      <c r="F8" s="127"/>
      <c r="G8" s="256" t="str">
        <f t="shared" si="0"/>
        <v/>
      </c>
    </row>
    <row r="9" spans="1:9" ht="19.5" customHeight="1" x14ac:dyDescent="0.2">
      <c r="A9" s="254">
        <v>5</v>
      </c>
      <c r="B9" s="262"/>
      <c r="C9" s="128"/>
      <c r="D9" s="129"/>
      <c r="E9" s="127"/>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137" t="s">
        <v>567</v>
      </c>
      <c r="K21" s="138"/>
    </row>
    <row r="22" spans="1:11" ht="19.5" customHeight="1" x14ac:dyDescent="0.2">
      <c r="A22" s="254">
        <v>18</v>
      </c>
      <c r="B22" s="262"/>
      <c r="C22" s="128"/>
      <c r="D22" s="129"/>
      <c r="E22" s="320"/>
      <c r="F22" s="127"/>
      <c r="G22" s="256" t="str">
        <f t="shared" si="0"/>
        <v/>
      </c>
      <c r="J22" s="352" t="s">
        <v>568</v>
      </c>
      <c r="K22" s="353">
        <f>IF(ROUNDDOWN(G36*2/3-G38,-3)&gt;G35,G35,ROUNDDOWN(G36*2/3-G38,-3))</f>
        <v>0</v>
      </c>
    </row>
    <row r="23" spans="1:11" ht="19.5" customHeight="1" x14ac:dyDescent="0.2">
      <c r="A23" s="254">
        <v>19</v>
      </c>
      <c r="B23" s="262"/>
      <c r="C23" s="128"/>
      <c r="D23" s="129"/>
      <c r="E23" s="320"/>
      <c r="F23" s="127"/>
      <c r="G23" s="256" t="str">
        <f t="shared" si="0"/>
        <v/>
      </c>
      <c r="J23" s="352" t="s">
        <v>569</v>
      </c>
      <c r="K23" s="353">
        <f>IF(ROUNDDOWN(G36*2/3,-3)&gt;G35,G35,ROUNDDOWN(G36*2/3,-3))</f>
        <v>0</v>
      </c>
    </row>
    <row r="24" spans="1:11" ht="19.5" customHeight="1" x14ac:dyDescent="0.2">
      <c r="A24" s="254">
        <v>20</v>
      </c>
      <c r="B24" s="262"/>
      <c r="C24" s="128"/>
      <c r="D24" s="129"/>
      <c r="E24" s="320"/>
      <c r="F24" s="127"/>
      <c r="G24" s="256" t="str">
        <f t="shared" si="0"/>
        <v/>
      </c>
    </row>
    <row r="25" spans="1:11" ht="19.5" customHeight="1" x14ac:dyDescent="0.2">
      <c r="A25" s="254">
        <v>21</v>
      </c>
      <c r="B25" s="262"/>
      <c r="C25" s="128"/>
      <c r="D25" s="129"/>
      <c r="E25" s="320"/>
      <c r="F25" s="127"/>
      <c r="G25" s="256" t="str">
        <f t="shared" si="0"/>
        <v/>
      </c>
    </row>
    <row r="26" spans="1:11" ht="19.5" customHeight="1" x14ac:dyDescent="0.2">
      <c r="A26" s="254">
        <v>22</v>
      </c>
      <c r="B26" s="262"/>
      <c r="C26" s="128"/>
      <c r="D26" s="129"/>
      <c r="E26" s="320"/>
      <c r="F26" s="127"/>
      <c r="G26" s="256" t="str">
        <f t="shared" si="0"/>
        <v/>
      </c>
    </row>
    <row r="27" spans="1:11" ht="19.5" customHeight="1" x14ac:dyDescent="0.2">
      <c r="A27" s="254">
        <v>23</v>
      </c>
      <c r="B27" s="262"/>
      <c r="C27" s="128"/>
      <c r="D27" s="129"/>
      <c r="E27" s="320"/>
      <c r="F27" s="127"/>
      <c r="G27" s="256" t="str">
        <f t="shared" si="0"/>
        <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401"/>
      <c r="C31" s="128"/>
      <c r="D31" s="129"/>
      <c r="E31" s="320"/>
      <c r="F31" s="127"/>
      <c r="G31" s="256" t="str">
        <f t="shared" si="0"/>
        <v/>
      </c>
    </row>
    <row r="32" spans="1:11" ht="19.5" customHeight="1" x14ac:dyDescent="0.2">
      <c r="A32" s="254">
        <v>28</v>
      </c>
      <c r="B32" s="399"/>
      <c r="C32" s="128"/>
      <c r="D32" s="129"/>
      <c r="E32" s="320"/>
      <c r="F32" s="127"/>
      <c r="G32" s="256" t="str">
        <f>IF(D32="","",D32*E32)</f>
        <v/>
      </c>
    </row>
    <row r="33" spans="1:8" ht="19.5" customHeight="1" x14ac:dyDescent="0.2">
      <c r="A33" s="254">
        <v>29</v>
      </c>
      <c r="B33" s="262"/>
      <c r="C33" s="128"/>
      <c r="D33" s="129"/>
      <c r="E33" s="320"/>
      <c r="F33" s="127"/>
      <c r="G33" s="256" t="str">
        <f>IF(D33="","",D33*E33)</f>
        <v/>
      </c>
    </row>
    <row r="34" spans="1:8" ht="19.5" customHeight="1" thickBot="1" x14ac:dyDescent="0.25">
      <c r="A34" s="254">
        <v>30</v>
      </c>
      <c r="B34" s="263"/>
      <c r="C34" s="197"/>
      <c r="D34" s="130"/>
      <c r="E34" s="321"/>
      <c r="F34" s="198"/>
      <c r="G34" s="257" t="str">
        <f t="shared" si="0"/>
        <v/>
      </c>
    </row>
    <row r="35" spans="1:8" ht="24" customHeight="1" x14ac:dyDescent="0.2">
      <c r="A35" s="246"/>
      <c r="B35" s="445" t="s">
        <v>480</v>
      </c>
      <c r="C35" s="446"/>
      <c r="D35" s="328" t="s">
        <v>591</v>
      </c>
      <c r="E35" s="498"/>
      <c r="F35" s="499"/>
      <c r="G35" s="355">
        <f>63000000</f>
        <v>63000000</v>
      </c>
    </row>
    <row r="36" spans="1:8" ht="24" customHeight="1" x14ac:dyDescent="0.2">
      <c r="A36" s="246"/>
      <c r="B36" s="449" t="s">
        <v>481</v>
      </c>
      <c r="C36" s="450"/>
      <c r="D36" s="451"/>
      <c r="E36" s="452"/>
      <c r="F36" s="453"/>
      <c r="G36" s="356">
        <f>SUMIF(B5:B34,"&lt;&gt;"&amp;"▼助成対象外",G5:G34)</f>
        <v>0</v>
      </c>
    </row>
    <row r="37" spans="1:8" ht="24" customHeight="1" x14ac:dyDescent="0.2">
      <c r="A37" s="246"/>
      <c r="B37" s="449" t="s">
        <v>482</v>
      </c>
      <c r="C37" s="450"/>
      <c r="D37" s="451"/>
      <c r="E37" s="452"/>
      <c r="F37" s="453"/>
      <c r="G37" s="356">
        <f>SUMIF(B5:B34,"▼助成対象外",G5:G34)</f>
        <v>0</v>
      </c>
    </row>
    <row r="38" spans="1:8" ht="24" customHeight="1" thickBot="1" x14ac:dyDescent="0.25">
      <c r="A38" s="246"/>
      <c r="B38" s="455" t="s">
        <v>463</v>
      </c>
      <c r="C38" s="456"/>
      <c r="D38" s="388" t="s">
        <v>443</v>
      </c>
      <c r="E38" s="457" t="s">
        <v>571</v>
      </c>
      <c r="F38" s="458"/>
      <c r="G38" s="264"/>
      <c r="H38" s="260" t="s">
        <v>572</v>
      </c>
    </row>
    <row r="39" spans="1:8" ht="37.5" customHeight="1" thickTop="1" thickBot="1" x14ac:dyDescent="0.25">
      <c r="A39" s="246"/>
      <c r="B39" s="459" t="s">
        <v>496</v>
      </c>
      <c r="C39" s="460"/>
      <c r="D39" s="461" t="str">
        <f>IF(E38=J22,K22,IF(E38=J23,K23,""))</f>
        <v/>
      </c>
      <c r="E39" s="462"/>
      <c r="F39" s="463"/>
      <c r="G39" s="358" t="str">
        <f>IF(OR($G$35=0,ISERROR(D39)),0,IF(D39&lt;0,0,D39))</f>
        <v/>
      </c>
    </row>
    <row r="40" spans="1:8" ht="22.5" customHeight="1" x14ac:dyDescent="0.2">
      <c r="A40" s="246"/>
      <c r="B40" s="478" t="s">
        <v>457</v>
      </c>
      <c r="C40" s="478"/>
      <c r="D40" s="478"/>
      <c r="E40" s="478"/>
      <c r="F40" s="478"/>
      <c r="G40" s="478"/>
      <c r="H40" s="259"/>
    </row>
  </sheetData>
  <sheetProtection algorithmName="SHA-512" hashValue="uBeF3KbaHJPEObTXRbVBIqvw3JvNnTgvAXxJVQ84DW915zQmdWlhak7MMHHKhoTOtHOnieyCteUADtFWtedj7Q==" saltValue="wKl0kVWKOUFRLEMGiXSdJg==" spinCount="100000" sheet="1" formatCells="0" formatColumns="0" formatRows="0"/>
  <mergeCells count="12">
    <mergeCell ref="B38:C38"/>
    <mergeCell ref="E38:F38"/>
    <mergeCell ref="B39:C39"/>
    <mergeCell ref="D39:F39"/>
    <mergeCell ref="B40:G40"/>
    <mergeCell ref="B37:C37"/>
    <mergeCell ref="D37:F37"/>
    <mergeCell ref="B3:G3"/>
    <mergeCell ref="B35:C35"/>
    <mergeCell ref="E35:F35"/>
    <mergeCell ref="B36:C36"/>
    <mergeCell ref="D36:F36"/>
  </mergeCells>
  <phoneticPr fontId="31"/>
  <conditionalFormatting sqref="G38">
    <cfRule type="expression" dxfId="0" priority="1">
      <formula>OR(AND($E$38="申請無し",$G$38&lt;&gt;0),AND($E$38="申請有り",$G$38&lt;=0))</formula>
    </cfRule>
  </conditionalFormatting>
  <dataValidations count="1">
    <dataValidation imeMode="off" allowBlank="1" showInputMessage="1" showErrorMessage="1" sqref="G38 G5:G34 D10:E34 D5:D9" xr:uid="{AC4FCE96-778E-4159-9A75-57AD6111555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308F868-0182-4ADC-9B7E-566FF3E41288}">
          <x14:formula1>
            <xm:f>選択肢!$G$3:$G$16</xm:f>
          </x14:formula1>
          <xm:sqref>F5:F34</xm:sqref>
        </x14:dataValidation>
        <x14:dataValidation type="list" allowBlank="1" showInputMessage="1" showErrorMessage="1" xr:uid="{5A69D546-D7C7-4BCF-975F-FA5B6D0E3AA3}">
          <x14:formula1>
            <xm:f>選択肢!$I$2:$I$4</xm:f>
          </x14:formula1>
          <xm:sqref>E38:F38</xm:sqref>
        </x14:dataValidation>
        <x14:dataValidation type="list" allowBlank="1" showInputMessage="1" showErrorMessage="1" xr:uid="{0510B1BC-E2AA-4DB1-927A-2FF02F0D8B7C}">
          <x14:formula1>
            <xm:f>選択肢!$F$3:$F$7</xm:f>
          </x14:formula1>
          <xm:sqref>B33:B34 B10:B30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rgb="FF92D050"/>
    <pageSetUpPr fitToPage="1"/>
  </sheetPr>
  <dimension ref="C2:H18"/>
  <sheetViews>
    <sheetView showGridLines="0" zoomScale="70" zoomScaleNormal="70" zoomScaleSheetLayoutView="100" workbookViewId="0"/>
  </sheetViews>
  <sheetFormatPr defaultColWidth="9" defaultRowHeight="13.2" x14ac:dyDescent="0.2"/>
  <cols>
    <col min="1" max="1" width="2.6640625" style="132" customWidth="1"/>
    <col min="2" max="2" width="1.6640625" style="132" customWidth="1"/>
    <col min="3" max="3" width="17.109375" style="132" customWidth="1"/>
    <col min="4" max="4" width="79.6640625" style="140" customWidth="1"/>
    <col min="5" max="5" width="1.6640625" style="132" customWidth="1"/>
    <col min="6" max="6" width="3.33203125" style="132" customWidth="1"/>
    <col min="7" max="7" width="2.6640625" style="132" customWidth="1"/>
    <col min="8" max="8" width="7.33203125" style="132" customWidth="1"/>
    <col min="9" max="64" width="2.6640625" style="132" customWidth="1"/>
    <col min="65" max="16384" width="9" style="132"/>
  </cols>
  <sheetData>
    <row r="2" spans="3:8" ht="19.5" customHeight="1" x14ac:dyDescent="0.2">
      <c r="C2" s="155" t="s">
        <v>402</v>
      </c>
      <c r="F2" s="141" t="str">
        <f>'１号'!$W$2</f>
        <v>Ver.5</v>
      </c>
    </row>
    <row r="3" spans="3:8" ht="30" customHeight="1" x14ac:dyDescent="0.2">
      <c r="C3" s="503" t="s">
        <v>388</v>
      </c>
      <c r="D3" s="503"/>
    </row>
    <row r="4" spans="3:8" s="140" customFormat="1" ht="24" customHeight="1" x14ac:dyDescent="0.2">
      <c r="C4" s="142" t="s">
        <v>260</v>
      </c>
      <c r="D4" s="297" t="str">
        <f>IF('１号'!E15="","",'１号'!E15)</f>
        <v/>
      </c>
      <c r="F4" s="133" t="s">
        <v>261</v>
      </c>
    </row>
    <row r="5" spans="3:8" s="140" customFormat="1" ht="24" customHeight="1" x14ac:dyDescent="0.2">
      <c r="C5" s="143"/>
      <c r="D5" s="144"/>
      <c r="H5" s="133"/>
    </row>
    <row r="6" spans="3:8" ht="24" customHeight="1" x14ac:dyDescent="0.2">
      <c r="C6" s="155" t="s">
        <v>385</v>
      </c>
      <c r="D6" s="155"/>
    </row>
    <row r="7" spans="3:8" s="140" customFormat="1" ht="120.75" customHeight="1" x14ac:dyDescent="0.2">
      <c r="C7" s="145" t="s">
        <v>382</v>
      </c>
      <c r="D7" s="146" t="s">
        <v>434</v>
      </c>
    </row>
    <row r="8" spans="3:8" s="140" customFormat="1" ht="260.25" customHeight="1" x14ac:dyDescent="0.2">
      <c r="C8" s="147" t="s">
        <v>372</v>
      </c>
      <c r="D8" s="148" t="s">
        <v>540</v>
      </c>
    </row>
    <row r="9" spans="3:8" s="140" customFormat="1" ht="33" customHeight="1" x14ac:dyDescent="0.2">
      <c r="C9" s="145" t="s">
        <v>371</v>
      </c>
      <c r="D9" s="148" t="s">
        <v>374</v>
      </c>
    </row>
    <row r="10" spans="3:8" s="140" customFormat="1" ht="33" customHeight="1" x14ac:dyDescent="0.2">
      <c r="C10" s="145" t="s">
        <v>373</v>
      </c>
      <c r="D10" s="148" t="s">
        <v>375</v>
      </c>
    </row>
    <row r="11" spans="3:8" s="140" customFormat="1" ht="70.5" customHeight="1" x14ac:dyDescent="0.2">
      <c r="C11" s="201" t="s">
        <v>381</v>
      </c>
      <c r="D11" s="150"/>
    </row>
    <row r="12" spans="3:8" s="140" customFormat="1" ht="30" customHeight="1" x14ac:dyDescent="0.2">
      <c r="C12" s="500" t="s">
        <v>377</v>
      </c>
      <c r="D12" s="151" t="s">
        <v>376</v>
      </c>
    </row>
    <row r="13" spans="3:8" s="140" customFormat="1" ht="30" customHeight="1" x14ac:dyDescent="0.2">
      <c r="C13" s="501"/>
      <c r="D13" s="152" t="s">
        <v>378</v>
      </c>
    </row>
    <row r="14" spans="3:8" s="140" customFormat="1" ht="36" customHeight="1" x14ac:dyDescent="0.2">
      <c r="C14" s="500" t="s">
        <v>379</v>
      </c>
      <c r="D14" s="149" t="s">
        <v>423</v>
      </c>
    </row>
    <row r="15" spans="3:8" s="140" customFormat="1" ht="24" customHeight="1" x14ac:dyDescent="0.2">
      <c r="C15" s="502"/>
      <c r="D15" s="152" t="s">
        <v>380</v>
      </c>
    </row>
    <row r="16" spans="3:8" s="140" customFormat="1" ht="30" customHeight="1" x14ac:dyDescent="0.2">
      <c r="C16" s="502"/>
      <c r="D16" s="149" t="s">
        <v>383</v>
      </c>
    </row>
    <row r="17" spans="3:4" s="140" customFormat="1" ht="30" customHeight="1" x14ac:dyDescent="0.2">
      <c r="C17" s="501"/>
      <c r="D17" s="152" t="s">
        <v>380</v>
      </c>
    </row>
    <row r="18" spans="3:4" s="140" customFormat="1" ht="24" customHeight="1" x14ac:dyDescent="0.2">
      <c r="C18" s="153" t="s">
        <v>384</v>
      </c>
    </row>
  </sheetData>
  <sheetProtection algorithmName="SHA-512" hashValue="ZtLhlI9g18BXtnolrTCK5mhK8tEZKDlwE0xtHN6zLE40hQ6f11OiVTzvJC/BklQyVuPC7cwTDVRUrt5Y8zLWzg==" saltValue="KjRFpcWzIi2+FJg4kmLBRg==" spinCount="100000" sheet="1" formatCells="0" formatColumns="0" formatRows="0" selectLockedCells="1"/>
  <mergeCells count="3">
    <mergeCell ref="C12:C13"/>
    <mergeCell ref="C14:C17"/>
    <mergeCell ref="C3:D3"/>
  </mergeCells>
  <phoneticPr fontId="5"/>
  <printOptions verticalCentered="1"/>
  <pageMargins left="0.74803149606299213" right="0.43307086614173229" top="0.39370078740157483" bottom="0.47" header="0.19685039370078741" footer="0.23622047244094491"/>
  <pageSetup paperSize="9" scale="92" fitToHeight="0" orientation="portrait" r:id="rId1"/>
  <headerFooter>
    <oddFooter>&amp;R&amp;"ＭＳ Ｐ明朝,標準"&amp;10（日本産業規格A列4番）</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92D050"/>
  </sheetPr>
  <dimension ref="C2:AM57"/>
  <sheetViews>
    <sheetView showGridLines="0" zoomScaleNormal="100" zoomScaleSheetLayoutView="100" workbookViewId="0"/>
  </sheetViews>
  <sheetFormatPr defaultColWidth="2.44140625" defaultRowHeight="14.4" x14ac:dyDescent="0.2"/>
  <cols>
    <col min="1" max="1" width="2.44140625" style="2"/>
    <col min="2" max="2" width="1.6640625" style="2" customWidth="1"/>
    <col min="3" max="37" width="2.44140625" style="2"/>
    <col min="38" max="38" width="1.6640625" style="2" customWidth="1"/>
    <col min="39" max="16384" width="2.44140625" style="2"/>
  </cols>
  <sheetData>
    <row r="2" spans="3:39" ht="19.5" customHeight="1" x14ac:dyDescent="0.2">
      <c r="C2" s="2" t="s">
        <v>331</v>
      </c>
      <c r="AM2" s="154" t="str">
        <f>'１号'!$W$2</f>
        <v>Ver.5</v>
      </c>
    </row>
    <row r="3" spans="3:39" ht="30" customHeight="1" x14ac:dyDescent="0.2">
      <c r="C3" s="2" t="s">
        <v>386</v>
      </c>
    </row>
    <row r="4" spans="3:39" x14ac:dyDescent="0.2">
      <c r="C4" s="26"/>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8"/>
    </row>
    <row r="5" spans="3:39" x14ac:dyDescent="0.2">
      <c r="C5" s="1"/>
      <c r="AK5" s="3"/>
    </row>
    <row r="6" spans="3:39" x14ac:dyDescent="0.2">
      <c r="C6" s="1"/>
      <c r="AK6" s="3"/>
    </row>
    <row r="7" spans="3:39" x14ac:dyDescent="0.2">
      <c r="C7" s="1"/>
      <c r="AK7" s="3"/>
    </row>
    <row r="8" spans="3:39" x14ac:dyDescent="0.2">
      <c r="C8" s="1"/>
      <c r="AK8" s="3"/>
    </row>
    <row r="9" spans="3:39" x14ac:dyDescent="0.2">
      <c r="C9" s="1"/>
      <c r="AK9" s="3"/>
    </row>
    <row r="10" spans="3:39" x14ac:dyDescent="0.2">
      <c r="C10" s="1"/>
      <c r="AK10" s="3"/>
    </row>
    <row r="11" spans="3:39" x14ac:dyDescent="0.2">
      <c r="C11" s="1"/>
      <c r="AK11" s="3"/>
    </row>
    <row r="12" spans="3:39" x14ac:dyDescent="0.2">
      <c r="C12" s="1"/>
      <c r="AK12" s="3"/>
    </row>
    <row r="13" spans="3:39" x14ac:dyDescent="0.2">
      <c r="C13" s="1"/>
      <c r="AK13" s="3"/>
    </row>
    <row r="14" spans="3:39" x14ac:dyDescent="0.2">
      <c r="C14" s="1"/>
      <c r="AK14" s="3"/>
    </row>
    <row r="15" spans="3:39" x14ac:dyDescent="0.2">
      <c r="C15" s="1"/>
      <c r="AK15" s="3"/>
    </row>
    <row r="16" spans="3:39" x14ac:dyDescent="0.2">
      <c r="C16" s="1"/>
      <c r="AK16" s="3"/>
    </row>
    <row r="17" spans="3:37" x14ac:dyDescent="0.2">
      <c r="C17" s="1"/>
      <c r="AK17" s="3"/>
    </row>
    <row r="18" spans="3:37" x14ac:dyDescent="0.2">
      <c r="C18" s="1"/>
      <c r="AK18" s="3"/>
    </row>
    <row r="19" spans="3:37" x14ac:dyDescent="0.2">
      <c r="C19" s="1"/>
      <c r="AK19" s="3"/>
    </row>
    <row r="20" spans="3:37" x14ac:dyDescent="0.2">
      <c r="C20" s="1"/>
      <c r="AK20" s="3"/>
    </row>
    <row r="21" spans="3:37" x14ac:dyDescent="0.2">
      <c r="C21" s="1"/>
      <c r="AK21" s="3"/>
    </row>
    <row r="22" spans="3:37" x14ac:dyDescent="0.2">
      <c r="C22" s="1"/>
      <c r="AK22" s="3"/>
    </row>
    <row r="23" spans="3:37" x14ac:dyDescent="0.2">
      <c r="C23" s="1"/>
      <c r="AK23" s="3"/>
    </row>
    <row r="24" spans="3:37" x14ac:dyDescent="0.2">
      <c r="C24" s="1"/>
      <c r="AK24" s="3"/>
    </row>
    <row r="25" spans="3:37" x14ac:dyDescent="0.2">
      <c r="C25" s="1"/>
      <c r="AK25" s="3"/>
    </row>
    <row r="26" spans="3:37" x14ac:dyDescent="0.2">
      <c r="C26" s="1"/>
      <c r="AK26" s="3"/>
    </row>
    <row r="27" spans="3:37" x14ac:dyDescent="0.2">
      <c r="C27" s="1"/>
      <c r="AK27" s="3"/>
    </row>
    <row r="28" spans="3:37" x14ac:dyDescent="0.2">
      <c r="C28" s="1"/>
      <c r="AK28" s="3"/>
    </row>
    <row r="29" spans="3:37" x14ac:dyDescent="0.2">
      <c r="C29" s="1"/>
      <c r="AK29" s="3"/>
    </row>
    <row r="30" spans="3:37" x14ac:dyDescent="0.2">
      <c r="C30" s="1"/>
      <c r="AK30" s="3"/>
    </row>
    <row r="31" spans="3:37" x14ac:dyDescent="0.2">
      <c r="C31" s="1"/>
      <c r="AK31" s="3"/>
    </row>
    <row r="32" spans="3:37" x14ac:dyDescent="0.2">
      <c r="C32" s="1"/>
      <c r="AK32" s="3"/>
    </row>
    <row r="33" spans="3:37" x14ac:dyDescent="0.2">
      <c r="C33" s="1"/>
      <c r="AK33" s="3"/>
    </row>
    <row r="34" spans="3:37" x14ac:dyDescent="0.2">
      <c r="C34" s="1"/>
      <c r="AK34" s="3"/>
    </row>
    <row r="35" spans="3:37" x14ac:dyDescent="0.2">
      <c r="C35" s="1"/>
      <c r="AK35" s="3"/>
    </row>
    <row r="36" spans="3:37" x14ac:dyDescent="0.2">
      <c r="C36" s="1"/>
      <c r="AK36" s="3"/>
    </row>
    <row r="37" spans="3:37" x14ac:dyDescent="0.2">
      <c r="C37" s="1"/>
      <c r="AK37" s="3"/>
    </row>
    <row r="38" spans="3:37" x14ac:dyDescent="0.2">
      <c r="C38" s="1"/>
      <c r="AK38" s="3"/>
    </row>
    <row r="39" spans="3:37" x14ac:dyDescent="0.2">
      <c r="C39" s="1"/>
      <c r="AK39" s="3"/>
    </row>
    <row r="40" spans="3:37" x14ac:dyDescent="0.2">
      <c r="C40" s="1"/>
      <c r="AK40" s="3"/>
    </row>
    <row r="41" spans="3:37" x14ac:dyDescent="0.2">
      <c r="C41" s="1"/>
      <c r="AK41" s="3"/>
    </row>
    <row r="42" spans="3:37" x14ac:dyDescent="0.2">
      <c r="C42" s="1"/>
      <c r="AK42" s="3"/>
    </row>
    <row r="43" spans="3:37" x14ac:dyDescent="0.2">
      <c r="C43" s="1"/>
      <c r="AK43" s="3"/>
    </row>
    <row r="44" spans="3:37" x14ac:dyDescent="0.2">
      <c r="C44" s="1"/>
      <c r="AK44" s="3"/>
    </row>
    <row r="45" spans="3:37" x14ac:dyDescent="0.2">
      <c r="C45" s="1"/>
      <c r="AK45" s="3"/>
    </row>
    <row r="46" spans="3:37" x14ac:dyDescent="0.2">
      <c r="C46" s="1"/>
      <c r="AK46" s="3"/>
    </row>
    <row r="47" spans="3:37" x14ac:dyDescent="0.2">
      <c r="C47" s="1"/>
      <c r="AK47" s="3"/>
    </row>
    <row r="48" spans="3:37" x14ac:dyDescent="0.2">
      <c r="C48" s="1"/>
      <c r="AK48" s="3"/>
    </row>
    <row r="49" spans="3:37" x14ac:dyDescent="0.2">
      <c r="C49" s="1"/>
      <c r="AK49" s="3"/>
    </row>
    <row r="50" spans="3:37" x14ac:dyDescent="0.2">
      <c r="C50" s="1"/>
      <c r="AK50" s="3"/>
    </row>
    <row r="51" spans="3:37" x14ac:dyDescent="0.2">
      <c r="C51" s="1"/>
      <c r="AK51" s="3"/>
    </row>
    <row r="52" spans="3:37" x14ac:dyDescent="0.2">
      <c r="C52" s="1"/>
      <c r="AK52" s="3"/>
    </row>
    <row r="53" spans="3:37" x14ac:dyDescent="0.2">
      <c r="C53" s="1"/>
      <c r="AK53" s="3"/>
    </row>
    <row r="54" spans="3:37" x14ac:dyDescent="0.2">
      <c r="C54" s="1"/>
      <c r="AK54" s="3"/>
    </row>
    <row r="55" spans="3:37" x14ac:dyDescent="0.2">
      <c r="C55" s="1"/>
      <c r="AK55" s="3"/>
    </row>
    <row r="56" spans="3:37" x14ac:dyDescent="0.2">
      <c r="C56" s="1"/>
      <c r="AK56" s="3"/>
    </row>
    <row r="57" spans="3:37" x14ac:dyDescent="0.2">
      <c r="C57" s="29"/>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1"/>
    </row>
  </sheetData>
  <sheetProtection algorithmName="SHA-512" hashValue="JLmVPrpvdvQU5Qz24C11SR30J18AYBI9binZDckThnRdjbMRDLKV9JhEFUc7dMKEMB68Im2FsTDoUg5jE3YFJg==" saltValue="g1MLU5p/1lknuNeiAdNI8g==" spinCount="100000" sheet="1" formatCells="0" formatColumns="0" formatRows="0" insertColumns="0" insertRows="0" insertHyperlinks="0" deleteColumns="0" deleteRows="0" selectLockedCells="1" sort="0" autoFilter="0" pivotTables="0"/>
  <phoneticPr fontId="5"/>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92D050"/>
  </sheetPr>
  <dimension ref="C2:AM57"/>
  <sheetViews>
    <sheetView showGridLines="0" zoomScaleNormal="100" zoomScaleSheetLayoutView="100" workbookViewId="0"/>
  </sheetViews>
  <sheetFormatPr defaultColWidth="2.44140625" defaultRowHeight="14.4" x14ac:dyDescent="0.2"/>
  <cols>
    <col min="1" max="1" width="2.44140625" style="2"/>
    <col min="2" max="2" width="1.6640625" style="2" customWidth="1"/>
    <col min="3" max="37" width="2.44140625" style="2"/>
    <col min="38" max="38" width="1.6640625" style="2" customWidth="1"/>
    <col min="39" max="16384" width="2.44140625" style="2"/>
  </cols>
  <sheetData>
    <row r="2" spans="3:39" ht="19.5" customHeight="1" x14ac:dyDescent="0.2">
      <c r="C2" s="2" t="s">
        <v>96</v>
      </c>
      <c r="AM2" s="154" t="str">
        <f>'１号'!$W$2</f>
        <v>Ver.5</v>
      </c>
    </row>
    <row r="3" spans="3:39" ht="30" customHeight="1" x14ac:dyDescent="0.2">
      <c r="C3" s="2" t="s">
        <v>387</v>
      </c>
    </row>
    <row r="4" spans="3:39" x14ac:dyDescent="0.2">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8"/>
    </row>
    <row r="5" spans="3:39" x14ac:dyDescent="0.2">
      <c r="C5" s="9"/>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10"/>
    </row>
    <row r="6" spans="3:39" x14ac:dyDescent="0.2">
      <c r="C6" s="9"/>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10"/>
    </row>
    <row r="7" spans="3:39" x14ac:dyDescent="0.2">
      <c r="C7" s="9"/>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10"/>
    </row>
    <row r="8" spans="3:39" x14ac:dyDescent="0.2">
      <c r="C8" s="1"/>
      <c r="AK8" s="3"/>
    </row>
    <row r="9" spans="3:39" x14ac:dyDescent="0.2">
      <c r="C9" s="1"/>
      <c r="AK9" s="3"/>
    </row>
    <row r="10" spans="3:39" x14ac:dyDescent="0.2">
      <c r="C10" s="1"/>
      <c r="AK10" s="3"/>
    </row>
    <row r="11" spans="3:39" x14ac:dyDescent="0.2">
      <c r="C11" s="1"/>
      <c r="AK11" s="3"/>
    </row>
    <row r="12" spans="3:39" x14ac:dyDescent="0.2">
      <c r="C12" s="1"/>
      <c r="AK12" s="3"/>
    </row>
    <row r="13" spans="3:39" x14ac:dyDescent="0.2">
      <c r="C13" s="1"/>
      <c r="AK13" s="3"/>
    </row>
    <row r="14" spans="3:39" x14ac:dyDescent="0.2">
      <c r="C14" s="1"/>
      <c r="AK14" s="3"/>
    </row>
    <row r="15" spans="3:39" x14ac:dyDescent="0.2">
      <c r="C15" s="1"/>
      <c r="AK15" s="3"/>
    </row>
    <row r="16" spans="3:39" x14ac:dyDescent="0.2">
      <c r="C16" s="1"/>
      <c r="AK16" s="3"/>
    </row>
    <row r="17" spans="3:37" x14ac:dyDescent="0.2">
      <c r="C17" s="1"/>
      <c r="AK17" s="3"/>
    </row>
    <row r="18" spans="3:37" x14ac:dyDescent="0.2">
      <c r="C18" s="1"/>
      <c r="AK18" s="3"/>
    </row>
    <row r="19" spans="3:37" x14ac:dyDescent="0.2">
      <c r="C19" s="1"/>
      <c r="AK19" s="3"/>
    </row>
    <row r="20" spans="3:37" x14ac:dyDescent="0.2">
      <c r="C20" s="1"/>
      <c r="AK20" s="3"/>
    </row>
    <row r="21" spans="3:37" x14ac:dyDescent="0.2">
      <c r="C21" s="1"/>
      <c r="AK21" s="3"/>
    </row>
    <row r="22" spans="3:37" x14ac:dyDescent="0.2">
      <c r="C22" s="1"/>
      <c r="AK22" s="3"/>
    </row>
    <row r="23" spans="3:37" x14ac:dyDescent="0.2">
      <c r="C23" s="1"/>
      <c r="AK23" s="3"/>
    </row>
    <row r="24" spans="3:37" x14ac:dyDescent="0.2">
      <c r="C24" s="1"/>
      <c r="AK24" s="3"/>
    </row>
    <row r="25" spans="3:37" x14ac:dyDescent="0.2">
      <c r="C25" s="1"/>
      <c r="AK25" s="3"/>
    </row>
    <row r="26" spans="3:37" x14ac:dyDescent="0.2">
      <c r="C26" s="1"/>
      <c r="AK26" s="3"/>
    </row>
    <row r="27" spans="3:37" x14ac:dyDescent="0.2">
      <c r="C27" s="1"/>
      <c r="AK27" s="3"/>
    </row>
    <row r="28" spans="3:37" x14ac:dyDescent="0.2">
      <c r="C28" s="1"/>
      <c r="AK28" s="3"/>
    </row>
    <row r="29" spans="3:37" x14ac:dyDescent="0.2">
      <c r="C29" s="1"/>
      <c r="AK29" s="3"/>
    </row>
    <row r="30" spans="3:37" x14ac:dyDescent="0.2">
      <c r="C30" s="1"/>
      <c r="AK30" s="3"/>
    </row>
    <row r="31" spans="3:37" x14ac:dyDescent="0.2">
      <c r="C31" s="1"/>
      <c r="AK31" s="3"/>
    </row>
    <row r="32" spans="3:37" x14ac:dyDescent="0.2">
      <c r="C32" s="1"/>
      <c r="AK32" s="3"/>
    </row>
    <row r="33" spans="3:37" x14ac:dyDescent="0.2">
      <c r="C33" s="1"/>
      <c r="AK33" s="3"/>
    </row>
    <row r="34" spans="3:37" x14ac:dyDescent="0.2">
      <c r="C34" s="1"/>
      <c r="AK34" s="3"/>
    </row>
    <row r="35" spans="3:37" x14ac:dyDescent="0.2">
      <c r="C35" s="1"/>
      <c r="AK35" s="3"/>
    </row>
    <row r="36" spans="3:37" x14ac:dyDescent="0.2">
      <c r="C36" s="1"/>
      <c r="AK36" s="3"/>
    </row>
    <row r="37" spans="3:37" x14ac:dyDescent="0.2">
      <c r="C37" s="1"/>
      <c r="AK37" s="3"/>
    </row>
    <row r="38" spans="3:37" x14ac:dyDescent="0.2">
      <c r="C38" s="9"/>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10"/>
    </row>
    <row r="39" spans="3:37" x14ac:dyDescent="0.2">
      <c r="C39" s="9"/>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10"/>
    </row>
    <row r="40" spans="3:37" x14ac:dyDescent="0.2">
      <c r="C40" s="9"/>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0"/>
    </row>
    <row r="41" spans="3:37" x14ac:dyDescent="0.2">
      <c r="C41" s="9"/>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10"/>
    </row>
    <row r="42" spans="3:37" x14ac:dyDescent="0.2">
      <c r="C42" s="9"/>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0"/>
    </row>
    <row r="43" spans="3:37" x14ac:dyDescent="0.2">
      <c r="C43" s="9"/>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10"/>
    </row>
    <row r="44" spans="3:37" x14ac:dyDescent="0.2">
      <c r="C44" s="9"/>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10"/>
    </row>
    <row r="45" spans="3:37" x14ac:dyDescent="0.2">
      <c r="C45" s="9"/>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10"/>
    </row>
    <row r="46" spans="3:37" x14ac:dyDescent="0.2">
      <c r="C46" s="9"/>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10"/>
    </row>
    <row r="47" spans="3:37" x14ac:dyDescent="0.2">
      <c r="C47" s="9"/>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10"/>
    </row>
    <row r="48" spans="3:37" x14ac:dyDescent="0.2">
      <c r="C48" s="9"/>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10"/>
    </row>
    <row r="49" spans="3:37" x14ac:dyDescent="0.2">
      <c r="C49" s="9"/>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10"/>
    </row>
    <row r="50" spans="3:37" x14ac:dyDescent="0.2">
      <c r="C50" s="9"/>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10"/>
    </row>
    <row r="51" spans="3:37" x14ac:dyDescent="0.2">
      <c r="C51" s="9"/>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10"/>
    </row>
    <row r="52" spans="3:37" x14ac:dyDescent="0.2">
      <c r="C52" s="9"/>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10"/>
    </row>
    <row r="53" spans="3:37" x14ac:dyDescent="0.2">
      <c r="C53" s="9"/>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10"/>
    </row>
    <row r="54" spans="3:37" x14ac:dyDescent="0.2">
      <c r="C54" s="9"/>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10"/>
    </row>
    <row r="55" spans="3:37" x14ac:dyDescent="0.2">
      <c r="C55" s="9"/>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10"/>
    </row>
    <row r="56" spans="3:37" x14ac:dyDescent="0.2">
      <c r="C56" s="9"/>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10"/>
    </row>
    <row r="57" spans="3:37" x14ac:dyDescent="0.2">
      <c r="C57" s="11"/>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3"/>
    </row>
  </sheetData>
  <sheetProtection algorithmName="SHA-512" hashValue="FPVoKtENCn3l5og59aUmlFDxTRPpRpp1vVtVbcCsqFWbnu8y396XBbUt7xWkRqn4uxhonk9CvY5hk0eOsk8qVg==" saltValue="4Laj1fGWB5VD6JPXxKQOOw==" spinCount="100000" sheet="1" formatCells="0" formatColumns="0" formatRows="0" insertColumns="0" insertRows="0" deleteColumns="0" deleteRows="0" selectLockedCells="1"/>
  <phoneticPr fontId="5"/>
  <pageMargins left="0.74803149606299213" right="0.43307086614173229" top="0.39370078740157483" bottom="0.39370078740157483" header="0.19685039370078741" footer="0.23622047244094491"/>
  <pageSetup paperSize="9" fitToHeight="0" orientation="portrait" r:id="rId1"/>
  <headerFooter>
    <oddFooter>&amp;R&amp;"ＭＳ Ｐ明朝,標準"&amp;10（日本産業規格A列4番）</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92D050"/>
  </sheetPr>
  <dimension ref="C2:I37"/>
  <sheetViews>
    <sheetView showGridLines="0" zoomScale="70" zoomScaleNormal="70" zoomScaleSheetLayoutView="100" zoomScalePageLayoutView="85" workbookViewId="0"/>
  </sheetViews>
  <sheetFormatPr defaultColWidth="9" defaultRowHeight="13.2" x14ac:dyDescent="0.2"/>
  <cols>
    <col min="1" max="1" width="2.6640625" style="132" customWidth="1"/>
    <col min="2" max="2" width="2.44140625" style="132" customWidth="1"/>
    <col min="3" max="3" width="23.6640625" style="132" customWidth="1"/>
    <col min="4" max="4" width="21.6640625" style="132" customWidth="1"/>
    <col min="5" max="5" width="9.6640625" style="132" customWidth="1"/>
    <col min="6" max="6" width="30.6640625" style="132" customWidth="1"/>
    <col min="7" max="38" width="2.6640625" style="132" customWidth="1"/>
    <col min="39" max="16384" width="9" style="132"/>
  </cols>
  <sheetData>
    <row r="2" spans="3:9" ht="19.5" customHeight="1" x14ac:dyDescent="0.2">
      <c r="C2" s="155" t="s">
        <v>97</v>
      </c>
      <c r="I2" s="132" t="str">
        <f>'１号'!$W$2</f>
        <v>Ver.5</v>
      </c>
    </row>
    <row r="3" spans="3:9" ht="30" customHeight="1" x14ac:dyDescent="0.2">
      <c r="C3" s="155" t="s">
        <v>389</v>
      </c>
      <c r="D3" s="156"/>
      <c r="E3" s="156"/>
      <c r="F3" s="156"/>
    </row>
    <row r="4" spans="3:9" ht="24" customHeight="1" x14ac:dyDescent="0.2">
      <c r="C4" s="142" t="s">
        <v>340</v>
      </c>
      <c r="D4" s="142" t="s">
        <v>341</v>
      </c>
      <c r="E4" s="142" t="s">
        <v>339</v>
      </c>
      <c r="F4" s="142" t="s">
        <v>11</v>
      </c>
    </row>
    <row r="5" spans="3:9" ht="22.5" customHeight="1" x14ac:dyDescent="0.2">
      <c r="C5" s="504" t="s">
        <v>333</v>
      </c>
      <c r="D5" s="190"/>
      <c r="E5" s="191"/>
      <c r="F5" s="192"/>
    </row>
    <row r="6" spans="3:9" ht="22.5" customHeight="1" x14ac:dyDescent="0.2">
      <c r="C6" s="504"/>
      <c r="D6" s="190"/>
      <c r="E6" s="191"/>
      <c r="F6" s="192"/>
    </row>
    <row r="7" spans="3:9" ht="22.5" customHeight="1" x14ac:dyDescent="0.2">
      <c r="C7" s="504"/>
      <c r="D7" s="190"/>
      <c r="E7" s="191"/>
      <c r="F7" s="192"/>
    </row>
    <row r="8" spans="3:9" ht="22.5" customHeight="1" x14ac:dyDescent="0.2">
      <c r="C8" s="504"/>
      <c r="D8" s="190"/>
      <c r="E8" s="191"/>
      <c r="F8" s="192"/>
    </row>
    <row r="9" spans="3:9" ht="22.5" customHeight="1" x14ac:dyDescent="0.2">
      <c r="C9" s="504" t="s">
        <v>334</v>
      </c>
      <c r="D9" s="190"/>
      <c r="E9" s="191"/>
      <c r="F9" s="192"/>
    </row>
    <row r="10" spans="3:9" ht="22.5" customHeight="1" x14ac:dyDescent="0.2">
      <c r="C10" s="504"/>
      <c r="D10" s="190"/>
      <c r="E10" s="191"/>
      <c r="F10" s="192"/>
    </row>
    <row r="11" spans="3:9" ht="22.5" customHeight="1" x14ac:dyDescent="0.2">
      <c r="C11" s="504"/>
      <c r="D11" s="190"/>
      <c r="E11" s="191"/>
      <c r="F11" s="192"/>
    </row>
    <row r="12" spans="3:9" ht="22.5" customHeight="1" x14ac:dyDescent="0.2">
      <c r="C12" s="504"/>
      <c r="D12" s="190"/>
      <c r="E12" s="191"/>
      <c r="F12" s="192"/>
    </row>
    <row r="13" spans="3:9" ht="22.5" customHeight="1" x14ac:dyDescent="0.2">
      <c r="C13" s="505" t="s">
        <v>335</v>
      </c>
      <c r="D13" s="190"/>
      <c r="E13" s="191"/>
      <c r="F13" s="193"/>
    </row>
    <row r="14" spans="3:9" ht="22.5" customHeight="1" x14ac:dyDescent="0.2">
      <c r="C14" s="505"/>
      <c r="D14" s="190"/>
      <c r="E14" s="191"/>
      <c r="F14" s="193"/>
    </row>
    <row r="15" spans="3:9" ht="22.5" customHeight="1" x14ac:dyDescent="0.2">
      <c r="C15" s="505"/>
      <c r="D15" s="190"/>
      <c r="E15" s="191"/>
      <c r="F15" s="193"/>
    </row>
    <row r="16" spans="3:9" ht="22.5" customHeight="1" x14ac:dyDescent="0.2">
      <c r="C16" s="505"/>
      <c r="D16" s="190"/>
      <c r="E16" s="191"/>
      <c r="F16" s="193"/>
    </row>
    <row r="17" spans="3:6" ht="22.5" customHeight="1" x14ac:dyDescent="0.2">
      <c r="C17" s="504" t="s">
        <v>336</v>
      </c>
      <c r="D17" s="190"/>
      <c r="E17" s="191"/>
      <c r="F17" s="192"/>
    </row>
    <row r="18" spans="3:6" ht="22.5" customHeight="1" x14ac:dyDescent="0.2">
      <c r="C18" s="504"/>
      <c r="D18" s="190"/>
      <c r="E18" s="191"/>
      <c r="F18" s="192"/>
    </row>
    <row r="19" spans="3:6" ht="22.5" customHeight="1" x14ac:dyDescent="0.2">
      <c r="C19" s="504"/>
      <c r="D19" s="190"/>
      <c r="E19" s="191"/>
      <c r="F19" s="192"/>
    </row>
    <row r="20" spans="3:6" ht="22.5" customHeight="1" x14ac:dyDescent="0.2">
      <c r="C20" s="504"/>
      <c r="D20" s="190"/>
      <c r="E20" s="191"/>
      <c r="F20" s="192"/>
    </row>
    <row r="21" spans="3:6" ht="22.5" customHeight="1" x14ac:dyDescent="0.2">
      <c r="C21" s="504" t="s">
        <v>337</v>
      </c>
      <c r="D21" s="190"/>
      <c r="E21" s="191"/>
      <c r="F21" s="190"/>
    </row>
    <row r="22" spans="3:6" ht="22.5" customHeight="1" x14ac:dyDescent="0.2">
      <c r="C22" s="504"/>
      <c r="D22" s="190"/>
      <c r="E22" s="191"/>
      <c r="F22" s="190"/>
    </row>
    <row r="23" spans="3:6" ht="22.5" customHeight="1" x14ac:dyDescent="0.2">
      <c r="C23" s="504"/>
      <c r="D23" s="190"/>
      <c r="E23" s="191"/>
      <c r="F23" s="190"/>
    </row>
    <row r="24" spans="3:6" ht="22.5" customHeight="1" x14ac:dyDescent="0.2">
      <c r="C24" s="504"/>
      <c r="D24" s="190"/>
      <c r="E24" s="191"/>
      <c r="F24" s="190"/>
    </row>
    <row r="25" spans="3:6" ht="22.5" customHeight="1" x14ac:dyDescent="0.2">
      <c r="C25" s="504" t="s">
        <v>338</v>
      </c>
      <c r="D25" s="190"/>
      <c r="E25" s="191"/>
      <c r="F25" s="192"/>
    </row>
    <row r="26" spans="3:6" ht="22.5" customHeight="1" x14ac:dyDescent="0.2">
      <c r="C26" s="504"/>
      <c r="D26" s="190"/>
      <c r="E26" s="191"/>
      <c r="F26" s="192"/>
    </row>
    <row r="27" spans="3:6" ht="22.5" customHeight="1" x14ac:dyDescent="0.2">
      <c r="C27" s="504"/>
      <c r="D27" s="190"/>
      <c r="E27" s="191"/>
      <c r="F27" s="192"/>
    </row>
    <row r="28" spans="3:6" ht="22.5" customHeight="1" x14ac:dyDescent="0.2">
      <c r="C28" s="504"/>
      <c r="D28" s="190"/>
      <c r="E28" s="191"/>
      <c r="F28" s="192"/>
    </row>
    <row r="29" spans="3:6" ht="22.5" customHeight="1" x14ac:dyDescent="0.2">
      <c r="C29" s="504" t="s">
        <v>432</v>
      </c>
      <c r="D29" s="190"/>
      <c r="E29" s="191"/>
      <c r="F29" s="192"/>
    </row>
    <row r="30" spans="3:6" ht="22.5" customHeight="1" x14ac:dyDescent="0.2">
      <c r="C30" s="504"/>
      <c r="D30" s="190"/>
      <c r="E30" s="191"/>
      <c r="F30" s="192"/>
    </row>
    <row r="31" spans="3:6" ht="22.5" customHeight="1" x14ac:dyDescent="0.2">
      <c r="C31" s="504"/>
      <c r="D31" s="190"/>
      <c r="E31" s="191"/>
      <c r="F31" s="192"/>
    </row>
    <row r="32" spans="3:6" ht="22.5" customHeight="1" x14ac:dyDescent="0.2">
      <c r="C32" s="504"/>
      <c r="D32" s="190"/>
      <c r="E32" s="191"/>
      <c r="F32" s="192"/>
    </row>
    <row r="33" spans="3:6" ht="22.5" customHeight="1" x14ac:dyDescent="0.2">
      <c r="C33" s="504" t="s">
        <v>433</v>
      </c>
      <c r="D33" s="190"/>
      <c r="E33" s="191"/>
      <c r="F33" s="192"/>
    </row>
    <row r="34" spans="3:6" ht="22.5" customHeight="1" x14ac:dyDescent="0.2">
      <c r="C34" s="504"/>
      <c r="D34" s="190"/>
      <c r="E34" s="191"/>
      <c r="F34" s="192"/>
    </row>
    <row r="35" spans="3:6" ht="22.5" customHeight="1" x14ac:dyDescent="0.2">
      <c r="C35" s="504"/>
      <c r="D35" s="190"/>
      <c r="E35" s="191"/>
      <c r="F35" s="192"/>
    </row>
    <row r="36" spans="3:6" ht="22.5" customHeight="1" x14ac:dyDescent="0.2">
      <c r="C36" s="504"/>
      <c r="D36" s="190"/>
      <c r="E36" s="191"/>
      <c r="F36" s="192"/>
    </row>
    <row r="37" spans="3:6" ht="22.5" customHeight="1" x14ac:dyDescent="0.2">
      <c r="C37" s="157" t="s">
        <v>332</v>
      </c>
    </row>
  </sheetData>
  <sheetProtection algorithmName="SHA-512" hashValue="vfss3NKtrrCYd52URX136AMX0GLXFy04uGoFN1iSq2oo7AxaQDFZAlemzlEcll7lWlzmL56JGX+VCmixBJJJkg==" saltValue="Pic2G4x252UE1SQfRb7OFg==" spinCount="100000" sheet="1" formatCells="0" formatColumns="0" formatRows="0" insertColumns="0" insertRows="0" deleteRows="0" selectLockedCells="1"/>
  <mergeCells count="8">
    <mergeCell ref="C5:C8"/>
    <mergeCell ref="C33:C36"/>
    <mergeCell ref="C9:C12"/>
    <mergeCell ref="C21:C24"/>
    <mergeCell ref="C13:C16"/>
    <mergeCell ref="C17:C20"/>
    <mergeCell ref="C29:C32"/>
    <mergeCell ref="C25:C28"/>
  </mergeCells>
  <phoneticPr fontId="5"/>
  <dataValidations count="1">
    <dataValidation imeMode="off" allowBlank="1" showInputMessage="1" showErrorMessage="1" sqref="D5:E36" xr:uid="{00000000-0002-0000-1000-000000000000}"/>
  </dataValidations>
  <pageMargins left="0.74803149606299213" right="0.43307086614173229" top="0.59055118110236227" bottom="0.55118110236220474" header="0.19685039370078741" footer="0.31496062992125984"/>
  <pageSetup paperSize="9" orientation="portrait" r:id="rId1"/>
  <headerFooter>
    <oddFooter>&amp;R&amp;"ＭＳ Ｐ明朝,標準"&amp;10（日本産業規格A列4番）</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92D050"/>
  </sheetPr>
  <dimension ref="C2:L38"/>
  <sheetViews>
    <sheetView showGridLines="0" view="pageBreakPreview" zoomScaleNormal="100" zoomScaleSheetLayoutView="100" workbookViewId="0">
      <selection activeCell="E5" sqref="E5"/>
    </sheetView>
  </sheetViews>
  <sheetFormatPr defaultColWidth="9" defaultRowHeight="14.4" x14ac:dyDescent="0.2"/>
  <cols>
    <col min="1" max="1" width="2.6640625" style="270" customWidth="1"/>
    <col min="2" max="2" width="1.6640625" style="270" customWidth="1"/>
    <col min="3" max="3" width="20.77734375" style="270" customWidth="1"/>
    <col min="4" max="4" width="24.44140625" style="270" customWidth="1"/>
    <col min="5" max="6" width="21.77734375" style="270" customWidth="1"/>
    <col min="7" max="7" width="1.6640625" style="270" customWidth="1"/>
    <col min="8" max="33" width="2.6640625" style="270" customWidth="1"/>
    <col min="34" max="16384" width="9" style="270"/>
  </cols>
  <sheetData>
    <row r="2" spans="3:10" ht="19.5" customHeight="1" x14ac:dyDescent="0.2">
      <c r="C2" s="124" t="s">
        <v>401</v>
      </c>
      <c r="D2" s="124"/>
      <c r="I2" s="188" t="str">
        <f>'１号'!$W$2</f>
        <v>Ver.5</v>
      </c>
    </row>
    <row r="3" spans="3:10" ht="24" customHeight="1" x14ac:dyDescent="0.2">
      <c r="C3" s="271" t="s">
        <v>408</v>
      </c>
      <c r="D3" s="271"/>
      <c r="E3" s="272"/>
      <c r="F3" s="272"/>
    </row>
    <row r="4" spans="3:10" ht="24" customHeight="1" x14ac:dyDescent="0.2">
      <c r="C4" s="511" t="s">
        <v>357</v>
      </c>
      <c r="D4" s="273" t="s">
        <v>351</v>
      </c>
      <c r="E4" s="273" t="s">
        <v>352</v>
      </c>
      <c r="F4" s="273" t="s">
        <v>349</v>
      </c>
    </row>
    <row r="5" spans="3:10" ht="24" customHeight="1" x14ac:dyDescent="0.2">
      <c r="C5" s="512"/>
      <c r="D5" s="274" t="s">
        <v>345</v>
      </c>
      <c r="E5" s="158"/>
      <c r="F5" s="275" t="s">
        <v>343</v>
      </c>
      <c r="H5" s="188" t="s">
        <v>263</v>
      </c>
      <c r="J5" s="276"/>
    </row>
    <row r="6" spans="3:10" ht="24" customHeight="1" x14ac:dyDescent="0.2">
      <c r="C6" s="512"/>
      <c r="D6" s="274" t="s">
        <v>346</v>
      </c>
      <c r="E6" s="158"/>
      <c r="F6" s="275" t="s">
        <v>344</v>
      </c>
      <c r="H6" s="188" t="s">
        <v>263</v>
      </c>
    </row>
    <row r="7" spans="3:10" ht="24" customHeight="1" x14ac:dyDescent="0.2">
      <c r="C7" s="512"/>
      <c r="D7" s="277" t="s">
        <v>356</v>
      </c>
      <c r="E7" s="159"/>
      <c r="F7" s="278"/>
      <c r="G7" s="124"/>
    </row>
    <row r="8" spans="3:10" ht="24" customHeight="1" x14ac:dyDescent="0.2">
      <c r="C8" s="513"/>
      <c r="D8" s="277" t="s">
        <v>347</v>
      </c>
      <c r="E8" s="279" t="str">
        <f>IF(OR(E5="",E6=""),"",E6-E5)</f>
        <v/>
      </c>
      <c r="F8" s="278" t="s">
        <v>350</v>
      </c>
      <c r="G8" s="124"/>
      <c r="H8" s="188" t="s">
        <v>262</v>
      </c>
    </row>
    <row r="9" spans="3:10" ht="15" customHeight="1" x14ac:dyDescent="0.2">
      <c r="C9" s="280" t="s">
        <v>360</v>
      </c>
      <c r="D9" s="281"/>
      <c r="E9" s="281"/>
      <c r="F9" s="281"/>
    </row>
    <row r="10" spans="3:10" ht="18" customHeight="1" x14ac:dyDescent="0.2">
      <c r="C10" s="517" t="str">
        <f>IF(E14='１号'!L19,"","＜注意＞　助成対象事業に要する経費と調達金額が一致しません。入力を確認してください。")</f>
        <v/>
      </c>
      <c r="D10" s="517"/>
      <c r="E10" s="517"/>
      <c r="F10" s="517"/>
    </row>
    <row r="11" spans="3:10" ht="24" customHeight="1" x14ac:dyDescent="0.2">
      <c r="C11" s="514" t="s">
        <v>358</v>
      </c>
      <c r="D11" s="273" t="s">
        <v>348</v>
      </c>
      <c r="E11" s="273" t="s">
        <v>361</v>
      </c>
      <c r="F11" s="273" t="s">
        <v>349</v>
      </c>
    </row>
    <row r="12" spans="3:10" ht="24" customHeight="1" x14ac:dyDescent="0.2">
      <c r="C12" s="515"/>
      <c r="D12" s="274" t="s">
        <v>355</v>
      </c>
      <c r="E12" s="160"/>
      <c r="F12" s="282"/>
    </row>
    <row r="13" spans="3:10" ht="24" customHeight="1" x14ac:dyDescent="0.2">
      <c r="C13" s="515"/>
      <c r="D13" s="274" t="s">
        <v>353</v>
      </c>
      <c r="E13" s="160"/>
      <c r="F13" s="282"/>
    </row>
    <row r="14" spans="3:10" ht="24" customHeight="1" x14ac:dyDescent="0.2">
      <c r="C14" s="516"/>
      <c r="D14" s="273" t="s">
        <v>354</v>
      </c>
      <c r="E14" s="283">
        <f>E12+E13</f>
        <v>0</v>
      </c>
      <c r="F14" s="282"/>
      <c r="H14" s="284" t="s">
        <v>103</v>
      </c>
      <c r="J14" s="285"/>
    </row>
    <row r="15" spans="3:10" ht="15" customHeight="1" x14ac:dyDescent="0.2">
      <c r="C15" s="286" t="s">
        <v>342</v>
      </c>
      <c r="D15" s="287"/>
      <c r="E15" s="287"/>
      <c r="F15" s="287"/>
    </row>
    <row r="16" spans="3:10" ht="15" customHeight="1" x14ac:dyDescent="0.2">
      <c r="C16" s="286" t="s">
        <v>359</v>
      </c>
      <c r="D16" s="287"/>
      <c r="E16" s="287"/>
      <c r="F16" s="287"/>
    </row>
    <row r="17" spans="3:10" ht="10.5" customHeight="1" x14ac:dyDescent="0.2">
      <c r="C17" s="287"/>
      <c r="D17" s="287"/>
      <c r="E17" s="287"/>
      <c r="F17" s="287"/>
    </row>
    <row r="18" spans="3:10" s="290" customFormat="1" ht="24" customHeight="1" x14ac:dyDescent="0.2">
      <c r="C18" s="288" t="s">
        <v>409</v>
      </c>
      <c r="D18" s="289"/>
    </row>
    <row r="19" spans="3:10" s="290" customFormat="1" ht="21" customHeight="1" x14ac:dyDescent="0.2">
      <c r="C19" s="519" t="s">
        <v>410</v>
      </c>
      <c r="D19" s="519"/>
      <c r="E19" s="519"/>
      <c r="F19" s="519"/>
      <c r="G19" s="291"/>
      <c r="H19" s="291"/>
      <c r="I19" s="291"/>
      <c r="J19" s="291"/>
    </row>
    <row r="20" spans="3:10" s="290" customFormat="1" ht="24" customHeight="1" x14ac:dyDescent="0.2">
      <c r="C20" s="520" t="s">
        <v>390</v>
      </c>
      <c r="D20" s="292" t="s">
        <v>391</v>
      </c>
      <c r="E20" s="523"/>
      <c r="F20" s="524"/>
      <c r="G20" s="291"/>
      <c r="H20" s="291"/>
      <c r="I20" s="291"/>
      <c r="J20" s="291"/>
    </row>
    <row r="21" spans="3:10" s="290" customFormat="1" ht="24" customHeight="1" x14ac:dyDescent="0.2">
      <c r="C21" s="521"/>
      <c r="D21" s="293" t="s">
        <v>406</v>
      </c>
      <c r="E21" s="525"/>
      <c r="F21" s="524"/>
      <c r="G21" s="291"/>
      <c r="H21" s="291"/>
      <c r="I21" s="291"/>
      <c r="J21" s="291"/>
    </row>
    <row r="22" spans="3:10" s="290" customFormat="1" ht="24" customHeight="1" x14ac:dyDescent="0.2">
      <c r="C22" s="521"/>
      <c r="D22" s="293" t="s">
        <v>392</v>
      </c>
      <c r="E22" s="523"/>
      <c r="F22" s="524"/>
      <c r="G22" s="291"/>
      <c r="H22" s="291"/>
      <c r="I22" s="291"/>
      <c r="J22" s="291"/>
    </row>
    <row r="23" spans="3:10" s="290" customFormat="1" ht="24" customHeight="1" x14ac:dyDescent="0.2">
      <c r="C23" s="521"/>
      <c r="D23" s="292" t="s">
        <v>397</v>
      </c>
      <c r="E23" s="161" t="s">
        <v>395</v>
      </c>
      <c r="F23" s="162" t="s">
        <v>396</v>
      </c>
      <c r="G23" s="291"/>
      <c r="H23" s="291"/>
      <c r="I23" s="291"/>
      <c r="J23" s="291"/>
    </row>
    <row r="24" spans="3:10" s="290" customFormat="1" ht="24" customHeight="1" x14ac:dyDescent="0.2">
      <c r="C24" s="521"/>
      <c r="D24" s="293" t="s">
        <v>393</v>
      </c>
      <c r="E24" s="163"/>
      <c r="F24" s="295"/>
      <c r="G24" s="291"/>
      <c r="H24" s="291"/>
      <c r="I24" s="291"/>
      <c r="J24" s="291"/>
    </row>
    <row r="25" spans="3:10" s="290" customFormat="1" ht="24" customHeight="1" x14ac:dyDescent="0.2">
      <c r="C25" s="522"/>
      <c r="D25" s="293" t="s">
        <v>394</v>
      </c>
      <c r="E25" s="164"/>
      <c r="F25" s="294" t="s">
        <v>405</v>
      </c>
      <c r="G25" s="291"/>
      <c r="H25" s="291"/>
      <c r="I25" s="291"/>
      <c r="J25" s="291"/>
    </row>
    <row r="26" spans="3:10" s="290" customFormat="1" ht="30" customHeight="1" x14ac:dyDescent="0.2">
      <c r="C26" s="518" t="s">
        <v>398</v>
      </c>
      <c r="D26" s="518"/>
      <c r="E26" s="518"/>
      <c r="F26" s="518"/>
      <c r="G26" s="291"/>
      <c r="H26" s="291"/>
      <c r="I26" s="291"/>
      <c r="J26" s="291"/>
    </row>
    <row r="27" spans="3:10" s="290" customFormat="1" ht="10.5" customHeight="1" x14ac:dyDescent="0.2">
      <c r="C27" s="288"/>
      <c r="D27" s="288"/>
      <c r="E27" s="288"/>
      <c r="F27" s="288"/>
      <c r="G27" s="291"/>
      <c r="H27" s="291"/>
      <c r="I27" s="291"/>
      <c r="J27" s="291"/>
    </row>
    <row r="28" spans="3:10" s="290" customFormat="1" ht="24" customHeight="1" x14ac:dyDescent="0.2">
      <c r="C28" s="288" t="s">
        <v>411</v>
      </c>
      <c r="D28" s="288"/>
      <c r="E28" s="288"/>
      <c r="F28" s="288"/>
      <c r="G28" s="291"/>
      <c r="H28" s="291"/>
      <c r="I28" s="291"/>
      <c r="J28" s="291"/>
    </row>
    <row r="29" spans="3:10" s="290" customFormat="1" ht="21" customHeight="1" x14ac:dyDescent="0.2">
      <c r="C29" s="288" t="s">
        <v>412</v>
      </c>
      <c r="D29" s="288"/>
      <c r="E29" s="288"/>
      <c r="F29" s="288"/>
      <c r="G29" s="291"/>
      <c r="H29" s="291"/>
      <c r="I29" s="291"/>
      <c r="J29" s="291"/>
    </row>
    <row r="30" spans="3:10" s="290" customFormat="1" ht="67.5" customHeight="1" x14ac:dyDescent="0.2">
      <c r="C30" s="506"/>
      <c r="D30" s="507"/>
      <c r="E30" s="507"/>
      <c r="F30" s="508"/>
      <c r="G30" s="291"/>
      <c r="H30" s="291"/>
      <c r="I30" s="291"/>
      <c r="J30" s="291"/>
    </row>
    <row r="31" spans="3:10" s="296" customFormat="1" ht="13.5" customHeight="1" x14ac:dyDescent="0.2">
      <c r="C31" s="509" t="s">
        <v>399</v>
      </c>
      <c r="D31" s="509"/>
      <c r="E31" s="509"/>
      <c r="F31" s="509"/>
      <c r="G31" s="291"/>
      <c r="H31" s="291"/>
      <c r="I31" s="291"/>
      <c r="J31" s="291"/>
    </row>
    <row r="32" spans="3:10" s="290" customFormat="1" ht="10.5" customHeight="1" x14ac:dyDescent="0.2">
      <c r="C32" s="288"/>
      <c r="D32" s="288"/>
      <c r="E32" s="288"/>
      <c r="F32" s="288"/>
      <c r="G32" s="291"/>
      <c r="H32" s="291"/>
      <c r="I32" s="291"/>
      <c r="J32" s="291"/>
    </row>
    <row r="33" spans="3:12" s="290" customFormat="1" ht="21" customHeight="1" x14ac:dyDescent="0.2">
      <c r="C33" s="288" t="s">
        <v>413</v>
      </c>
      <c r="D33" s="288"/>
      <c r="E33" s="288"/>
      <c r="F33" s="288"/>
      <c r="G33" s="291"/>
      <c r="H33" s="291"/>
      <c r="I33" s="291"/>
      <c r="J33" s="291"/>
    </row>
    <row r="34" spans="3:12" s="290" customFormat="1" ht="67.5" customHeight="1" x14ac:dyDescent="0.2">
      <c r="C34" s="506"/>
      <c r="D34" s="507"/>
      <c r="E34" s="507"/>
      <c r="F34" s="508"/>
      <c r="G34" s="291"/>
      <c r="H34" s="291"/>
      <c r="I34" s="291"/>
      <c r="J34" s="291"/>
    </row>
    <row r="35" spans="3:12" s="290" customFormat="1" ht="13.2" x14ac:dyDescent="0.2">
      <c r="C35" s="510" t="s">
        <v>400</v>
      </c>
      <c r="D35" s="510"/>
      <c r="E35" s="510"/>
      <c r="F35" s="510"/>
      <c r="G35" s="291"/>
      <c r="H35" s="291"/>
      <c r="I35" s="291"/>
      <c r="J35" s="291"/>
    </row>
    <row r="36" spans="3:12" ht="10.5" customHeight="1" x14ac:dyDescent="0.2">
      <c r="G36" s="291"/>
      <c r="H36" s="291"/>
      <c r="I36" s="291"/>
      <c r="J36" s="291"/>
      <c r="K36" s="290"/>
      <c r="L36" s="290"/>
    </row>
    <row r="37" spans="3:12" x14ac:dyDescent="0.2">
      <c r="G37" s="291"/>
      <c r="H37" s="291"/>
      <c r="I37" s="291"/>
      <c r="J37" s="291"/>
      <c r="K37" s="290"/>
      <c r="L37" s="290"/>
    </row>
    <row r="38" spans="3:12" x14ac:dyDescent="0.2">
      <c r="G38" s="291"/>
      <c r="H38" s="291"/>
      <c r="I38" s="291"/>
      <c r="J38" s="291"/>
      <c r="K38" s="290"/>
      <c r="L38" s="290"/>
    </row>
  </sheetData>
  <sheetProtection algorithmName="SHA-512" hashValue="DpMjPToXXvG7izRcPKf/8f+g1EoEC+wkxAOAySPYMkHLo6fV0Jer8NXyMCW4I3FLvaHPnPufuPnCGFXo6/Bf/A==" saltValue="4Rs9LtzcUSvUz/bS6kf++g==" spinCount="100000" sheet="1" formatCells="0" formatColumns="0" formatRows="0" selectLockedCells="1"/>
  <mergeCells count="13">
    <mergeCell ref="C30:F30"/>
    <mergeCell ref="C31:F31"/>
    <mergeCell ref="C34:F34"/>
    <mergeCell ref="C35:F35"/>
    <mergeCell ref="C4:C8"/>
    <mergeCell ref="C11:C14"/>
    <mergeCell ref="C10:F10"/>
    <mergeCell ref="C26:F26"/>
    <mergeCell ref="C19:F19"/>
    <mergeCell ref="C20:C25"/>
    <mergeCell ref="E20:F20"/>
    <mergeCell ref="E21:F21"/>
    <mergeCell ref="E22:F22"/>
  </mergeCells>
  <phoneticPr fontId="5"/>
  <pageMargins left="0.74803149606299213" right="0.43307086614173229" top="0.59055118110236227" bottom="0.39370078740157483" header="0.19685039370078741" footer="0.23622047244094491"/>
  <pageSetup paperSize="9" orientation="portrait" r:id="rId1"/>
  <headerFooter>
    <oddFooter>&amp;R&amp;"ＭＳ Ｐ明朝,標準"&amp;10（日本産業規格A列4番）</oddFooter>
  </headerFooter>
  <ignoredErrors>
    <ignoredError sqref="J5" evalError="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F0"/>
  </sheetPr>
  <dimension ref="C2:AN87"/>
  <sheetViews>
    <sheetView showGridLines="0" zoomScaleNormal="100" zoomScaleSheetLayoutView="100" workbookViewId="0"/>
  </sheetViews>
  <sheetFormatPr defaultColWidth="9" defaultRowHeight="13.2" x14ac:dyDescent="0.2"/>
  <cols>
    <col min="1" max="2" width="2.6640625" style="5" customWidth="1"/>
    <col min="3" max="18" width="2.88671875" style="5" customWidth="1"/>
    <col min="19" max="19" width="3.33203125" style="5" customWidth="1"/>
    <col min="20" max="20" width="3.5546875" style="5" customWidth="1"/>
    <col min="21" max="21" width="3.33203125" style="5" customWidth="1"/>
    <col min="22" max="23" width="2.88671875" style="5" customWidth="1"/>
    <col min="24" max="24" width="3.33203125" style="5" customWidth="1"/>
    <col min="25" max="25" width="3.21875" style="5" customWidth="1"/>
    <col min="26" max="26" width="3.33203125" style="5" customWidth="1"/>
    <col min="27" max="27" width="3.5546875" style="5" customWidth="1"/>
    <col min="28" max="28" width="3.33203125" style="5" customWidth="1"/>
    <col min="29" max="29" width="3.44140625" style="5" customWidth="1"/>
    <col min="30" max="30" width="3" style="5" customWidth="1"/>
    <col min="31" max="31" width="3.44140625" style="5" customWidth="1"/>
    <col min="32" max="32" width="3.5546875" style="5" customWidth="1"/>
    <col min="33" max="33" width="3.109375" style="5" customWidth="1"/>
    <col min="34" max="34" width="3.33203125" style="5" customWidth="1"/>
    <col min="35" max="102" width="2.6640625" style="5" customWidth="1"/>
    <col min="103" max="16384" width="9" style="5"/>
  </cols>
  <sheetData>
    <row r="2" spans="3:40" ht="19.5" customHeight="1" x14ac:dyDescent="0.2">
      <c r="C2" s="2" t="s">
        <v>13</v>
      </c>
      <c r="AJ2" s="141" t="str">
        <f>'１号'!$W$2</f>
        <v>Ver.5</v>
      </c>
    </row>
    <row r="3" spans="3:40" ht="30" customHeight="1" x14ac:dyDescent="0.2">
      <c r="C3" s="2" t="s">
        <v>14</v>
      </c>
    </row>
    <row r="4" spans="3:40" ht="24" customHeight="1" x14ac:dyDescent="0.2">
      <c r="C4" s="526" t="s">
        <v>15</v>
      </c>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c r="AE4" s="526"/>
      <c r="AF4" s="526"/>
      <c r="AG4" s="526"/>
      <c r="AH4" s="526"/>
    </row>
    <row r="5" spans="3:40" ht="16.5" customHeight="1" x14ac:dyDescent="0.2">
      <c r="C5" s="527" t="s">
        <v>7</v>
      </c>
      <c r="D5" s="527"/>
      <c r="E5" s="527"/>
      <c r="F5" s="527"/>
      <c r="G5" s="527"/>
      <c r="H5" s="527"/>
      <c r="I5" s="527"/>
      <c r="J5" s="527"/>
      <c r="K5" s="527"/>
      <c r="L5" s="527"/>
      <c r="M5" s="527"/>
      <c r="N5" s="533"/>
      <c r="O5" s="534"/>
      <c r="P5" s="534"/>
      <c r="Q5" s="534"/>
      <c r="R5" s="534"/>
      <c r="S5" s="534"/>
      <c r="T5" s="534"/>
      <c r="U5" s="534"/>
      <c r="V5" s="534"/>
      <c r="W5" s="534"/>
      <c r="X5" s="534"/>
      <c r="Y5" s="534"/>
      <c r="Z5" s="534"/>
      <c r="AA5" s="534"/>
      <c r="AB5" s="534"/>
      <c r="AC5" s="534"/>
      <c r="AD5" s="534"/>
      <c r="AE5" s="534"/>
      <c r="AF5" s="534"/>
      <c r="AG5" s="534"/>
      <c r="AH5" s="535"/>
      <c r="AJ5" s="165"/>
    </row>
    <row r="6" spans="3:40" ht="28.5" customHeight="1" x14ac:dyDescent="0.2">
      <c r="C6" s="532" t="s">
        <v>16</v>
      </c>
      <c r="D6" s="532"/>
      <c r="E6" s="532"/>
      <c r="F6" s="532"/>
      <c r="G6" s="532"/>
      <c r="H6" s="532"/>
      <c r="I6" s="532"/>
      <c r="J6" s="532"/>
      <c r="K6" s="532"/>
      <c r="L6" s="532"/>
      <c r="M6" s="532"/>
      <c r="N6" s="536" t="str">
        <f>IF('１号'!H10="","",'１号'!H10)</f>
        <v/>
      </c>
      <c r="O6" s="537"/>
      <c r="P6" s="537"/>
      <c r="Q6" s="537"/>
      <c r="R6" s="537"/>
      <c r="S6" s="537"/>
      <c r="T6" s="537"/>
      <c r="U6" s="537"/>
      <c r="V6" s="537"/>
      <c r="W6" s="537"/>
      <c r="X6" s="537"/>
      <c r="Y6" s="537"/>
      <c r="Z6" s="537"/>
      <c r="AA6" s="537"/>
      <c r="AB6" s="537"/>
      <c r="AC6" s="537"/>
      <c r="AD6" s="537"/>
      <c r="AE6" s="537"/>
      <c r="AF6" s="537"/>
      <c r="AG6" s="537"/>
      <c r="AH6" s="538"/>
      <c r="AJ6" s="133" t="s">
        <v>261</v>
      </c>
      <c r="AK6" s="133"/>
      <c r="AL6" s="133"/>
      <c r="AM6" s="133"/>
      <c r="AN6" s="133"/>
    </row>
    <row r="7" spans="3:40" ht="16.5" customHeight="1" x14ac:dyDescent="0.2">
      <c r="C7" s="527" t="s">
        <v>7</v>
      </c>
      <c r="D7" s="527"/>
      <c r="E7" s="527"/>
      <c r="F7" s="527"/>
      <c r="G7" s="527"/>
      <c r="H7" s="527"/>
      <c r="I7" s="527"/>
      <c r="J7" s="527"/>
      <c r="K7" s="527"/>
      <c r="L7" s="527"/>
      <c r="M7" s="527"/>
      <c r="N7" s="533"/>
      <c r="O7" s="534"/>
      <c r="P7" s="534"/>
      <c r="Q7" s="534"/>
      <c r="R7" s="534"/>
      <c r="S7" s="534"/>
      <c r="T7" s="534"/>
      <c r="U7" s="534"/>
      <c r="V7" s="534"/>
      <c r="W7" s="534"/>
      <c r="X7" s="534"/>
      <c r="Y7" s="534"/>
      <c r="Z7" s="534"/>
      <c r="AA7" s="534"/>
      <c r="AB7" s="534"/>
      <c r="AC7" s="534"/>
      <c r="AD7" s="534"/>
      <c r="AE7" s="534"/>
      <c r="AF7" s="534"/>
      <c r="AG7" s="534"/>
      <c r="AH7" s="535"/>
      <c r="AJ7" s="165"/>
    </row>
    <row r="8" spans="3:40" ht="28.5" customHeight="1" x14ac:dyDescent="0.2">
      <c r="C8" s="532" t="s">
        <v>17</v>
      </c>
      <c r="D8" s="532"/>
      <c r="E8" s="532"/>
      <c r="F8" s="532"/>
      <c r="G8" s="532"/>
      <c r="H8" s="532"/>
      <c r="I8" s="532"/>
      <c r="J8" s="532"/>
      <c r="K8" s="532"/>
      <c r="L8" s="532"/>
      <c r="M8" s="532"/>
      <c r="N8" s="536" t="str">
        <f>IF('１号'!H11="","",'１号'!H11)</f>
        <v/>
      </c>
      <c r="O8" s="537"/>
      <c r="P8" s="537"/>
      <c r="Q8" s="537"/>
      <c r="R8" s="537"/>
      <c r="S8" s="537"/>
      <c r="T8" s="537"/>
      <c r="U8" s="537"/>
      <c r="V8" s="537"/>
      <c r="W8" s="537"/>
      <c r="X8" s="537"/>
      <c r="Y8" s="537"/>
      <c r="Z8" s="537"/>
      <c r="AA8" s="537"/>
      <c r="AB8" s="537"/>
      <c r="AC8" s="537"/>
      <c r="AD8" s="537"/>
      <c r="AE8" s="537"/>
      <c r="AF8" s="537"/>
      <c r="AG8" s="537"/>
      <c r="AH8" s="538"/>
      <c r="AJ8" s="133" t="s">
        <v>261</v>
      </c>
      <c r="AK8" s="133"/>
      <c r="AL8" s="133"/>
      <c r="AM8" s="133"/>
      <c r="AN8" s="133"/>
    </row>
    <row r="9" spans="3:40" ht="16.5" customHeight="1" x14ac:dyDescent="0.2">
      <c r="C9" s="528" t="s">
        <v>18</v>
      </c>
      <c r="D9" s="528"/>
      <c r="E9" s="528"/>
      <c r="F9" s="528"/>
      <c r="G9" s="528"/>
      <c r="H9" s="528"/>
      <c r="I9" s="528"/>
      <c r="J9" s="528"/>
      <c r="K9" s="528"/>
      <c r="L9" s="528"/>
      <c r="M9" s="528"/>
      <c r="N9" s="576"/>
      <c r="O9" s="577"/>
      <c r="P9" s="577"/>
      <c r="Q9" s="577"/>
      <c r="R9" s="577"/>
      <c r="S9" s="580" t="s">
        <v>75</v>
      </c>
      <c r="T9" s="580"/>
      <c r="U9" s="577"/>
      <c r="V9" s="577"/>
      <c r="W9" s="577"/>
      <c r="X9" s="580" t="s">
        <v>76</v>
      </c>
      <c r="Y9" s="580"/>
      <c r="Z9" s="577"/>
      <c r="AA9" s="577"/>
      <c r="AB9" s="577"/>
      <c r="AC9" s="580" t="s">
        <v>77</v>
      </c>
      <c r="AD9" s="580"/>
      <c r="AE9" s="166"/>
      <c r="AF9" s="166"/>
      <c r="AG9" s="166"/>
      <c r="AH9" s="167"/>
    </row>
    <row r="10" spans="3:40" ht="16.5" customHeight="1" x14ac:dyDescent="0.2">
      <c r="C10" s="528"/>
      <c r="D10" s="528"/>
      <c r="E10" s="528"/>
      <c r="F10" s="528"/>
      <c r="G10" s="528"/>
      <c r="H10" s="528"/>
      <c r="I10" s="528"/>
      <c r="J10" s="528"/>
      <c r="K10" s="528"/>
      <c r="L10" s="528"/>
      <c r="M10" s="528"/>
      <c r="N10" s="578"/>
      <c r="O10" s="579"/>
      <c r="P10" s="579"/>
      <c r="Q10" s="579"/>
      <c r="R10" s="579"/>
      <c r="S10" s="581"/>
      <c r="T10" s="581"/>
      <c r="U10" s="579"/>
      <c r="V10" s="579"/>
      <c r="W10" s="579"/>
      <c r="X10" s="581"/>
      <c r="Y10" s="581"/>
      <c r="Z10" s="579"/>
      <c r="AA10" s="579"/>
      <c r="AB10" s="579"/>
      <c r="AC10" s="581"/>
      <c r="AD10" s="581"/>
      <c r="AE10" s="168"/>
      <c r="AF10" s="168"/>
      <c r="AG10" s="168"/>
      <c r="AH10" s="169"/>
    </row>
    <row r="11" spans="3:40" ht="28.5" customHeight="1" x14ac:dyDescent="0.2">
      <c r="C11" s="539" t="s">
        <v>228</v>
      </c>
      <c r="D11" s="539"/>
      <c r="E11" s="539"/>
      <c r="F11" s="539"/>
      <c r="G11" s="539"/>
      <c r="H11" s="539"/>
      <c r="I11" s="539"/>
      <c r="J11" s="539"/>
      <c r="K11" s="539"/>
      <c r="L11" s="539"/>
      <c r="M11" s="539"/>
      <c r="N11" s="528" t="s">
        <v>19</v>
      </c>
      <c r="O11" s="528"/>
      <c r="P11" s="528"/>
      <c r="Q11" s="528"/>
      <c r="R11" s="528"/>
      <c r="S11" s="528"/>
      <c r="T11" s="528"/>
      <c r="U11" s="528"/>
      <c r="V11" s="529"/>
      <c r="W11" s="530"/>
      <c r="X11" s="530"/>
      <c r="Y11" s="530"/>
      <c r="Z11" s="530"/>
      <c r="AA11" s="530"/>
      <c r="AB11" s="530"/>
      <c r="AC11" s="530"/>
      <c r="AD11" s="530"/>
      <c r="AE11" s="530"/>
      <c r="AF11" s="530"/>
      <c r="AG11" s="530"/>
      <c r="AH11" s="531"/>
      <c r="AJ11" s="133" t="s">
        <v>229</v>
      </c>
      <c r="AK11" s="165"/>
      <c r="AL11" s="165"/>
      <c r="AM11" s="165"/>
      <c r="AN11" s="165"/>
    </row>
    <row r="12" spans="3:40" ht="28.5" customHeight="1" x14ac:dyDescent="0.2">
      <c r="C12" s="539"/>
      <c r="D12" s="539"/>
      <c r="E12" s="539"/>
      <c r="F12" s="539"/>
      <c r="G12" s="539"/>
      <c r="H12" s="539"/>
      <c r="I12" s="539"/>
      <c r="J12" s="539"/>
      <c r="K12" s="539"/>
      <c r="L12" s="539"/>
      <c r="M12" s="539"/>
      <c r="N12" s="528" t="s">
        <v>20</v>
      </c>
      <c r="O12" s="528"/>
      <c r="P12" s="528"/>
      <c r="Q12" s="528"/>
      <c r="R12" s="528"/>
      <c r="S12" s="528"/>
      <c r="T12" s="528"/>
      <c r="U12" s="528"/>
      <c r="V12" s="529"/>
      <c r="W12" s="530"/>
      <c r="X12" s="530"/>
      <c r="Y12" s="530"/>
      <c r="Z12" s="530"/>
      <c r="AA12" s="530"/>
      <c r="AB12" s="530"/>
      <c r="AC12" s="530"/>
      <c r="AD12" s="530"/>
      <c r="AE12" s="530"/>
      <c r="AF12" s="530"/>
      <c r="AG12" s="530"/>
      <c r="AH12" s="531"/>
      <c r="AJ12" s="133" t="s">
        <v>604</v>
      </c>
      <c r="AK12" s="165"/>
      <c r="AL12" s="165"/>
      <c r="AM12" s="165"/>
      <c r="AN12" s="165"/>
    </row>
    <row r="13" spans="3:40" ht="16.5" customHeight="1" x14ac:dyDescent="0.2">
      <c r="C13" s="528" t="s">
        <v>21</v>
      </c>
      <c r="D13" s="528"/>
      <c r="E13" s="528"/>
      <c r="F13" s="528"/>
      <c r="G13" s="528"/>
      <c r="H13" s="528"/>
      <c r="I13" s="528"/>
      <c r="J13" s="528"/>
      <c r="K13" s="528"/>
      <c r="L13" s="528"/>
      <c r="M13" s="528"/>
      <c r="N13" s="561"/>
      <c r="O13" s="562"/>
      <c r="P13" s="562"/>
      <c r="Q13" s="562"/>
      <c r="R13" s="562"/>
      <c r="S13" s="562"/>
      <c r="T13" s="562"/>
      <c r="U13" s="563"/>
      <c r="V13" s="540" t="s">
        <v>415</v>
      </c>
      <c r="W13" s="541"/>
      <c r="X13" s="541"/>
      <c r="Y13" s="541"/>
      <c r="Z13" s="541"/>
      <c r="AA13" s="541"/>
      <c r="AB13" s="541"/>
      <c r="AC13" s="541"/>
      <c r="AD13" s="541"/>
      <c r="AE13" s="541"/>
      <c r="AF13" s="541"/>
      <c r="AG13" s="541"/>
      <c r="AH13" s="542"/>
    </row>
    <row r="14" spans="3:40" ht="16.5" customHeight="1" x14ac:dyDescent="0.2">
      <c r="C14" s="528"/>
      <c r="D14" s="528"/>
      <c r="E14" s="528"/>
      <c r="F14" s="528"/>
      <c r="G14" s="528"/>
      <c r="H14" s="528"/>
      <c r="I14" s="528"/>
      <c r="J14" s="528"/>
      <c r="K14" s="528"/>
      <c r="L14" s="528"/>
      <c r="M14" s="528"/>
      <c r="N14" s="564"/>
      <c r="O14" s="565"/>
      <c r="P14" s="565"/>
      <c r="Q14" s="565"/>
      <c r="R14" s="565"/>
      <c r="S14" s="565"/>
      <c r="T14" s="565"/>
      <c r="U14" s="566"/>
      <c r="V14" s="543"/>
      <c r="W14" s="544"/>
      <c r="X14" s="544"/>
      <c r="Y14" s="544"/>
      <c r="Z14" s="544"/>
      <c r="AA14" s="544"/>
      <c r="AB14" s="544"/>
      <c r="AC14" s="544"/>
      <c r="AD14" s="544"/>
      <c r="AE14" s="544"/>
      <c r="AF14" s="544"/>
      <c r="AG14" s="544"/>
      <c r="AH14" s="545"/>
    </row>
    <row r="15" spans="3:40" ht="16.5" customHeight="1" x14ac:dyDescent="0.2">
      <c r="C15" s="528" t="s">
        <v>22</v>
      </c>
      <c r="D15" s="528"/>
      <c r="E15" s="528"/>
      <c r="F15" s="528"/>
      <c r="G15" s="528"/>
      <c r="H15" s="528"/>
      <c r="I15" s="528"/>
      <c r="J15" s="528"/>
      <c r="K15" s="528"/>
      <c r="L15" s="528"/>
      <c r="M15" s="528"/>
      <c r="N15" s="561"/>
      <c r="O15" s="562"/>
      <c r="P15" s="562"/>
      <c r="Q15" s="562"/>
      <c r="R15" s="562"/>
      <c r="S15" s="562"/>
      <c r="T15" s="562"/>
      <c r="U15" s="563"/>
      <c r="V15" s="540" t="s">
        <v>416</v>
      </c>
      <c r="W15" s="541"/>
      <c r="X15" s="541"/>
      <c r="Y15" s="541"/>
      <c r="Z15" s="541"/>
      <c r="AA15" s="541"/>
      <c r="AB15" s="541"/>
      <c r="AC15" s="541"/>
      <c r="AD15" s="541"/>
      <c r="AE15" s="541"/>
      <c r="AF15" s="541"/>
      <c r="AG15" s="541"/>
      <c r="AH15" s="542"/>
    </row>
    <row r="16" spans="3:40" ht="16.5" customHeight="1" x14ac:dyDescent="0.2">
      <c r="C16" s="528"/>
      <c r="D16" s="528"/>
      <c r="E16" s="528"/>
      <c r="F16" s="528"/>
      <c r="G16" s="528"/>
      <c r="H16" s="528"/>
      <c r="I16" s="528"/>
      <c r="J16" s="528"/>
      <c r="K16" s="528"/>
      <c r="L16" s="528"/>
      <c r="M16" s="528"/>
      <c r="N16" s="564"/>
      <c r="O16" s="565"/>
      <c r="P16" s="565"/>
      <c r="Q16" s="565"/>
      <c r="R16" s="565"/>
      <c r="S16" s="565"/>
      <c r="T16" s="565"/>
      <c r="U16" s="566"/>
      <c r="V16" s="543"/>
      <c r="W16" s="544"/>
      <c r="X16" s="544"/>
      <c r="Y16" s="544"/>
      <c r="Z16" s="544"/>
      <c r="AA16" s="544"/>
      <c r="AB16" s="544"/>
      <c r="AC16" s="544"/>
      <c r="AD16" s="544"/>
      <c r="AE16" s="544"/>
      <c r="AF16" s="544"/>
      <c r="AG16" s="544"/>
      <c r="AH16" s="545"/>
    </row>
    <row r="17" spans="3:35" ht="16.5" customHeight="1" x14ac:dyDescent="0.2">
      <c r="C17" s="528" t="s">
        <v>23</v>
      </c>
      <c r="D17" s="528"/>
      <c r="E17" s="528"/>
      <c r="F17" s="528"/>
      <c r="G17" s="528"/>
      <c r="H17" s="528"/>
      <c r="I17" s="528"/>
      <c r="J17" s="528"/>
      <c r="K17" s="528"/>
      <c r="L17" s="528"/>
      <c r="M17" s="528"/>
      <c r="N17" s="561"/>
      <c r="O17" s="562"/>
      <c r="P17" s="562"/>
      <c r="Q17" s="562"/>
      <c r="R17" s="562"/>
      <c r="S17" s="562"/>
      <c r="T17" s="562"/>
      <c r="U17" s="563"/>
      <c r="V17" s="569" t="s">
        <v>418</v>
      </c>
      <c r="W17" s="570"/>
      <c r="X17" s="570"/>
      <c r="Y17" s="570"/>
      <c r="Z17" s="567"/>
      <c r="AA17" s="567"/>
      <c r="AB17" s="567"/>
      <c r="AC17" s="567"/>
      <c r="AD17" s="567"/>
      <c r="AE17" s="567"/>
      <c r="AF17" s="434" t="s">
        <v>106</v>
      </c>
      <c r="AG17" s="434"/>
      <c r="AH17" s="573"/>
    </row>
    <row r="18" spans="3:35" ht="16.5" customHeight="1" x14ac:dyDescent="0.2">
      <c r="C18" s="528"/>
      <c r="D18" s="528"/>
      <c r="E18" s="528"/>
      <c r="F18" s="528"/>
      <c r="G18" s="528"/>
      <c r="H18" s="528"/>
      <c r="I18" s="528"/>
      <c r="J18" s="528"/>
      <c r="K18" s="528"/>
      <c r="L18" s="528"/>
      <c r="M18" s="528"/>
      <c r="N18" s="564"/>
      <c r="O18" s="565"/>
      <c r="P18" s="565"/>
      <c r="Q18" s="565"/>
      <c r="R18" s="565"/>
      <c r="S18" s="565"/>
      <c r="T18" s="565"/>
      <c r="U18" s="566"/>
      <c r="V18" s="571"/>
      <c r="W18" s="572"/>
      <c r="X18" s="572"/>
      <c r="Y18" s="572"/>
      <c r="Z18" s="568"/>
      <c r="AA18" s="568"/>
      <c r="AB18" s="568"/>
      <c r="AC18" s="568"/>
      <c r="AD18" s="568"/>
      <c r="AE18" s="568"/>
      <c r="AF18" s="574"/>
      <c r="AG18" s="574"/>
      <c r="AH18" s="575"/>
    </row>
    <row r="19" spans="3:35" ht="16.5" customHeight="1" x14ac:dyDescent="0.2">
      <c r="C19" s="528" t="s">
        <v>431</v>
      </c>
      <c r="D19" s="528"/>
      <c r="E19" s="528"/>
      <c r="F19" s="528"/>
      <c r="G19" s="528"/>
      <c r="H19" s="528"/>
      <c r="I19" s="528"/>
      <c r="J19" s="528"/>
      <c r="K19" s="528"/>
      <c r="L19" s="528"/>
      <c r="M19" s="528"/>
      <c r="N19" s="561"/>
      <c r="O19" s="562"/>
      <c r="P19" s="562"/>
      <c r="Q19" s="562"/>
      <c r="R19" s="562"/>
      <c r="S19" s="562"/>
      <c r="T19" s="562"/>
      <c r="U19" s="563"/>
      <c r="V19" s="540" t="s">
        <v>417</v>
      </c>
      <c r="W19" s="541"/>
      <c r="X19" s="541"/>
      <c r="Y19" s="541"/>
      <c r="Z19" s="541"/>
      <c r="AA19" s="541"/>
      <c r="AB19" s="541"/>
      <c r="AC19" s="541"/>
      <c r="AD19" s="541"/>
      <c r="AE19" s="541"/>
      <c r="AF19" s="541"/>
      <c r="AG19" s="541"/>
      <c r="AH19" s="542"/>
    </row>
    <row r="20" spans="3:35" ht="16.5" customHeight="1" x14ac:dyDescent="0.2">
      <c r="C20" s="528"/>
      <c r="D20" s="528"/>
      <c r="E20" s="528"/>
      <c r="F20" s="528"/>
      <c r="G20" s="528"/>
      <c r="H20" s="528"/>
      <c r="I20" s="528"/>
      <c r="J20" s="528"/>
      <c r="K20" s="528"/>
      <c r="L20" s="528"/>
      <c r="M20" s="528"/>
      <c r="N20" s="564"/>
      <c r="O20" s="565"/>
      <c r="P20" s="565"/>
      <c r="Q20" s="565"/>
      <c r="R20" s="565"/>
      <c r="S20" s="565"/>
      <c r="T20" s="565"/>
      <c r="U20" s="566"/>
      <c r="V20" s="543"/>
      <c r="W20" s="544"/>
      <c r="X20" s="544"/>
      <c r="Y20" s="544"/>
      <c r="Z20" s="544"/>
      <c r="AA20" s="544"/>
      <c r="AB20" s="544"/>
      <c r="AC20" s="544"/>
      <c r="AD20" s="544"/>
      <c r="AE20" s="544"/>
      <c r="AF20" s="544"/>
      <c r="AG20" s="544"/>
      <c r="AH20" s="545"/>
    </row>
    <row r="21" spans="3:35" ht="16.5" customHeight="1" x14ac:dyDescent="0.2">
      <c r="C21" s="528" t="s">
        <v>25</v>
      </c>
      <c r="D21" s="528"/>
      <c r="E21" s="528"/>
      <c r="F21" s="528"/>
      <c r="G21" s="528"/>
      <c r="H21" s="528"/>
      <c r="I21" s="528"/>
      <c r="J21" s="528"/>
      <c r="K21" s="528"/>
      <c r="L21" s="528"/>
      <c r="M21" s="528"/>
      <c r="N21" s="561"/>
      <c r="O21" s="562"/>
      <c r="P21" s="562"/>
      <c r="Q21" s="562"/>
      <c r="R21" s="562"/>
      <c r="S21" s="562"/>
      <c r="T21" s="562"/>
      <c r="U21" s="563"/>
      <c r="V21" s="540" t="s">
        <v>417</v>
      </c>
      <c r="W21" s="541"/>
      <c r="X21" s="541"/>
      <c r="Y21" s="541"/>
      <c r="Z21" s="541"/>
      <c r="AA21" s="541"/>
      <c r="AB21" s="541"/>
      <c r="AC21" s="541"/>
      <c r="AD21" s="541"/>
      <c r="AE21" s="541"/>
      <c r="AF21" s="541"/>
      <c r="AG21" s="541"/>
      <c r="AH21" s="542"/>
    </row>
    <row r="22" spans="3:35" ht="16.5" customHeight="1" x14ac:dyDescent="0.2">
      <c r="C22" s="528"/>
      <c r="D22" s="528"/>
      <c r="E22" s="528"/>
      <c r="F22" s="528"/>
      <c r="G22" s="528"/>
      <c r="H22" s="528"/>
      <c r="I22" s="528"/>
      <c r="J22" s="528"/>
      <c r="K22" s="528"/>
      <c r="L22" s="528"/>
      <c r="M22" s="528"/>
      <c r="N22" s="564"/>
      <c r="O22" s="565"/>
      <c r="P22" s="565"/>
      <c r="Q22" s="565"/>
      <c r="R22" s="565"/>
      <c r="S22" s="565"/>
      <c r="T22" s="565"/>
      <c r="U22" s="566"/>
      <c r="V22" s="543"/>
      <c r="W22" s="544"/>
      <c r="X22" s="544"/>
      <c r="Y22" s="544"/>
      <c r="Z22" s="544"/>
      <c r="AA22" s="544"/>
      <c r="AB22" s="544"/>
      <c r="AC22" s="544"/>
      <c r="AD22" s="544"/>
      <c r="AE22" s="544"/>
      <c r="AF22" s="544"/>
      <c r="AG22" s="544"/>
      <c r="AH22" s="545"/>
    </row>
    <row r="23" spans="3:35" ht="16.5" customHeight="1" x14ac:dyDescent="0.2">
      <c r="C23" s="528" t="s">
        <v>26</v>
      </c>
      <c r="D23" s="528"/>
      <c r="E23" s="528"/>
      <c r="F23" s="528"/>
      <c r="G23" s="528"/>
      <c r="H23" s="528"/>
      <c r="I23" s="528"/>
      <c r="J23" s="528"/>
      <c r="K23" s="528"/>
      <c r="L23" s="528"/>
      <c r="M23" s="528"/>
      <c r="N23" s="170" t="s">
        <v>403</v>
      </c>
      <c r="O23" s="171"/>
      <c r="P23" s="172"/>
      <c r="Q23" s="172"/>
      <c r="R23" s="172"/>
      <c r="S23" s="172"/>
      <c r="T23" s="172"/>
      <c r="U23" s="172"/>
      <c r="V23" s="172"/>
      <c r="W23" s="172"/>
      <c r="X23" s="172"/>
      <c r="Y23" s="172"/>
      <c r="Z23" s="172"/>
      <c r="AA23" s="172"/>
      <c r="AB23" s="172"/>
      <c r="AC23" s="172"/>
      <c r="AD23" s="172"/>
      <c r="AE23" s="172"/>
      <c r="AF23" s="172"/>
      <c r="AG23" s="172"/>
      <c r="AH23" s="173"/>
      <c r="AI23" s="203"/>
    </row>
    <row r="24" spans="3:35" ht="16.5" customHeight="1" x14ac:dyDescent="0.2">
      <c r="C24" s="528"/>
      <c r="D24" s="528"/>
      <c r="E24" s="528"/>
      <c r="F24" s="528"/>
      <c r="G24" s="528"/>
      <c r="H24" s="528"/>
      <c r="I24" s="528"/>
      <c r="J24" s="528"/>
      <c r="K24" s="528"/>
      <c r="L24" s="528"/>
      <c r="M24" s="528"/>
      <c r="N24" s="555"/>
      <c r="O24" s="556"/>
      <c r="P24" s="556"/>
      <c r="Q24" s="556"/>
      <c r="R24" s="556"/>
      <c r="S24" s="556"/>
      <c r="T24" s="556"/>
      <c r="U24" s="556"/>
      <c r="V24" s="556"/>
      <c r="W24" s="556"/>
      <c r="X24" s="556"/>
      <c r="Y24" s="556"/>
      <c r="Z24" s="556"/>
      <c r="AA24" s="556"/>
      <c r="AB24" s="556"/>
      <c r="AC24" s="556"/>
      <c r="AD24" s="556"/>
      <c r="AE24" s="556"/>
      <c r="AF24" s="556"/>
      <c r="AG24" s="556"/>
      <c r="AH24" s="557"/>
    </row>
    <row r="25" spans="3:35" ht="16.5" customHeight="1" x14ac:dyDescent="0.2">
      <c r="C25" s="528"/>
      <c r="D25" s="528"/>
      <c r="E25" s="528"/>
      <c r="F25" s="528"/>
      <c r="G25" s="528"/>
      <c r="H25" s="528"/>
      <c r="I25" s="528"/>
      <c r="J25" s="528"/>
      <c r="K25" s="528"/>
      <c r="L25" s="528"/>
      <c r="M25" s="528"/>
      <c r="N25" s="555"/>
      <c r="O25" s="556"/>
      <c r="P25" s="556"/>
      <c r="Q25" s="556"/>
      <c r="R25" s="556"/>
      <c r="S25" s="556"/>
      <c r="T25" s="556"/>
      <c r="U25" s="556"/>
      <c r="V25" s="556"/>
      <c r="W25" s="556"/>
      <c r="X25" s="556"/>
      <c r="Y25" s="556"/>
      <c r="Z25" s="556"/>
      <c r="AA25" s="556"/>
      <c r="AB25" s="556"/>
      <c r="AC25" s="556"/>
      <c r="AD25" s="556"/>
      <c r="AE25" s="556"/>
      <c r="AF25" s="556"/>
      <c r="AG25" s="556"/>
      <c r="AH25" s="557"/>
    </row>
    <row r="26" spans="3:35" ht="16.5" customHeight="1" x14ac:dyDescent="0.2">
      <c r="C26" s="528"/>
      <c r="D26" s="528"/>
      <c r="E26" s="528"/>
      <c r="F26" s="528"/>
      <c r="G26" s="528"/>
      <c r="H26" s="528"/>
      <c r="I26" s="528"/>
      <c r="J26" s="528"/>
      <c r="K26" s="528"/>
      <c r="L26" s="528"/>
      <c r="M26" s="528"/>
      <c r="N26" s="555"/>
      <c r="O26" s="556"/>
      <c r="P26" s="556"/>
      <c r="Q26" s="556"/>
      <c r="R26" s="556"/>
      <c r="S26" s="556"/>
      <c r="T26" s="556"/>
      <c r="U26" s="556"/>
      <c r="V26" s="556"/>
      <c r="W26" s="556"/>
      <c r="X26" s="556"/>
      <c r="Y26" s="556"/>
      <c r="Z26" s="556"/>
      <c r="AA26" s="556"/>
      <c r="AB26" s="556"/>
      <c r="AC26" s="556"/>
      <c r="AD26" s="556"/>
      <c r="AE26" s="556"/>
      <c r="AF26" s="556"/>
      <c r="AG26" s="556"/>
      <c r="AH26" s="557"/>
    </row>
    <row r="27" spans="3:35" ht="16.5" customHeight="1" x14ac:dyDescent="0.2">
      <c r="C27" s="528"/>
      <c r="D27" s="528"/>
      <c r="E27" s="528"/>
      <c r="F27" s="528"/>
      <c r="G27" s="528"/>
      <c r="H27" s="528"/>
      <c r="I27" s="528"/>
      <c r="J27" s="528"/>
      <c r="K27" s="528"/>
      <c r="L27" s="528"/>
      <c r="M27" s="528"/>
      <c r="N27" s="555"/>
      <c r="O27" s="556"/>
      <c r="P27" s="556"/>
      <c r="Q27" s="556"/>
      <c r="R27" s="556"/>
      <c r="S27" s="556"/>
      <c r="T27" s="556"/>
      <c r="U27" s="556"/>
      <c r="V27" s="556"/>
      <c r="W27" s="556"/>
      <c r="X27" s="556"/>
      <c r="Y27" s="556"/>
      <c r="Z27" s="556"/>
      <c r="AA27" s="556"/>
      <c r="AB27" s="556"/>
      <c r="AC27" s="556"/>
      <c r="AD27" s="556"/>
      <c r="AE27" s="556"/>
      <c r="AF27" s="556"/>
      <c r="AG27" s="556"/>
      <c r="AH27" s="557"/>
    </row>
    <row r="28" spans="3:35" ht="16.5" customHeight="1" x14ac:dyDescent="0.2">
      <c r="C28" s="528"/>
      <c r="D28" s="528"/>
      <c r="E28" s="528"/>
      <c r="F28" s="528"/>
      <c r="G28" s="528"/>
      <c r="H28" s="528"/>
      <c r="I28" s="528"/>
      <c r="J28" s="528"/>
      <c r="K28" s="528"/>
      <c r="L28" s="528"/>
      <c r="M28" s="528"/>
      <c r="N28" s="555"/>
      <c r="O28" s="556"/>
      <c r="P28" s="556"/>
      <c r="Q28" s="556"/>
      <c r="R28" s="556"/>
      <c r="S28" s="556"/>
      <c r="T28" s="556"/>
      <c r="U28" s="556"/>
      <c r="V28" s="556"/>
      <c r="W28" s="556"/>
      <c r="X28" s="556"/>
      <c r="Y28" s="556"/>
      <c r="Z28" s="556"/>
      <c r="AA28" s="556"/>
      <c r="AB28" s="556"/>
      <c r="AC28" s="556"/>
      <c r="AD28" s="556"/>
      <c r="AE28" s="556"/>
      <c r="AF28" s="556"/>
      <c r="AG28" s="556"/>
      <c r="AH28" s="557"/>
    </row>
    <row r="29" spans="3:35" ht="16.5" customHeight="1" x14ac:dyDescent="0.2">
      <c r="C29" s="528"/>
      <c r="D29" s="528"/>
      <c r="E29" s="528"/>
      <c r="F29" s="528"/>
      <c r="G29" s="528"/>
      <c r="H29" s="528"/>
      <c r="I29" s="528"/>
      <c r="J29" s="528"/>
      <c r="K29" s="528"/>
      <c r="L29" s="528"/>
      <c r="M29" s="528"/>
      <c r="N29" s="555"/>
      <c r="O29" s="556"/>
      <c r="P29" s="556"/>
      <c r="Q29" s="556"/>
      <c r="R29" s="556"/>
      <c r="S29" s="556"/>
      <c r="T29" s="556"/>
      <c r="U29" s="556"/>
      <c r="V29" s="556"/>
      <c r="W29" s="556"/>
      <c r="X29" s="556"/>
      <c r="Y29" s="556"/>
      <c r="Z29" s="556"/>
      <c r="AA29" s="556"/>
      <c r="AB29" s="556"/>
      <c r="AC29" s="556"/>
      <c r="AD29" s="556"/>
      <c r="AE29" s="556"/>
      <c r="AF29" s="556"/>
      <c r="AG29" s="556"/>
      <c r="AH29" s="557"/>
    </row>
    <row r="30" spans="3:35" ht="16.5" customHeight="1" x14ac:dyDescent="0.2">
      <c r="C30" s="528"/>
      <c r="D30" s="528"/>
      <c r="E30" s="528"/>
      <c r="F30" s="528"/>
      <c r="G30" s="528"/>
      <c r="H30" s="528"/>
      <c r="I30" s="528"/>
      <c r="J30" s="528"/>
      <c r="K30" s="528"/>
      <c r="L30" s="528"/>
      <c r="M30" s="528"/>
      <c r="N30" s="555"/>
      <c r="O30" s="556"/>
      <c r="P30" s="556"/>
      <c r="Q30" s="556"/>
      <c r="R30" s="556"/>
      <c r="S30" s="556"/>
      <c r="T30" s="556"/>
      <c r="U30" s="556"/>
      <c r="V30" s="556"/>
      <c r="W30" s="556"/>
      <c r="X30" s="556"/>
      <c r="Y30" s="556"/>
      <c r="Z30" s="556"/>
      <c r="AA30" s="556"/>
      <c r="AB30" s="556"/>
      <c r="AC30" s="556"/>
      <c r="AD30" s="556"/>
      <c r="AE30" s="556"/>
      <c r="AF30" s="556"/>
      <c r="AG30" s="556"/>
      <c r="AH30" s="557"/>
    </row>
    <row r="31" spans="3:35" ht="16.5" customHeight="1" x14ac:dyDescent="0.2">
      <c r="C31" s="528"/>
      <c r="D31" s="528"/>
      <c r="E31" s="528"/>
      <c r="F31" s="528"/>
      <c r="G31" s="528"/>
      <c r="H31" s="528"/>
      <c r="I31" s="528"/>
      <c r="J31" s="528"/>
      <c r="K31" s="528"/>
      <c r="L31" s="528"/>
      <c r="M31" s="528"/>
      <c r="N31" s="555"/>
      <c r="O31" s="556"/>
      <c r="P31" s="556"/>
      <c r="Q31" s="556"/>
      <c r="R31" s="556"/>
      <c r="S31" s="556"/>
      <c r="T31" s="556"/>
      <c r="U31" s="556"/>
      <c r="V31" s="556"/>
      <c r="W31" s="556"/>
      <c r="X31" s="556"/>
      <c r="Y31" s="556"/>
      <c r="Z31" s="556"/>
      <c r="AA31" s="556"/>
      <c r="AB31" s="556"/>
      <c r="AC31" s="556"/>
      <c r="AD31" s="556"/>
      <c r="AE31" s="556"/>
      <c r="AF31" s="556"/>
      <c r="AG31" s="556"/>
      <c r="AH31" s="557"/>
    </row>
    <row r="32" spans="3:35" ht="16.5" customHeight="1" x14ac:dyDescent="0.2">
      <c r="C32" s="528"/>
      <c r="D32" s="528"/>
      <c r="E32" s="528"/>
      <c r="F32" s="528"/>
      <c r="G32" s="528"/>
      <c r="H32" s="528"/>
      <c r="I32" s="528"/>
      <c r="J32" s="528"/>
      <c r="K32" s="528"/>
      <c r="L32" s="528"/>
      <c r="M32" s="528"/>
      <c r="N32" s="555"/>
      <c r="O32" s="556"/>
      <c r="P32" s="556"/>
      <c r="Q32" s="556"/>
      <c r="R32" s="556"/>
      <c r="S32" s="556"/>
      <c r="T32" s="556"/>
      <c r="U32" s="556"/>
      <c r="V32" s="556"/>
      <c r="W32" s="556"/>
      <c r="X32" s="556"/>
      <c r="Y32" s="556"/>
      <c r="Z32" s="556"/>
      <c r="AA32" s="556"/>
      <c r="AB32" s="556"/>
      <c r="AC32" s="556"/>
      <c r="AD32" s="556"/>
      <c r="AE32" s="556"/>
      <c r="AF32" s="556"/>
      <c r="AG32" s="556"/>
      <c r="AH32" s="557"/>
    </row>
    <row r="33" spans="3:34" ht="16.5" customHeight="1" x14ac:dyDescent="0.2">
      <c r="C33" s="528"/>
      <c r="D33" s="528"/>
      <c r="E33" s="528"/>
      <c r="F33" s="528"/>
      <c r="G33" s="528"/>
      <c r="H33" s="528"/>
      <c r="I33" s="528"/>
      <c r="J33" s="528"/>
      <c r="K33" s="528"/>
      <c r="L33" s="528"/>
      <c r="M33" s="528"/>
      <c r="N33" s="558"/>
      <c r="O33" s="559"/>
      <c r="P33" s="559"/>
      <c r="Q33" s="559"/>
      <c r="R33" s="559"/>
      <c r="S33" s="559"/>
      <c r="T33" s="559"/>
      <c r="U33" s="559"/>
      <c r="V33" s="559"/>
      <c r="W33" s="559"/>
      <c r="X33" s="559"/>
      <c r="Y33" s="559"/>
      <c r="Z33" s="559"/>
      <c r="AA33" s="559"/>
      <c r="AB33" s="559"/>
      <c r="AC33" s="559"/>
      <c r="AD33" s="559"/>
      <c r="AE33" s="559"/>
      <c r="AF33" s="559"/>
      <c r="AG33" s="559"/>
      <c r="AH33" s="560"/>
    </row>
    <row r="34" spans="3:34" ht="16.5" customHeight="1" x14ac:dyDescent="0.2">
      <c r="C34" s="528" t="s">
        <v>27</v>
      </c>
      <c r="D34" s="528"/>
      <c r="E34" s="528"/>
      <c r="F34" s="528"/>
      <c r="G34" s="528"/>
      <c r="H34" s="528"/>
      <c r="I34" s="528"/>
      <c r="J34" s="528"/>
      <c r="K34" s="528"/>
      <c r="L34" s="528"/>
      <c r="M34" s="528"/>
      <c r="N34" s="174" t="s">
        <v>404</v>
      </c>
      <c r="O34" s="202"/>
      <c r="P34" s="202"/>
      <c r="Q34" s="202"/>
      <c r="R34" s="202"/>
      <c r="S34" s="202"/>
      <c r="T34" s="202"/>
      <c r="U34" s="202"/>
      <c r="V34" s="202"/>
      <c r="W34" s="202"/>
      <c r="X34" s="202"/>
      <c r="Y34" s="202"/>
      <c r="Z34" s="202"/>
      <c r="AA34" s="202"/>
      <c r="AB34" s="202"/>
      <c r="AC34" s="202"/>
      <c r="AD34" s="202"/>
      <c r="AE34" s="202"/>
      <c r="AF34" s="202"/>
      <c r="AG34" s="202"/>
      <c r="AH34" s="175"/>
    </row>
    <row r="35" spans="3:34" ht="16.5" customHeight="1" x14ac:dyDescent="0.2">
      <c r="C35" s="528"/>
      <c r="D35" s="528"/>
      <c r="E35" s="528"/>
      <c r="F35" s="528"/>
      <c r="G35" s="528"/>
      <c r="H35" s="528"/>
      <c r="I35" s="528"/>
      <c r="J35" s="528"/>
      <c r="K35" s="528"/>
      <c r="L35" s="528"/>
      <c r="M35" s="528"/>
      <c r="N35" s="555"/>
      <c r="O35" s="556"/>
      <c r="P35" s="556"/>
      <c r="Q35" s="556"/>
      <c r="R35" s="556"/>
      <c r="S35" s="556"/>
      <c r="T35" s="556"/>
      <c r="U35" s="556"/>
      <c r="V35" s="556"/>
      <c r="W35" s="556"/>
      <c r="X35" s="556"/>
      <c r="Y35" s="556"/>
      <c r="Z35" s="556"/>
      <c r="AA35" s="556"/>
      <c r="AB35" s="556"/>
      <c r="AC35" s="556"/>
      <c r="AD35" s="556"/>
      <c r="AE35" s="556"/>
      <c r="AF35" s="556"/>
      <c r="AG35" s="556"/>
      <c r="AH35" s="557"/>
    </row>
    <row r="36" spans="3:34" ht="16.5" customHeight="1" x14ac:dyDescent="0.2">
      <c r="C36" s="528"/>
      <c r="D36" s="528"/>
      <c r="E36" s="528"/>
      <c r="F36" s="528"/>
      <c r="G36" s="528"/>
      <c r="H36" s="528"/>
      <c r="I36" s="528"/>
      <c r="J36" s="528"/>
      <c r="K36" s="528"/>
      <c r="L36" s="528"/>
      <c r="M36" s="528"/>
      <c r="N36" s="555"/>
      <c r="O36" s="556"/>
      <c r="P36" s="556"/>
      <c r="Q36" s="556"/>
      <c r="R36" s="556"/>
      <c r="S36" s="556"/>
      <c r="T36" s="556"/>
      <c r="U36" s="556"/>
      <c r="V36" s="556"/>
      <c r="W36" s="556"/>
      <c r="X36" s="556"/>
      <c r="Y36" s="556"/>
      <c r="Z36" s="556"/>
      <c r="AA36" s="556"/>
      <c r="AB36" s="556"/>
      <c r="AC36" s="556"/>
      <c r="AD36" s="556"/>
      <c r="AE36" s="556"/>
      <c r="AF36" s="556"/>
      <c r="AG36" s="556"/>
      <c r="AH36" s="557"/>
    </row>
    <row r="37" spans="3:34" ht="16.5" customHeight="1" x14ac:dyDescent="0.2">
      <c r="C37" s="528"/>
      <c r="D37" s="528"/>
      <c r="E37" s="528"/>
      <c r="F37" s="528"/>
      <c r="G37" s="528"/>
      <c r="H37" s="528"/>
      <c r="I37" s="528"/>
      <c r="J37" s="528"/>
      <c r="K37" s="528"/>
      <c r="L37" s="528"/>
      <c r="M37" s="528"/>
      <c r="N37" s="555"/>
      <c r="O37" s="556"/>
      <c r="P37" s="556"/>
      <c r="Q37" s="556"/>
      <c r="R37" s="556"/>
      <c r="S37" s="556"/>
      <c r="T37" s="556"/>
      <c r="U37" s="556"/>
      <c r="V37" s="556"/>
      <c r="W37" s="556"/>
      <c r="X37" s="556"/>
      <c r="Y37" s="556"/>
      <c r="Z37" s="556"/>
      <c r="AA37" s="556"/>
      <c r="AB37" s="556"/>
      <c r="AC37" s="556"/>
      <c r="AD37" s="556"/>
      <c r="AE37" s="556"/>
      <c r="AF37" s="556"/>
      <c r="AG37" s="556"/>
      <c r="AH37" s="557"/>
    </row>
    <row r="38" spans="3:34" ht="16.5" customHeight="1" x14ac:dyDescent="0.2">
      <c r="C38" s="528"/>
      <c r="D38" s="528"/>
      <c r="E38" s="528"/>
      <c r="F38" s="528"/>
      <c r="G38" s="528"/>
      <c r="H38" s="528"/>
      <c r="I38" s="528"/>
      <c r="J38" s="528"/>
      <c r="K38" s="528"/>
      <c r="L38" s="528"/>
      <c r="M38" s="528"/>
      <c r="N38" s="555"/>
      <c r="O38" s="556"/>
      <c r="P38" s="556"/>
      <c r="Q38" s="556"/>
      <c r="R38" s="556"/>
      <c r="S38" s="556"/>
      <c r="T38" s="556"/>
      <c r="U38" s="556"/>
      <c r="V38" s="556"/>
      <c r="W38" s="556"/>
      <c r="X38" s="556"/>
      <c r="Y38" s="556"/>
      <c r="Z38" s="556"/>
      <c r="AA38" s="556"/>
      <c r="AB38" s="556"/>
      <c r="AC38" s="556"/>
      <c r="AD38" s="556"/>
      <c r="AE38" s="556"/>
      <c r="AF38" s="556"/>
      <c r="AG38" s="556"/>
      <c r="AH38" s="557"/>
    </row>
    <row r="39" spans="3:34" ht="16.5" customHeight="1" x14ac:dyDescent="0.2">
      <c r="C39" s="528"/>
      <c r="D39" s="528"/>
      <c r="E39" s="528"/>
      <c r="F39" s="528"/>
      <c r="G39" s="528"/>
      <c r="H39" s="528"/>
      <c r="I39" s="528"/>
      <c r="J39" s="528"/>
      <c r="K39" s="528"/>
      <c r="L39" s="528"/>
      <c r="M39" s="528"/>
      <c r="N39" s="555"/>
      <c r="O39" s="556"/>
      <c r="P39" s="556"/>
      <c r="Q39" s="556"/>
      <c r="R39" s="556"/>
      <c r="S39" s="556"/>
      <c r="T39" s="556"/>
      <c r="U39" s="556"/>
      <c r="V39" s="556"/>
      <c r="W39" s="556"/>
      <c r="X39" s="556"/>
      <c r="Y39" s="556"/>
      <c r="Z39" s="556"/>
      <c r="AA39" s="556"/>
      <c r="AB39" s="556"/>
      <c r="AC39" s="556"/>
      <c r="AD39" s="556"/>
      <c r="AE39" s="556"/>
      <c r="AF39" s="556"/>
      <c r="AG39" s="556"/>
      <c r="AH39" s="557"/>
    </row>
    <row r="40" spans="3:34" ht="16.5" customHeight="1" x14ac:dyDescent="0.2">
      <c r="C40" s="528"/>
      <c r="D40" s="528"/>
      <c r="E40" s="528"/>
      <c r="F40" s="528"/>
      <c r="G40" s="528"/>
      <c r="H40" s="528"/>
      <c r="I40" s="528"/>
      <c r="J40" s="528"/>
      <c r="K40" s="528"/>
      <c r="L40" s="528"/>
      <c r="M40" s="528"/>
      <c r="N40" s="555"/>
      <c r="O40" s="556"/>
      <c r="P40" s="556"/>
      <c r="Q40" s="556"/>
      <c r="R40" s="556"/>
      <c r="S40" s="556"/>
      <c r="T40" s="556"/>
      <c r="U40" s="556"/>
      <c r="V40" s="556"/>
      <c r="W40" s="556"/>
      <c r="X40" s="556"/>
      <c r="Y40" s="556"/>
      <c r="Z40" s="556"/>
      <c r="AA40" s="556"/>
      <c r="AB40" s="556"/>
      <c r="AC40" s="556"/>
      <c r="AD40" s="556"/>
      <c r="AE40" s="556"/>
      <c r="AF40" s="556"/>
      <c r="AG40" s="556"/>
      <c r="AH40" s="557"/>
    </row>
    <row r="41" spans="3:34" ht="16.5" customHeight="1" x14ac:dyDescent="0.2">
      <c r="C41" s="528"/>
      <c r="D41" s="528"/>
      <c r="E41" s="528"/>
      <c r="F41" s="528"/>
      <c r="G41" s="528"/>
      <c r="H41" s="528"/>
      <c r="I41" s="528"/>
      <c r="J41" s="528"/>
      <c r="K41" s="528"/>
      <c r="L41" s="528"/>
      <c r="M41" s="528"/>
      <c r="N41" s="555"/>
      <c r="O41" s="556"/>
      <c r="P41" s="556"/>
      <c r="Q41" s="556"/>
      <c r="R41" s="556"/>
      <c r="S41" s="556"/>
      <c r="T41" s="556"/>
      <c r="U41" s="556"/>
      <c r="V41" s="556"/>
      <c r="W41" s="556"/>
      <c r="X41" s="556"/>
      <c r="Y41" s="556"/>
      <c r="Z41" s="556"/>
      <c r="AA41" s="556"/>
      <c r="AB41" s="556"/>
      <c r="AC41" s="556"/>
      <c r="AD41" s="556"/>
      <c r="AE41" s="556"/>
      <c r="AF41" s="556"/>
      <c r="AG41" s="556"/>
      <c r="AH41" s="557"/>
    </row>
    <row r="42" spans="3:34" ht="16.5" customHeight="1" x14ac:dyDescent="0.2">
      <c r="C42" s="528"/>
      <c r="D42" s="528"/>
      <c r="E42" s="528"/>
      <c r="F42" s="528"/>
      <c r="G42" s="528"/>
      <c r="H42" s="528"/>
      <c r="I42" s="528"/>
      <c r="J42" s="528"/>
      <c r="K42" s="528"/>
      <c r="L42" s="528"/>
      <c r="M42" s="528"/>
      <c r="N42" s="555"/>
      <c r="O42" s="556"/>
      <c r="P42" s="556"/>
      <c r="Q42" s="556"/>
      <c r="R42" s="556"/>
      <c r="S42" s="556"/>
      <c r="T42" s="556"/>
      <c r="U42" s="556"/>
      <c r="V42" s="556"/>
      <c r="W42" s="556"/>
      <c r="X42" s="556"/>
      <c r="Y42" s="556"/>
      <c r="Z42" s="556"/>
      <c r="AA42" s="556"/>
      <c r="AB42" s="556"/>
      <c r="AC42" s="556"/>
      <c r="AD42" s="556"/>
      <c r="AE42" s="556"/>
      <c r="AF42" s="556"/>
      <c r="AG42" s="556"/>
      <c r="AH42" s="557"/>
    </row>
    <row r="43" spans="3:34" ht="16.5" customHeight="1" x14ac:dyDescent="0.2">
      <c r="C43" s="528"/>
      <c r="D43" s="528"/>
      <c r="E43" s="528"/>
      <c r="F43" s="528"/>
      <c r="G43" s="528"/>
      <c r="H43" s="528"/>
      <c r="I43" s="528"/>
      <c r="J43" s="528"/>
      <c r="K43" s="528"/>
      <c r="L43" s="528"/>
      <c r="M43" s="528"/>
      <c r="N43" s="555"/>
      <c r="O43" s="556"/>
      <c r="P43" s="556"/>
      <c r="Q43" s="556"/>
      <c r="R43" s="556"/>
      <c r="S43" s="556"/>
      <c r="T43" s="556"/>
      <c r="U43" s="556"/>
      <c r="V43" s="556"/>
      <c r="W43" s="556"/>
      <c r="X43" s="556"/>
      <c r="Y43" s="556"/>
      <c r="Z43" s="556"/>
      <c r="AA43" s="556"/>
      <c r="AB43" s="556"/>
      <c r="AC43" s="556"/>
      <c r="AD43" s="556"/>
      <c r="AE43" s="556"/>
      <c r="AF43" s="556"/>
      <c r="AG43" s="556"/>
      <c r="AH43" s="557"/>
    </row>
    <row r="44" spans="3:34" ht="16.5" customHeight="1" x14ac:dyDescent="0.2">
      <c r="C44" s="528" t="s">
        <v>28</v>
      </c>
      <c r="D44" s="528"/>
      <c r="E44" s="528"/>
      <c r="F44" s="528"/>
      <c r="G44" s="528"/>
      <c r="H44" s="528"/>
      <c r="I44" s="528"/>
      <c r="J44" s="528"/>
      <c r="K44" s="528"/>
      <c r="L44" s="528"/>
      <c r="M44" s="528"/>
      <c r="N44" s="548"/>
      <c r="O44" s="549"/>
      <c r="P44" s="549"/>
      <c r="Q44" s="549"/>
      <c r="R44" s="549"/>
      <c r="S44" s="549"/>
      <c r="T44" s="549"/>
      <c r="U44" s="549"/>
      <c r="V44" s="549"/>
      <c r="W44" s="549"/>
      <c r="X44" s="549"/>
      <c r="Y44" s="549"/>
      <c r="Z44" s="549"/>
      <c r="AA44" s="549"/>
      <c r="AB44" s="549"/>
      <c r="AC44" s="549"/>
      <c r="AD44" s="549"/>
      <c r="AE44" s="549"/>
      <c r="AF44" s="549"/>
      <c r="AG44" s="549"/>
      <c r="AH44" s="550"/>
    </row>
    <row r="45" spans="3:34" ht="16.5" customHeight="1" x14ac:dyDescent="0.2">
      <c r="C45" s="528"/>
      <c r="D45" s="528"/>
      <c r="E45" s="528"/>
      <c r="F45" s="528"/>
      <c r="G45" s="528"/>
      <c r="H45" s="528"/>
      <c r="I45" s="528"/>
      <c r="J45" s="528"/>
      <c r="K45" s="528"/>
      <c r="L45" s="528"/>
      <c r="M45" s="528"/>
      <c r="N45" s="551"/>
      <c r="O45" s="552"/>
      <c r="P45" s="552"/>
      <c r="Q45" s="552"/>
      <c r="R45" s="552"/>
      <c r="S45" s="552"/>
      <c r="T45" s="552"/>
      <c r="U45" s="552"/>
      <c r="V45" s="552"/>
      <c r="W45" s="552"/>
      <c r="X45" s="552"/>
      <c r="Y45" s="552"/>
      <c r="Z45" s="552"/>
      <c r="AA45" s="552"/>
      <c r="AB45" s="552"/>
      <c r="AC45" s="552"/>
      <c r="AD45" s="552"/>
      <c r="AE45" s="552"/>
      <c r="AF45" s="552"/>
      <c r="AG45" s="552"/>
      <c r="AH45" s="553"/>
    </row>
    <row r="46" spans="3:34" x14ac:dyDescent="0.2">
      <c r="C46" s="5" t="s">
        <v>29</v>
      </c>
      <c r="E46" s="554" t="s">
        <v>99</v>
      </c>
      <c r="F46" s="554"/>
      <c r="G46" s="554"/>
      <c r="H46" s="554"/>
      <c r="I46" s="554"/>
      <c r="J46" s="554"/>
      <c r="K46" s="554"/>
      <c r="L46" s="554"/>
      <c r="M46" s="554"/>
      <c r="N46" s="554"/>
      <c r="O46" s="554"/>
      <c r="P46" s="554"/>
      <c r="Q46" s="554"/>
      <c r="R46" s="554"/>
      <c r="S46" s="554"/>
      <c r="T46" s="554"/>
      <c r="U46" s="554"/>
      <c r="V46" s="554"/>
      <c r="W46" s="554"/>
      <c r="X46" s="554"/>
      <c r="Y46" s="554"/>
      <c r="Z46" s="554"/>
      <c r="AA46" s="554"/>
      <c r="AB46" s="554"/>
      <c r="AC46" s="554"/>
      <c r="AD46" s="554"/>
      <c r="AE46" s="554"/>
      <c r="AF46" s="554"/>
      <c r="AG46" s="554"/>
      <c r="AH46" s="554"/>
    </row>
    <row r="47" spans="3:34" x14ac:dyDescent="0.2">
      <c r="C47" s="202"/>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row>
    <row r="48" spans="3:34" x14ac:dyDescent="0.2">
      <c r="C48" s="546" t="s">
        <v>31</v>
      </c>
      <c r="D48" s="546"/>
      <c r="E48" s="547" t="s">
        <v>30</v>
      </c>
      <c r="F48" s="547"/>
      <c r="G48" s="547"/>
      <c r="H48" s="547"/>
      <c r="I48" s="547"/>
      <c r="J48" s="547"/>
      <c r="K48" s="547"/>
      <c r="L48" s="547"/>
      <c r="M48" s="547"/>
      <c r="N48" s="547"/>
      <c r="O48" s="547"/>
      <c r="P48" s="547"/>
      <c r="Q48" s="547"/>
      <c r="R48" s="547"/>
      <c r="S48" s="547"/>
      <c r="T48" s="547"/>
      <c r="U48" s="547"/>
      <c r="V48" s="547"/>
      <c r="W48" s="547"/>
      <c r="X48" s="547"/>
      <c r="Y48" s="547"/>
      <c r="Z48" s="547"/>
      <c r="AA48" s="547"/>
      <c r="AB48" s="547"/>
      <c r="AC48" s="547"/>
      <c r="AD48" s="547"/>
      <c r="AE48" s="547"/>
      <c r="AF48" s="547"/>
      <c r="AG48" s="547"/>
      <c r="AH48" s="547"/>
    </row>
    <row r="49" spans="3:34" x14ac:dyDescent="0.2">
      <c r="C49" s="546" t="s">
        <v>33</v>
      </c>
      <c r="D49" s="546"/>
      <c r="E49" s="547" t="s">
        <v>32</v>
      </c>
      <c r="F49" s="547"/>
      <c r="G49" s="547"/>
      <c r="H49" s="547"/>
      <c r="I49" s="547"/>
      <c r="J49" s="547"/>
      <c r="K49" s="547"/>
      <c r="L49" s="547"/>
      <c r="M49" s="547"/>
      <c r="N49" s="547"/>
      <c r="O49" s="547"/>
      <c r="P49" s="547"/>
      <c r="Q49" s="547"/>
      <c r="R49" s="547"/>
      <c r="S49" s="547"/>
      <c r="T49" s="547"/>
      <c r="U49" s="547"/>
      <c r="V49" s="547"/>
      <c r="W49" s="547"/>
      <c r="X49" s="547"/>
      <c r="Y49" s="547"/>
      <c r="Z49" s="547"/>
      <c r="AA49" s="547"/>
      <c r="AB49" s="547"/>
      <c r="AC49" s="547"/>
      <c r="AD49" s="547"/>
      <c r="AE49" s="547"/>
      <c r="AF49" s="547"/>
      <c r="AG49" s="547"/>
      <c r="AH49" s="547"/>
    </row>
    <row r="51" spans="3:34" ht="14.4" x14ac:dyDescent="0.2">
      <c r="C51" s="2"/>
    </row>
    <row r="52" spans="3:34" ht="14.4" x14ac:dyDescent="0.2">
      <c r="C52" s="2"/>
    </row>
    <row r="53" spans="3:34" ht="14.4" x14ac:dyDescent="0.2">
      <c r="C53" s="2"/>
    </row>
    <row r="54" spans="3:34" ht="14.4" x14ac:dyDescent="0.2">
      <c r="C54" s="2"/>
    </row>
    <row r="55" spans="3:34" ht="25.5" customHeight="1" x14ac:dyDescent="0.2">
      <c r="C55" s="176"/>
      <c r="D55" s="176"/>
      <c r="E55" s="176"/>
      <c r="F55" s="176"/>
      <c r="G55" s="176"/>
      <c r="H55" s="176"/>
    </row>
    <row r="56" spans="3:34" x14ac:dyDescent="0.2">
      <c r="C56" s="176"/>
      <c r="D56" s="176"/>
      <c r="E56" s="176"/>
      <c r="F56" s="176"/>
      <c r="G56" s="176"/>
      <c r="H56" s="176"/>
    </row>
    <row r="57" spans="3:34" x14ac:dyDescent="0.2">
      <c r="C57" s="176"/>
      <c r="D57" s="176"/>
      <c r="E57" s="176"/>
      <c r="F57" s="176"/>
      <c r="G57" s="176"/>
      <c r="H57" s="176"/>
    </row>
    <row r="58" spans="3:34" x14ac:dyDescent="0.2">
      <c r="C58" s="176"/>
      <c r="D58" s="176"/>
      <c r="E58" s="176"/>
      <c r="F58" s="176"/>
      <c r="G58" s="176"/>
      <c r="H58" s="176"/>
    </row>
    <row r="59" spans="3:34" x14ac:dyDescent="0.2">
      <c r="C59" s="176"/>
      <c r="D59" s="176"/>
      <c r="E59" s="176"/>
      <c r="F59" s="176"/>
      <c r="G59" s="176"/>
      <c r="H59" s="176"/>
    </row>
    <row r="60" spans="3:34" x14ac:dyDescent="0.2">
      <c r="C60" s="176"/>
      <c r="D60" s="176"/>
      <c r="E60" s="176"/>
      <c r="F60" s="176"/>
      <c r="G60" s="176"/>
      <c r="H60" s="176"/>
    </row>
    <row r="61" spans="3:34" x14ac:dyDescent="0.2">
      <c r="C61" s="176"/>
      <c r="D61" s="176"/>
      <c r="E61" s="176"/>
      <c r="F61" s="176"/>
      <c r="G61" s="176"/>
      <c r="H61" s="176"/>
    </row>
    <row r="62" spans="3:34" x14ac:dyDescent="0.2">
      <c r="C62" s="176"/>
      <c r="D62" s="176"/>
      <c r="E62" s="176"/>
      <c r="F62" s="176"/>
      <c r="G62" s="176"/>
      <c r="H62" s="176"/>
    </row>
    <row r="63" spans="3:34" x14ac:dyDescent="0.2">
      <c r="C63" s="176"/>
      <c r="D63" s="176"/>
      <c r="E63" s="176"/>
      <c r="F63" s="176"/>
      <c r="G63" s="176"/>
      <c r="H63" s="176"/>
    </row>
    <row r="64" spans="3:34" x14ac:dyDescent="0.2">
      <c r="C64" s="176"/>
      <c r="D64" s="176"/>
      <c r="E64" s="176"/>
      <c r="F64" s="176"/>
      <c r="G64" s="176"/>
      <c r="H64" s="176"/>
    </row>
    <row r="65" spans="3:8" x14ac:dyDescent="0.2">
      <c r="C65" s="176"/>
      <c r="D65" s="176"/>
      <c r="E65" s="176"/>
      <c r="F65" s="176"/>
      <c r="G65" s="176"/>
      <c r="H65" s="176"/>
    </row>
    <row r="66" spans="3:8" x14ac:dyDescent="0.2">
      <c r="C66" s="176"/>
      <c r="D66" s="176"/>
      <c r="E66" s="176"/>
      <c r="F66" s="176"/>
      <c r="G66" s="176"/>
      <c r="H66" s="176"/>
    </row>
    <row r="67" spans="3:8" x14ac:dyDescent="0.2">
      <c r="C67" s="176"/>
      <c r="D67" s="176"/>
      <c r="E67" s="176"/>
      <c r="F67" s="176"/>
      <c r="G67" s="176"/>
      <c r="H67" s="176"/>
    </row>
    <row r="68" spans="3:8" x14ac:dyDescent="0.2">
      <c r="C68" s="176"/>
      <c r="D68" s="176"/>
      <c r="E68" s="176"/>
      <c r="F68" s="176"/>
      <c r="G68" s="176"/>
      <c r="H68" s="176"/>
    </row>
    <row r="69" spans="3:8" x14ac:dyDescent="0.2">
      <c r="C69" s="176"/>
      <c r="D69" s="176"/>
      <c r="E69" s="176"/>
      <c r="F69" s="176"/>
      <c r="G69" s="176"/>
      <c r="H69" s="176"/>
    </row>
    <row r="70" spans="3:8" x14ac:dyDescent="0.2">
      <c r="C70" s="176"/>
      <c r="D70" s="176"/>
      <c r="E70" s="176"/>
      <c r="F70" s="176"/>
      <c r="G70" s="176"/>
      <c r="H70" s="176"/>
    </row>
    <row r="71" spans="3:8" x14ac:dyDescent="0.2">
      <c r="C71" s="176"/>
      <c r="D71" s="176"/>
      <c r="E71" s="176"/>
      <c r="F71" s="176"/>
      <c r="G71" s="176"/>
      <c r="H71" s="176"/>
    </row>
    <row r="72" spans="3:8" x14ac:dyDescent="0.2">
      <c r="C72" s="176"/>
      <c r="D72" s="176"/>
      <c r="E72" s="176"/>
      <c r="F72" s="176"/>
      <c r="G72" s="176"/>
      <c r="H72" s="176"/>
    </row>
    <row r="73" spans="3:8" x14ac:dyDescent="0.2">
      <c r="C73" s="176"/>
      <c r="D73" s="176"/>
      <c r="E73" s="176"/>
      <c r="F73" s="176"/>
      <c r="G73" s="176"/>
      <c r="H73" s="176"/>
    </row>
    <row r="74" spans="3:8" x14ac:dyDescent="0.2">
      <c r="C74" s="176"/>
      <c r="D74" s="176"/>
      <c r="E74" s="176"/>
      <c r="F74" s="176"/>
      <c r="G74" s="176"/>
      <c r="H74" s="176"/>
    </row>
    <row r="75" spans="3:8" x14ac:dyDescent="0.2">
      <c r="C75" s="176"/>
      <c r="D75" s="176"/>
      <c r="E75" s="176"/>
      <c r="F75" s="176"/>
      <c r="G75" s="176"/>
      <c r="H75" s="176"/>
    </row>
    <row r="76" spans="3:8" x14ac:dyDescent="0.2">
      <c r="C76" s="176"/>
      <c r="D76" s="176"/>
      <c r="E76" s="176"/>
      <c r="F76" s="176"/>
      <c r="G76" s="176"/>
      <c r="H76" s="176"/>
    </row>
    <row r="77" spans="3:8" x14ac:dyDescent="0.2">
      <c r="C77" s="202"/>
    </row>
    <row r="78" spans="3:8" x14ac:dyDescent="0.2">
      <c r="C78" s="202"/>
    </row>
    <row r="79" spans="3:8" ht="14.4" x14ac:dyDescent="0.2">
      <c r="C79" s="2"/>
    </row>
    <row r="80" spans="3:8" ht="14.4" x14ac:dyDescent="0.2">
      <c r="C80" s="2"/>
    </row>
    <row r="81" spans="3:6" x14ac:dyDescent="0.2">
      <c r="C81" s="176"/>
      <c r="D81" s="176"/>
      <c r="E81" s="176"/>
      <c r="F81" s="176"/>
    </row>
    <row r="82" spans="3:6" ht="14.4" x14ac:dyDescent="0.2">
      <c r="C82" s="2"/>
      <c r="D82" s="2"/>
      <c r="E82" s="2"/>
      <c r="F82" s="2"/>
    </row>
    <row r="83" spans="3:6" ht="14.4" x14ac:dyDescent="0.2">
      <c r="C83" s="2"/>
      <c r="D83" s="2"/>
      <c r="E83" s="2"/>
      <c r="F83" s="2"/>
    </row>
    <row r="84" spans="3:6" ht="14.4" x14ac:dyDescent="0.2">
      <c r="C84" s="2"/>
      <c r="D84" s="2"/>
      <c r="E84" s="2"/>
      <c r="F84" s="2"/>
    </row>
    <row r="85" spans="3:6" x14ac:dyDescent="0.2">
      <c r="C85" s="202"/>
    </row>
    <row r="87" spans="3:6" ht="14.4" x14ac:dyDescent="0.2">
      <c r="C87" s="2"/>
    </row>
  </sheetData>
  <sheetProtection algorithmName="SHA-512" hashValue="cU3QGy1VLxjUxTbjsUtnZkr9Vz0E89lS/altJA2M2Rb2RVvYg0g2c3/FPOHQgnjSg3EGPNHj/npQSSvi32hdrA==" saltValue="KOHRZ6CaoypBishK+xbfLA==" spinCount="100000" sheet="1" formatCells="0" formatColumns="0" formatRows="0" selectLockedCells="1"/>
  <mergeCells count="49">
    <mergeCell ref="N8:AH8"/>
    <mergeCell ref="N11:U11"/>
    <mergeCell ref="N12:U12"/>
    <mergeCell ref="N9:R10"/>
    <mergeCell ref="S9:T10"/>
    <mergeCell ref="U9:W10"/>
    <mergeCell ref="X9:Y10"/>
    <mergeCell ref="Z9:AB10"/>
    <mergeCell ref="AC9:AD10"/>
    <mergeCell ref="V11:AH11"/>
    <mergeCell ref="C15:M16"/>
    <mergeCell ref="N13:U14"/>
    <mergeCell ref="V19:AH20"/>
    <mergeCell ref="N15:U16"/>
    <mergeCell ref="N17:U18"/>
    <mergeCell ref="N19:U20"/>
    <mergeCell ref="Z17:AE18"/>
    <mergeCell ref="V17:Y18"/>
    <mergeCell ref="AF17:AH18"/>
    <mergeCell ref="C23:M33"/>
    <mergeCell ref="C34:M43"/>
    <mergeCell ref="N35:AH43"/>
    <mergeCell ref="N24:AH33"/>
    <mergeCell ref="C21:M22"/>
    <mergeCell ref="N21:U22"/>
    <mergeCell ref="V21:AH22"/>
    <mergeCell ref="C48:D48"/>
    <mergeCell ref="C49:D49"/>
    <mergeCell ref="E48:AH48"/>
    <mergeCell ref="E49:AH49"/>
    <mergeCell ref="C44:M45"/>
    <mergeCell ref="N44:AH45"/>
    <mergeCell ref="E46:AH47"/>
    <mergeCell ref="C4:AH4"/>
    <mergeCell ref="C5:M5"/>
    <mergeCell ref="C19:M20"/>
    <mergeCell ref="V12:AH12"/>
    <mergeCell ref="C6:M6"/>
    <mergeCell ref="C17:M18"/>
    <mergeCell ref="N5:AH5"/>
    <mergeCell ref="N6:AH6"/>
    <mergeCell ref="N7:AH7"/>
    <mergeCell ref="C7:M7"/>
    <mergeCell ref="C8:M8"/>
    <mergeCell ref="C9:M10"/>
    <mergeCell ref="C11:M12"/>
    <mergeCell ref="C13:M14"/>
    <mergeCell ref="V13:AH14"/>
    <mergeCell ref="V15:AH16"/>
  </mergeCells>
  <phoneticPr fontId="5"/>
  <dataValidations count="1">
    <dataValidation imeMode="off" allowBlank="1" showInputMessage="1" showErrorMessage="1" sqref="N44:AH45 N19 N21 N13 N15 N17" xr:uid="{00000000-0002-0000-1200-000000000000}"/>
  </dataValidations>
  <pageMargins left="0.74803149606299213" right="0.43307086614173229" top="0.59055118110236227" bottom="0.56000000000000005" header="0.19685039370078741" footer="0.23622047244094491"/>
  <pageSetup paperSize="9" scale="94" orientation="portrait" r:id="rId1"/>
  <headerFooter>
    <oddFooter>&amp;R&amp;"ＭＳ Ｐ明朝,標準"&amp;10（日本産業規格A列4番）</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0156070-8B58-4295-A4CC-79B52FD7502D}">
          <x14:formula1>
            <xm:f>産業分類!$A$2:$T$2</xm:f>
          </x14:formula1>
          <xm:sqref>V11:AH11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7030A0"/>
  </sheetPr>
  <dimension ref="A2:L16"/>
  <sheetViews>
    <sheetView workbookViewId="0"/>
  </sheetViews>
  <sheetFormatPr defaultColWidth="9" defaultRowHeight="19.2" x14ac:dyDescent="0.2"/>
  <cols>
    <col min="1" max="1" width="9" style="116"/>
    <col min="2" max="3" width="17.109375" style="116" customWidth="1"/>
    <col min="4" max="4" width="18.44140625" style="116" customWidth="1"/>
    <col min="5" max="5" width="17.109375" style="116" customWidth="1"/>
    <col min="6" max="6" width="18.44140625" style="116" customWidth="1"/>
    <col min="7" max="16384" width="9" style="116"/>
  </cols>
  <sheetData>
    <row r="2" spans="1:12" x14ac:dyDescent="0.2">
      <c r="A2" s="116" t="s">
        <v>570</v>
      </c>
      <c r="B2" s="118" t="s">
        <v>311</v>
      </c>
      <c r="C2" s="204" t="s">
        <v>485</v>
      </c>
      <c r="D2" s="119" t="s">
        <v>327</v>
      </c>
      <c r="E2" s="118" t="s">
        <v>452</v>
      </c>
      <c r="F2" s="194" t="s">
        <v>435</v>
      </c>
      <c r="G2" s="195" t="s">
        <v>236</v>
      </c>
      <c r="H2" s="199" t="s">
        <v>233</v>
      </c>
      <c r="I2" s="116" t="s">
        <v>571</v>
      </c>
      <c r="L2" s="117"/>
    </row>
    <row r="3" spans="1:12" x14ac:dyDescent="0.2">
      <c r="A3" s="116" t="s">
        <v>594</v>
      </c>
      <c r="B3" s="116" t="s">
        <v>605</v>
      </c>
      <c r="C3" s="116" t="s">
        <v>486</v>
      </c>
      <c r="D3" s="116" t="s">
        <v>328</v>
      </c>
      <c r="E3" s="116" t="s">
        <v>312</v>
      </c>
      <c r="F3" s="116" t="s">
        <v>436</v>
      </c>
      <c r="G3" s="196" t="s">
        <v>281</v>
      </c>
      <c r="H3" s="116">
        <v>0</v>
      </c>
      <c r="I3" s="116" t="s">
        <v>568</v>
      </c>
    </row>
    <row r="4" spans="1:12" x14ac:dyDescent="0.2">
      <c r="A4" s="116" t="s">
        <v>595</v>
      </c>
      <c r="B4" s="116" t="s">
        <v>606</v>
      </c>
      <c r="C4" s="116" t="s">
        <v>312</v>
      </c>
      <c r="D4" s="116" t="s">
        <v>312</v>
      </c>
      <c r="E4" s="116" t="s">
        <v>449</v>
      </c>
      <c r="F4" s="116" t="s">
        <v>437</v>
      </c>
      <c r="G4" s="196" t="s">
        <v>314</v>
      </c>
      <c r="H4" s="116">
        <v>1</v>
      </c>
      <c r="I4" s="116" t="s">
        <v>569</v>
      </c>
    </row>
    <row r="5" spans="1:12" ht="21" x14ac:dyDescent="0.2">
      <c r="B5" s="116" t="s">
        <v>440</v>
      </c>
      <c r="C5" s="116" t="s">
        <v>484</v>
      </c>
      <c r="D5" s="116" t="s">
        <v>329</v>
      </c>
      <c r="F5" s="116" t="s">
        <v>438</v>
      </c>
      <c r="G5" s="196" t="s">
        <v>315</v>
      </c>
      <c r="H5" s="116">
        <v>2</v>
      </c>
    </row>
    <row r="6" spans="1:12" x14ac:dyDescent="0.2">
      <c r="B6" s="116" t="s">
        <v>312</v>
      </c>
      <c r="C6" s="116" t="s">
        <v>312</v>
      </c>
      <c r="D6" s="116" t="s">
        <v>312</v>
      </c>
      <c r="E6" s="116" t="s">
        <v>453</v>
      </c>
      <c r="F6" s="116" t="s">
        <v>439</v>
      </c>
      <c r="G6" s="196" t="s">
        <v>316</v>
      </c>
      <c r="H6" s="116">
        <v>3</v>
      </c>
    </row>
    <row r="7" spans="1:12" x14ac:dyDescent="0.2">
      <c r="E7" s="116" t="s">
        <v>454</v>
      </c>
      <c r="F7" s="116" t="s">
        <v>441</v>
      </c>
      <c r="G7" s="196" t="s">
        <v>317</v>
      </c>
      <c r="H7" s="116">
        <v>4</v>
      </c>
    </row>
    <row r="8" spans="1:12" x14ac:dyDescent="0.2">
      <c r="G8" s="196" t="s">
        <v>318</v>
      </c>
      <c r="H8" s="116">
        <v>5</v>
      </c>
    </row>
    <row r="9" spans="1:12" x14ac:dyDescent="0.2">
      <c r="G9" s="196" t="s">
        <v>319</v>
      </c>
      <c r="H9" s="116">
        <v>6</v>
      </c>
    </row>
    <row r="10" spans="1:12" x14ac:dyDescent="0.2">
      <c r="G10" s="196" t="s">
        <v>320</v>
      </c>
      <c r="H10" s="116">
        <v>7</v>
      </c>
    </row>
    <row r="11" spans="1:12" x14ac:dyDescent="0.2">
      <c r="G11" s="196" t="s">
        <v>321</v>
      </c>
      <c r="H11" s="116">
        <v>8</v>
      </c>
    </row>
    <row r="12" spans="1:12" x14ac:dyDescent="0.2">
      <c r="G12" s="196" t="s">
        <v>322</v>
      </c>
      <c r="H12" s="116">
        <v>9</v>
      </c>
    </row>
    <row r="13" spans="1:12" x14ac:dyDescent="0.2">
      <c r="G13" s="196" t="s">
        <v>324</v>
      </c>
      <c r="H13" s="116">
        <v>10</v>
      </c>
    </row>
    <row r="14" spans="1:12" x14ac:dyDescent="0.2">
      <c r="G14" s="196" t="s">
        <v>323</v>
      </c>
    </row>
    <row r="15" spans="1:12" x14ac:dyDescent="0.2">
      <c r="G15" s="196" t="s">
        <v>325</v>
      </c>
    </row>
    <row r="16" spans="1:12" x14ac:dyDescent="0.2">
      <c r="G16" s="196" t="s">
        <v>326</v>
      </c>
    </row>
  </sheetData>
  <phoneticPr fontId="3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C2:R35"/>
  <sheetViews>
    <sheetView showGridLines="0" zoomScaleNormal="100" zoomScaleSheetLayoutView="100" workbookViewId="0"/>
  </sheetViews>
  <sheetFormatPr defaultColWidth="9" defaultRowHeight="13.2" x14ac:dyDescent="0.2"/>
  <cols>
    <col min="1" max="1" width="2.6640625" style="36" customWidth="1"/>
    <col min="2" max="2" width="1.6640625" style="36" customWidth="1"/>
    <col min="3" max="3" width="4.21875" style="177" customWidth="1"/>
    <col min="4" max="4" width="13.21875" style="36" customWidth="1"/>
    <col min="5" max="5" width="11.109375" style="36" customWidth="1"/>
    <col min="6" max="6" width="5.6640625" style="177" customWidth="1"/>
    <col min="7" max="7" width="11.6640625" style="36" customWidth="1"/>
    <col min="8" max="8" width="7.77734375" style="36" customWidth="1"/>
    <col min="9" max="9" width="3.6640625" style="177" customWidth="1"/>
    <col min="10" max="10" width="2.6640625" style="36" customWidth="1"/>
    <col min="11" max="11" width="8.6640625" style="36" customWidth="1"/>
    <col min="12" max="12" width="3.33203125" style="36" customWidth="1"/>
    <col min="13" max="13" width="3.33203125" style="177" customWidth="1"/>
    <col min="14" max="14" width="9" style="36" customWidth="1"/>
    <col min="15" max="15" width="3.109375" style="177" customWidth="1"/>
    <col min="16" max="16" width="1.6640625" style="36" customWidth="1"/>
    <col min="17" max="90" width="2.6640625" style="36" customWidth="1"/>
    <col min="91" max="16384" width="9" style="36"/>
  </cols>
  <sheetData>
    <row r="2" spans="3:18" ht="19.5" customHeight="1" x14ac:dyDescent="0.2">
      <c r="C2" s="32" t="s">
        <v>34</v>
      </c>
      <c r="R2" s="178" t="str">
        <f>'１号'!$W$2</f>
        <v>Ver.5</v>
      </c>
    </row>
    <row r="3" spans="3:18" ht="30" customHeight="1" x14ac:dyDescent="0.2">
      <c r="C3" s="582" t="s">
        <v>35</v>
      </c>
      <c r="D3" s="582"/>
      <c r="E3" s="582"/>
      <c r="F3" s="582"/>
      <c r="G3" s="582"/>
      <c r="H3" s="582"/>
      <c r="I3" s="582"/>
      <c r="J3" s="582"/>
      <c r="K3" s="582"/>
      <c r="L3" s="582"/>
      <c r="M3" s="582"/>
      <c r="N3" s="582"/>
      <c r="O3" s="582"/>
    </row>
    <row r="4" spans="3:18" ht="24" customHeight="1" x14ac:dyDescent="0.2">
      <c r="D4" s="582" t="s">
        <v>93</v>
      </c>
      <c r="E4" s="582"/>
      <c r="F4" s="582"/>
      <c r="G4" s="582"/>
      <c r="H4" s="582"/>
      <c r="I4" s="582"/>
      <c r="J4" s="582"/>
      <c r="K4" s="582"/>
      <c r="L4" s="582"/>
      <c r="M4" s="582"/>
      <c r="N4" s="582"/>
      <c r="O4" s="582"/>
    </row>
    <row r="5" spans="3:18" ht="19.5" customHeight="1" x14ac:dyDescent="0.2">
      <c r="C5" s="585" t="s">
        <v>429</v>
      </c>
      <c r="D5" s="585"/>
      <c r="E5" s="586" t="s">
        <v>36</v>
      </c>
      <c r="F5" s="586"/>
      <c r="G5" s="587" t="s">
        <v>45</v>
      </c>
      <c r="H5" s="586" t="s">
        <v>37</v>
      </c>
      <c r="I5" s="586"/>
      <c r="J5" s="587" t="s">
        <v>430</v>
      </c>
      <c r="K5" s="587"/>
      <c r="L5" s="587"/>
      <c r="M5" s="587"/>
      <c r="N5" s="586" t="s">
        <v>38</v>
      </c>
      <c r="O5" s="586"/>
    </row>
    <row r="6" spans="3:18" ht="19.5" customHeight="1" x14ac:dyDescent="0.2">
      <c r="C6" s="585"/>
      <c r="D6" s="585"/>
      <c r="E6" s="586"/>
      <c r="F6" s="586"/>
      <c r="G6" s="587"/>
      <c r="H6" s="586"/>
      <c r="I6" s="586"/>
      <c r="J6" s="587"/>
      <c r="K6" s="587"/>
      <c r="L6" s="587"/>
      <c r="M6" s="587"/>
      <c r="N6" s="586"/>
      <c r="O6" s="586"/>
    </row>
    <row r="7" spans="3:18" ht="21" customHeight="1" x14ac:dyDescent="0.2">
      <c r="C7" s="583">
        <v>1</v>
      </c>
      <c r="D7" s="584"/>
      <c r="E7" s="588"/>
      <c r="F7" s="589" t="s">
        <v>39</v>
      </c>
      <c r="G7" s="590"/>
      <c r="H7" s="588"/>
      <c r="I7" s="591" t="s">
        <v>24</v>
      </c>
      <c r="J7" s="592"/>
      <c r="K7" s="593"/>
      <c r="L7" s="593"/>
      <c r="M7" s="179" t="s">
        <v>40</v>
      </c>
      <c r="N7" s="595"/>
      <c r="O7" s="594" t="s">
        <v>41</v>
      </c>
    </row>
    <row r="8" spans="3:18" ht="21" customHeight="1" x14ac:dyDescent="0.2">
      <c r="C8" s="583"/>
      <c r="D8" s="584"/>
      <c r="E8" s="588"/>
      <c r="F8" s="589"/>
      <c r="G8" s="590"/>
      <c r="H8" s="588"/>
      <c r="I8" s="591"/>
      <c r="J8" s="180" t="s">
        <v>8</v>
      </c>
      <c r="K8" s="120"/>
      <c r="L8" s="596" t="s">
        <v>105</v>
      </c>
      <c r="M8" s="597"/>
      <c r="N8" s="595"/>
      <c r="O8" s="594"/>
    </row>
    <row r="9" spans="3:18" ht="21" customHeight="1" x14ac:dyDescent="0.2">
      <c r="C9" s="583">
        <v>2</v>
      </c>
      <c r="D9" s="584"/>
      <c r="E9" s="588"/>
      <c r="F9" s="589" t="s">
        <v>39</v>
      </c>
      <c r="G9" s="590"/>
      <c r="H9" s="588"/>
      <c r="I9" s="591" t="s">
        <v>24</v>
      </c>
      <c r="J9" s="592"/>
      <c r="K9" s="593"/>
      <c r="L9" s="593"/>
      <c r="M9" s="179" t="s">
        <v>40</v>
      </c>
      <c r="N9" s="595"/>
      <c r="O9" s="594" t="s">
        <v>41</v>
      </c>
    </row>
    <row r="10" spans="3:18" ht="21" customHeight="1" x14ac:dyDescent="0.2">
      <c r="C10" s="583"/>
      <c r="D10" s="584"/>
      <c r="E10" s="588"/>
      <c r="F10" s="589"/>
      <c r="G10" s="590"/>
      <c r="H10" s="588"/>
      <c r="I10" s="591"/>
      <c r="J10" s="180" t="s">
        <v>8</v>
      </c>
      <c r="K10" s="120"/>
      <c r="L10" s="596" t="s">
        <v>105</v>
      </c>
      <c r="M10" s="597"/>
      <c r="N10" s="595"/>
      <c r="O10" s="594"/>
    </row>
    <row r="11" spans="3:18" ht="21" customHeight="1" x14ac:dyDescent="0.2">
      <c r="C11" s="583">
        <v>3</v>
      </c>
      <c r="D11" s="584"/>
      <c r="E11" s="588"/>
      <c r="F11" s="589" t="s">
        <v>39</v>
      </c>
      <c r="G11" s="590"/>
      <c r="H11" s="588"/>
      <c r="I11" s="591" t="s">
        <v>24</v>
      </c>
      <c r="J11" s="592"/>
      <c r="K11" s="593"/>
      <c r="L11" s="593"/>
      <c r="M11" s="179" t="s">
        <v>40</v>
      </c>
      <c r="N11" s="595"/>
      <c r="O11" s="594" t="s">
        <v>41</v>
      </c>
    </row>
    <row r="12" spans="3:18" ht="21" customHeight="1" x14ac:dyDescent="0.2">
      <c r="C12" s="583"/>
      <c r="D12" s="584"/>
      <c r="E12" s="588"/>
      <c r="F12" s="589"/>
      <c r="G12" s="590"/>
      <c r="H12" s="588"/>
      <c r="I12" s="591"/>
      <c r="J12" s="180" t="s">
        <v>8</v>
      </c>
      <c r="K12" s="120"/>
      <c r="L12" s="596" t="s">
        <v>105</v>
      </c>
      <c r="M12" s="597"/>
      <c r="N12" s="595"/>
      <c r="O12" s="594"/>
    </row>
    <row r="13" spans="3:18" ht="21" customHeight="1" x14ac:dyDescent="0.2">
      <c r="C13" s="583">
        <v>4</v>
      </c>
      <c r="D13" s="584"/>
      <c r="E13" s="588"/>
      <c r="F13" s="589" t="s">
        <v>39</v>
      </c>
      <c r="G13" s="590"/>
      <c r="H13" s="588"/>
      <c r="I13" s="591" t="s">
        <v>24</v>
      </c>
      <c r="J13" s="592"/>
      <c r="K13" s="593"/>
      <c r="L13" s="593"/>
      <c r="M13" s="179" t="s">
        <v>40</v>
      </c>
      <c r="N13" s="595"/>
      <c r="O13" s="594" t="s">
        <v>41</v>
      </c>
    </row>
    <row r="14" spans="3:18" ht="21" customHeight="1" x14ac:dyDescent="0.2">
      <c r="C14" s="583"/>
      <c r="D14" s="584"/>
      <c r="E14" s="588"/>
      <c r="F14" s="589"/>
      <c r="G14" s="590"/>
      <c r="H14" s="588"/>
      <c r="I14" s="591"/>
      <c r="J14" s="180" t="s">
        <v>8</v>
      </c>
      <c r="K14" s="120"/>
      <c r="L14" s="596" t="s">
        <v>105</v>
      </c>
      <c r="M14" s="597"/>
      <c r="N14" s="595"/>
      <c r="O14" s="594"/>
    </row>
    <row r="15" spans="3:18" ht="21" customHeight="1" x14ac:dyDescent="0.2">
      <c r="C15" s="583">
        <v>5</v>
      </c>
      <c r="D15" s="584"/>
      <c r="E15" s="588"/>
      <c r="F15" s="589" t="s">
        <v>39</v>
      </c>
      <c r="G15" s="590"/>
      <c r="H15" s="588"/>
      <c r="I15" s="591" t="s">
        <v>24</v>
      </c>
      <c r="J15" s="592"/>
      <c r="K15" s="593"/>
      <c r="L15" s="593"/>
      <c r="M15" s="179" t="s">
        <v>40</v>
      </c>
      <c r="N15" s="595"/>
      <c r="O15" s="594" t="s">
        <v>41</v>
      </c>
    </row>
    <row r="16" spans="3:18" ht="21" customHeight="1" x14ac:dyDescent="0.2">
      <c r="C16" s="583"/>
      <c r="D16" s="584"/>
      <c r="E16" s="588"/>
      <c r="F16" s="589"/>
      <c r="G16" s="590"/>
      <c r="H16" s="588"/>
      <c r="I16" s="591"/>
      <c r="J16" s="180" t="s">
        <v>8</v>
      </c>
      <c r="K16" s="120"/>
      <c r="L16" s="596" t="s">
        <v>105</v>
      </c>
      <c r="M16" s="597"/>
      <c r="N16" s="595"/>
      <c r="O16" s="594"/>
    </row>
    <row r="17" spans="3:15" ht="21" customHeight="1" x14ac:dyDescent="0.2">
      <c r="C17" s="583">
        <v>6</v>
      </c>
      <c r="D17" s="584"/>
      <c r="E17" s="588"/>
      <c r="F17" s="589" t="s">
        <v>39</v>
      </c>
      <c r="G17" s="590"/>
      <c r="H17" s="588"/>
      <c r="I17" s="591" t="s">
        <v>24</v>
      </c>
      <c r="J17" s="592"/>
      <c r="K17" s="593"/>
      <c r="L17" s="593"/>
      <c r="M17" s="179" t="s">
        <v>40</v>
      </c>
      <c r="N17" s="595"/>
      <c r="O17" s="594" t="s">
        <v>41</v>
      </c>
    </row>
    <row r="18" spans="3:15" ht="21" customHeight="1" x14ac:dyDescent="0.2">
      <c r="C18" s="583"/>
      <c r="D18" s="584"/>
      <c r="E18" s="588"/>
      <c r="F18" s="589"/>
      <c r="G18" s="590"/>
      <c r="H18" s="588"/>
      <c r="I18" s="591"/>
      <c r="J18" s="180" t="s">
        <v>8</v>
      </c>
      <c r="K18" s="120"/>
      <c r="L18" s="596" t="s">
        <v>105</v>
      </c>
      <c r="M18" s="597"/>
      <c r="N18" s="595"/>
      <c r="O18" s="594"/>
    </row>
    <row r="19" spans="3:15" ht="21" customHeight="1" x14ac:dyDescent="0.2">
      <c r="C19" s="583">
        <v>7</v>
      </c>
      <c r="D19" s="584"/>
      <c r="E19" s="588"/>
      <c r="F19" s="589" t="s">
        <v>39</v>
      </c>
      <c r="G19" s="590"/>
      <c r="H19" s="588"/>
      <c r="I19" s="591" t="s">
        <v>24</v>
      </c>
      <c r="J19" s="592"/>
      <c r="K19" s="593"/>
      <c r="L19" s="593"/>
      <c r="M19" s="179" t="s">
        <v>40</v>
      </c>
      <c r="N19" s="595"/>
      <c r="O19" s="594" t="s">
        <v>41</v>
      </c>
    </row>
    <row r="20" spans="3:15" ht="21" customHeight="1" x14ac:dyDescent="0.2">
      <c r="C20" s="583"/>
      <c r="D20" s="584"/>
      <c r="E20" s="588"/>
      <c r="F20" s="589"/>
      <c r="G20" s="590"/>
      <c r="H20" s="588"/>
      <c r="I20" s="591"/>
      <c r="J20" s="180" t="s">
        <v>8</v>
      </c>
      <c r="K20" s="120"/>
      <c r="L20" s="596" t="s">
        <v>105</v>
      </c>
      <c r="M20" s="597"/>
      <c r="N20" s="595"/>
      <c r="O20" s="594"/>
    </row>
    <row r="21" spans="3:15" ht="21" customHeight="1" x14ac:dyDescent="0.2">
      <c r="C21" s="583">
        <v>8</v>
      </c>
      <c r="D21" s="584"/>
      <c r="E21" s="588"/>
      <c r="F21" s="589" t="s">
        <v>39</v>
      </c>
      <c r="G21" s="590"/>
      <c r="H21" s="588"/>
      <c r="I21" s="591" t="s">
        <v>24</v>
      </c>
      <c r="J21" s="592"/>
      <c r="K21" s="593"/>
      <c r="L21" s="593"/>
      <c r="M21" s="179" t="s">
        <v>40</v>
      </c>
      <c r="N21" s="595"/>
      <c r="O21" s="594" t="s">
        <v>41</v>
      </c>
    </row>
    <row r="22" spans="3:15" ht="21" customHeight="1" x14ac:dyDescent="0.2">
      <c r="C22" s="583"/>
      <c r="D22" s="584"/>
      <c r="E22" s="588"/>
      <c r="F22" s="589"/>
      <c r="G22" s="590"/>
      <c r="H22" s="588"/>
      <c r="I22" s="591"/>
      <c r="J22" s="180" t="s">
        <v>8</v>
      </c>
      <c r="K22" s="120"/>
      <c r="L22" s="596" t="s">
        <v>105</v>
      </c>
      <c r="M22" s="597"/>
      <c r="N22" s="595"/>
      <c r="O22" s="594"/>
    </row>
    <row r="23" spans="3:15" ht="21" customHeight="1" x14ac:dyDescent="0.2">
      <c r="C23" s="583">
        <v>9</v>
      </c>
      <c r="D23" s="584"/>
      <c r="E23" s="588"/>
      <c r="F23" s="589" t="s">
        <v>39</v>
      </c>
      <c r="G23" s="590"/>
      <c r="H23" s="588"/>
      <c r="I23" s="591" t="s">
        <v>24</v>
      </c>
      <c r="J23" s="592"/>
      <c r="K23" s="593"/>
      <c r="L23" s="593"/>
      <c r="M23" s="179" t="s">
        <v>40</v>
      </c>
      <c r="N23" s="595"/>
      <c r="O23" s="594" t="s">
        <v>41</v>
      </c>
    </row>
    <row r="24" spans="3:15" ht="21" customHeight="1" x14ac:dyDescent="0.2">
      <c r="C24" s="583"/>
      <c r="D24" s="584"/>
      <c r="E24" s="588"/>
      <c r="F24" s="589"/>
      <c r="G24" s="590"/>
      <c r="H24" s="588"/>
      <c r="I24" s="591"/>
      <c r="J24" s="180" t="s">
        <v>8</v>
      </c>
      <c r="K24" s="120"/>
      <c r="L24" s="596" t="s">
        <v>105</v>
      </c>
      <c r="M24" s="597"/>
      <c r="N24" s="595"/>
      <c r="O24" s="594"/>
    </row>
    <row r="25" spans="3:15" ht="21" customHeight="1" x14ac:dyDescent="0.2">
      <c r="C25" s="583">
        <v>10</v>
      </c>
      <c r="D25" s="584"/>
      <c r="E25" s="588"/>
      <c r="F25" s="589" t="s">
        <v>39</v>
      </c>
      <c r="G25" s="590"/>
      <c r="H25" s="588"/>
      <c r="I25" s="591" t="s">
        <v>24</v>
      </c>
      <c r="J25" s="592"/>
      <c r="K25" s="593"/>
      <c r="L25" s="593"/>
      <c r="M25" s="179" t="s">
        <v>40</v>
      </c>
      <c r="N25" s="595"/>
      <c r="O25" s="594" t="s">
        <v>41</v>
      </c>
    </row>
    <row r="26" spans="3:15" ht="21" customHeight="1" x14ac:dyDescent="0.2">
      <c r="C26" s="583"/>
      <c r="D26" s="584"/>
      <c r="E26" s="588"/>
      <c r="F26" s="589"/>
      <c r="G26" s="590"/>
      <c r="H26" s="588"/>
      <c r="I26" s="591"/>
      <c r="J26" s="180" t="s">
        <v>8</v>
      </c>
      <c r="K26" s="120"/>
      <c r="L26" s="596" t="s">
        <v>105</v>
      </c>
      <c r="M26" s="597"/>
      <c r="N26" s="595"/>
      <c r="O26" s="594"/>
    </row>
    <row r="27" spans="3:15" ht="18" customHeight="1" x14ac:dyDescent="0.2">
      <c r="C27" s="599" t="s">
        <v>42</v>
      </c>
      <c r="D27" s="599"/>
      <c r="E27" s="599"/>
      <c r="F27" s="599"/>
      <c r="G27" s="599"/>
      <c r="H27" s="599"/>
      <c r="I27" s="599"/>
      <c r="J27" s="599"/>
      <c r="K27" s="599"/>
      <c r="L27" s="599"/>
      <c r="M27" s="599"/>
      <c r="N27" s="599"/>
      <c r="O27" s="599"/>
    </row>
    <row r="28" spans="3:15" ht="18" customHeight="1" x14ac:dyDescent="0.2">
      <c r="C28" s="556" t="s">
        <v>43</v>
      </c>
      <c r="D28" s="556"/>
      <c r="E28" s="556"/>
      <c r="F28" s="556"/>
      <c r="G28" s="556"/>
      <c r="H28" s="556"/>
      <c r="I28" s="556"/>
      <c r="J28" s="556"/>
      <c r="K28" s="556"/>
      <c r="L28" s="556"/>
      <c r="M28" s="556"/>
      <c r="N28" s="556"/>
      <c r="O28" s="556"/>
    </row>
    <row r="29" spans="3:15" x14ac:dyDescent="0.2">
      <c r="C29" s="181"/>
      <c r="D29" s="182"/>
      <c r="E29" s="182"/>
      <c r="F29" s="181"/>
      <c r="G29" s="182"/>
      <c r="H29" s="182"/>
      <c r="I29" s="181"/>
      <c r="J29" s="182"/>
      <c r="K29" s="182"/>
      <c r="L29" s="182"/>
      <c r="M29" s="181"/>
      <c r="N29" s="182"/>
      <c r="O29" s="181"/>
    </row>
    <row r="30" spans="3:15" ht="14.4" x14ac:dyDescent="0.2">
      <c r="C30" s="183"/>
    </row>
    <row r="31" spans="3:15" ht="21" customHeight="1" x14ac:dyDescent="0.2">
      <c r="D31" s="582" t="s">
        <v>94</v>
      </c>
      <c r="E31" s="582"/>
      <c r="F31" s="582"/>
      <c r="G31" s="582"/>
      <c r="H31" s="582"/>
      <c r="I31" s="582"/>
      <c r="J31" s="582"/>
      <c r="K31" s="582"/>
      <c r="L31" s="582"/>
      <c r="M31" s="582"/>
      <c r="N31" s="582"/>
      <c r="O31" s="582"/>
    </row>
    <row r="32" spans="3:15" ht="26.25" customHeight="1" x14ac:dyDescent="0.2">
      <c r="C32" s="583" t="s">
        <v>44</v>
      </c>
      <c r="D32" s="602"/>
      <c r="E32" s="602"/>
      <c r="F32" s="594"/>
      <c r="G32" s="583" t="s">
        <v>363</v>
      </c>
      <c r="H32" s="602"/>
      <c r="I32" s="594"/>
      <c r="J32" s="583" t="s">
        <v>362</v>
      </c>
      <c r="K32" s="594"/>
      <c r="L32" s="586" t="s">
        <v>11</v>
      </c>
      <c r="M32" s="586"/>
      <c r="N32" s="586"/>
      <c r="O32" s="586"/>
    </row>
    <row r="33" spans="3:15" ht="51" customHeight="1" x14ac:dyDescent="0.2">
      <c r="C33" s="606"/>
      <c r="D33" s="607"/>
      <c r="E33" s="607"/>
      <c r="F33" s="608"/>
      <c r="G33" s="603"/>
      <c r="H33" s="604"/>
      <c r="I33" s="605"/>
      <c r="J33" s="600"/>
      <c r="K33" s="601"/>
      <c r="L33" s="598"/>
      <c r="M33" s="598"/>
      <c r="N33" s="598"/>
      <c r="O33" s="598"/>
    </row>
    <row r="34" spans="3:15" ht="51" customHeight="1" x14ac:dyDescent="0.2">
      <c r="C34" s="606"/>
      <c r="D34" s="607"/>
      <c r="E34" s="607"/>
      <c r="F34" s="608"/>
      <c r="G34" s="603"/>
      <c r="H34" s="604"/>
      <c r="I34" s="605"/>
      <c r="J34" s="600"/>
      <c r="K34" s="601"/>
      <c r="L34" s="598"/>
      <c r="M34" s="598"/>
      <c r="N34" s="598"/>
      <c r="O34" s="598"/>
    </row>
    <row r="35" spans="3:15" ht="51" customHeight="1" x14ac:dyDescent="0.2">
      <c r="C35" s="606"/>
      <c r="D35" s="607"/>
      <c r="E35" s="607"/>
      <c r="F35" s="608"/>
      <c r="G35" s="603"/>
      <c r="H35" s="604"/>
      <c r="I35" s="605"/>
      <c r="J35" s="600"/>
      <c r="K35" s="601"/>
      <c r="L35" s="598"/>
      <c r="M35" s="598"/>
      <c r="N35" s="598"/>
      <c r="O35" s="598"/>
    </row>
  </sheetData>
  <sheetProtection algorithmName="SHA-512" hashValue="W8sfjPma+jvXV61FWrn16AEwb9rriiO6HzhiFnXlh+9oZkUHVqP/yuZMCjT2qFWpS2GT5KqJ5EO3AA0cboJHkA==" saltValue="9ncsWynKjM8pFSdOt9wMmg==" spinCount="100000" sheet="1" formatCells="0" formatColumns="0" formatRows="0" selectLockedCells="1"/>
  <mergeCells count="137">
    <mergeCell ref="C25:C26"/>
    <mergeCell ref="L32:O32"/>
    <mergeCell ref="D31:O31"/>
    <mergeCell ref="C27:O27"/>
    <mergeCell ref="C28:O28"/>
    <mergeCell ref="J32:K32"/>
    <mergeCell ref="J33:K33"/>
    <mergeCell ref="J34:K34"/>
    <mergeCell ref="J35:K35"/>
    <mergeCell ref="G32:I32"/>
    <mergeCell ref="G33:I33"/>
    <mergeCell ref="G34:I34"/>
    <mergeCell ref="G35:I35"/>
    <mergeCell ref="C32:F32"/>
    <mergeCell ref="C33:F33"/>
    <mergeCell ref="C34:F34"/>
    <mergeCell ref="C35:F35"/>
    <mergeCell ref="L33:O33"/>
    <mergeCell ref="L34:O34"/>
    <mergeCell ref="L24:M24"/>
    <mergeCell ref="F23:F24"/>
    <mergeCell ref="J23:L23"/>
    <mergeCell ref="O25:O26"/>
    <mergeCell ref="F25:F26"/>
    <mergeCell ref="N23:N24"/>
    <mergeCell ref="O23:O24"/>
    <mergeCell ref="L35:O35"/>
    <mergeCell ref="D25:D26"/>
    <mergeCell ref="H25:H26"/>
    <mergeCell ref="I25:I26"/>
    <mergeCell ref="L26:M26"/>
    <mergeCell ref="H19:H20"/>
    <mergeCell ref="I19:I20"/>
    <mergeCell ref="G25:G26"/>
    <mergeCell ref="I23:I24"/>
    <mergeCell ref="D17:D18"/>
    <mergeCell ref="D19:D20"/>
    <mergeCell ref="O19:O20"/>
    <mergeCell ref="N21:N22"/>
    <mergeCell ref="J17:L17"/>
    <mergeCell ref="J19:L19"/>
    <mergeCell ref="F21:F22"/>
    <mergeCell ref="E17:E18"/>
    <mergeCell ref="O21:O22"/>
    <mergeCell ref="N19:N20"/>
    <mergeCell ref="L20:M20"/>
    <mergeCell ref="D23:D24"/>
    <mergeCell ref="G23:G24"/>
    <mergeCell ref="E23:E24"/>
    <mergeCell ref="N25:N26"/>
    <mergeCell ref="J21:L21"/>
    <mergeCell ref="L22:M22"/>
    <mergeCell ref="E25:E26"/>
    <mergeCell ref="J25:L25"/>
    <mergeCell ref="H23:H24"/>
    <mergeCell ref="O15:O16"/>
    <mergeCell ref="J13:L13"/>
    <mergeCell ref="O17:O18"/>
    <mergeCell ref="L18:M18"/>
    <mergeCell ref="L16:M16"/>
    <mergeCell ref="F13:F14"/>
    <mergeCell ref="N17:N18"/>
    <mergeCell ref="H17:H18"/>
    <mergeCell ref="I17:I18"/>
    <mergeCell ref="F17:F18"/>
    <mergeCell ref="O11:O12"/>
    <mergeCell ref="L10:M10"/>
    <mergeCell ref="L14:M14"/>
    <mergeCell ref="L12:M12"/>
    <mergeCell ref="J15:L15"/>
    <mergeCell ref="E7:E8"/>
    <mergeCell ref="F7:F8"/>
    <mergeCell ref="E9:E10"/>
    <mergeCell ref="F9:F10"/>
    <mergeCell ref="E11:E12"/>
    <mergeCell ref="F11:F12"/>
    <mergeCell ref="E15:E16"/>
    <mergeCell ref="F15:F16"/>
    <mergeCell ref="H7:H8"/>
    <mergeCell ref="H9:H10"/>
    <mergeCell ref="I9:I10"/>
    <mergeCell ref="H11:H12"/>
    <mergeCell ref="H13:H14"/>
    <mergeCell ref="I13:I14"/>
    <mergeCell ref="H15:H16"/>
    <mergeCell ref="I15:I16"/>
    <mergeCell ref="N13:N14"/>
    <mergeCell ref="O13:O14"/>
    <mergeCell ref="N15:N16"/>
    <mergeCell ref="N5:O6"/>
    <mergeCell ref="J5:M6"/>
    <mergeCell ref="H5:I6"/>
    <mergeCell ref="G11:G12"/>
    <mergeCell ref="G13:G14"/>
    <mergeCell ref="G15:G16"/>
    <mergeCell ref="G17:G18"/>
    <mergeCell ref="H21:H22"/>
    <mergeCell ref="I11:I12"/>
    <mergeCell ref="I21:I22"/>
    <mergeCell ref="G19:G20"/>
    <mergeCell ref="G21:G22"/>
    <mergeCell ref="J7:L7"/>
    <mergeCell ref="O7:O8"/>
    <mergeCell ref="N7:N8"/>
    <mergeCell ref="J9:L9"/>
    <mergeCell ref="J11:L11"/>
    <mergeCell ref="L8:M8"/>
    <mergeCell ref="G7:G8"/>
    <mergeCell ref="G9:G10"/>
    <mergeCell ref="I7:I8"/>
    <mergeCell ref="N9:N10"/>
    <mergeCell ref="O9:O10"/>
    <mergeCell ref="N11:N12"/>
    <mergeCell ref="C3:O3"/>
    <mergeCell ref="D4:O4"/>
    <mergeCell ref="C21:C22"/>
    <mergeCell ref="C23:C24"/>
    <mergeCell ref="C17:C18"/>
    <mergeCell ref="C19:C20"/>
    <mergeCell ref="C13:C14"/>
    <mergeCell ref="C15:C16"/>
    <mergeCell ref="C9:C10"/>
    <mergeCell ref="C11:C12"/>
    <mergeCell ref="C7:C8"/>
    <mergeCell ref="D7:D8"/>
    <mergeCell ref="D9:D10"/>
    <mergeCell ref="C5:D6"/>
    <mergeCell ref="E5:F6"/>
    <mergeCell ref="G5:G6"/>
    <mergeCell ref="D11:D12"/>
    <mergeCell ref="D13:D14"/>
    <mergeCell ref="D15:D16"/>
    <mergeCell ref="E13:E14"/>
    <mergeCell ref="D21:D22"/>
    <mergeCell ref="E19:E20"/>
    <mergeCell ref="F19:F20"/>
    <mergeCell ref="E21:E22"/>
  </mergeCells>
  <phoneticPr fontId="5"/>
  <pageMargins left="0.74803149606299213" right="0.43307086614173229" top="0.59055118110236227" bottom="0.55118110236220474" header="0.19685039370078741" footer="0.23622047244094491"/>
  <pageSetup paperSize="9" orientation="portrait" r:id="rId1"/>
  <headerFooter>
    <oddFooter>&amp;R&amp;"ＭＳ Ｐ明朝,標準"&amp;10（日本産業規格A列4番）</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C2:H31"/>
  <sheetViews>
    <sheetView showGridLines="0" zoomScaleNormal="100" zoomScaleSheetLayoutView="100" workbookViewId="0"/>
  </sheetViews>
  <sheetFormatPr defaultColWidth="2.44140625" defaultRowHeight="13.2" x14ac:dyDescent="0.2"/>
  <cols>
    <col min="1" max="2" width="2.44140625" style="36"/>
    <col min="3" max="3" width="25.109375" style="36" customWidth="1"/>
    <col min="4" max="5" width="30.6640625" style="36" customWidth="1"/>
    <col min="6" max="16384" width="2.44140625" style="36"/>
  </cols>
  <sheetData>
    <row r="2" spans="3:8" ht="19.5" customHeight="1" x14ac:dyDescent="0.2">
      <c r="C2" s="32" t="s">
        <v>46</v>
      </c>
      <c r="H2" s="178" t="str">
        <f>'１号'!$W$2</f>
        <v>Ver.5</v>
      </c>
    </row>
    <row r="3" spans="3:8" ht="30" customHeight="1" x14ac:dyDescent="0.2">
      <c r="C3" s="611" t="s">
        <v>95</v>
      </c>
      <c r="D3" s="611"/>
      <c r="E3" s="611"/>
    </row>
    <row r="4" spans="3:8" ht="39" customHeight="1" x14ac:dyDescent="0.2">
      <c r="C4" s="614" t="s">
        <v>365</v>
      </c>
      <c r="D4" s="609"/>
      <c r="E4" s="609"/>
    </row>
    <row r="5" spans="3:8" ht="22.5" customHeight="1" x14ac:dyDescent="0.2">
      <c r="C5" s="184" t="s">
        <v>364</v>
      </c>
      <c r="D5" s="612" t="str">
        <f>IF('１号'!H10="","",'１号'!H10)</f>
        <v/>
      </c>
      <c r="E5" s="613"/>
      <c r="H5" s="178" t="s">
        <v>261</v>
      </c>
    </row>
    <row r="6" spans="3:8" ht="21" customHeight="1" x14ac:dyDescent="0.2">
      <c r="C6" s="122" t="s">
        <v>367</v>
      </c>
      <c r="D6" s="122" t="s">
        <v>368</v>
      </c>
      <c r="E6" s="122" t="s">
        <v>47</v>
      </c>
    </row>
    <row r="7" spans="3:8" ht="27" customHeight="1" x14ac:dyDescent="0.2">
      <c r="C7" s="123"/>
      <c r="D7" s="123"/>
      <c r="E7" s="123"/>
    </row>
    <row r="8" spans="3:8" ht="27" customHeight="1" x14ac:dyDescent="0.2">
      <c r="C8" s="123"/>
      <c r="D8" s="123"/>
      <c r="E8" s="123"/>
    </row>
    <row r="9" spans="3:8" ht="27" customHeight="1" x14ac:dyDescent="0.2">
      <c r="C9" s="123"/>
      <c r="D9" s="123"/>
      <c r="E9" s="123"/>
    </row>
    <row r="10" spans="3:8" ht="27" customHeight="1" x14ac:dyDescent="0.2">
      <c r="C10" s="123"/>
      <c r="D10" s="123"/>
      <c r="E10" s="123"/>
    </row>
    <row r="11" spans="3:8" ht="27" customHeight="1" x14ac:dyDescent="0.2">
      <c r="C11" s="123"/>
      <c r="D11" s="123"/>
      <c r="E11" s="123"/>
    </row>
    <row r="12" spans="3:8" ht="21" customHeight="1" x14ac:dyDescent="0.2">
      <c r="C12" s="121"/>
    </row>
    <row r="13" spans="3:8" ht="22.5" customHeight="1" x14ac:dyDescent="0.2">
      <c r="C13" s="609" t="s">
        <v>369</v>
      </c>
      <c r="D13" s="609"/>
      <c r="E13" s="609"/>
      <c r="H13" s="178"/>
    </row>
    <row r="14" spans="3:8" ht="22.5" customHeight="1" x14ac:dyDescent="0.2">
      <c r="C14" s="184" t="s">
        <v>366</v>
      </c>
      <c r="D14" s="590"/>
      <c r="E14" s="610"/>
      <c r="H14" s="178"/>
    </row>
    <row r="15" spans="3:8" ht="21" customHeight="1" x14ac:dyDescent="0.2">
      <c r="C15" s="122" t="s">
        <v>367</v>
      </c>
      <c r="D15" s="122" t="s">
        <v>368</v>
      </c>
      <c r="E15" s="122" t="s">
        <v>47</v>
      </c>
    </row>
    <row r="16" spans="3:8" ht="27" customHeight="1" x14ac:dyDescent="0.2">
      <c r="C16" s="123"/>
      <c r="D16" s="123"/>
      <c r="E16" s="123"/>
    </row>
    <row r="17" spans="3:8" ht="27" customHeight="1" x14ac:dyDescent="0.2">
      <c r="C17" s="123"/>
      <c r="D17" s="123"/>
      <c r="E17" s="123"/>
    </row>
    <row r="18" spans="3:8" ht="27" customHeight="1" x14ac:dyDescent="0.2">
      <c r="C18" s="123"/>
      <c r="D18" s="123"/>
      <c r="E18" s="123"/>
    </row>
    <row r="19" spans="3:8" ht="27" customHeight="1" x14ac:dyDescent="0.2">
      <c r="C19" s="123"/>
      <c r="D19" s="123"/>
      <c r="E19" s="123"/>
    </row>
    <row r="20" spans="3:8" ht="27" customHeight="1" x14ac:dyDescent="0.2">
      <c r="C20" s="123"/>
      <c r="D20" s="123"/>
      <c r="E20" s="123"/>
    </row>
    <row r="21" spans="3:8" ht="21" customHeight="1" x14ac:dyDescent="0.2">
      <c r="C21" s="121"/>
    </row>
    <row r="22" spans="3:8" ht="22.5" customHeight="1" x14ac:dyDescent="0.2">
      <c r="C22" s="609" t="s">
        <v>370</v>
      </c>
      <c r="D22" s="609"/>
      <c r="E22" s="609"/>
      <c r="H22" s="178"/>
    </row>
    <row r="23" spans="3:8" ht="22.5" customHeight="1" x14ac:dyDescent="0.2">
      <c r="C23" s="184" t="s">
        <v>366</v>
      </c>
      <c r="D23" s="590"/>
      <c r="E23" s="610"/>
      <c r="H23" s="178"/>
    </row>
    <row r="24" spans="3:8" ht="21" customHeight="1" x14ac:dyDescent="0.2">
      <c r="C24" s="122" t="s">
        <v>367</v>
      </c>
      <c r="D24" s="122" t="s">
        <v>368</v>
      </c>
      <c r="E24" s="122" t="s">
        <v>47</v>
      </c>
    </row>
    <row r="25" spans="3:8" ht="27" customHeight="1" x14ac:dyDescent="0.2">
      <c r="C25" s="123"/>
      <c r="D25" s="123"/>
      <c r="E25" s="123"/>
    </row>
    <row r="26" spans="3:8" ht="27" customHeight="1" x14ac:dyDescent="0.2">
      <c r="C26" s="123"/>
      <c r="D26" s="123"/>
      <c r="E26" s="123"/>
    </row>
    <row r="27" spans="3:8" ht="27" customHeight="1" x14ac:dyDescent="0.2">
      <c r="C27" s="123"/>
      <c r="D27" s="123"/>
      <c r="E27" s="123"/>
    </row>
    <row r="28" spans="3:8" ht="27" customHeight="1" x14ac:dyDescent="0.2">
      <c r="C28" s="123"/>
      <c r="D28" s="123"/>
      <c r="E28" s="123"/>
    </row>
    <row r="29" spans="3:8" ht="27" customHeight="1" x14ac:dyDescent="0.2">
      <c r="C29" s="123"/>
      <c r="D29" s="123"/>
      <c r="E29" s="123"/>
    </row>
    <row r="30" spans="3:8" ht="14.4" x14ac:dyDescent="0.2">
      <c r="C30" s="35"/>
    </row>
    <row r="31" spans="3:8" ht="14.4" x14ac:dyDescent="0.2">
      <c r="C31" s="35"/>
    </row>
  </sheetData>
  <sheetProtection algorithmName="SHA-512" hashValue="FBBql0+x5adgCcCS70MGyDqRpZkemMcjGA/l1XNQi5ZQ4wwodofqDmecCRMcUOuXYqY9ebl0ibuDUdvTY1VCvQ==" saltValue="QoP01DfjKdS8SVQ6Xk65PA==" spinCount="100000" sheet="1" formatCells="0" formatColumns="0" formatRows="0" insertColumns="0" insertRows="0" deleteColumns="0" deleteRows="0" selectLockedCells="1"/>
  <mergeCells count="7">
    <mergeCell ref="C13:E13"/>
    <mergeCell ref="D14:E14"/>
    <mergeCell ref="C22:E22"/>
    <mergeCell ref="D23:E23"/>
    <mergeCell ref="C3:E3"/>
    <mergeCell ref="D5:E5"/>
    <mergeCell ref="C4:E4"/>
  </mergeCells>
  <phoneticPr fontId="5"/>
  <pageMargins left="0.74803149606299213" right="0.43307086614173229" top="0.59055118110236227" bottom="0.51181102362204722" header="0.19685039370078741" footer="0.23622047244094491"/>
  <pageSetup paperSize="9" orientation="portrait" r:id="rId1"/>
  <headerFooter>
    <oddFooter>&amp;R&amp;"ＭＳ Ｐ明朝,標準"&amp;10（日本産業規格A列4番）</oddFooter>
  </headerFooter>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pageSetUpPr fitToPage="1"/>
  </sheetPr>
  <dimension ref="B2:BA23"/>
  <sheetViews>
    <sheetView showGridLines="0" zoomScaleNormal="100" zoomScaleSheetLayoutView="100" workbookViewId="0"/>
  </sheetViews>
  <sheetFormatPr defaultColWidth="9" defaultRowHeight="13.2" x14ac:dyDescent="0.2"/>
  <cols>
    <col min="1" max="14" width="2.6640625" style="5" customWidth="1"/>
    <col min="15" max="50" width="3" style="5" customWidth="1"/>
    <col min="51" max="149" width="2.6640625" style="5" customWidth="1"/>
    <col min="150" max="16384" width="9" style="5"/>
  </cols>
  <sheetData>
    <row r="2" spans="2:53" ht="19.5" customHeight="1" x14ac:dyDescent="0.2">
      <c r="C2" s="32" t="s">
        <v>422</v>
      </c>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BA2" s="141" t="str">
        <f>'１号'!$W$2</f>
        <v>Ver.5</v>
      </c>
    </row>
    <row r="3" spans="2:53" ht="14.4" x14ac:dyDescent="0.2">
      <c r="B3" s="32"/>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4" spans="2:53" ht="27" customHeight="1" x14ac:dyDescent="0.2">
      <c r="C4" s="185" t="s">
        <v>100</v>
      </c>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row>
    <row r="5" spans="2:53" ht="17.25" customHeight="1" x14ac:dyDescent="0.2">
      <c r="C5" s="2" t="s">
        <v>78</v>
      </c>
      <c r="D5" s="2"/>
      <c r="E5" s="2"/>
      <c r="F5" s="2"/>
      <c r="G5" s="2"/>
      <c r="H5" s="2"/>
      <c r="I5" s="298" t="str">
        <f>IF('１号'!E15="","",'１号'!E15)</f>
        <v/>
      </c>
      <c r="J5" s="83"/>
      <c r="K5" s="83"/>
      <c r="L5" s="83"/>
      <c r="M5" s="83"/>
      <c r="N5" s="83"/>
      <c r="O5" s="83"/>
      <c r="P5" s="83"/>
      <c r="Q5" s="83"/>
      <c r="R5" s="83"/>
      <c r="S5" s="83"/>
      <c r="T5" s="83"/>
      <c r="U5" s="83"/>
      <c r="V5" s="83"/>
      <c r="W5" s="83"/>
      <c r="X5" s="83"/>
      <c r="Y5" s="83"/>
      <c r="Z5" s="83"/>
      <c r="AA5" s="83"/>
      <c r="AB5" s="83"/>
      <c r="AC5" s="83"/>
      <c r="AD5" s="5" t="s">
        <v>73</v>
      </c>
      <c r="BA5" s="133" t="s">
        <v>261</v>
      </c>
    </row>
    <row r="6" spans="2:53" ht="14.4" x14ac:dyDescent="0.2">
      <c r="C6" s="32"/>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row>
    <row r="7" spans="2:53" ht="19.5" customHeight="1" x14ac:dyDescent="0.2">
      <c r="C7" s="619"/>
      <c r="D7" s="619"/>
      <c r="E7" s="619"/>
      <c r="F7" s="619"/>
      <c r="G7" s="617" t="s">
        <v>72</v>
      </c>
      <c r="H7" s="617"/>
      <c r="I7" s="618"/>
      <c r="J7" s="618"/>
      <c r="K7" s="609"/>
      <c r="L7" s="609"/>
      <c r="M7" s="617"/>
      <c r="N7" s="617"/>
      <c r="O7" s="36"/>
      <c r="P7" s="36"/>
      <c r="Q7" s="36"/>
      <c r="R7" s="36"/>
      <c r="S7" s="36"/>
      <c r="T7" s="36"/>
      <c r="U7" s="36"/>
      <c r="V7" s="36"/>
      <c r="W7" s="36"/>
      <c r="X7" s="36"/>
      <c r="Y7" s="36"/>
      <c r="Z7" s="36"/>
      <c r="AA7" s="36"/>
      <c r="AB7" s="32"/>
      <c r="AC7" s="36"/>
      <c r="AD7" s="36"/>
      <c r="AE7" s="36"/>
      <c r="AF7" s="36"/>
      <c r="AG7" s="36"/>
      <c r="AH7" s="36"/>
      <c r="AI7" s="36"/>
      <c r="AJ7" s="36"/>
      <c r="AK7" s="36"/>
      <c r="AL7" s="36"/>
      <c r="AM7" s="36"/>
    </row>
    <row r="8" spans="2:53" ht="19.5" customHeight="1" x14ac:dyDescent="0.2">
      <c r="C8" s="615" t="s">
        <v>63</v>
      </c>
      <c r="D8" s="615"/>
      <c r="E8" s="615"/>
      <c r="F8" s="615"/>
      <c r="G8" s="615"/>
      <c r="H8" s="615"/>
      <c r="I8" s="615"/>
      <c r="J8" s="615"/>
      <c r="K8" s="615"/>
      <c r="L8" s="615"/>
      <c r="M8" s="615"/>
      <c r="N8" s="615"/>
      <c r="O8" s="615" t="s">
        <v>104</v>
      </c>
      <c r="P8" s="615"/>
      <c r="Q8" s="616"/>
      <c r="R8" s="615" t="s">
        <v>50</v>
      </c>
      <c r="S8" s="615"/>
      <c r="T8" s="615"/>
      <c r="U8" s="615" t="s">
        <v>51</v>
      </c>
      <c r="V8" s="615"/>
      <c r="W8" s="615"/>
      <c r="X8" s="615" t="s">
        <v>52</v>
      </c>
      <c r="Y8" s="615"/>
      <c r="Z8" s="615"/>
      <c r="AA8" s="615" t="s">
        <v>53</v>
      </c>
      <c r="AB8" s="615"/>
      <c r="AC8" s="615"/>
      <c r="AD8" s="615" t="s">
        <v>54</v>
      </c>
      <c r="AE8" s="615"/>
      <c r="AF8" s="615"/>
      <c r="AG8" s="615" t="s">
        <v>55</v>
      </c>
      <c r="AH8" s="615"/>
      <c r="AI8" s="615"/>
      <c r="AJ8" s="615" t="s">
        <v>56</v>
      </c>
      <c r="AK8" s="615"/>
      <c r="AL8" s="615"/>
      <c r="AM8" s="615" t="s">
        <v>57</v>
      </c>
      <c r="AN8" s="615"/>
      <c r="AO8" s="615"/>
      <c r="AP8" s="615" t="s">
        <v>58</v>
      </c>
      <c r="AQ8" s="615"/>
      <c r="AR8" s="615"/>
      <c r="AS8" s="615" t="s">
        <v>59</v>
      </c>
      <c r="AT8" s="615"/>
      <c r="AU8" s="615"/>
      <c r="AV8" s="615" t="s">
        <v>60</v>
      </c>
      <c r="AW8" s="615"/>
      <c r="AX8" s="615"/>
    </row>
    <row r="9" spans="2:53" ht="24.75" customHeight="1" x14ac:dyDescent="0.2">
      <c r="C9" s="615" t="s">
        <v>64</v>
      </c>
      <c r="D9" s="615"/>
      <c r="E9" s="615"/>
      <c r="F9" s="615"/>
      <c r="G9" s="615"/>
      <c r="H9" s="615"/>
      <c r="I9" s="615"/>
      <c r="J9" s="615"/>
      <c r="K9" s="615"/>
      <c r="L9" s="615"/>
      <c r="M9" s="615"/>
      <c r="N9" s="615"/>
      <c r="O9" s="14"/>
      <c r="P9" s="15"/>
      <c r="Q9" s="16"/>
      <c r="R9" s="14"/>
      <c r="S9" s="15"/>
      <c r="T9" s="17"/>
      <c r="U9" s="14"/>
      <c r="V9" s="15"/>
      <c r="W9" s="17"/>
      <c r="X9" s="14"/>
      <c r="Y9" s="15"/>
      <c r="Z9" s="17"/>
      <c r="AA9" s="14"/>
      <c r="AB9" s="15"/>
      <c r="AC9" s="17"/>
      <c r="AD9" s="14"/>
      <c r="AE9" s="15"/>
      <c r="AF9" s="17"/>
      <c r="AG9" s="14"/>
      <c r="AH9" s="15"/>
      <c r="AI9" s="17"/>
      <c r="AJ9" s="14"/>
      <c r="AK9" s="15"/>
      <c r="AL9" s="17"/>
      <c r="AM9" s="14"/>
      <c r="AN9" s="18"/>
      <c r="AO9" s="19"/>
      <c r="AP9" s="20"/>
      <c r="AQ9" s="18"/>
      <c r="AR9" s="19"/>
      <c r="AS9" s="20"/>
      <c r="AT9" s="18"/>
      <c r="AU9" s="19"/>
      <c r="AV9" s="20"/>
      <c r="AW9" s="18"/>
      <c r="AX9" s="19"/>
    </row>
    <row r="10" spans="2:53" ht="24.75" customHeight="1" x14ac:dyDescent="0.2">
      <c r="C10" s="615"/>
      <c r="D10" s="615"/>
      <c r="E10" s="615"/>
      <c r="F10" s="615"/>
      <c r="G10" s="615"/>
      <c r="H10" s="615"/>
      <c r="I10" s="615"/>
      <c r="J10" s="615"/>
      <c r="K10" s="615"/>
      <c r="L10" s="615"/>
      <c r="M10" s="615"/>
      <c r="N10" s="615"/>
      <c r="O10" s="14"/>
      <c r="P10" s="15"/>
      <c r="Q10" s="16"/>
      <c r="R10" s="14"/>
      <c r="S10" s="15"/>
      <c r="T10" s="17"/>
      <c r="U10" s="14"/>
      <c r="V10" s="15"/>
      <c r="W10" s="17"/>
      <c r="X10" s="14"/>
      <c r="Y10" s="15"/>
      <c r="Z10" s="17"/>
      <c r="AA10" s="14"/>
      <c r="AB10" s="15"/>
      <c r="AC10" s="17"/>
      <c r="AD10" s="14"/>
      <c r="AE10" s="15"/>
      <c r="AF10" s="17"/>
      <c r="AG10" s="14"/>
      <c r="AH10" s="15"/>
      <c r="AI10" s="17"/>
      <c r="AJ10" s="14"/>
      <c r="AK10" s="15"/>
      <c r="AL10" s="17"/>
      <c r="AM10" s="14"/>
      <c r="AN10" s="18"/>
      <c r="AO10" s="19"/>
      <c r="AP10" s="20"/>
      <c r="AQ10" s="18"/>
      <c r="AR10" s="19"/>
      <c r="AS10" s="20"/>
      <c r="AT10" s="18"/>
      <c r="AU10" s="19"/>
      <c r="AV10" s="20"/>
      <c r="AW10" s="18"/>
      <c r="AX10" s="19"/>
    </row>
    <row r="11" spans="2:53" ht="24.75" customHeight="1" x14ac:dyDescent="0.2">
      <c r="C11" s="615" t="s">
        <v>65</v>
      </c>
      <c r="D11" s="615"/>
      <c r="E11" s="615"/>
      <c r="F11" s="615"/>
      <c r="G11" s="615"/>
      <c r="H11" s="615"/>
      <c r="I11" s="615"/>
      <c r="J11" s="615"/>
      <c r="K11" s="615"/>
      <c r="L11" s="615"/>
      <c r="M11" s="615"/>
      <c r="N11" s="615"/>
      <c r="O11" s="14"/>
      <c r="P11" s="15"/>
      <c r="Q11" s="16"/>
      <c r="R11" s="14"/>
      <c r="S11" s="15"/>
      <c r="T11" s="17"/>
      <c r="U11" s="14"/>
      <c r="V11" s="15"/>
      <c r="W11" s="17"/>
      <c r="X11" s="14"/>
      <c r="Y11" s="15"/>
      <c r="Z11" s="17"/>
      <c r="AA11" s="14"/>
      <c r="AB11" s="15"/>
      <c r="AC11" s="17"/>
      <c r="AD11" s="14"/>
      <c r="AE11" s="15"/>
      <c r="AF11" s="17"/>
      <c r="AG11" s="14"/>
      <c r="AH11" s="15"/>
      <c r="AI11" s="17"/>
      <c r="AJ11" s="14"/>
      <c r="AK11" s="15"/>
      <c r="AL11" s="17"/>
      <c r="AM11" s="14"/>
      <c r="AN11" s="18"/>
      <c r="AO11" s="19"/>
      <c r="AP11" s="20"/>
      <c r="AQ11" s="18"/>
      <c r="AR11" s="19"/>
      <c r="AS11" s="20"/>
      <c r="AT11" s="18"/>
      <c r="AU11" s="19"/>
      <c r="AV11" s="20"/>
      <c r="AW11" s="18"/>
      <c r="AX11" s="19"/>
    </row>
    <row r="12" spans="2:53" ht="24.75" customHeight="1" x14ac:dyDescent="0.2">
      <c r="C12" s="615"/>
      <c r="D12" s="615"/>
      <c r="E12" s="615"/>
      <c r="F12" s="615"/>
      <c r="G12" s="615"/>
      <c r="H12" s="615"/>
      <c r="I12" s="615"/>
      <c r="J12" s="615"/>
      <c r="K12" s="615"/>
      <c r="L12" s="615"/>
      <c r="M12" s="615"/>
      <c r="N12" s="615"/>
      <c r="O12" s="14"/>
      <c r="P12" s="15"/>
      <c r="Q12" s="16"/>
      <c r="R12" s="14"/>
      <c r="S12" s="15"/>
      <c r="T12" s="17"/>
      <c r="U12" s="14"/>
      <c r="V12" s="15"/>
      <c r="W12" s="17"/>
      <c r="X12" s="14"/>
      <c r="Y12" s="15"/>
      <c r="Z12" s="17"/>
      <c r="AA12" s="14"/>
      <c r="AB12" s="15"/>
      <c r="AC12" s="17"/>
      <c r="AD12" s="14"/>
      <c r="AE12" s="15"/>
      <c r="AF12" s="17"/>
      <c r="AG12" s="14"/>
      <c r="AH12" s="15"/>
      <c r="AI12" s="17"/>
      <c r="AJ12" s="14"/>
      <c r="AK12" s="15"/>
      <c r="AL12" s="17"/>
      <c r="AM12" s="14"/>
      <c r="AN12" s="18"/>
      <c r="AO12" s="19"/>
      <c r="AP12" s="20"/>
      <c r="AQ12" s="18"/>
      <c r="AR12" s="19"/>
      <c r="AS12" s="20"/>
      <c r="AT12" s="18"/>
      <c r="AU12" s="19"/>
      <c r="AV12" s="20"/>
      <c r="AW12" s="18"/>
      <c r="AX12" s="19"/>
    </row>
    <row r="13" spans="2:53" ht="24.75" customHeight="1" x14ac:dyDescent="0.2">
      <c r="C13" s="615" t="s">
        <v>66</v>
      </c>
      <c r="D13" s="615"/>
      <c r="E13" s="615"/>
      <c r="F13" s="615"/>
      <c r="G13" s="615"/>
      <c r="H13" s="615"/>
      <c r="I13" s="615"/>
      <c r="J13" s="615"/>
      <c r="K13" s="615"/>
      <c r="L13" s="615"/>
      <c r="M13" s="615"/>
      <c r="N13" s="615"/>
      <c r="O13" s="14"/>
      <c r="P13" s="15"/>
      <c r="Q13" s="16"/>
      <c r="R13" s="14"/>
      <c r="S13" s="15"/>
      <c r="T13" s="17"/>
      <c r="U13" s="14"/>
      <c r="V13" s="15"/>
      <c r="W13" s="17"/>
      <c r="X13" s="14"/>
      <c r="Y13" s="15"/>
      <c r="Z13" s="17"/>
      <c r="AA13" s="14"/>
      <c r="AB13" s="15"/>
      <c r="AC13" s="17"/>
      <c r="AD13" s="14"/>
      <c r="AE13" s="15"/>
      <c r="AF13" s="17"/>
      <c r="AG13" s="14"/>
      <c r="AH13" s="15"/>
      <c r="AI13" s="17"/>
      <c r="AJ13" s="14"/>
      <c r="AK13" s="15"/>
      <c r="AL13" s="17"/>
      <c r="AM13" s="14"/>
      <c r="AN13" s="18"/>
      <c r="AO13" s="19"/>
      <c r="AP13" s="20"/>
      <c r="AQ13" s="18"/>
      <c r="AR13" s="19"/>
      <c r="AS13" s="20"/>
      <c r="AT13" s="18"/>
      <c r="AU13" s="19"/>
      <c r="AV13" s="20"/>
      <c r="AW13" s="18"/>
      <c r="AX13" s="19"/>
    </row>
    <row r="14" spans="2:53" ht="24.75" customHeight="1" x14ac:dyDescent="0.2">
      <c r="C14" s="615"/>
      <c r="D14" s="615"/>
      <c r="E14" s="615"/>
      <c r="F14" s="615"/>
      <c r="G14" s="615"/>
      <c r="H14" s="615"/>
      <c r="I14" s="615"/>
      <c r="J14" s="615"/>
      <c r="K14" s="615"/>
      <c r="L14" s="615"/>
      <c r="M14" s="615"/>
      <c r="N14" s="615"/>
      <c r="O14" s="14"/>
      <c r="P14" s="15"/>
      <c r="Q14" s="16"/>
      <c r="R14" s="14"/>
      <c r="S14" s="15"/>
      <c r="T14" s="17"/>
      <c r="U14" s="14"/>
      <c r="V14" s="15"/>
      <c r="W14" s="17"/>
      <c r="X14" s="14"/>
      <c r="Y14" s="15"/>
      <c r="Z14" s="17"/>
      <c r="AA14" s="14"/>
      <c r="AB14" s="15"/>
      <c r="AC14" s="17"/>
      <c r="AD14" s="14"/>
      <c r="AE14" s="15"/>
      <c r="AF14" s="17"/>
      <c r="AG14" s="14"/>
      <c r="AH14" s="15"/>
      <c r="AI14" s="17"/>
      <c r="AJ14" s="14"/>
      <c r="AK14" s="15"/>
      <c r="AL14" s="17"/>
      <c r="AM14" s="14"/>
      <c r="AN14" s="18"/>
      <c r="AO14" s="19"/>
      <c r="AP14" s="20"/>
      <c r="AQ14" s="18"/>
      <c r="AR14" s="19"/>
      <c r="AS14" s="20"/>
      <c r="AT14" s="18"/>
      <c r="AU14" s="19"/>
      <c r="AV14" s="20"/>
      <c r="AW14" s="18"/>
      <c r="AX14" s="19"/>
    </row>
    <row r="15" spans="2:53" ht="24.75" customHeight="1" x14ac:dyDescent="0.2">
      <c r="C15" s="615" t="s">
        <v>67</v>
      </c>
      <c r="D15" s="615"/>
      <c r="E15" s="615"/>
      <c r="F15" s="615"/>
      <c r="G15" s="615"/>
      <c r="H15" s="615"/>
      <c r="I15" s="615"/>
      <c r="J15" s="615"/>
      <c r="K15" s="615"/>
      <c r="L15" s="615"/>
      <c r="M15" s="615"/>
      <c r="N15" s="615"/>
      <c r="O15" s="14"/>
      <c r="P15" s="15"/>
      <c r="Q15" s="16"/>
      <c r="R15" s="14"/>
      <c r="S15" s="15"/>
      <c r="T15" s="17"/>
      <c r="U15" s="14"/>
      <c r="V15" s="15"/>
      <c r="W15" s="17"/>
      <c r="X15" s="14"/>
      <c r="Y15" s="15"/>
      <c r="Z15" s="17"/>
      <c r="AA15" s="14"/>
      <c r="AB15" s="15"/>
      <c r="AC15" s="17"/>
      <c r="AD15" s="14"/>
      <c r="AE15" s="15"/>
      <c r="AF15" s="17"/>
      <c r="AG15" s="14"/>
      <c r="AH15" s="15"/>
      <c r="AI15" s="17"/>
      <c r="AJ15" s="14"/>
      <c r="AK15" s="15"/>
      <c r="AL15" s="17"/>
      <c r="AM15" s="14"/>
      <c r="AN15" s="18"/>
      <c r="AO15" s="19"/>
      <c r="AP15" s="20"/>
      <c r="AQ15" s="18"/>
      <c r="AR15" s="19"/>
      <c r="AS15" s="20"/>
      <c r="AT15" s="18"/>
      <c r="AU15" s="19"/>
      <c r="AV15" s="20"/>
      <c r="AW15" s="18"/>
      <c r="AX15" s="19"/>
    </row>
    <row r="16" spans="2:53" ht="24.75" customHeight="1" x14ac:dyDescent="0.2">
      <c r="C16" s="615"/>
      <c r="D16" s="615"/>
      <c r="E16" s="615"/>
      <c r="F16" s="615"/>
      <c r="G16" s="615"/>
      <c r="H16" s="615"/>
      <c r="I16" s="615"/>
      <c r="J16" s="615"/>
      <c r="K16" s="615"/>
      <c r="L16" s="615"/>
      <c r="M16" s="615"/>
      <c r="N16" s="615"/>
      <c r="O16" s="14"/>
      <c r="P16" s="15"/>
      <c r="Q16" s="16"/>
      <c r="R16" s="14"/>
      <c r="S16" s="15"/>
      <c r="T16" s="17"/>
      <c r="U16" s="14"/>
      <c r="V16" s="15"/>
      <c r="W16" s="17"/>
      <c r="X16" s="14"/>
      <c r="Y16" s="15"/>
      <c r="Z16" s="17"/>
      <c r="AA16" s="14"/>
      <c r="AB16" s="15"/>
      <c r="AC16" s="17"/>
      <c r="AD16" s="14"/>
      <c r="AE16" s="15"/>
      <c r="AF16" s="17"/>
      <c r="AG16" s="14"/>
      <c r="AH16" s="15"/>
      <c r="AI16" s="17"/>
      <c r="AJ16" s="14"/>
      <c r="AK16" s="15"/>
      <c r="AL16" s="17"/>
      <c r="AM16" s="14"/>
      <c r="AN16" s="18"/>
      <c r="AO16" s="19"/>
      <c r="AP16" s="20"/>
      <c r="AQ16" s="18"/>
      <c r="AR16" s="19"/>
      <c r="AS16" s="20"/>
      <c r="AT16" s="18"/>
      <c r="AU16" s="19"/>
      <c r="AV16" s="20"/>
      <c r="AW16" s="18"/>
      <c r="AX16" s="19"/>
    </row>
    <row r="17" spans="3:50" ht="24.75" customHeight="1" x14ac:dyDescent="0.2">
      <c r="C17" s="615" t="s">
        <v>68</v>
      </c>
      <c r="D17" s="615"/>
      <c r="E17" s="615"/>
      <c r="F17" s="615"/>
      <c r="G17" s="615"/>
      <c r="H17" s="615"/>
      <c r="I17" s="615"/>
      <c r="J17" s="615"/>
      <c r="K17" s="615"/>
      <c r="L17" s="615"/>
      <c r="M17" s="615"/>
      <c r="N17" s="615"/>
      <c r="O17" s="14"/>
      <c r="P17" s="15"/>
      <c r="Q17" s="16"/>
      <c r="R17" s="14"/>
      <c r="S17" s="15"/>
      <c r="T17" s="17"/>
      <c r="U17" s="14"/>
      <c r="V17" s="15"/>
      <c r="W17" s="17"/>
      <c r="X17" s="14"/>
      <c r="Y17" s="15"/>
      <c r="Z17" s="17"/>
      <c r="AA17" s="14"/>
      <c r="AB17" s="15"/>
      <c r="AC17" s="17"/>
      <c r="AD17" s="14"/>
      <c r="AE17" s="15"/>
      <c r="AF17" s="17"/>
      <c r="AG17" s="14"/>
      <c r="AH17" s="15"/>
      <c r="AI17" s="17"/>
      <c r="AJ17" s="14"/>
      <c r="AK17" s="15"/>
      <c r="AL17" s="17"/>
      <c r="AM17" s="14"/>
      <c r="AN17" s="18"/>
      <c r="AO17" s="19"/>
      <c r="AP17" s="20"/>
      <c r="AQ17" s="18"/>
      <c r="AR17" s="19"/>
      <c r="AS17" s="20"/>
      <c r="AT17" s="18"/>
      <c r="AU17" s="19"/>
      <c r="AV17" s="20"/>
      <c r="AW17" s="18"/>
      <c r="AX17" s="19"/>
    </row>
    <row r="18" spans="3:50" ht="24.75" customHeight="1" x14ac:dyDescent="0.2">
      <c r="C18" s="615"/>
      <c r="D18" s="615"/>
      <c r="E18" s="615"/>
      <c r="F18" s="615"/>
      <c r="G18" s="615"/>
      <c r="H18" s="615"/>
      <c r="I18" s="615"/>
      <c r="J18" s="615"/>
      <c r="K18" s="615"/>
      <c r="L18" s="615"/>
      <c r="M18" s="615"/>
      <c r="N18" s="615"/>
      <c r="O18" s="14"/>
      <c r="P18" s="15"/>
      <c r="Q18" s="16"/>
      <c r="R18" s="14"/>
      <c r="S18" s="15"/>
      <c r="T18" s="17"/>
      <c r="U18" s="14"/>
      <c r="V18" s="15"/>
      <c r="W18" s="17"/>
      <c r="X18" s="14"/>
      <c r="Y18" s="15"/>
      <c r="Z18" s="17"/>
      <c r="AA18" s="14"/>
      <c r="AB18" s="15"/>
      <c r="AC18" s="17"/>
      <c r="AD18" s="14"/>
      <c r="AE18" s="15"/>
      <c r="AF18" s="17"/>
      <c r="AG18" s="14"/>
      <c r="AH18" s="15"/>
      <c r="AI18" s="17"/>
      <c r="AJ18" s="14"/>
      <c r="AK18" s="15"/>
      <c r="AL18" s="17"/>
      <c r="AM18" s="14"/>
      <c r="AN18" s="18"/>
      <c r="AO18" s="19"/>
      <c r="AP18" s="20"/>
      <c r="AQ18" s="18"/>
      <c r="AR18" s="19"/>
      <c r="AS18" s="20"/>
      <c r="AT18" s="18"/>
      <c r="AU18" s="19"/>
      <c r="AV18" s="20"/>
      <c r="AW18" s="18"/>
      <c r="AX18" s="19"/>
    </row>
    <row r="19" spans="3:50" ht="24.75" customHeight="1" x14ac:dyDescent="0.2">
      <c r="C19" s="615" t="s">
        <v>69</v>
      </c>
      <c r="D19" s="615"/>
      <c r="E19" s="615"/>
      <c r="F19" s="615"/>
      <c r="G19" s="615"/>
      <c r="H19" s="615"/>
      <c r="I19" s="615"/>
      <c r="J19" s="615"/>
      <c r="K19" s="615"/>
      <c r="L19" s="615"/>
      <c r="M19" s="615"/>
      <c r="N19" s="615"/>
      <c r="O19" s="14"/>
      <c r="P19" s="15"/>
      <c r="Q19" s="16"/>
      <c r="R19" s="14"/>
      <c r="S19" s="15"/>
      <c r="T19" s="17"/>
      <c r="U19" s="14"/>
      <c r="V19" s="15"/>
      <c r="W19" s="17"/>
      <c r="X19" s="14"/>
      <c r="Y19" s="15"/>
      <c r="Z19" s="17"/>
      <c r="AA19" s="14"/>
      <c r="AB19" s="15"/>
      <c r="AC19" s="17"/>
      <c r="AD19" s="14"/>
      <c r="AE19" s="15"/>
      <c r="AF19" s="17"/>
      <c r="AG19" s="14"/>
      <c r="AH19" s="15"/>
      <c r="AI19" s="17"/>
      <c r="AJ19" s="14"/>
      <c r="AK19" s="15"/>
      <c r="AL19" s="17"/>
      <c r="AM19" s="14"/>
      <c r="AN19" s="18"/>
      <c r="AO19" s="19"/>
      <c r="AP19" s="20"/>
      <c r="AQ19" s="18"/>
      <c r="AR19" s="19"/>
      <c r="AS19" s="20"/>
      <c r="AT19" s="18"/>
      <c r="AU19" s="19"/>
      <c r="AV19" s="20"/>
      <c r="AW19" s="18"/>
      <c r="AX19" s="19"/>
    </row>
    <row r="20" spans="3:50" ht="24.75" customHeight="1" x14ac:dyDescent="0.2">
      <c r="C20" s="615"/>
      <c r="D20" s="615"/>
      <c r="E20" s="615"/>
      <c r="F20" s="615"/>
      <c r="G20" s="615"/>
      <c r="H20" s="615"/>
      <c r="I20" s="615"/>
      <c r="J20" s="615"/>
      <c r="K20" s="615"/>
      <c r="L20" s="615"/>
      <c r="M20" s="615"/>
      <c r="N20" s="615"/>
      <c r="O20" s="14"/>
      <c r="P20" s="15"/>
      <c r="Q20" s="16"/>
      <c r="R20" s="14"/>
      <c r="S20" s="15"/>
      <c r="T20" s="17"/>
      <c r="U20" s="14"/>
      <c r="V20" s="15"/>
      <c r="W20" s="17"/>
      <c r="X20" s="14"/>
      <c r="Y20" s="15"/>
      <c r="Z20" s="17"/>
      <c r="AA20" s="14"/>
      <c r="AB20" s="15"/>
      <c r="AC20" s="17"/>
      <c r="AD20" s="14"/>
      <c r="AE20" s="15"/>
      <c r="AF20" s="17"/>
      <c r="AG20" s="14"/>
      <c r="AH20" s="15"/>
      <c r="AI20" s="17"/>
      <c r="AJ20" s="14"/>
      <c r="AK20" s="15"/>
      <c r="AL20" s="17"/>
      <c r="AM20" s="14"/>
      <c r="AN20" s="18"/>
      <c r="AO20" s="19"/>
      <c r="AP20" s="20"/>
      <c r="AQ20" s="18"/>
      <c r="AR20" s="19"/>
      <c r="AS20" s="20"/>
      <c r="AT20" s="18"/>
      <c r="AU20" s="19"/>
      <c r="AV20" s="20"/>
      <c r="AW20" s="18"/>
      <c r="AX20" s="19"/>
    </row>
    <row r="21" spans="3:50" ht="24.75" customHeight="1" x14ac:dyDescent="0.2">
      <c r="C21" s="615" t="s">
        <v>273</v>
      </c>
      <c r="D21" s="615"/>
      <c r="E21" s="615"/>
      <c r="F21" s="615"/>
      <c r="G21" s="615"/>
      <c r="H21" s="615"/>
      <c r="I21" s="615"/>
      <c r="J21" s="615"/>
      <c r="K21" s="615"/>
      <c r="L21" s="615"/>
      <c r="M21" s="615"/>
      <c r="N21" s="615"/>
      <c r="O21" s="14"/>
      <c r="P21" s="15"/>
      <c r="Q21" s="16"/>
      <c r="R21" s="14"/>
      <c r="S21" s="15"/>
      <c r="T21" s="17"/>
      <c r="U21" s="14"/>
      <c r="V21" s="15"/>
      <c r="W21" s="17"/>
      <c r="X21" s="14"/>
      <c r="Y21" s="15"/>
      <c r="Z21" s="17"/>
      <c r="AA21" s="14"/>
      <c r="AB21" s="15"/>
      <c r="AC21" s="17"/>
      <c r="AD21" s="14"/>
      <c r="AE21" s="15"/>
      <c r="AF21" s="17"/>
      <c r="AG21" s="14"/>
      <c r="AH21" s="15"/>
      <c r="AI21" s="17"/>
      <c r="AJ21" s="14"/>
      <c r="AK21" s="15"/>
      <c r="AL21" s="17"/>
      <c r="AM21" s="14"/>
      <c r="AN21" s="18"/>
      <c r="AO21" s="19"/>
      <c r="AP21" s="20"/>
      <c r="AQ21" s="18"/>
      <c r="AR21" s="19"/>
      <c r="AS21" s="20"/>
      <c r="AT21" s="18"/>
      <c r="AU21" s="19"/>
      <c r="AV21" s="20"/>
      <c r="AW21" s="18"/>
      <c r="AX21" s="19"/>
    </row>
    <row r="22" spans="3:50" ht="17.25" customHeight="1" x14ac:dyDescent="0.2">
      <c r="C22" s="202" t="s">
        <v>70</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row>
    <row r="23" spans="3:50" ht="17.25" customHeight="1" x14ac:dyDescent="0.2">
      <c r="C23" s="202" t="s">
        <v>71</v>
      </c>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row>
  </sheetData>
  <sheetProtection algorithmName="SHA-512" hashValue="7W1RQDwzLn6ztWKGHKDRjyp8hc6U0Sey/e9VZy+0eekBZbKl4O1Rp2H9AoGKUAfEZd8lwAE5Y2T1iOqC9ORhNg==" saltValue="5lrKq32flizBLnBNtlnt7Q==" spinCount="100000" sheet="1" formatCells="0" formatColumns="0" formatRows="0" insertColumns="0" insertRows="0" insertHyperlinks="0" deleteColumns="0" deleteRows="0" selectLockedCells="1" sort="0" autoFilter="0" pivotTables="0"/>
  <mergeCells count="31">
    <mergeCell ref="C21:N21"/>
    <mergeCell ref="C8:N8"/>
    <mergeCell ref="C13:N13"/>
    <mergeCell ref="C15:N15"/>
    <mergeCell ref="G7:H7"/>
    <mergeCell ref="I7:J7"/>
    <mergeCell ref="M7:N7"/>
    <mergeCell ref="K7:L7"/>
    <mergeCell ref="C7:F7"/>
    <mergeCell ref="AV8:AX8"/>
    <mergeCell ref="C19:N19"/>
    <mergeCell ref="C9:N9"/>
    <mergeCell ref="C11:N11"/>
    <mergeCell ref="C20:N20"/>
    <mergeCell ref="AG8:AI8"/>
    <mergeCell ref="AJ8:AL8"/>
    <mergeCell ref="AM8:AO8"/>
    <mergeCell ref="AP8:AR8"/>
    <mergeCell ref="AS8:AU8"/>
    <mergeCell ref="AD8:AF8"/>
    <mergeCell ref="R8:T8"/>
    <mergeCell ref="O8:Q8"/>
    <mergeCell ref="C18:N18"/>
    <mergeCell ref="U8:W8"/>
    <mergeCell ref="X8:Z8"/>
    <mergeCell ref="AA8:AC8"/>
    <mergeCell ref="C17:N17"/>
    <mergeCell ref="C10:N10"/>
    <mergeCell ref="C12:N12"/>
    <mergeCell ref="C14:N14"/>
    <mergeCell ref="C16:N16"/>
  </mergeCells>
  <phoneticPr fontId="5"/>
  <printOptions horizontalCentered="1"/>
  <pageMargins left="0.21" right="0.27" top="0.87" bottom="0.39370078740157483" header="0.19685039370078741" footer="0.23622047244094491"/>
  <pageSetup paperSize="9" fitToHeight="0" orientation="landscape" r:id="rId1"/>
  <headerFooter>
    <oddFooter>&amp;R&amp;"ＭＳ Ｐ明朝,標準"&amp;10（日本産業規格A列4番）</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2:AN51"/>
  <sheetViews>
    <sheetView showGridLines="0" zoomScaleNormal="100" zoomScaleSheetLayoutView="100" workbookViewId="0"/>
  </sheetViews>
  <sheetFormatPr defaultColWidth="2.44140625" defaultRowHeight="14.4" x14ac:dyDescent="0.2"/>
  <cols>
    <col min="1" max="1" width="2.44140625" style="2"/>
    <col min="2" max="2" width="2.44140625" style="32"/>
    <col min="3" max="37" width="2.44140625" style="2"/>
    <col min="38" max="38" width="1.6640625" style="2" customWidth="1"/>
    <col min="39" max="16384" width="2.44140625" style="2"/>
  </cols>
  <sheetData>
    <row r="2" spans="2:40" x14ac:dyDescent="0.2">
      <c r="AN2" s="154" t="str">
        <f>'１号'!$W$2</f>
        <v>Ver.5</v>
      </c>
    </row>
    <row r="3" spans="2:40" ht="19.5" customHeight="1" x14ac:dyDescent="0.2">
      <c r="C3" s="32" t="s">
        <v>79</v>
      </c>
    </row>
    <row r="7" spans="2:40" ht="25.8" x14ac:dyDescent="0.2">
      <c r="B7" s="622" t="s">
        <v>80</v>
      </c>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c r="AH7" s="622"/>
      <c r="AI7" s="622"/>
      <c r="AJ7" s="622"/>
      <c r="AK7" s="622"/>
      <c r="AL7" s="622"/>
    </row>
    <row r="8" spans="2:40" ht="14.25" customHeight="1" x14ac:dyDescent="0.2">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row>
    <row r="10" spans="2:40" ht="21" customHeight="1" x14ac:dyDescent="0.2">
      <c r="B10" s="2"/>
      <c r="C10" s="2" t="s">
        <v>108</v>
      </c>
    </row>
    <row r="11" spans="2:40" ht="21" customHeight="1" x14ac:dyDescent="0.2">
      <c r="B11" s="2"/>
      <c r="E11" s="2" t="s">
        <v>267</v>
      </c>
      <c r="H11" s="621"/>
      <c r="I11" s="621"/>
      <c r="J11" s="621"/>
      <c r="K11" s="621"/>
      <c r="L11" s="621"/>
      <c r="M11" s="621"/>
      <c r="O11" s="2" t="s">
        <v>266</v>
      </c>
    </row>
    <row r="12" spans="2:40" x14ac:dyDescent="0.2">
      <c r="B12" s="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5" spans="2:40" ht="14.25" customHeight="1" x14ac:dyDescent="0.2">
      <c r="B15" s="2"/>
      <c r="C15" s="624" t="s">
        <v>608</v>
      </c>
      <c r="D15" s="624"/>
      <c r="E15" s="624"/>
      <c r="F15" s="624"/>
      <c r="G15" s="624"/>
      <c r="H15" s="624"/>
      <c r="I15" s="624"/>
      <c r="J15" s="624"/>
      <c r="K15" s="624"/>
      <c r="L15" s="624"/>
      <c r="M15" s="624"/>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4"/>
    </row>
    <row r="16" spans="2:40" ht="13.5" customHeight="1" x14ac:dyDescent="0.2">
      <c r="B16" s="2"/>
      <c r="C16" s="624"/>
      <c r="D16" s="624"/>
      <c r="E16" s="624"/>
      <c r="F16" s="624"/>
      <c r="G16" s="624"/>
      <c r="H16" s="624"/>
      <c r="I16" s="624"/>
      <c r="J16" s="624"/>
      <c r="K16" s="624"/>
      <c r="L16" s="624"/>
      <c r="M16" s="624"/>
      <c r="N16" s="624"/>
      <c r="O16" s="624"/>
      <c r="P16" s="624"/>
      <c r="Q16" s="624"/>
      <c r="R16" s="624"/>
      <c r="S16" s="624"/>
      <c r="T16" s="624"/>
      <c r="U16" s="624"/>
      <c r="V16" s="624"/>
      <c r="W16" s="624"/>
      <c r="X16" s="624"/>
      <c r="Y16" s="624"/>
      <c r="Z16" s="624"/>
      <c r="AA16" s="624"/>
      <c r="AB16" s="624"/>
      <c r="AC16" s="624"/>
      <c r="AD16" s="624"/>
      <c r="AE16" s="624"/>
      <c r="AF16" s="624"/>
      <c r="AG16" s="624"/>
      <c r="AH16" s="624"/>
      <c r="AI16" s="624"/>
      <c r="AJ16" s="624"/>
      <c r="AK16" s="624"/>
    </row>
    <row r="17" spans="2:37" ht="13.5" customHeight="1" x14ac:dyDescent="0.2">
      <c r="B17" s="2"/>
      <c r="C17" s="624"/>
      <c r="D17" s="624"/>
      <c r="E17" s="624"/>
      <c r="F17" s="624"/>
      <c r="G17" s="624"/>
      <c r="H17" s="624"/>
      <c r="I17" s="624"/>
      <c r="J17" s="624"/>
      <c r="K17" s="624"/>
      <c r="L17" s="624"/>
      <c r="M17" s="624"/>
      <c r="N17" s="624"/>
      <c r="O17" s="624"/>
      <c r="P17" s="624"/>
      <c r="Q17" s="624"/>
      <c r="R17" s="624"/>
      <c r="S17" s="624"/>
      <c r="T17" s="624"/>
      <c r="U17" s="624"/>
      <c r="V17" s="624"/>
      <c r="W17" s="624"/>
      <c r="X17" s="624"/>
      <c r="Y17" s="624"/>
      <c r="Z17" s="624"/>
      <c r="AA17" s="624"/>
      <c r="AB17" s="624"/>
      <c r="AC17" s="624"/>
      <c r="AD17" s="624"/>
      <c r="AE17" s="624"/>
      <c r="AF17" s="624"/>
      <c r="AG17" s="624"/>
      <c r="AH17" s="624"/>
      <c r="AI17" s="624"/>
      <c r="AJ17" s="624"/>
      <c r="AK17" s="624"/>
    </row>
    <row r="18" spans="2:37" x14ac:dyDescent="0.2">
      <c r="C18" s="624"/>
      <c r="D18" s="624"/>
      <c r="E18" s="624"/>
      <c r="F18" s="624"/>
      <c r="G18" s="624"/>
      <c r="H18" s="624"/>
      <c r="I18" s="624"/>
      <c r="J18" s="624"/>
      <c r="K18" s="624"/>
      <c r="L18" s="624"/>
      <c r="M18" s="624"/>
      <c r="N18" s="624"/>
      <c r="O18" s="624"/>
      <c r="P18" s="624"/>
      <c r="Q18" s="624"/>
      <c r="R18" s="624"/>
      <c r="S18" s="624"/>
      <c r="T18" s="624"/>
      <c r="U18" s="624"/>
      <c r="V18" s="624"/>
      <c r="W18" s="624"/>
      <c r="X18" s="624"/>
      <c r="Y18" s="624"/>
      <c r="Z18" s="624"/>
      <c r="AA18" s="624"/>
      <c r="AB18" s="624"/>
      <c r="AC18" s="624"/>
      <c r="AD18" s="624"/>
      <c r="AE18" s="624"/>
      <c r="AF18" s="624"/>
      <c r="AG18" s="624"/>
      <c r="AH18" s="624"/>
      <c r="AI18" s="624"/>
      <c r="AJ18" s="624"/>
      <c r="AK18" s="624"/>
    </row>
    <row r="19" spans="2:37" ht="13.5" customHeight="1" x14ac:dyDescent="0.2">
      <c r="B19" s="2"/>
      <c r="C19" s="624"/>
      <c r="D19" s="624"/>
      <c r="E19" s="624"/>
      <c r="F19" s="624"/>
      <c r="G19" s="624"/>
      <c r="H19" s="624"/>
      <c r="I19" s="624"/>
      <c r="J19" s="624"/>
      <c r="K19" s="624"/>
      <c r="L19" s="624"/>
      <c r="M19" s="624"/>
      <c r="N19" s="624"/>
      <c r="O19" s="624"/>
      <c r="P19" s="624"/>
      <c r="Q19" s="624"/>
      <c r="R19" s="624"/>
      <c r="S19" s="624"/>
      <c r="T19" s="624"/>
      <c r="U19" s="624"/>
      <c r="V19" s="624"/>
      <c r="W19" s="624"/>
      <c r="X19" s="624"/>
      <c r="Y19" s="624"/>
      <c r="Z19" s="624"/>
      <c r="AA19" s="624"/>
      <c r="AB19" s="624"/>
      <c r="AC19" s="624"/>
      <c r="AD19" s="624"/>
      <c r="AE19" s="624"/>
      <c r="AF19" s="624"/>
      <c r="AG19" s="624"/>
      <c r="AH19" s="624"/>
      <c r="AI19" s="624"/>
      <c r="AJ19" s="624"/>
      <c r="AK19" s="624"/>
    </row>
    <row r="20" spans="2:37" ht="13.5" customHeight="1" x14ac:dyDescent="0.2">
      <c r="B20" s="2"/>
      <c r="C20" s="624"/>
      <c r="D20" s="624"/>
      <c r="E20" s="624"/>
      <c r="F20" s="624"/>
      <c r="G20" s="624"/>
      <c r="H20" s="624"/>
      <c r="I20" s="624"/>
      <c r="J20" s="624"/>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624"/>
      <c r="AK20" s="624"/>
    </row>
    <row r="21" spans="2:37" ht="13.5" customHeight="1" x14ac:dyDescent="0.2">
      <c r="B21" s="2"/>
      <c r="C21" s="624"/>
      <c r="D21" s="624"/>
      <c r="E21" s="624"/>
      <c r="F21" s="624"/>
      <c r="G21" s="624"/>
      <c r="H21" s="624"/>
      <c r="I21" s="624"/>
      <c r="J21" s="624"/>
      <c r="K21" s="624"/>
      <c r="L21" s="624"/>
      <c r="M21" s="624"/>
      <c r="N21" s="624"/>
      <c r="O21" s="624"/>
      <c r="P21" s="624"/>
      <c r="Q21" s="624"/>
      <c r="R21" s="624"/>
      <c r="S21" s="624"/>
      <c r="T21" s="624"/>
      <c r="U21" s="624"/>
      <c r="V21" s="624"/>
      <c r="W21" s="624"/>
      <c r="X21" s="624"/>
      <c r="Y21" s="624"/>
      <c r="Z21" s="624"/>
      <c r="AA21" s="624"/>
      <c r="AB21" s="624"/>
      <c r="AC21" s="624"/>
      <c r="AD21" s="624"/>
      <c r="AE21" s="624"/>
      <c r="AF21" s="624"/>
      <c r="AG21" s="624"/>
      <c r="AH21" s="624"/>
      <c r="AI21" s="624"/>
      <c r="AJ21" s="624"/>
      <c r="AK21" s="624"/>
    </row>
    <row r="22" spans="2:37" ht="13.5" customHeight="1" x14ac:dyDescent="0.2">
      <c r="B22" s="2"/>
      <c r="C22" s="624"/>
      <c r="D22" s="624"/>
      <c r="E22" s="624"/>
      <c r="F22" s="624"/>
      <c r="G22" s="624"/>
      <c r="H22" s="624"/>
      <c r="I22" s="624"/>
      <c r="J22" s="624"/>
      <c r="K22" s="624"/>
      <c r="L22" s="624"/>
      <c r="M22" s="624"/>
      <c r="N22" s="624"/>
      <c r="O22" s="624"/>
      <c r="P22" s="624"/>
      <c r="Q22" s="624"/>
      <c r="R22" s="624"/>
      <c r="S22" s="624"/>
      <c r="T22" s="624"/>
      <c r="U22" s="624"/>
      <c r="V22" s="624"/>
      <c r="W22" s="624"/>
      <c r="X22" s="624"/>
      <c r="Y22" s="624"/>
      <c r="Z22" s="624"/>
      <c r="AA22" s="624"/>
      <c r="AB22" s="624"/>
      <c r="AC22" s="624"/>
      <c r="AD22" s="624"/>
      <c r="AE22" s="624"/>
      <c r="AF22" s="624"/>
      <c r="AG22" s="624"/>
      <c r="AH22" s="624"/>
      <c r="AI22" s="624"/>
      <c r="AJ22" s="624"/>
      <c r="AK22" s="624"/>
    </row>
    <row r="23" spans="2:37" ht="13.5" customHeight="1" x14ac:dyDescent="0.2">
      <c r="B23" s="2"/>
      <c r="C23" s="624"/>
      <c r="D23" s="624"/>
      <c r="E23" s="624"/>
      <c r="F23" s="624"/>
      <c r="G23" s="624"/>
      <c r="H23" s="624"/>
      <c r="I23" s="624"/>
      <c r="J23" s="624"/>
      <c r="K23" s="624"/>
      <c r="L23" s="624"/>
      <c r="M23" s="624"/>
      <c r="N23" s="624"/>
      <c r="O23" s="624"/>
      <c r="P23" s="624"/>
      <c r="Q23" s="624"/>
      <c r="R23" s="624"/>
      <c r="S23" s="624"/>
      <c r="T23" s="624"/>
      <c r="U23" s="624"/>
      <c r="V23" s="624"/>
      <c r="W23" s="624"/>
      <c r="X23" s="624"/>
      <c r="Y23" s="624"/>
      <c r="Z23" s="624"/>
      <c r="AA23" s="624"/>
      <c r="AB23" s="624"/>
      <c r="AC23" s="624"/>
      <c r="AD23" s="624"/>
      <c r="AE23" s="624"/>
      <c r="AF23" s="624"/>
      <c r="AG23" s="624"/>
      <c r="AH23" s="624"/>
      <c r="AI23" s="624"/>
      <c r="AJ23" s="624"/>
      <c r="AK23" s="624"/>
    </row>
    <row r="24" spans="2:37" ht="13.5" customHeight="1" x14ac:dyDescent="0.2">
      <c r="B24" s="2"/>
      <c r="C24" s="624"/>
      <c r="D24" s="624"/>
      <c r="E24" s="624"/>
      <c r="F24" s="624"/>
      <c r="G24" s="624"/>
      <c r="H24" s="624"/>
      <c r="I24" s="624"/>
      <c r="J24" s="624"/>
      <c r="K24" s="624"/>
      <c r="L24" s="624"/>
      <c r="M24" s="624"/>
      <c r="N24" s="624"/>
      <c r="O24" s="624"/>
      <c r="P24" s="624"/>
      <c r="Q24" s="624"/>
      <c r="R24" s="624"/>
      <c r="S24" s="624"/>
      <c r="T24" s="624"/>
      <c r="U24" s="624"/>
      <c r="V24" s="624"/>
      <c r="W24" s="624"/>
      <c r="X24" s="624"/>
      <c r="Y24" s="624"/>
      <c r="Z24" s="624"/>
      <c r="AA24" s="624"/>
      <c r="AB24" s="624"/>
      <c r="AC24" s="624"/>
      <c r="AD24" s="624"/>
      <c r="AE24" s="624"/>
      <c r="AF24" s="624"/>
      <c r="AG24" s="624"/>
      <c r="AH24" s="624"/>
      <c r="AI24" s="624"/>
      <c r="AJ24" s="624"/>
      <c r="AK24" s="624"/>
    </row>
    <row r="25" spans="2:37" ht="13.5" customHeight="1" x14ac:dyDescent="0.2">
      <c r="B25" s="2"/>
      <c r="C25" s="624"/>
      <c r="D25" s="624"/>
      <c r="E25" s="624"/>
      <c r="F25" s="624"/>
      <c r="G25" s="624"/>
      <c r="H25" s="624"/>
      <c r="I25" s="624"/>
      <c r="J25" s="624"/>
      <c r="K25" s="624"/>
      <c r="L25" s="624"/>
      <c r="M25" s="624"/>
      <c r="N25" s="624"/>
      <c r="O25" s="624"/>
      <c r="P25" s="624"/>
      <c r="Q25" s="624"/>
      <c r="R25" s="624"/>
      <c r="S25" s="624"/>
      <c r="T25" s="624"/>
      <c r="U25" s="624"/>
      <c r="V25" s="624"/>
      <c r="W25" s="624"/>
      <c r="X25" s="624"/>
      <c r="Y25" s="624"/>
      <c r="Z25" s="624"/>
      <c r="AA25" s="624"/>
      <c r="AB25" s="624"/>
      <c r="AC25" s="624"/>
      <c r="AD25" s="624"/>
      <c r="AE25" s="624"/>
      <c r="AF25" s="624"/>
      <c r="AG25" s="624"/>
      <c r="AH25" s="624"/>
      <c r="AI25" s="624"/>
      <c r="AJ25" s="624"/>
      <c r="AK25" s="624"/>
    </row>
    <row r="26" spans="2:37" ht="14.25" customHeight="1" x14ac:dyDescent="0.2">
      <c r="B26" s="2"/>
      <c r="C26" s="624"/>
      <c r="D26" s="624"/>
      <c r="E26" s="624"/>
      <c r="F26" s="624"/>
      <c r="G26" s="624"/>
      <c r="H26" s="624"/>
      <c r="I26" s="624"/>
      <c r="J26" s="624"/>
      <c r="K26" s="624"/>
      <c r="L26" s="624"/>
      <c r="M26" s="624"/>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4"/>
    </row>
    <row r="27" spans="2:37" ht="14.25" customHeight="1" x14ac:dyDescent="0.2">
      <c r="B27" s="2"/>
      <c r="C27" s="35"/>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row>
    <row r="28" spans="2:37" x14ac:dyDescent="0.2">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row>
    <row r="29" spans="2:37" ht="13.5" customHeight="1" x14ac:dyDescent="0.2"/>
    <row r="30" spans="2:37" ht="13.5" customHeight="1" x14ac:dyDescent="0.2"/>
    <row r="31" spans="2:37" x14ac:dyDescent="0.2">
      <c r="G31" s="623"/>
      <c r="H31" s="623"/>
      <c r="I31" s="623"/>
      <c r="J31" s="623"/>
      <c r="K31" s="183" t="s">
        <v>5</v>
      </c>
      <c r="L31" s="623"/>
      <c r="M31" s="623"/>
      <c r="N31" s="183" t="s">
        <v>4</v>
      </c>
      <c r="O31" s="623"/>
      <c r="P31" s="623"/>
      <c r="Q31" s="183" t="s">
        <v>3</v>
      </c>
    </row>
    <row r="33" spans="3:35" x14ac:dyDescent="0.2">
      <c r="P33" s="620"/>
      <c r="Q33" s="620"/>
      <c r="R33" s="620"/>
      <c r="S33" s="620"/>
      <c r="T33" s="620"/>
      <c r="U33" s="620"/>
      <c r="V33" s="620"/>
      <c r="W33" s="620"/>
      <c r="X33" s="620"/>
      <c r="Y33" s="620"/>
      <c r="Z33" s="620"/>
      <c r="AA33" s="620"/>
      <c r="AB33" s="620"/>
      <c r="AC33" s="620"/>
      <c r="AD33" s="620"/>
      <c r="AE33" s="620"/>
      <c r="AF33" s="620"/>
      <c r="AG33" s="620"/>
      <c r="AH33" s="620"/>
      <c r="AI33" s="620"/>
    </row>
    <row r="34" spans="3:35" ht="21" customHeight="1" x14ac:dyDescent="0.2">
      <c r="M34" s="2" t="s">
        <v>81</v>
      </c>
      <c r="P34" s="625"/>
      <c r="Q34" s="625"/>
      <c r="R34" s="625"/>
      <c r="S34" s="625"/>
      <c r="T34" s="625"/>
      <c r="U34" s="625"/>
      <c r="V34" s="625"/>
      <c r="W34" s="625"/>
      <c r="X34" s="625"/>
      <c r="Y34" s="625"/>
      <c r="Z34" s="625"/>
      <c r="AA34" s="625"/>
      <c r="AB34" s="625"/>
      <c r="AC34" s="625"/>
      <c r="AD34" s="625"/>
      <c r="AE34" s="625"/>
      <c r="AF34" s="625"/>
      <c r="AG34" s="625"/>
      <c r="AH34" s="625"/>
      <c r="AI34" s="625"/>
    </row>
    <row r="35" spans="3:35" ht="21" customHeight="1" x14ac:dyDescent="0.2">
      <c r="P35" s="626"/>
      <c r="Q35" s="626"/>
      <c r="R35" s="626"/>
      <c r="S35" s="626"/>
      <c r="T35" s="626"/>
      <c r="U35" s="626"/>
      <c r="V35" s="626"/>
      <c r="W35" s="626"/>
      <c r="X35" s="626"/>
      <c r="Y35" s="626"/>
      <c r="Z35" s="626"/>
      <c r="AA35" s="626"/>
      <c r="AB35" s="626"/>
      <c r="AC35" s="626"/>
      <c r="AD35" s="626"/>
      <c r="AE35" s="626"/>
      <c r="AF35" s="626"/>
      <c r="AG35" s="626"/>
      <c r="AH35" s="626"/>
      <c r="AI35" s="626"/>
    </row>
    <row r="37" spans="3:35" x14ac:dyDescent="0.2">
      <c r="R37" s="32"/>
    </row>
    <row r="38" spans="3:35" x14ac:dyDescent="0.2">
      <c r="R38" s="32"/>
    </row>
    <row r="39" spans="3:35" ht="21" customHeight="1" x14ac:dyDescent="0.2">
      <c r="M39" s="620" t="s">
        <v>264</v>
      </c>
      <c r="N39" s="620"/>
      <c r="O39" s="620"/>
      <c r="P39" s="620"/>
      <c r="Q39" s="620"/>
      <c r="R39" s="620"/>
      <c r="S39" s="625"/>
      <c r="T39" s="625"/>
      <c r="U39" s="625"/>
      <c r="V39" s="625"/>
      <c r="W39" s="625"/>
      <c r="X39" s="625"/>
      <c r="Y39" s="625"/>
      <c r="Z39" s="625"/>
      <c r="AA39" s="625"/>
      <c r="AB39" s="625"/>
      <c r="AC39" s="625"/>
      <c r="AD39" s="625"/>
      <c r="AE39" s="625"/>
      <c r="AF39" s="625"/>
      <c r="AG39" s="625"/>
      <c r="AH39" s="625"/>
      <c r="AI39" s="625"/>
    </row>
    <row r="40" spans="3:35" ht="21" customHeight="1" x14ac:dyDescent="0.2">
      <c r="M40" s="620" t="s">
        <v>265</v>
      </c>
      <c r="N40" s="620"/>
      <c r="O40" s="620"/>
      <c r="P40" s="620"/>
      <c r="Q40" s="620"/>
      <c r="R40" s="620"/>
      <c r="S40" s="626"/>
      <c r="T40" s="626"/>
      <c r="U40" s="626"/>
      <c r="V40" s="626"/>
      <c r="W40" s="626"/>
      <c r="X40" s="626"/>
      <c r="Y40" s="626"/>
      <c r="Z40" s="626"/>
      <c r="AA40" s="626"/>
      <c r="AB40" s="626"/>
      <c r="AC40" s="626"/>
      <c r="AD40" s="626"/>
      <c r="AE40" s="626"/>
      <c r="AF40" s="626"/>
      <c r="AG40" s="626"/>
      <c r="AH40" s="626"/>
      <c r="AI40" s="626"/>
    </row>
    <row r="44" spans="3:35" ht="16.5" customHeight="1" x14ac:dyDescent="0.2">
      <c r="C44" s="183" t="s">
        <v>82</v>
      </c>
      <c r="E44" s="2" t="s">
        <v>91</v>
      </c>
    </row>
    <row r="45" spans="3:35" ht="16.5" customHeight="1" x14ac:dyDescent="0.2">
      <c r="C45" s="183"/>
      <c r="D45" s="2" t="s">
        <v>92</v>
      </c>
    </row>
    <row r="46" spans="3:35" ht="16.5" customHeight="1" x14ac:dyDescent="0.2">
      <c r="C46" s="183" t="s">
        <v>88</v>
      </c>
      <c r="E46" s="2" t="s">
        <v>83</v>
      </c>
    </row>
    <row r="47" spans="3:35" ht="16.5" customHeight="1" x14ac:dyDescent="0.2">
      <c r="C47" s="183" t="s">
        <v>86</v>
      </c>
      <c r="E47" s="2" t="s">
        <v>84</v>
      </c>
    </row>
    <row r="48" spans="3:35" ht="16.5" customHeight="1" x14ac:dyDescent="0.2">
      <c r="C48" s="183" t="s">
        <v>86</v>
      </c>
      <c r="E48" s="2" t="s">
        <v>85</v>
      </c>
    </row>
    <row r="49" spans="3:5" ht="16.5" customHeight="1" x14ac:dyDescent="0.2">
      <c r="C49" s="183" t="s">
        <v>86</v>
      </c>
      <c r="E49" s="2" t="s">
        <v>87</v>
      </c>
    </row>
    <row r="50" spans="3:5" ht="16.5" customHeight="1" x14ac:dyDescent="0.2">
      <c r="C50" s="183" t="s">
        <v>86</v>
      </c>
      <c r="E50" s="2" t="s">
        <v>89</v>
      </c>
    </row>
    <row r="51" spans="3:5" ht="16.5" customHeight="1" x14ac:dyDescent="0.2">
      <c r="C51" s="183" t="s">
        <v>86</v>
      </c>
      <c r="E51" s="2" t="s">
        <v>90</v>
      </c>
    </row>
  </sheetData>
  <sheetProtection algorithmName="SHA-512" hashValue="yw3llA2459B/1mmJZko+YhsJLvTP77hQkmR61zsPnMcTCXO+x0VfrANy9f4pvtulxUPvAnv2/s6Qs6lcb+PbMg==" saltValue="YwQZ8m8zOBrgCh7kcskJjg==" spinCount="100000" sheet="1" formatCells="0" formatColumns="0" formatRows="0" selectLockedCells="1"/>
  <mergeCells count="13">
    <mergeCell ref="M39:R39"/>
    <mergeCell ref="M40:R40"/>
    <mergeCell ref="H11:M11"/>
    <mergeCell ref="B7:AL7"/>
    <mergeCell ref="L31:M31"/>
    <mergeCell ref="O31:P31"/>
    <mergeCell ref="C15:AK26"/>
    <mergeCell ref="G31:J31"/>
    <mergeCell ref="P33:AI33"/>
    <mergeCell ref="P34:AI34"/>
    <mergeCell ref="P35:AI35"/>
    <mergeCell ref="S39:AI39"/>
    <mergeCell ref="S40:AI40"/>
  </mergeCells>
  <phoneticPr fontId="5"/>
  <printOptions verticalCentered="1"/>
  <pageMargins left="0.74803149606299213" right="0.43307086614173229" top="0.39370078740157483" bottom="0.59055118110236227" header="0.19685039370078741" footer="0.23622047244094491"/>
  <pageSetup paperSize="9" orientation="portrait" r:id="rId1"/>
  <headerFooter>
    <oddFooter>&amp;R&amp;"ＭＳ Ｐ明朝,標準"&amp;10（日本産業規格A列4番）</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pageSetUpPr fitToPage="1"/>
  </sheetPr>
  <dimension ref="C2:BB29"/>
  <sheetViews>
    <sheetView showGridLines="0" zoomScaleNormal="100" zoomScaleSheetLayoutView="100" workbookViewId="0">
      <selection activeCell="L5" sqref="L5:N5"/>
    </sheetView>
  </sheetViews>
  <sheetFormatPr defaultColWidth="9" defaultRowHeight="13.2" x14ac:dyDescent="0.2"/>
  <cols>
    <col min="1" max="1" width="2.6640625" style="33" customWidth="1"/>
    <col min="2" max="2" width="1.6640625" style="33" customWidth="1"/>
    <col min="3" max="11" width="2.6640625" style="33" customWidth="1"/>
    <col min="12" max="47" width="2.88671875" style="33" customWidth="1"/>
    <col min="48" max="51" width="2.6640625" style="33" customWidth="1"/>
    <col min="52" max="52" width="3" style="33" customWidth="1"/>
    <col min="53" max="53" width="1.6640625" style="33" customWidth="1"/>
    <col min="54" max="54" width="8.88671875" style="33" customWidth="1"/>
    <col min="55" max="82" width="2.6640625" style="33" customWidth="1"/>
    <col min="83" max="16384" width="9" style="33"/>
  </cols>
  <sheetData>
    <row r="2" spans="3:54" ht="24" customHeight="1" x14ac:dyDescent="0.2">
      <c r="C2" s="124" t="s">
        <v>419</v>
      </c>
      <c r="D2" s="75"/>
      <c r="E2" s="75"/>
      <c r="F2" s="75"/>
      <c r="G2" s="75"/>
      <c r="H2" s="75"/>
      <c r="I2" s="75"/>
      <c r="J2" s="75"/>
      <c r="K2" s="75"/>
      <c r="L2" s="75"/>
      <c r="M2" s="75"/>
      <c r="N2" s="75"/>
      <c r="O2" s="75"/>
      <c r="P2" s="75"/>
      <c r="Q2" s="75"/>
      <c r="BB2" s="81" t="str">
        <f>'１号'!$W$2</f>
        <v>Ver.5</v>
      </c>
    </row>
    <row r="3" spans="3:54" ht="24" customHeight="1" x14ac:dyDescent="0.2">
      <c r="C3" s="46" t="s">
        <v>107</v>
      </c>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row>
    <row r="4" spans="3:54" ht="16.5" customHeight="1" x14ac:dyDescent="0.2">
      <c r="C4" s="634"/>
      <c r="D4" s="635"/>
      <c r="E4" s="635"/>
      <c r="F4" s="635"/>
      <c r="G4" s="635"/>
      <c r="H4" s="636" t="s">
        <v>257</v>
      </c>
      <c r="I4" s="637"/>
      <c r="J4" s="633" t="s">
        <v>48</v>
      </c>
      <c r="K4" s="633"/>
      <c r="L4" s="633" t="s">
        <v>49</v>
      </c>
      <c r="M4" s="633"/>
      <c r="N4" s="633"/>
      <c r="O4" s="633" t="s">
        <v>50</v>
      </c>
      <c r="P4" s="633"/>
      <c r="Q4" s="633"/>
      <c r="R4" s="633" t="s">
        <v>51</v>
      </c>
      <c r="S4" s="633"/>
      <c r="T4" s="633"/>
      <c r="U4" s="633" t="s">
        <v>52</v>
      </c>
      <c r="V4" s="633"/>
      <c r="W4" s="633"/>
      <c r="X4" s="633" t="s">
        <v>53</v>
      </c>
      <c r="Y4" s="633"/>
      <c r="Z4" s="633"/>
      <c r="AA4" s="633" t="s">
        <v>54</v>
      </c>
      <c r="AB4" s="633"/>
      <c r="AC4" s="633"/>
      <c r="AD4" s="633" t="s">
        <v>55</v>
      </c>
      <c r="AE4" s="633"/>
      <c r="AF4" s="633"/>
      <c r="AG4" s="633" t="s">
        <v>56</v>
      </c>
      <c r="AH4" s="633"/>
      <c r="AI4" s="633"/>
      <c r="AJ4" s="633" t="s">
        <v>57</v>
      </c>
      <c r="AK4" s="633"/>
      <c r="AL4" s="633"/>
      <c r="AM4" s="633" t="s">
        <v>58</v>
      </c>
      <c r="AN4" s="633"/>
      <c r="AO4" s="633"/>
      <c r="AP4" s="633" t="s">
        <v>59</v>
      </c>
      <c r="AQ4" s="633"/>
      <c r="AR4" s="633"/>
      <c r="AS4" s="633" t="s">
        <v>60</v>
      </c>
      <c r="AT4" s="633"/>
      <c r="AU4" s="633"/>
      <c r="AV4" s="633" t="s">
        <v>62</v>
      </c>
      <c r="AW4" s="633"/>
      <c r="AX4" s="633"/>
      <c r="AY4" s="633"/>
      <c r="AZ4" s="633"/>
      <c r="BA4" s="34"/>
    </row>
    <row r="5" spans="3:54" ht="24" customHeight="1" x14ac:dyDescent="0.2">
      <c r="C5" s="630" t="s">
        <v>544</v>
      </c>
      <c r="D5" s="630"/>
      <c r="E5" s="630"/>
      <c r="F5" s="630"/>
      <c r="G5" s="630"/>
      <c r="H5" s="630"/>
      <c r="I5" s="630"/>
      <c r="J5" s="631" t="s">
        <v>61</v>
      </c>
      <c r="K5" s="631"/>
      <c r="L5" s="628"/>
      <c r="M5" s="628"/>
      <c r="N5" s="628"/>
      <c r="O5" s="628"/>
      <c r="P5" s="628"/>
      <c r="Q5" s="628"/>
      <c r="R5" s="628"/>
      <c r="S5" s="628"/>
      <c r="T5" s="628"/>
      <c r="U5" s="628"/>
      <c r="V5" s="628"/>
      <c r="W5" s="628"/>
      <c r="X5" s="628"/>
      <c r="Y5" s="628"/>
      <c r="Z5" s="628"/>
      <c r="AA5" s="628"/>
      <c r="AB5" s="628"/>
      <c r="AC5" s="628"/>
      <c r="AD5" s="628"/>
      <c r="AE5" s="628"/>
      <c r="AF5" s="628"/>
      <c r="AG5" s="628"/>
      <c r="AH5" s="628"/>
      <c r="AI5" s="628"/>
      <c r="AJ5" s="628"/>
      <c r="AK5" s="628"/>
      <c r="AL5" s="628"/>
      <c r="AM5" s="628"/>
      <c r="AN5" s="628"/>
      <c r="AO5" s="628"/>
      <c r="AP5" s="628"/>
      <c r="AQ5" s="628"/>
      <c r="AR5" s="628"/>
      <c r="AS5" s="628"/>
      <c r="AT5" s="628"/>
      <c r="AU5" s="628"/>
      <c r="AV5" s="629" t="str">
        <f>IF(COUNTA(L5:AU5)=12,SUM(L5:AU5),"")</f>
        <v/>
      </c>
      <c r="AW5" s="629"/>
      <c r="AX5" s="629"/>
      <c r="AY5" s="629"/>
      <c r="AZ5" s="629"/>
    </row>
    <row r="6" spans="3:54" ht="24" customHeight="1" x14ac:dyDescent="0.2">
      <c r="C6" s="630" t="s">
        <v>541</v>
      </c>
      <c r="D6" s="630"/>
      <c r="E6" s="630"/>
      <c r="F6" s="630"/>
      <c r="G6" s="630"/>
      <c r="H6" s="630"/>
      <c r="I6" s="630"/>
      <c r="J6" s="631" t="s">
        <v>61</v>
      </c>
      <c r="K6" s="631"/>
      <c r="L6" s="628"/>
      <c r="M6" s="628"/>
      <c r="N6" s="628"/>
      <c r="O6" s="628"/>
      <c r="P6" s="628"/>
      <c r="Q6" s="628"/>
      <c r="R6" s="628"/>
      <c r="S6" s="628"/>
      <c r="T6" s="628"/>
      <c r="U6" s="628"/>
      <c r="V6" s="628"/>
      <c r="W6" s="628"/>
      <c r="X6" s="628"/>
      <c r="Y6" s="628"/>
      <c r="Z6" s="628"/>
      <c r="AA6" s="628"/>
      <c r="AB6" s="628"/>
      <c r="AC6" s="628"/>
      <c r="AD6" s="628"/>
      <c r="AE6" s="628"/>
      <c r="AF6" s="628"/>
      <c r="AG6" s="628"/>
      <c r="AH6" s="628"/>
      <c r="AI6" s="628"/>
      <c r="AJ6" s="628"/>
      <c r="AK6" s="628"/>
      <c r="AL6" s="628"/>
      <c r="AM6" s="628"/>
      <c r="AN6" s="628"/>
      <c r="AO6" s="628"/>
      <c r="AP6" s="628"/>
      <c r="AQ6" s="628"/>
      <c r="AR6" s="628"/>
      <c r="AS6" s="628"/>
      <c r="AT6" s="628"/>
      <c r="AU6" s="628"/>
      <c r="AV6" s="629" t="str">
        <f>IF(COUNTA(L6:AU6)=12,SUM(L6:AU6),"")</f>
        <v/>
      </c>
      <c r="AW6" s="629"/>
      <c r="AX6" s="629"/>
      <c r="AY6" s="629"/>
      <c r="AZ6" s="629"/>
    </row>
    <row r="7" spans="3:54" ht="24" customHeight="1" x14ac:dyDescent="0.2">
      <c r="C7" s="630" t="s">
        <v>542</v>
      </c>
      <c r="D7" s="630"/>
      <c r="E7" s="630"/>
      <c r="F7" s="630"/>
      <c r="G7" s="630"/>
      <c r="H7" s="630"/>
      <c r="I7" s="630"/>
      <c r="J7" s="631" t="s">
        <v>61</v>
      </c>
      <c r="K7" s="631"/>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9" t="str">
        <f t="shared" ref="AV7:AV14" si="0">IF(COUNTA(L7:AU7)=12,SUM(L7:AU7),"")</f>
        <v/>
      </c>
      <c r="AW7" s="629"/>
      <c r="AX7" s="629"/>
      <c r="AY7" s="629"/>
      <c r="AZ7" s="629"/>
    </row>
    <row r="8" spans="3:54" ht="24" customHeight="1" x14ac:dyDescent="0.2">
      <c r="C8" s="630" t="s">
        <v>543</v>
      </c>
      <c r="D8" s="630"/>
      <c r="E8" s="630"/>
      <c r="F8" s="630"/>
      <c r="G8" s="630"/>
      <c r="H8" s="630"/>
      <c r="I8" s="630"/>
      <c r="J8" s="631" t="s">
        <v>269</v>
      </c>
      <c r="K8" s="631"/>
      <c r="L8" s="628"/>
      <c r="M8" s="628"/>
      <c r="N8" s="628"/>
      <c r="O8" s="628"/>
      <c r="P8" s="628"/>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AU8" s="628"/>
      <c r="AV8" s="629" t="str">
        <f t="shared" si="0"/>
        <v/>
      </c>
      <c r="AW8" s="629"/>
      <c r="AX8" s="629"/>
      <c r="AY8" s="629"/>
      <c r="AZ8" s="629"/>
    </row>
    <row r="9" spans="3:54" ht="24" customHeight="1" x14ac:dyDescent="0.2">
      <c r="C9" s="630" t="s">
        <v>545</v>
      </c>
      <c r="D9" s="630"/>
      <c r="E9" s="630"/>
      <c r="F9" s="630"/>
      <c r="G9" s="630"/>
      <c r="H9" s="630"/>
      <c r="I9" s="630"/>
      <c r="J9" s="631" t="s">
        <v>269</v>
      </c>
      <c r="K9" s="631"/>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9" t="str">
        <f t="shared" si="0"/>
        <v/>
      </c>
      <c r="AW9" s="629"/>
      <c r="AX9" s="629"/>
      <c r="AY9" s="629"/>
      <c r="AZ9" s="629"/>
    </row>
    <row r="10" spans="3:54" ht="24" customHeight="1" x14ac:dyDescent="0.2">
      <c r="C10" s="630" t="s">
        <v>546</v>
      </c>
      <c r="D10" s="630"/>
      <c r="E10" s="630"/>
      <c r="F10" s="630"/>
      <c r="G10" s="630"/>
      <c r="H10" s="630"/>
      <c r="I10" s="630"/>
      <c r="J10" s="631" t="s">
        <v>269</v>
      </c>
      <c r="K10" s="631"/>
      <c r="L10" s="627"/>
      <c r="M10" s="628"/>
      <c r="N10" s="628"/>
      <c r="O10" s="627"/>
      <c r="P10" s="628"/>
      <c r="Q10" s="628"/>
      <c r="R10" s="627"/>
      <c r="S10" s="628"/>
      <c r="T10" s="628"/>
      <c r="U10" s="627"/>
      <c r="V10" s="628"/>
      <c r="W10" s="628"/>
      <c r="X10" s="627"/>
      <c r="Y10" s="628"/>
      <c r="Z10" s="628"/>
      <c r="AA10" s="627"/>
      <c r="AB10" s="628"/>
      <c r="AC10" s="628"/>
      <c r="AD10" s="627"/>
      <c r="AE10" s="628"/>
      <c r="AF10" s="628"/>
      <c r="AG10" s="627"/>
      <c r="AH10" s="628"/>
      <c r="AI10" s="628"/>
      <c r="AJ10" s="627"/>
      <c r="AK10" s="628"/>
      <c r="AL10" s="628"/>
      <c r="AM10" s="627"/>
      <c r="AN10" s="628"/>
      <c r="AO10" s="628"/>
      <c r="AP10" s="627"/>
      <c r="AQ10" s="628"/>
      <c r="AR10" s="628"/>
      <c r="AS10" s="627"/>
      <c r="AT10" s="628"/>
      <c r="AU10" s="628"/>
      <c r="AV10" s="629" t="str">
        <f t="shared" si="0"/>
        <v/>
      </c>
      <c r="AW10" s="629"/>
      <c r="AX10" s="629"/>
      <c r="AY10" s="629"/>
      <c r="AZ10" s="629"/>
    </row>
    <row r="11" spans="3:54" ht="24" customHeight="1" x14ac:dyDescent="0.2">
      <c r="C11" s="630" t="s">
        <v>548</v>
      </c>
      <c r="D11" s="630"/>
      <c r="E11" s="630"/>
      <c r="F11" s="630"/>
      <c r="G11" s="630"/>
      <c r="H11" s="630"/>
      <c r="I11" s="630"/>
      <c r="J11" s="631" t="s">
        <v>269</v>
      </c>
      <c r="K11" s="631"/>
      <c r="L11" s="627"/>
      <c r="M11" s="628"/>
      <c r="N11" s="628"/>
      <c r="O11" s="627"/>
      <c r="P11" s="628"/>
      <c r="Q11" s="628"/>
      <c r="R11" s="627"/>
      <c r="S11" s="628"/>
      <c r="T11" s="628"/>
      <c r="U11" s="627"/>
      <c r="V11" s="628"/>
      <c r="W11" s="628"/>
      <c r="X11" s="627"/>
      <c r="Y11" s="628"/>
      <c r="Z11" s="628"/>
      <c r="AA11" s="627"/>
      <c r="AB11" s="628"/>
      <c r="AC11" s="628"/>
      <c r="AD11" s="627"/>
      <c r="AE11" s="628"/>
      <c r="AF11" s="628"/>
      <c r="AG11" s="627"/>
      <c r="AH11" s="628"/>
      <c r="AI11" s="628"/>
      <c r="AJ11" s="627"/>
      <c r="AK11" s="628"/>
      <c r="AL11" s="628"/>
      <c r="AM11" s="627"/>
      <c r="AN11" s="628"/>
      <c r="AO11" s="628"/>
      <c r="AP11" s="627"/>
      <c r="AQ11" s="628"/>
      <c r="AR11" s="628"/>
      <c r="AS11" s="627"/>
      <c r="AT11" s="628"/>
      <c r="AU11" s="628"/>
      <c r="AV11" s="629" t="str">
        <f t="shared" si="0"/>
        <v/>
      </c>
      <c r="AW11" s="629"/>
      <c r="AX11" s="629"/>
      <c r="AY11" s="629"/>
      <c r="AZ11" s="629"/>
    </row>
    <row r="12" spans="3:54" ht="24" customHeight="1" x14ac:dyDescent="0.2">
      <c r="C12" s="630" t="s">
        <v>549</v>
      </c>
      <c r="D12" s="630"/>
      <c r="E12" s="630"/>
      <c r="F12" s="630"/>
      <c r="G12" s="630"/>
      <c r="H12" s="630"/>
      <c r="I12" s="630"/>
      <c r="J12" s="631" t="s">
        <v>269</v>
      </c>
      <c r="K12" s="631"/>
      <c r="L12" s="627"/>
      <c r="M12" s="628"/>
      <c r="N12" s="628"/>
      <c r="O12" s="627"/>
      <c r="P12" s="628"/>
      <c r="Q12" s="628"/>
      <c r="R12" s="627"/>
      <c r="S12" s="628"/>
      <c r="T12" s="628"/>
      <c r="U12" s="627"/>
      <c r="V12" s="628"/>
      <c r="W12" s="628"/>
      <c r="X12" s="627"/>
      <c r="Y12" s="628"/>
      <c r="Z12" s="628"/>
      <c r="AA12" s="627"/>
      <c r="AB12" s="628"/>
      <c r="AC12" s="628"/>
      <c r="AD12" s="627"/>
      <c r="AE12" s="628"/>
      <c r="AF12" s="628"/>
      <c r="AG12" s="627"/>
      <c r="AH12" s="628"/>
      <c r="AI12" s="628"/>
      <c r="AJ12" s="627"/>
      <c r="AK12" s="628"/>
      <c r="AL12" s="628"/>
      <c r="AM12" s="627"/>
      <c r="AN12" s="628"/>
      <c r="AO12" s="628"/>
      <c r="AP12" s="627"/>
      <c r="AQ12" s="628"/>
      <c r="AR12" s="628"/>
      <c r="AS12" s="627"/>
      <c r="AT12" s="628"/>
      <c r="AU12" s="628"/>
      <c r="AV12" s="629" t="str">
        <f t="shared" si="0"/>
        <v/>
      </c>
      <c r="AW12" s="629"/>
      <c r="AX12" s="629"/>
      <c r="AY12" s="629"/>
      <c r="AZ12" s="629"/>
    </row>
    <row r="13" spans="3:54" ht="24" customHeight="1" x14ac:dyDescent="0.2">
      <c r="C13" s="630" t="s">
        <v>550</v>
      </c>
      <c r="D13" s="630"/>
      <c r="E13" s="630"/>
      <c r="F13" s="630"/>
      <c r="G13" s="630"/>
      <c r="H13" s="630"/>
      <c r="I13" s="630"/>
      <c r="J13" s="631" t="s">
        <v>61</v>
      </c>
      <c r="K13" s="631"/>
      <c r="L13" s="627"/>
      <c r="M13" s="628"/>
      <c r="N13" s="628"/>
      <c r="O13" s="627"/>
      <c r="P13" s="628"/>
      <c r="Q13" s="628"/>
      <c r="R13" s="627"/>
      <c r="S13" s="628"/>
      <c r="T13" s="628"/>
      <c r="U13" s="627"/>
      <c r="V13" s="628"/>
      <c r="W13" s="628"/>
      <c r="X13" s="627"/>
      <c r="Y13" s="628"/>
      <c r="Z13" s="628"/>
      <c r="AA13" s="627"/>
      <c r="AB13" s="628"/>
      <c r="AC13" s="628"/>
      <c r="AD13" s="627"/>
      <c r="AE13" s="628"/>
      <c r="AF13" s="628"/>
      <c r="AG13" s="627"/>
      <c r="AH13" s="628"/>
      <c r="AI13" s="628"/>
      <c r="AJ13" s="627"/>
      <c r="AK13" s="628"/>
      <c r="AL13" s="628"/>
      <c r="AM13" s="627"/>
      <c r="AN13" s="628"/>
      <c r="AO13" s="628"/>
      <c r="AP13" s="627"/>
      <c r="AQ13" s="628"/>
      <c r="AR13" s="628"/>
      <c r="AS13" s="627"/>
      <c r="AT13" s="628"/>
      <c r="AU13" s="628"/>
      <c r="AV13" s="629" t="str">
        <f t="shared" si="0"/>
        <v/>
      </c>
      <c r="AW13" s="629"/>
      <c r="AX13" s="629"/>
      <c r="AY13" s="629"/>
      <c r="AZ13" s="629"/>
    </row>
    <row r="14" spans="3:54" ht="24" customHeight="1" x14ac:dyDescent="0.2">
      <c r="C14" s="630" t="s">
        <v>547</v>
      </c>
      <c r="D14" s="630"/>
      <c r="E14" s="630"/>
      <c r="F14" s="630"/>
      <c r="G14" s="630"/>
      <c r="H14" s="630"/>
      <c r="I14" s="630"/>
      <c r="J14" s="631" t="s">
        <v>61</v>
      </c>
      <c r="K14" s="631"/>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629" t="str">
        <f t="shared" si="0"/>
        <v/>
      </c>
      <c r="AW14" s="629"/>
      <c r="AX14" s="629"/>
      <c r="AY14" s="629"/>
      <c r="AZ14" s="629"/>
    </row>
    <row r="15" spans="3:54" ht="13.5" customHeight="1" x14ac:dyDescent="0.2">
      <c r="C15" s="77"/>
      <c r="D15" s="77"/>
      <c r="E15" s="77"/>
      <c r="F15" s="77"/>
      <c r="G15" s="77"/>
      <c r="H15" s="77"/>
      <c r="I15" s="77"/>
      <c r="J15" s="78"/>
      <c r="K15" s="78"/>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row>
    <row r="16" spans="3:54" ht="16.5" customHeight="1" x14ac:dyDescent="0.2">
      <c r="C16" s="634"/>
      <c r="D16" s="635"/>
      <c r="E16" s="635"/>
      <c r="F16" s="635"/>
      <c r="G16" s="635"/>
      <c r="H16" s="636" t="s">
        <v>257</v>
      </c>
      <c r="I16" s="637"/>
      <c r="J16" s="633" t="s">
        <v>48</v>
      </c>
      <c r="K16" s="633"/>
      <c r="L16" s="633" t="s">
        <v>49</v>
      </c>
      <c r="M16" s="633"/>
      <c r="N16" s="633"/>
      <c r="O16" s="633" t="s">
        <v>50</v>
      </c>
      <c r="P16" s="633"/>
      <c r="Q16" s="633"/>
      <c r="R16" s="633" t="s">
        <v>51</v>
      </c>
      <c r="S16" s="633"/>
      <c r="T16" s="633"/>
      <c r="U16" s="633" t="s">
        <v>52</v>
      </c>
      <c r="V16" s="633"/>
      <c r="W16" s="633"/>
      <c r="X16" s="633" t="s">
        <v>53</v>
      </c>
      <c r="Y16" s="633"/>
      <c r="Z16" s="633"/>
      <c r="AA16" s="633" t="s">
        <v>54</v>
      </c>
      <c r="AB16" s="633"/>
      <c r="AC16" s="633"/>
      <c r="AD16" s="633" t="s">
        <v>55</v>
      </c>
      <c r="AE16" s="633"/>
      <c r="AF16" s="633"/>
      <c r="AG16" s="633" t="s">
        <v>56</v>
      </c>
      <c r="AH16" s="633"/>
      <c r="AI16" s="633"/>
      <c r="AJ16" s="633" t="s">
        <v>57</v>
      </c>
      <c r="AK16" s="633"/>
      <c r="AL16" s="633"/>
      <c r="AM16" s="633" t="s">
        <v>58</v>
      </c>
      <c r="AN16" s="633"/>
      <c r="AO16" s="633"/>
      <c r="AP16" s="633" t="s">
        <v>59</v>
      </c>
      <c r="AQ16" s="633"/>
      <c r="AR16" s="633"/>
      <c r="AS16" s="633" t="s">
        <v>60</v>
      </c>
      <c r="AT16" s="633"/>
      <c r="AU16" s="633"/>
      <c r="AV16" s="633" t="s">
        <v>62</v>
      </c>
      <c r="AW16" s="633"/>
      <c r="AX16" s="633"/>
      <c r="AY16" s="633"/>
      <c r="AZ16" s="633"/>
    </row>
    <row r="17" spans="3:52" ht="24" customHeight="1" x14ac:dyDescent="0.2">
      <c r="C17" s="638" t="s">
        <v>555</v>
      </c>
      <c r="D17" s="638"/>
      <c r="E17" s="638"/>
      <c r="F17" s="638"/>
      <c r="G17" s="638"/>
      <c r="H17" s="638"/>
      <c r="I17" s="638"/>
      <c r="J17" s="631" t="s">
        <v>61</v>
      </c>
      <c r="K17" s="631"/>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8"/>
      <c r="AM17" s="628"/>
      <c r="AN17" s="628"/>
      <c r="AO17" s="628"/>
      <c r="AP17" s="628"/>
      <c r="AQ17" s="628"/>
      <c r="AR17" s="628"/>
      <c r="AS17" s="628"/>
      <c r="AT17" s="628"/>
      <c r="AU17" s="628"/>
      <c r="AV17" s="629" t="str">
        <f>IF(COUNTA(L17:AU17)=12,SUM(L17:AU17),"")</f>
        <v/>
      </c>
      <c r="AW17" s="629"/>
      <c r="AX17" s="629"/>
      <c r="AY17" s="629"/>
      <c r="AZ17" s="629"/>
    </row>
    <row r="18" spans="3:52" ht="24" customHeight="1" x14ac:dyDescent="0.2">
      <c r="C18" s="632" t="s">
        <v>541</v>
      </c>
      <c r="D18" s="632"/>
      <c r="E18" s="632"/>
      <c r="F18" s="632"/>
      <c r="G18" s="632"/>
      <c r="H18" s="632"/>
      <c r="I18" s="632"/>
      <c r="J18" s="631" t="s">
        <v>61</v>
      </c>
      <c r="K18" s="631"/>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8"/>
      <c r="AM18" s="628"/>
      <c r="AN18" s="628"/>
      <c r="AO18" s="628"/>
      <c r="AP18" s="628"/>
      <c r="AQ18" s="628"/>
      <c r="AR18" s="628"/>
      <c r="AS18" s="628"/>
      <c r="AT18" s="628"/>
      <c r="AU18" s="628"/>
      <c r="AV18" s="629" t="str">
        <f t="shared" ref="AV18:AV26" si="1">IF(COUNTA(L18:AU18)=12,SUM(L18:AU18),"")</f>
        <v/>
      </c>
      <c r="AW18" s="629"/>
      <c r="AX18" s="629"/>
      <c r="AY18" s="629"/>
      <c r="AZ18" s="629"/>
    </row>
    <row r="19" spans="3:52" ht="24" customHeight="1" x14ac:dyDescent="0.2">
      <c r="C19" s="632" t="s">
        <v>542</v>
      </c>
      <c r="D19" s="632"/>
      <c r="E19" s="632"/>
      <c r="F19" s="632"/>
      <c r="G19" s="632"/>
      <c r="H19" s="632"/>
      <c r="I19" s="632"/>
      <c r="J19" s="631" t="s">
        <v>61</v>
      </c>
      <c r="K19" s="631"/>
      <c r="L19" s="628"/>
      <c r="M19" s="628"/>
      <c r="N19" s="628"/>
      <c r="O19" s="628"/>
      <c r="P19" s="628"/>
      <c r="Q19" s="628"/>
      <c r="R19" s="628"/>
      <c r="S19" s="628"/>
      <c r="T19" s="628"/>
      <c r="U19" s="628"/>
      <c r="V19" s="628"/>
      <c r="W19" s="628"/>
      <c r="X19" s="628"/>
      <c r="Y19" s="628"/>
      <c r="Z19" s="628"/>
      <c r="AA19" s="628"/>
      <c r="AB19" s="628"/>
      <c r="AC19" s="628"/>
      <c r="AD19" s="628"/>
      <c r="AE19" s="628"/>
      <c r="AF19" s="628"/>
      <c r="AG19" s="628"/>
      <c r="AH19" s="628"/>
      <c r="AI19" s="628"/>
      <c r="AJ19" s="628"/>
      <c r="AK19" s="628"/>
      <c r="AL19" s="628"/>
      <c r="AM19" s="628"/>
      <c r="AN19" s="628"/>
      <c r="AO19" s="628"/>
      <c r="AP19" s="628"/>
      <c r="AQ19" s="628"/>
      <c r="AR19" s="628"/>
      <c r="AS19" s="628"/>
      <c r="AT19" s="628"/>
      <c r="AU19" s="628"/>
      <c r="AV19" s="629" t="str">
        <f t="shared" si="1"/>
        <v/>
      </c>
      <c r="AW19" s="629"/>
      <c r="AX19" s="629"/>
      <c r="AY19" s="629"/>
      <c r="AZ19" s="629"/>
    </row>
    <row r="20" spans="3:52" ht="24" customHeight="1" x14ac:dyDescent="0.2">
      <c r="C20" s="638" t="s">
        <v>556</v>
      </c>
      <c r="D20" s="638"/>
      <c r="E20" s="638"/>
      <c r="F20" s="638"/>
      <c r="G20" s="638"/>
      <c r="H20" s="638"/>
      <c r="I20" s="638"/>
      <c r="J20" s="631" t="s">
        <v>269</v>
      </c>
      <c r="K20" s="631"/>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8"/>
      <c r="AK20" s="628"/>
      <c r="AL20" s="628"/>
      <c r="AM20" s="628"/>
      <c r="AN20" s="628"/>
      <c r="AO20" s="628"/>
      <c r="AP20" s="628"/>
      <c r="AQ20" s="628"/>
      <c r="AR20" s="628"/>
      <c r="AS20" s="628"/>
      <c r="AT20" s="628"/>
      <c r="AU20" s="628"/>
      <c r="AV20" s="629" t="str">
        <f t="shared" si="1"/>
        <v/>
      </c>
      <c r="AW20" s="629"/>
      <c r="AX20" s="629"/>
      <c r="AY20" s="629"/>
      <c r="AZ20" s="629"/>
    </row>
    <row r="21" spans="3:52" ht="24" customHeight="1" x14ac:dyDescent="0.2">
      <c r="C21" s="632" t="s">
        <v>557</v>
      </c>
      <c r="D21" s="632"/>
      <c r="E21" s="632"/>
      <c r="F21" s="632"/>
      <c r="G21" s="632"/>
      <c r="H21" s="632"/>
      <c r="I21" s="632"/>
      <c r="J21" s="631" t="s">
        <v>269</v>
      </c>
      <c r="K21" s="631"/>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8"/>
      <c r="AM21" s="628"/>
      <c r="AN21" s="628"/>
      <c r="AO21" s="628"/>
      <c r="AP21" s="628"/>
      <c r="AQ21" s="628"/>
      <c r="AR21" s="628"/>
      <c r="AS21" s="628"/>
      <c r="AT21" s="628"/>
      <c r="AU21" s="628"/>
      <c r="AV21" s="629" t="str">
        <f t="shared" si="1"/>
        <v/>
      </c>
      <c r="AW21" s="629"/>
      <c r="AX21" s="629"/>
      <c r="AY21" s="629"/>
      <c r="AZ21" s="629"/>
    </row>
    <row r="22" spans="3:52" ht="24" customHeight="1" x14ac:dyDescent="0.2">
      <c r="C22" s="638" t="s">
        <v>558</v>
      </c>
      <c r="D22" s="638"/>
      <c r="E22" s="638"/>
      <c r="F22" s="638"/>
      <c r="G22" s="638"/>
      <c r="H22" s="638"/>
      <c r="I22" s="638"/>
      <c r="J22" s="631" t="s">
        <v>269</v>
      </c>
      <c r="K22" s="631"/>
      <c r="L22" s="627"/>
      <c r="M22" s="628"/>
      <c r="N22" s="628"/>
      <c r="O22" s="627"/>
      <c r="P22" s="628"/>
      <c r="Q22" s="628"/>
      <c r="R22" s="627"/>
      <c r="S22" s="628"/>
      <c r="T22" s="628"/>
      <c r="U22" s="627"/>
      <c r="V22" s="628"/>
      <c r="W22" s="628"/>
      <c r="X22" s="627"/>
      <c r="Y22" s="628"/>
      <c r="Z22" s="628"/>
      <c r="AA22" s="627"/>
      <c r="AB22" s="628"/>
      <c r="AC22" s="628"/>
      <c r="AD22" s="627"/>
      <c r="AE22" s="628"/>
      <c r="AF22" s="628"/>
      <c r="AG22" s="627"/>
      <c r="AH22" s="628"/>
      <c r="AI22" s="628"/>
      <c r="AJ22" s="627"/>
      <c r="AK22" s="628"/>
      <c r="AL22" s="628"/>
      <c r="AM22" s="627"/>
      <c r="AN22" s="628"/>
      <c r="AO22" s="628"/>
      <c r="AP22" s="627"/>
      <c r="AQ22" s="628"/>
      <c r="AR22" s="628"/>
      <c r="AS22" s="627"/>
      <c r="AT22" s="628"/>
      <c r="AU22" s="628"/>
      <c r="AV22" s="629" t="str">
        <f t="shared" si="1"/>
        <v/>
      </c>
      <c r="AW22" s="629"/>
      <c r="AX22" s="629"/>
      <c r="AY22" s="629"/>
      <c r="AZ22" s="629"/>
    </row>
    <row r="23" spans="3:52" ht="24" customHeight="1" x14ac:dyDescent="0.2">
      <c r="C23" s="632" t="s">
        <v>559</v>
      </c>
      <c r="D23" s="632"/>
      <c r="E23" s="632"/>
      <c r="F23" s="632"/>
      <c r="G23" s="632"/>
      <c r="H23" s="632"/>
      <c r="I23" s="632"/>
      <c r="J23" s="631" t="s">
        <v>269</v>
      </c>
      <c r="K23" s="631"/>
      <c r="L23" s="627"/>
      <c r="M23" s="628"/>
      <c r="N23" s="628"/>
      <c r="O23" s="627"/>
      <c r="P23" s="628"/>
      <c r="Q23" s="628"/>
      <c r="R23" s="627"/>
      <c r="S23" s="628"/>
      <c r="T23" s="628"/>
      <c r="U23" s="627"/>
      <c r="V23" s="628"/>
      <c r="W23" s="628"/>
      <c r="X23" s="627"/>
      <c r="Y23" s="628"/>
      <c r="Z23" s="628"/>
      <c r="AA23" s="627"/>
      <c r="AB23" s="628"/>
      <c r="AC23" s="628"/>
      <c r="AD23" s="627"/>
      <c r="AE23" s="628"/>
      <c r="AF23" s="628"/>
      <c r="AG23" s="627"/>
      <c r="AH23" s="628"/>
      <c r="AI23" s="628"/>
      <c r="AJ23" s="627"/>
      <c r="AK23" s="628"/>
      <c r="AL23" s="628"/>
      <c r="AM23" s="627"/>
      <c r="AN23" s="628"/>
      <c r="AO23" s="628"/>
      <c r="AP23" s="627"/>
      <c r="AQ23" s="628"/>
      <c r="AR23" s="628"/>
      <c r="AS23" s="627"/>
      <c r="AT23" s="628"/>
      <c r="AU23" s="628"/>
      <c r="AV23" s="629" t="str">
        <f t="shared" si="1"/>
        <v/>
      </c>
      <c r="AW23" s="629"/>
      <c r="AX23" s="629"/>
      <c r="AY23" s="629"/>
      <c r="AZ23" s="629"/>
    </row>
    <row r="24" spans="3:52" ht="24" customHeight="1" x14ac:dyDescent="0.2">
      <c r="C24" s="632" t="s">
        <v>560</v>
      </c>
      <c r="D24" s="632"/>
      <c r="E24" s="632"/>
      <c r="F24" s="632"/>
      <c r="G24" s="632"/>
      <c r="H24" s="632"/>
      <c r="I24" s="632"/>
      <c r="J24" s="631" t="s">
        <v>269</v>
      </c>
      <c r="K24" s="631"/>
      <c r="L24" s="627"/>
      <c r="M24" s="628"/>
      <c r="N24" s="628"/>
      <c r="O24" s="627"/>
      <c r="P24" s="628"/>
      <c r="Q24" s="628"/>
      <c r="R24" s="627"/>
      <c r="S24" s="628"/>
      <c r="T24" s="628"/>
      <c r="U24" s="627"/>
      <c r="V24" s="628"/>
      <c r="W24" s="628"/>
      <c r="X24" s="627"/>
      <c r="Y24" s="628"/>
      <c r="Z24" s="628"/>
      <c r="AA24" s="627"/>
      <c r="AB24" s="628"/>
      <c r="AC24" s="628"/>
      <c r="AD24" s="627"/>
      <c r="AE24" s="628"/>
      <c r="AF24" s="628"/>
      <c r="AG24" s="627"/>
      <c r="AH24" s="628"/>
      <c r="AI24" s="628"/>
      <c r="AJ24" s="627"/>
      <c r="AK24" s="628"/>
      <c r="AL24" s="628"/>
      <c r="AM24" s="627"/>
      <c r="AN24" s="628"/>
      <c r="AO24" s="628"/>
      <c r="AP24" s="627"/>
      <c r="AQ24" s="628"/>
      <c r="AR24" s="628"/>
      <c r="AS24" s="627"/>
      <c r="AT24" s="628"/>
      <c r="AU24" s="628"/>
      <c r="AV24" s="629" t="str">
        <f t="shared" si="1"/>
        <v/>
      </c>
      <c r="AW24" s="629"/>
      <c r="AX24" s="629"/>
      <c r="AY24" s="629"/>
      <c r="AZ24" s="629"/>
    </row>
    <row r="25" spans="3:52" ht="24" customHeight="1" x14ac:dyDescent="0.2">
      <c r="C25" s="638" t="s">
        <v>561</v>
      </c>
      <c r="D25" s="638"/>
      <c r="E25" s="638"/>
      <c r="F25" s="638"/>
      <c r="G25" s="638"/>
      <c r="H25" s="638"/>
      <c r="I25" s="638"/>
      <c r="J25" s="631" t="s">
        <v>61</v>
      </c>
      <c r="K25" s="631"/>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8"/>
      <c r="AM25" s="628"/>
      <c r="AN25" s="628"/>
      <c r="AO25" s="628"/>
      <c r="AP25" s="628"/>
      <c r="AQ25" s="628"/>
      <c r="AR25" s="628"/>
      <c r="AS25" s="628"/>
      <c r="AT25" s="628"/>
      <c r="AU25" s="628"/>
      <c r="AV25" s="629" t="str">
        <f t="shared" si="1"/>
        <v/>
      </c>
      <c r="AW25" s="629"/>
      <c r="AX25" s="629"/>
      <c r="AY25" s="629"/>
      <c r="AZ25" s="629"/>
    </row>
    <row r="26" spans="3:52" ht="24" customHeight="1" x14ac:dyDescent="0.2">
      <c r="C26" s="638" t="s">
        <v>562</v>
      </c>
      <c r="D26" s="638"/>
      <c r="E26" s="638"/>
      <c r="F26" s="638"/>
      <c r="G26" s="638"/>
      <c r="H26" s="638"/>
      <c r="I26" s="638"/>
      <c r="J26" s="631" t="s">
        <v>61</v>
      </c>
      <c r="K26" s="631"/>
      <c r="L26" s="628"/>
      <c r="M26" s="628"/>
      <c r="N26" s="628"/>
      <c r="O26" s="628"/>
      <c r="P26" s="628"/>
      <c r="Q26" s="628"/>
      <c r="R26" s="628"/>
      <c r="S26" s="628"/>
      <c r="T26" s="628"/>
      <c r="U26" s="628"/>
      <c r="V26" s="628"/>
      <c r="W26" s="628"/>
      <c r="X26" s="628"/>
      <c r="Y26" s="628"/>
      <c r="Z26" s="628"/>
      <c r="AA26" s="628"/>
      <c r="AB26" s="628"/>
      <c r="AC26" s="628"/>
      <c r="AD26" s="628"/>
      <c r="AE26" s="628"/>
      <c r="AF26" s="628"/>
      <c r="AG26" s="628"/>
      <c r="AH26" s="628"/>
      <c r="AI26" s="628"/>
      <c r="AJ26" s="628"/>
      <c r="AK26" s="628"/>
      <c r="AL26" s="628"/>
      <c r="AM26" s="628"/>
      <c r="AN26" s="628"/>
      <c r="AO26" s="628"/>
      <c r="AP26" s="628"/>
      <c r="AQ26" s="628"/>
      <c r="AR26" s="628"/>
      <c r="AS26" s="628"/>
      <c r="AT26" s="628"/>
      <c r="AU26" s="628"/>
      <c r="AV26" s="629" t="str">
        <f t="shared" si="1"/>
        <v/>
      </c>
      <c r="AW26" s="629"/>
      <c r="AX26" s="629"/>
      <c r="AY26" s="629"/>
      <c r="AZ26" s="629"/>
    </row>
    <row r="27" spans="3:52" ht="6" customHeight="1" x14ac:dyDescent="0.2"/>
    <row r="28" spans="3:52" x14ac:dyDescent="0.2">
      <c r="C28" s="80" t="s">
        <v>12</v>
      </c>
      <c r="D28" s="80"/>
      <c r="E28" s="80" t="s">
        <v>258</v>
      </c>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row>
    <row r="29" spans="3:52" ht="13.5" customHeight="1" x14ac:dyDescent="0.2">
      <c r="C29" s="80"/>
      <c r="D29" s="80"/>
      <c r="E29" s="80" t="s">
        <v>256</v>
      </c>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row>
  </sheetData>
  <sheetProtection algorithmName="SHA-512" hashValue="T7yEKDsoekZAjbmyjs09jbHHENHbiKWBVp1sPKAHUKr9wHPKFMt/uqqJprWIXFqsaI7sfO+TmCtpBgKhOEEmTg==" saltValue="o3IVFW2v+2Hgn2bgnzv/yg==" spinCount="100000" sheet="1" formatCells="0" formatColumns="0" formatRows="0" selectLockedCells="1"/>
  <mergeCells count="332">
    <mergeCell ref="AS11:AU11"/>
    <mergeCell ref="AV11:AZ11"/>
    <mergeCell ref="C23:I23"/>
    <mergeCell ref="J23:K23"/>
    <mergeCell ref="L23:N23"/>
    <mergeCell ref="O23:Q23"/>
    <mergeCell ref="R23:T23"/>
    <mergeCell ref="U23:W23"/>
    <mergeCell ref="X23:Z23"/>
    <mergeCell ref="AA23:AC23"/>
    <mergeCell ref="AD23:AF23"/>
    <mergeCell ref="AG23:AI23"/>
    <mergeCell ref="AJ23:AL23"/>
    <mergeCell ref="AM23:AO23"/>
    <mergeCell ref="AP23:AR23"/>
    <mergeCell ref="AS23:AU23"/>
    <mergeCell ref="AV23:AZ23"/>
    <mergeCell ref="AD22:AF22"/>
    <mergeCell ref="AG22:AI22"/>
    <mergeCell ref="AJ22:AL22"/>
    <mergeCell ref="AM22:AO22"/>
    <mergeCell ref="AP22:AR22"/>
    <mergeCell ref="AV21:AZ21"/>
    <mergeCell ref="C22:I22"/>
    <mergeCell ref="AS26:AU26"/>
    <mergeCell ref="AV26:AZ26"/>
    <mergeCell ref="AV25:AZ25"/>
    <mergeCell ref="C26:I26"/>
    <mergeCell ref="J26:K26"/>
    <mergeCell ref="L26:N26"/>
    <mergeCell ref="O26:Q26"/>
    <mergeCell ref="R26:T26"/>
    <mergeCell ref="U26:W26"/>
    <mergeCell ref="X26:Z26"/>
    <mergeCell ref="AA26:AC26"/>
    <mergeCell ref="AD26:AF26"/>
    <mergeCell ref="AD25:AF25"/>
    <mergeCell ref="AG25:AI25"/>
    <mergeCell ref="AJ25:AL25"/>
    <mergeCell ref="AM25:AO25"/>
    <mergeCell ref="AP25:AR25"/>
    <mergeCell ref="AS25:AU25"/>
    <mergeCell ref="AG26:AI26"/>
    <mergeCell ref="AJ26:AL26"/>
    <mergeCell ref="AM26:AO26"/>
    <mergeCell ref="AP26:AR26"/>
    <mergeCell ref="C25:I25"/>
    <mergeCell ref="J25:K25"/>
    <mergeCell ref="L25:N25"/>
    <mergeCell ref="O25:Q25"/>
    <mergeCell ref="R25:T25"/>
    <mergeCell ref="U25:W25"/>
    <mergeCell ref="X25:Z25"/>
    <mergeCell ref="AA25:AC25"/>
    <mergeCell ref="AA22:AC22"/>
    <mergeCell ref="AP21:AR21"/>
    <mergeCell ref="AS21:AU21"/>
    <mergeCell ref="AG21:AI21"/>
    <mergeCell ref="AJ21:AL21"/>
    <mergeCell ref="AM21:AO21"/>
    <mergeCell ref="C21:I21"/>
    <mergeCell ref="J21:K21"/>
    <mergeCell ref="L21:N21"/>
    <mergeCell ref="O21:Q21"/>
    <mergeCell ref="R21:T21"/>
    <mergeCell ref="U21:W21"/>
    <mergeCell ref="AS22:AU22"/>
    <mergeCell ref="AV22:AZ22"/>
    <mergeCell ref="AG20:AI20"/>
    <mergeCell ref="AJ20:AL20"/>
    <mergeCell ref="AM20:AO20"/>
    <mergeCell ref="AP20:AR20"/>
    <mergeCell ref="AS20:AU20"/>
    <mergeCell ref="AV20:AZ20"/>
    <mergeCell ref="J22:K22"/>
    <mergeCell ref="L22:N22"/>
    <mergeCell ref="O22:Q22"/>
    <mergeCell ref="R22:T22"/>
    <mergeCell ref="U22:W22"/>
    <mergeCell ref="X22:Z22"/>
    <mergeCell ref="X21:Z21"/>
    <mergeCell ref="AA21:AC21"/>
    <mergeCell ref="AD21:AF21"/>
    <mergeCell ref="AV19:AZ19"/>
    <mergeCell ref="C20:I20"/>
    <mergeCell ref="J20:K20"/>
    <mergeCell ref="L20:N20"/>
    <mergeCell ref="O20:Q20"/>
    <mergeCell ref="R20:T20"/>
    <mergeCell ref="U20:W20"/>
    <mergeCell ref="X20:Z20"/>
    <mergeCell ref="AA20:AC20"/>
    <mergeCell ref="AD20:AF20"/>
    <mergeCell ref="AD19:AF19"/>
    <mergeCell ref="AG19:AI19"/>
    <mergeCell ref="AJ19:AL19"/>
    <mergeCell ref="AM19:AO19"/>
    <mergeCell ref="AP19:AR19"/>
    <mergeCell ref="AS19:AU19"/>
    <mergeCell ref="C19:I19"/>
    <mergeCell ref="J19:K19"/>
    <mergeCell ref="L19:N19"/>
    <mergeCell ref="O19:Q19"/>
    <mergeCell ref="R19:T19"/>
    <mergeCell ref="U19:W19"/>
    <mergeCell ref="X19:Z19"/>
    <mergeCell ref="AA19:AC19"/>
    <mergeCell ref="AA18:AC18"/>
    <mergeCell ref="AV17:AZ17"/>
    <mergeCell ref="C18:I18"/>
    <mergeCell ref="J18:K18"/>
    <mergeCell ref="L18:N18"/>
    <mergeCell ref="O18:Q18"/>
    <mergeCell ref="R18:T18"/>
    <mergeCell ref="U18:W18"/>
    <mergeCell ref="X18:Z18"/>
    <mergeCell ref="X17:Z17"/>
    <mergeCell ref="AA17:AC17"/>
    <mergeCell ref="AD17:AF17"/>
    <mergeCell ref="AG17:AI17"/>
    <mergeCell ref="AJ17:AL17"/>
    <mergeCell ref="AM17:AO17"/>
    <mergeCell ref="AS18:AU18"/>
    <mergeCell ref="AV18:AZ18"/>
    <mergeCell ref="AD18:AF18"/>
    <mergeCell ref="AG18:AI18"/>
    <mergeCell ref="AJ18:AL18"/>
    <mergeCell ref="AM18:AO18"/>
    <mergeCell ref="AP18:AR18"/>
    <mergeCell ref="AM16:AO16"/>
    <mergeCell ref="AP16:AR16"/>
    <mergeCell ref="AS16:AU16"/>
    <mergeCell ref="AV16:AZ16"/>
    <mergeCell ref="C17:I17"/>
    <mergeCell ref="J17:K17"/>
    <mergeCell ref="L17:N17"/>
    <mergeCell ref="O17:Q17"/>
    <mergeCell ref="R17:T17"/>
    <mergeCell ref="U17:W17"/>
    <mergeCell ref="U16:W16"/>
    <mergeCell ref="X16:Z16"/>
    <mergeCell ref="AA16:AC16"/>
    <mergeCell ref="AD16:AF16"/>
    <mergeCell ref="AG16:AI16"/>
    <mergeCell ref="AJ16:AL16"/>
    <mergeCell ref="C16:G16"/>
    <mergeCell ref="H16:I16"/>
    <mergeCell ref="J16:K16"/>
    <mergeCell ref="L16:N16"/>
    <mergeCell ref="O16:Q16"/>
    <mergeCell ref="R16:T16"/>
    <mergeCell ref="AP17:AR17"/>
    <mergeCell ref="AS17:AU17"/>
    <mergeCell ref="AV14:AZ14"/>
    <mergeCell ref="AD14:AF14"/>
    <mergeCell ref="AG14:AI14"/>
    <mergeCell ref="AJ14:AL14"/>
    <mergeCell ref="AM14:AO14"/>
    <mergeCell ref="AP14:AR14"/>
    <mergeCell ref="AS14:AU14"/>
    <mergeCell ref="C14:I14"/>
    <mergeCell ref="J14:K14"/>
    <mergeCell ref="L14:N14"/>
    <mergeCell ref="O14:Q14"/>
    <mergeCell ref="R14:T14"/>
    <mergeCell ref="U14:W14"/>
    <mergeCell ref="U12:W12"/>
    <mergeCell ref="X12:Z12"/>
    <mergeCell ref="AA12:AC12"/>
    <mergeCell ref="AD10:AF10"/>
    <mergeCell ref="AG10:AI10"/>
    <mergeCell ref="AJ10:AL10"/>
    <mergeCell ref="AM10:AO10"/>
    <mergeCell ref="AP10:AR10"/>
    <mergeCell ref="AD11:AF11"/>
    <mergeCell ref="AG11:AI11"/>
    <mergeCell ref="AJ11:AL11"/>
    <mergeCell ref="AM11:AO11"/>
    <mergeCell ref="AP11:AR11"/>
    <mergeCell ref="AD12:AF12"/>
    <mergeCell ref="AG12:AI12"/>
    <mergeCell ref="AJ12:AL12"/>
    <mergeCell ref="AM12:AO12"/>
    <mergeCell ref="AP12:AR12"/>
    <mergeCell ref="AA10:AC10"/>
    <mergeCell ref="C11:I11"/>
    <mergeCell ref="J11:K11"/>
    <mergeCell ref="L11:N11"/>
    <mergeCell ref="O11:Q11"/>
    <mergeCell ref="R11:T11"/>
    <mergeCell ref="U11:W11"/>
    <mergeCell ref="X11:Z11"/>
    <mergeCell ref="AA11:AC11"/>
    <mergeCell ref="AP9:AR9"/>
    <mergeCell ref="AS9:AU9"/>
    <mergeCell ref="AV9:AZ9"/>
    <mergeCell ref="C10:I10"/>
    <mergeCell ref="J10:K10"/>
    <mergeCell ref="L10:N10"/>
    <mergeCell ref="O10:Q10"/>
    <mergeCell ref="R10:T10"/>
    <mergeCell ref="U10:W10"/>
    <mergeCell ref="X10:Z10"/>
    <mergeCell ref="X9:Z9"/>
    <mergeCell ref="AA9:AC9"/>
    <mergeCell ref="AD9:AF9"/>
    <mergeCell ref="AG9:AI9"/>
    <mergeCell ref="AJ9:AL9"/>
    <mergeCell ref="AM9:AO9"/>
    <mergeCell ref="C9:I9"/>
    <mergeCell ref="J9:K9"/>
    <mergeCell ref="L9:N9"/>
    <mergeCell ref="O9:Q9"/>
    <mergeCell ref="R9:T9"/>
    <mergeCell ref="U9:W9"/>
    <mergeCell ref="AS10:AU10"/>
    <mergeCell ref="AV10:AZ10"/>
    <mergeCell ref="AG8:AI8"/>
    <mergeCell ref="AJ8:AL8"/>
    <mergeCell ref="AM8:AO8"/>
    <mergeCell ref="AP8:AR8"/>
    <mergeCell ref="AS8:AU8"/>
    <mergeCell ref="AV8:AZ8"/>
    <mergeCell ref="AV7:AZ7"/>
    <mergeCell ref="C8:I8"/>
    <mergeCell ref="J8:K8"/>
    <mergeCell ref="L8:N8"/>
    <mergeCell ref="O8:Q8"/>
    <mergeCell ref="R8:T8"/>
    <mergeCell ref="U8:W8"/>
    <mergeCell ref="X8:Z8"/>
    <mergeCell ref="AA8:AC8"/>
    <mergeCell ref="AD8:AF8"/>
    <mergeCell ref="AD7:AF7"/>
    <mergeCell ref="AG7:AI7"/>
    <mergeCell ref="AJ7:AL7"/>
    <mergeCell ref="AM7:AO7"/>
    <mergeCell ref="AP7:AR7"/>
    <mergeCell ref="AS7:AU7"/>
    <mergeCell ref="C7:I7"/>
    <mergeCell ref="J7:K7"/>
    <mergeCell ref="AM6:AO6"/>
    <mergeCell ref="AP6:AR6"/>
    <mergeCell ref="AM4:AO4"/>
    <mergeCell ref="AP4:AR4"/>
    <mergeCell ref="AS4:AU4"/>
    <mergeCell ref="AV5:AZ5"/>
    <mergeCell ref="C6:I6"/>
    <mergeCell ref="J6:K6"/>
    <mergeCell ref="L6:N6"/>
    <mergeCell ref="O6:Q6"/>
    <mergeCell ref="R6:T6"/>
    <mergeCell ref="U6:W6"/>
    <mergeCell ref="X6:Z6"/>
    <mergeCell ref="X5:Z5"/>
    <mergeCell ref="AA5:AC5"/>
    <mergeCell ref="AD5:AF5"/>
    <mergeCell ref="AG5:AI5"/>
    <mergeCell ref="AJ5:AL5"/>
    <mergeCell ref="AM5:AO5"/>
    <mergeCell ref="AS6:AU6"/>
    <mergeCell ref="AV6:AZ6"/>
    <mergeCell ref="AD6:AF6"/>
    <mergeCell ref="AV4:AZ4"/>
    <mergeCell ref="C5:I5"/>
    <mergeCell ref="L7:N7"/>
    <mergeCell ref="O7:Q7"/>
    <mergeCell ref="R7:T7"/>
    <mergeCell ref="U7:W7"/>
    <mergeCell ref="X7:Z7"/>
    <mergeCell ref="AA7:AC7"/>
    <mergeCell ref="AA6:AC6"/>
    <mergeCell ref="AG6:AI6"/>
    <mergeCell ref="AJ6:AL6"/>
    <mergeCell ref="AS5:AU5"/>
    <mergeCell ref="AG4:AI4"/>
    <mergeCell ref="AJ4:AL4"/>
    <mergeCell ref="C4:G4"/>
    <mergeCell ref="H4:I4"/>
    <mergeCell ref="J4:K4"/>
    <mergeCell ref="L4:N4"/>
    <mergeCell ref="O4:Q4"/>
    <mergeCell ref="R4:T4"/>
    <mergeCell ref="AP5:AR5"/>
    <mergeCell ref="J5:K5"/>
    <mergeCell ref="L5:N5"/>
    <mergeCell ref="O5:Q5"/>
    <mergeCell ref="R5:T5"/>
    <mergeCell ref="U5:W5"/>
    <mergeCell ref="U4:W4"/>
    <mergeCell ref="X4:Z4"/>
    <mergeCell ref="AA4:AC4"/>
    <mergeCell ref="AD4:AF4"/>
    <mergeCell ref="AS12:AU12"/>
    <mergeCell ref="AV12:AZ12"/>
    <mergeCell ref="C24:I24"/>
    <mergeCell ref="J24:K24"/>
    <mergeCell ref="L24:N24"/>
    <mergeCell ref="O24:Q24"/>
    <mergeCell ref="R24:T24"/>
    <mergeCell ref="U24:W24"/>
    <mergeCell ref="X24:Z24"/>
    <mergeCell ref="AA24:AC24"/>
    <mergeCell ref="AD24:AF24"/>
    <mergeCell ref="AG24:AI24"/>
    <mergeCell ref="AJ24:AL24"/>
    <mergeCell ref="AM24:AO24"/>
    <mergeCell ref="AP24:AR24"/>
    <mergeCell ref="AS24:AU24"/>
    <mergeCell ref="AV24:AZ24"/>
    <mergeCell ref="X14:Z14"/>
    <mergeCell ref="AA14:AC14"/>
    <mergeCell ref="C12:I12"/>
    <mergeCell ref="J12:K12"/>
    <mergeCell ref="L12:N12"/>
    <mergeCell ref="O12:Q12"/>
    <mergeCell ref="R12:T12"/>
    <mergeCell ref="AJ13:AL13"/>
    <mergeCell ref="AM13:AO13"/>
    <mergeCell ref="AP13:AR13"/>
    <mergeCell ref="AS13:AU13"/>
    <mergeCell ref="AV13:AZ13"/>
    <mergeCell ref="C13:I13"/>
    <mergeCell ref="J13:K13"/>
    <mergeCell ref="L13:N13"/>
    <mergeCell ref="O13:Q13"/>
    <mergeCell ref="R13:T13"/>
    <mergeCell ref="U13:W13"/>
    <mergeCell ref="X13:Z13"/>
    <mergeCell ref="AA13:AC13"/>
    <mergeCell ref="AD13:AF13"/>
    <mergeCell ref="AG13:AI13"/>
  </mergeCells>
  <phoneticPr fontId="31"/>
  <printOptions horizontalCentered="1"/>
  <pageMargins left="0.23622047244094491" right="0.23622047244094491" top="0.55000000000000004" bottom="0.47244094488188981" header="0.19685039370078741" footer="0.23622047244094491"/>
  <pageSetup paperSize="9" scale="95" fitToWidth="0" orientation="landscape" r:id="rId1"/>
  <headerFooter>
    <oddFooter>&amp;R&amp;"ＭＳ Ｐ明朝,標準"&amp;10（日本産業規格A列4番）</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fitToPage="1"/>
  </sheetPr>
  <dimension ref="B1:S30"/>
  <sheetViews>
    <sheetView showGridLines="0" zoomScaleNormal="100" zoomScaleSheetLayoutView="100" workbookViewId="0">
      <selection activeCell="F6" sqref="F6"/>
    </sheetView>
  </sheetViews>
  <sheetFormatPr defaultColWidth="9" defaultRowHeight="13.2" x14ac:dyDescent="0.2"/>
  <cols>
    <col min="1" max="1" width="1.33203125" style="84" customWidth="1"/>
    <col min="2" max="2" width="8.88671875" style="84" customWidth="1"/>
    <col min="3" max="4" width="9.44140625" style="84" customWidth="1"/>
    <col min="5" max="5" width="9.44140625" style="85" customWidth="1"/>
    <col min="6" max="17" width="9.21875" style="84" customWidth="1"/>
    <col min="18" max="18" width="1.44140625" style="84" customWidth="1"/>
    <col min="19" max="16384" width="9" style="84"/>
  </cols>
  <sheetData>
    <row r="1" spans="2:19" ht="7.5" customHeight="1" x14ac:dyDescent="0.2">
      <c r="E1" s="84"/>
    </row>
    <row r="2" spans="2:19" ht="19.5" customHeight="1" x14ac:dyDescent="0.2">
      <c r="B2" s="124" t="s">
        <v>420</v>
      </c>
      <c r="S2" s="81" t="str">
        <f>'１号'!$W$2</f>
        <v>Ver.5</v>
      </c>
    </row>
    <row r="3" spans="2:19" ht="24.75" customHeight="1" thickBot="1" x14ac:dyDescent="0.25">
      <c r="B3" s="84" t="s">
        <v>274</v>
      </c>
    </row>
    <row r="4" spans="2:19" ht="19.5" customHeight="1" x14ac:dyDescent="0.2">
      <c r="B4" s="397"/>
      <c r="C4" s="323"/>
      <c r="D4" s="323"/>
      <c r="E4" s="323"/>
      <c r="F4" s="677" t="s">
        <v>275</v>
      </c>
      <c r="G4" s="678"/>
      <c r="H4" s="678"/>
      <c r="I4" s="678"/>
      <c r="J4" s="678"/>
      <c r="K4" s="678"/>
      <c r="L4" s="678"/>
      <c r="M4" s="678"/>
      <c r="N4" s="678"/>
      <c r="O4" s="678"/>
      <c r="P4" s="678"/>
      <c r="Q4" s="679"/>
    </row>
    <row r="5" spans="2:19" ht="19.5" customHeight="1" x14ac:dyDescent="0.2">
      <c r="B5" s="680" t="s">
        <v>276</v>
      </c>
      <c r="C5" s="672"/>
      <c r="D5" s="675" t="s">
        <v>235</v>
      </c>
      <c r="E5" s="681"/>
      <c r="F5" s="682" t="s">
        <v>551</v>
      </c>
      <c r="G5" s="675"/>
      <c r="H5" s="675" t="s">
        <v>233</v>
      </c>
      <c r="I5" s="675"/>
      <c r="J5" s="672" t="s">
        <v>277</v>
      </c>
      <c r="K5" s="672"/>
      <c r="L5" s="671" t="s">
        <v>552</v>
      </c>
      <c r="M5" s="672"/>
      <c r="N5" s="673" t="s">
        <v>553</v>
      </c>
      <c r="O5" s="674"/>
      <c r="P5" s="675"/>
      <c r="Q5" s="676"/>
    </row>
    <row r="6" spans="2:19" ht="20.25" customHeight="1" thickBot="1" x14ac:dyDescent="0.25">
      <c r="B6" s="659" t="s">
        <v>278</v>
      </c>
      <c r="C6" s="660"/>
      <c r="D6" s="115">
        <v>12.8</v>
      </c>
      <c r="E6" s="324" t="s">
        <v>279</v>
      </c>
      <c r="F6" s="400"/>
      <c r="G6" s="322" t="s">
        <v>280</v>
      </c>
      <c r="H6" s="325"/>
      <c r="I6" s="326" t="s">
        <v>281</v>
      </c>
      <c r="J6" s="661"/>
      <c r="K6" s="661"/>
      <c r="L6" s="396"/>
      <c r="M6" s="327" t="s">
        <v>282</v>
      </c>
      <c r="N6" s="114"/>
      <c r="O6" s="327" t="s">
        <v>282</v>
      </c>
      <c r="P6" s="87"/>
      <c r="Q6" s="86"/>
    </row>
    <row r="7" spans="2:19" ht="9" customHeight="1" thickBot="1" x14ac:dyDescent="0.25"/>
    <row r="8" spans="2:19" ht="19.5" customHeight="1" thickBot="1" x14ac:dyDescent="0.25">
      <c r="B8" s="88" t="s">
        <v>283</v>
      </c>
      <c r="C8" s="662" t="s">
        <v>284</v>
      </c>
      <c r="D8" s="663"/>
      <c r="E8" s="89" t="s">
        <v>236</v>
      </c>
      <c r="F8" s="89" t="s">
        <v>237</v>
      </c>
      <c r="G8" s="89" t="s">
        <v>50</v>
      </c>
      <c r="H8" s="89" t="s">
        <v>51</v>
      </c>
      <c r="I8" s="89" t="s">
        <v>52</v>
      </c>
      <c r="J8" s="89" t="s">
        <v>53</v>
      </c>
      <c r="K8" s="89" t="s">
        <v>54</v>
      </c>
      <c r="L8" s="89" t="s">
        <v>55</v>
      </c>
      <c r="M8" s="89" t="s">
        <v>56</v>
      </c>
      <c r="N8" s="89" t="s">
        <v>57</v>
      </c>
      <c r="O8" s="89" t="s">
        <v>58</v>
      </c>
      <c r="P8" s="89" t="s">
        <v>59</v>
      </c>
      <c r="Q8" s="90" t="s">
        <v>60</v>
      </c>
    </row>
    <row r="9" spans="2:19" ht="20.25" customHeight="1" thickTop="1" x14ac:dyDescent="0.2">
      <c r="B9" s="664"/>
      <c r="C9" s="667" t="s">
        <v>240</v>
      </c>
      <c r="D9" s="668"/>
      <c r="E9" s="91" t="s">
        <v>241</v>
      </c>
      <c r="F9" s="101"/>
      <c r="G9" s="101"/>
      <c r="H9" s="101"/>
      <c r="I9" s="101"/>
      <c r="J9" s="101"/>
      <c r="K9" s="101"/>
      <c r="L9" s="101"/>
      <c r="M9" s="101"/>
      <c r="N9" s="101"/>
      <c r="O9" s="101"/>
      <c r="P9" s="101"/>
      <c r="Q9" s="101"/>
    </row>
    <row r="10" spans="2:19" ht="20.25" customHeight="1" x14ac:dyDescent="0.2">
      <c r="B10" s="665"/>
      <c r="C10" s="669" t="s">
        <v>242</v>
      </c>
      <c r="D10" s="640"/>
      <c r="E10" s="92" t="s">
        <v>10</v>
      </c>
      <c r="F10" s="393">
        <f>L6</f>
        <v>0</v>
      </c>
      <c r="G10" s="394">
        <f>F10</f>
        <v>0</v>
      </c>
      <c r="H10" s="394">
        <f t="shared" ref="H10:Q10" si="0">G10</f>
        <v>0</v>
      </c>
      <c r="I10" s="394">
        <f t="shared" si="0"/>
        <v>0</v>
      </c>
      <c r="J10" s="394">
        <f t="shared" si="0"/>
        <v>0</v>
      </c>
      <c r="K10" s="394">
        <f t="shared" si="0"/>
        <v>0</v>
      </c>
      <c r="L10" s="394">
        <f t="shared" si="0"/>
        <v>0</v>
      </c>
      <c r="M10" s="394">
        <f t="shared" si="0"/>
        <v>0</v>
      </c>
      <c r="N10" s="394">
        <f t="shared" si="0"/>
        <v>0</v>
      </c>
      <c r="O10" s="394">
        <f t="shared" si="0"/>
        <v>0</v>
      </c>
      <c r="P10" s="394">
        <f t="shared" si="0"/>
        <v>0</v>
      </c>
      <c r="Q10" s="395">
        <f t="shared" si="0"/>
        <v>0</v>
      </c>
    </row>
    <row r="11" spans="2:19" ht="20.25" customHeight="1" x14ac:dyDescent="0.2">
      <c r="B11" s="665"/>
      <c r="C11" s="669" t="s">
        <v>244</v>
      </c>
      <c r="D11" s="640"/>
      <c r="E11" s="92" t="s">
        <v>10</v>
      </c>
      <c r="F11" s="108"/>
      <c r="G11" s="108"/>
      <c r="H11" s="108"/>
      <c r="I11" s="108"/>
      <c r="J11" s="108"/>
      <c r="K11" s="108"/>
      <c r="L11" s="108"/>
      <c r="M11" s="108"/>
      <c r="N11" s="108"/>
      <c r="O11" s="108"/>
      <c r="P11" s="108"/>
      <c r="Q11" s="108"/>
    </row>
    <row r="12" spans="2:19" ht="20.25" customHeight="1" x14ac:dyDescent="0.2">
      <c r="B12" s="665"/>
      <c r="C12" s="669" t="s">
        <v>245</v>
      </c>
      <c r="D12" s="640"/>
      <c r="E12" s="92" t="s">
        <v>285</v>
      </c>
      <c r="F12" s="110">
        <f>N6</f>
        <v>0</v>
      </c>
      <c r="G12" s="111">
        <f t="shared" ref="G12:Q12" si="1">F12</f>
        <v>0</v>
      </c>
      <c r="H12" s="111">
        <f t="shared" si="1"/>
        <v>0</v>
      </c>
      <c r="I12" s="111">
        <f t="shared" si="1"/>
        <v>0</v>
      </c>
      <c r="J12" s="111">
        <f t="shared" si="1"/>
        <v>0</v>
      </c>
      <c r="K12" s="111">
        <f t="shared" si="1"/>
        <v>0</v>
      </c>
      <c r="L12" s="111">
        <f t="shared" si="1"/>
        <v>0</v>
      </c>
      <c r="M12" s="111">
        <f t="shared" si="1"/>
        <v>0</v>
      </c>
      <c r="N12" s="111">
        <f t="shared" si="1"/>
        <v>0</v>
      </c>
      <c r="O12" s="111">
        <f t="shared" si="1"/>
        <v>0</v>
      </c>
      <c r="P12" s="111">
        <f t="shared" si="1"/>
        <v>0</v>
      </c>
      <c r="Q12" s="112">
        <f t="shared" si="1"/>
        <v>0</v>
      </c>
    </row>
    <row r="13" spans="2:19" ht="20.25" customHeight="1" x14ac:dyDescent="0.2">
      <c r="B13" s="665"/>
      <c r="C13" s="669" t="s">
        <v>246</v>
      </c>
      <c r="D13" s="640"/>
      <c r="E13" s="92" t="s">
        <v>247</v>
      </c>
      <c r="F13" s="106"/>
      <c r="G13" s="106"/>
      <c r="H13" s="106"/>
      <c r="I13" s="106"/>
      <c r="J13" s="106"/>
      <c r="K13" s="106"/>
      <c r="L13" s="106"/>
      <c r="M13" s="106"/>
      <c r="N13" s="106"/>
      <c r="O13" s="106"/>
      <c r="P13" s="106"/>
      <c r="Q13" s="107"/>
    </row>
    <row r="14" spans="2:19" ht="20.25" customHeight="1" x14ac:dyDescent="0.2">
      <c r="B14" s="665"/>
      <c r="C14" s="669" t="s">
        <v>248</v>
      </c>
      <c r="D14" s="640"/>
      <c r="E14" s="92" t="s">
        <v>286</v>
      </c>
      <c r="F14" s="102" t="str">
        <f>IF(F9="","",F9*$F6)</f>
        <v/>
      </c>
      <c r="G14" s="102" t="str">
        <f t="shared" ref="G14:O14" si="2">IF(G9="","",G9*$F6)</f>
        <v/>
      </c>
      <c r="H14" s="102" t="str">
        <f t="shared" si="2"/>
        <v/>
      </c>
      <c r="I14" s="102" t="str">
        <f t="shared" si="2"/>
        <v/>
      </c>
      <c r="J14" s="102" t="str">
        <f t="shared" si="2"/>
        <v/>
      </c>
      <c r="K14" s="102" t="str">
        <f t="shared" si="2"/>
        <v/>
      </c>
      <c r="L14" s="102" t="str">
        <f t="shared" si="2"/>
        <v/>
      </c>
      <c r="M14" s="102" t="str">
        <f t="shared" si="2"/>
        <v/>
      </c>
      <c r="N14" s="102" t="str">
        <f t="shared" si="2"/>
        <v/>
      </c>
      <c r="O14" s="102" t="str">
        <f t="shared" si="2"/>
        <v/>
      </c>
      <c r="P14" s="102" t="str">
        <f>IF(P9="","",P9*$F6)</f>
        <v/>
      </c>
      <c r="Q14" s="103" t="str">
        <f>IF(Q9="","",Q9*$F6)</f>
        <v/>
      </c>
    </row>
    <row r="15" spans="2:19" ht="20.25" customHeight="1" x14ac:dyDescent="0.2">
      <c r="B15" s="665"/>
      <c r="C15" s="669" t="s">
        <v>249</v>
      </c>
      <c r="D15" s="640"/>
      <c r="E15" s="92" t="s">
        <v>250</v>
      </c>
      <c r="F15" s="102" t="str">
        <f>IF(F9="","",F9*F11)</f>
        <v/>
      </c>
      <c r="G15" s="102" t="str">
        <f>IF(G9="","",G9*G11)</f>
        <v/>
      </c>
      <c r="H15" s="102" t="str">
        <f>IF(H9="","",H9*H11)</f>
        <v/>
      </c>
      <c r="I15" s="102" t="str">
        <f>IF(I9="","",I9*I11)</f>
        <v/>
      </c>
      <c r="J15" s="102" t="str">
        <f t="shared" ref="J15:Q15" si="3">IF(J9="","",J9*J11)</f>
        <v/>
      </c>
      <c r="K15" s="102" t="str">
        <f t="shared" si="3"/>
        <v/>
      </c>
      <c r="L15" s="102" t="str">
        <f t="shared" si="3"/>
        <v/>
      </c>
      <c r="M15" s="102" t="str">
        <f t="shared" si="3"/>
        <v/>
      </c>
      <c r="N15" s="102" t="str">
        <f t="shared" si="3"/>
        <v/>
      </c>
      <c r="O15" s="102" t="str">
        <f t="shared" si="3"/>
        <v/>
      </c>
      <c r="P15" s="102" t="str">
        <f t="shared" si="3"/>
        <v/>
      </c>
      <c r="Q15" s="103" t="str">
        <f t="shared" si="3"/>
        <v/>
      </c>
    </row>
    <row r="16" spans="2:19" ht="20.25" customHeight="1" x14ac:dyDescent="0.2">
      <c r="B16" s="665"/>
      <c r="C16" s="669" t="s">
        <v>251</v>
      </c>
      <c r="D16" s="640"/>
      <c r="E16" s="92" t="s">
        <v>252</v>
      </c>
      <c r="F16" s="102" t="str">
        <f>IF(F9="","",F9*F12*F13/100)</f>
        <v/>
      </c>
      <c r="G16" s="102" t="str">
        <f>IF(G9="","",G9*G12*G13/100)</f>
        <v/>
      </c>
      <c r="H16" s="102" t="str">
        <f>IF(H9="","",H9*H12*H13/100)</f>
        <v/>
      </c>
      <c r="I16" s="102" t="str">
        <f t="shared" ref="I16:Q16" si="4">IF(I9="","",I9*I12*I13/100)</f>
        <v/>
      </c>
      <c r="J16" s="102" t="str">
        <f t="shared" si="4"/>
        <v/>
      </c>
      <c r="K16" s="102" t="str">
        <f t="shared" si="4"/>
        <v/>
      </c>
      <c r="L16" s="102" t="str">
        <f t="shared" si="4"/>
        <v/>
      </c>
      <c r="M16" s="102" t="str">
        <f t="shared" si="4"/>
        <v/>
      </c>
      <c r="N16" s="102" t="str">
        <f t="shared" si="4"/>
        <v/>
      </c>
      <c r="O16" s="102" t="str">
        <f t="shared" si="4"/>
        <v/>
      </c>
      <c r="P16" s="102" t="str">
        <f t="shared" si="4"/>
        <v/>
      </c>
      <c r="Q16" s="103" t="str">
        <f t="shared" si="4"/>
        <v/>
      </c>
    </row>
    <row r="17" spans="2:17" ht="20.25" customHeight="1" x14ac:dyDescent="0.2">
      <c r="B17" s="665"/>
      <c r="C17" s="669" t="s">
        <v>287</v>
      </c>
      <c r="D17" s="640"/>
      <c r="E17" s="92" t="s">
        <v>252</v>
      </c>
      <c r="F17" s="102" t="str">
        <f>IF(F9="","",F9*F11*3.6)</f>
        <v/>
      </c>
      <c r="G17" s="102" t="str">
        <f t="shared" ref="G17:Q17" si="5">IF(G9="","",G9*G11*3.6)</f>
        <v/>
      </c>
      <c r="H17" s="102" t="str">
        <f t="shared" si="5"/>
        <v/>
      </c>
      <c r="I17" s="102" t="str">
        <f t="shared" si="5"/>
        <v/>
      </c>
      <c r="J17" s="102" t="str">
        <f t="shared" si="5"/>
        <v/>
      </c>
      <c r="K17" s="102" t="str">
        <f t="shared" si="5"/>
        <v/>
      </c>
      <c r="L17" s="102" t="str">
        <f t="shared" si="5"/>
        <v/>
      </c>
      <c r="M17" s="102" t="str">
        <f t="shared" si="5"/>
        <v/>
      </c>
      <c r="N17" s="102" t="str">
        <f t="shared" si="5"/>
        <v/>
      </c>
      <c r="O17" s="102" t="str">
        <f t="shared" si="5"/>
        <v/>
      </c>
      <c r="P17" s="102" t="str">
        <f t="shared" si="5"/>
        <v/>
      </c>
      <c r="Q17" s="103" t="str">
        <f t="shared" si="5"/>
        <v/>
      </c>
    </row>
    <row r="18" spans="2:17" ht="20.25" customHeight="1" x14ac:dyDescent="0.2">
      <c r="B18" s="665"/>
      <c r="C18" s="670" t="s">
        <v>253</v>
      </c>
      <c r="D18" s="646"/>
      <c r="E18" s="92" t="s">
        <v>252</v>
      </c>
      <c r="F18" s="102" t="str">
        <f>IF(ISERROR(F16+F17),"",F16+F17)</f>
        <v/>
      </c>
      <c r="G18" s="102" t="str">
        <f t="shared" ref="G18:Q18" si="6">IF(ISERROR(G16+G17),"",G16+G17)</f>
        <v/>
      </c>
      <c r="H18" s="102" t="str">
        <f>IF(ISERROR(H16+H17),"",H16+H17)</f>
        <v/>
      </c>
      <c r="I18" s="102" t="str">
        <f>IF(ISERROR(I16+I17),"",I16+I17)</f>
        <v/>
      </c>
      <c r="J18" s="102" t="str">
        <f t="shared" si="6"/>
        <v/>
      </c>
      <c r="K18" s="102" t="str">
        <f t="shared" si="6"/>
        <v/>
      </c>
      <c r="L18" s="102" t="str">
        <f t="shared" si="6"/>
        <v/>
      </c>
      <c r="M18" s="102" t="str">
        <f t="shared" si="6"/>
        <v/>
      </c>
      <c r="N18" s="102" t="str">
        <f t="shared" si="6"/>
        <v/>
      </c>
      <c r="O18" s="102" t="str">
        <f t="shared" si="6"/>
        <v/>
      </c>
      <c r="P18" s="102" t="str">
        <f t="shared" si="6"/>
        <v/>
      </c>
      <c r="Q18" s="103" t="str">
        <f t="shared" si="6"/>
        <v/>
      </c>
    </row>
    <row r="19" spans="2:17" ht="20.25" customHeight="1" thickBot="1" x14ac:dyDescent="0.25">
      <c r="B19" s="666"/>
      <c r="C19" s="648" t="s">
        <v>254</v>
      </c>
      <c r="D19" s="649"/>
      <c r="E19" s="93" t="s">
        <v>252</v>
      </c>
      <c r="F19" s="104" t="str">
        <f>IF(ISERROR(F14*$D6),"",F14*$D6)</f>
        <v/>
      </c>
      <c r="G19" s="104" t="str">
        <f t="shared" ref="G19:Q19" si="7">IF(ISERROR(G14*$D6),"",G14*$D6)</f>
        <v/>
      </c>
      <c r="H19" s="104" t="str">
        <f t="shared" si="7"/>
        <v/>
      </c>
      <c r="I19" s="104" t="str">
        <f t="shared" si="7"/>
        <v/>
      </c>
      <c r="J19" s="104" t="str">
        <f t="shared" si="7"/>
        <v/>
      </c>
      <c r="K19" s="104" t="str">
        <f t="shared" si="7"/>
        <v/>
      </c>
      <c r="L19" s="104" t="str">
        <f t="shared" si="7"/>
        <v/>
      </c>
      <c r="M19" s="104" t="str">
        <f t="shared" si="7"/>
        <v/>
      </c>
      <c r="N19" s="104" t="str">
        <f t="shared" si="7"/>
        <v/>
      </c>
      <c r="O19" s="104" t="str">
        <f t="shared" si="7"/>
        <v/>
      </c>
      <c r="P19" s="104" t="str">
        <f t="shared" si="7"/>
        <v/>
      </c>
      <c r="Q19" s="105" t="str">
        <f t="shared" si="7"/>
        <v/>
      </c>
    </row>
    <row r="20" spans="2:17" ht="6" customHeight="1" x14ac:dyDescent="0.2">
      <c r="B20" s="94"/>
      <c r="C20" s="95"/>
      <c r="D20" s="95"/>
      <c r="F20" s="96"/>
      <c r="G20" s="96"/>
      <c r="H20" s="96"/>
      <c r="I20" s="96"/>
      <c r="J20" s="96"/>
      <c r="K20" s="96"/>
      <c r="L20" s="96"/>
      <c r="M20" s="96"/>
      <c r="N20" s="96"/>
      <c r="O20" s="96"/>
      <c r="P20" s="96"/>
      <c r="Q20" s="96"/>
    </row>
    <row r="21" spans="2:17" x14ac:dyDescent="0.2">
      <c r="B21" s="84" t="s">
        <v>288</v>
      </c>
      <c r="N21" s="109">
        <f>H6</f>
        <v>0</v>
      </c>
      <c r="O21" s="84" t="s">
        <v>289</v>
      </c>
    </row>
    <row r="22" spans="2:17" ht="20.25" customHeight="1" x14ac:dyDescent="0.2">
      <c r="B22" s="653"/>
      <c r="C22" s="655" t="s">
        <v>284</v>
      </c>
      <c r="D22" s="656"/>
      <c r="E22" s="653" t="s">
        <v>236</v>
      </c>
      <c r="F22" s="647">
        <f>B4</f>
        <v>0</v>
      </c>
      <c r="G22" s="647"/>
      <c r="H22" s="650" t="str">
        <f>IF(J4="","",J4)</f>
        <v/>
      </c>
      <c r="I22" s="650"/>
      <c r="J22" s="97"/>
      <c r="K22" s="651" t="s">
        <v>290</v>
      </c>
      <c r="L22" s="652"/>
      <c r="M22" s="653" t="s">
        <v>236</v>
      </c>
      <c r="N22" s="647">
        <f>B4</f>
        <v>0</v>
      </c>
      <c r="O22" s="647"/>
      <c r="P22" s="650"/>
      <c r="Q22" s="650"/>
    </row>
    <row r="23" spans="2:17" ht="20.25" customHeight="1" x14ac:dyDescent="0.2">
      <c r="B23" s="654"/>
      <c r="C23" s="657"/>
      <c r="D23" s="658"/>
      <c r="E23" s="654"/>
      <c r="F23" s="100"/>
      <c r="G23" s="98" t="s">
        <v>72</v>
      </c>
      <c r="H23" s="113"/>
      <c r="I23" s="98"/>
      <c r="J23" s="97"/>
      <c r="K23" s="652"/>
      <c r="L23" s="652"/>
      <c r="M23" s="654"/>
      <c r="N23" s="398" t="str">
        <f>IF(F23="","",F23)</f>
        <v/>
      </c>
      <c r="O23" s="98" t="s">
        <v>72</v>
      </c>
      <c r="P23" s="113"/>
      <c r="Q23" s="98"/>
    </row>
    <row r="24" spans="2:17" ht="20.25" customHeight="1" x14ac:dyDescent="0.2">
      <c r="B24" s="651" t="s">
        <v>291</v>
      </c>
      <c r="C24" s="639" t="s">
        <v>240</v>
      </c>
      <c r="D24" s="640"/>
      <c r="E24" s="92" t="s">
        <v>292</v>
      </c>
      <c r="F24" s="644" t="str">
        <f>IF(SUM(F9:Q9)=0,"",SUM(F9:Q9))</f>
        <v/>
      </c>
      <c r="G24" s="644"/>
      <c r="H24" s="643"/>
      <c r="I24" s="643"/>
      <c r="J24" s="97"/>
      <c r="K24" s="639" t="s">
        <v>248</v>
      </c>
      <c r="L24" s="640"/>
      <c r="M24" s="92" t="s">
        <v>293</v>
      </c>
      <c r="N24" s="644" t="str">
        <f>IF(ISERROR(F25*$H$6),"",F25*$H$6)</f>
        <v/>
      </c>
      <c r="O24" s="644"/>
      <c r="P24" s="643"/>
      <c r="Q24" s="643"/>
    </row>
    <row r="25" spans="2:17" ht="20.25" customHeight="1" x14ac:dyDescent="0.2">
      <c r="B25" s="652"/>
      <c r="C25" s="639" t="s">
        <v>248</v>
      </c>
      <c r="D25" s="640"/>
      <c r="E25" s="92" t="s">
        <v>293</v>
      </c>
      <c r="F25" s="644" t="str">
        <f>IF(SUM(F14:Q14)=0,"",SUM(F14:Q14))</f>
        <v/>
      </c>
      <c r="G25" s="644"/>
      <c r="H25" s="643"/>
      <c r="I25" s="643"/>
      <c r="J25" s="97"/>
      <c r="K25" s="639" t="s">
        <v>249</v>
      </c>
      <c r="L25" s="640"/>
      <c r="M25" s="92" t="s">
        <v>294</v>
      </c>
      <c r="N25" s="644" t="str">
        <f t="shared" ref="N25:N26" si="8">IF(ISERROR(F26*$H$6),"",F26*$H$6)</f>
        <v/>
      </c>
      <c r="O25" s="644"/>
      <c r="P25" s="643"/>
      <c r="Q25" s="643"/>
    </row>
    <row r="26" spans="2:17" ht="20.25" customHeight="1" x14ac:dyDescent="0.2">
      <c r="B26" s="652"/>
      <c r="C26" s="639" t="s">
        <v>249</v>
      </c>
      <c r="D26" s="640"/>
      <c r="E26" s="92" t="s">
        <v>294</v>
      </c>
      <c r="F26" s="644" t="str">
        <f>IF(SUM(F15:Q15)=0,"",SUM(F15:Q15))</f>
        <v/>
      </c>
      <c r="G26" s="644"/>
      <c r="H26" s="643"/>
      <c r="I26" s="643"/>
      <c r="J26" s="97"/>
      <c r="K26" s="639" t="s">
        <v>251</v>
      </c>
      <c r="L26" s="640"/>
      <c r="M26" s="92" t="s">
        <v>295</v>
      </c>
      <c r="N26" s="644" t="str">
        <f t="shared" si="8"/>
        <v/>
      </c>
      <c r="O26" s="644"/>
      <c r="P26" s="643"/>
      <c r="Q26" s="643"/>
    </row>
    <row r="27" spans="2:17" ht="20.25" customHeight="1" x14ac:dyDescent="0.2">
      <c r="B27" s="652"/>
      <c r="C27" s="639" t="s">
        <v>251</v>
      </c>
      <c r="D27" s="640"/>
      <c r="E27" s="92" t="s">
        <v>295</v>
      </c>
      <c r="F27" s="644" t="str">
        <f>IF(SUM(F16:Q16)=0,"",SUM(F16:Q16))</f>
        <v/>
      </c>
      <c r="G27" s="644"/>
      <c r="H27" s="643"/>
      <c r="I27" s="643"/>
      <c r="J27" s="97"/>
      <c r="K27" s="97"/>
      <c r="L27" s="97"/>
      <c r="M27" s="97"/>
      <c r="N27" s="97"/>
      <c r="O27" s="97"/>
      <c r="P27" s="97"/>
      <c r="Q27" s="97"/>
    </row>
    <row r="28" spans="2:17" ht="20.25" customHeight="1" x14ac:dyDescent="0.2">
      <c r="B28" s="652"/>
      <c r="C28" s="645" t="s">
        <v>296</v>
      </c>
      <c r="D28" s="646"/>
      <c r="E28" s="92" t="s">
        <v>9</v>
      </c>
      <c r="F28" s="641" t="str">
        <f>IF(ISERROR(F26*3.6/(F25*D6)*100),"",F26*3.6/(F25*D6)*100)</f>
        <v/>
      </c>
      <c r="G28" s="641"/>
      <c r="H28" s="642"/>
      <c r="I28" s="642"/>
      <c r="J28" s="97"/>
      <c r="K28" s="97"/>
      <c r="L28" s="97"/>
      <c r="M28" s="97"/>
      <c r="N28" s="97"/>
      <c r="O28" s="97"/>
      <c r="P28" s="97"/>
      <c r="Q28" s="97"/>
    </row>
    <row r="29" spans="2:17" ht="20.25" customHeight="1" x14ac:dyDescent="0.2">
      <c r="B29" s="652"/>
      <c r="C29" s="639" t="s">
        <v>297</v>
      </c>
      <c r="D29" s="640"/>
      <c r="E29" s="92" t="s">
        <v>9</v>
      </c>
      <c r="F29" s="641" t="str">
        <f>IF(ISERROR(F27/(F25*D6)*100),"",F27/(F25*D6)*100)</f>
        <v/>
      </c>
      <c r="G29" s="641"/>
      <c r="H29" s="642"/>
      <c r="I29" s="642"/>
      <c r="J29" s="97"/>
      <c r="K29" s="97"/>
      <c r="L29" s="97"/>
      <c r="M29" s="97"/>
      <c r="N29" s="97"/>
      <c r="O29" s="97"/>
      <c r="P29" s="97"/>
      <c r="Q29" s="97"/>
    </row>
    <row r="30" spans="2:17" ht="20.25" customHeight="1" x14ac:dyDescent="0.2">
      <c r="B30" s="652"/>
      <c r="C30" s="639" t="s">
        <v>298</v>
      </c>
      <c r="D30" s="640"/>
      <c r="E30" s="92" t="s">
        <v>9</v>
      </c>
      <c r="F30" s="641" t="str">
        <f>IF(SUM(F28:G29)=0,"",SUM(F28:G29))</f>
        <v/>
      </c>
      <c r="G30" s="641"/>
      <c r="H30" s="642"/>
      <c r="I30" s="642"/>
      <c r="J30" s="97"/>
      <c r="K30" s="97"/>
      <c r="L30" s="97"/>
      <c r="M30" s="97"/>
      <c r="N30" s="97"/>
      <c r="O30" s="97"/>
      <c r="P30" s="99"/>
      <c r="Q30" s="97"/>
    </row>
  </sheetData>
  <sheetProtection algorithmName="SHA-512" hashValue="/phcl5HDV4Lb0YozofO+rn/KC0Sx8Map0uKsfObLwiJnwUEJrIuqktX0abeB+xpCI4BR0crcBLjuq+AnoCFXxA==" saltValue="MBoG+7fcS04ppLAmIXLFpw==" spinCount="100000" sheet="1" formatCells="0" formatColumns="0" formatRows="0" selectLockedCells="1"/>
  <mergeCells count="64">
    <mergeCell ref="L5:M5"/>
    <mergeCell ref="N5:O5"/>
    <mergeCell ref="P5:Q5"/>
    <mergeCell ref="F4:Q4"/>
    <mergeCell ref="B5:C5"/>
    <mergeCell ref="D5:E5"/>
    <mergeCell ref="F5:G5"/>
    <mergeCell ref="H5:I5"/>
    <mergeCell ref="J5:K5"/>
    <mergeCell ref="B22:B23"/>
    <mergeCell ref="C22:D23"/>
    <mergeCell ref="B6:C6"/>
    <mergeCell ref="J6:K6"/>
    <mergeCell ref="C8:D8"/>
    <mergeCell ref="B9:B19"/>
    <mergeCell ref="C9:D9"/>
    <mergeCell ref="C10:D10"/>
    <mergeCell ref="C11:D11"/>
    <mergeCell ref="C12:D12"/>
    <mergeCell ref="C13:D13"/>
    <mergeCell ref="C14:D14"/>
    <mergeCell ref="C15:D15"/>
    <mergeCell ref="C16:D16"/>
    <mergeCell ref="C17:D17"/>
    <mergeCell ref="C18:D18"/>
    <mergeCell ref="C19:D19"/>
    <mergeCell ref="P22:Q22"/>
    <mergeCell ref="B24:B30"/>
    <mergeCell ref="C24:D24"/>
    <mergeCell ref="F24:G24"/>
    <mergeCell ref="H24:I24"/>
    <mergeCell ref="K24:L24"/>
    <mergeCell ref="N24:O24"/>
    <mergeCell ref="P24:Q24"/>
    <mergeCell ref="C25:D25"/>
    <mergeCell ref="F25:G25"/>
    <mergeCell ref="E22:E23"/>
    <mergeCell ref="F22:G22"/>
    <mergeCell ref="H22:I22"/>
    <mergeCell ref="K22:L23"/>
    <mergeCell ref="M22:M23"/>
    <mergeCell ref="N22:O22"/>
    <mergeCell ref="H25:I25"/>
    <mergeCell ref="K25:L25"/>
    <mergeCell ref="N25:O25"/>
    <mergeCell ref="P25:Q25"/>
    <mergeCell ref="P26:Q26"/>
    <mergeCell ref="C27:D27"/>
    <mergeCell ref="F27:G27"/>
    <mergeCell ref="H27:I27"/>
    <mergeCell ref="C28:D28"/>
    <mergeCell ref="F28:G28"/>
    <mergeCell ref="H28:I28"/>
    <mergeCell ref="C26:D26"/>
    <mergeCell ref="F26:G26"/>
    <mergeCell ref="H26:I26"/>
    <mergeCell ref="K26:L26"/>
    <mergeCell ref="N26:O26"/>
    <mergeCell ref="C29:D29"/>
    <mergeCell ref="F29:G29"/>
    <mergeCell ref="H29:I29"/>
    <mergeCell ref="C30:D30"/>
    <mergeCell ref="F30:G30"/>
    <mergeCell ref="H30:I30"/>
  </mergeCells>
  <phoneticPr fontId="31"/>
  <printOptions horizontalCentered="1" verticalCentered="1"/>
  <pageMargins left="0.39370078740157483" right="0.39370078740157483" top="0.68" bottom="0.45" header="0.31496062992125984" footer="0.16"/>
  <pageSetup paperSize="9" scale="96" fitToHeight="0" orientation="landscape" blackAndWhite="1" r:id="rId1"/>
  <headerFooter>
    <oddFooter>&amp;R&amp;10（日本産業規格A列4番）</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pageSetUpPr fitToPage="1"/>
  </sheetPr>
  <dimension ref="C2:U37"/>
  <sheetViews>
    <sheetView showGridLines="0" zoomScaleNormal="100" zoomScaleSheetLayoutView="100" workbookViewId="0">
      <selection activeCell="D4" sqref="D4:F4"/>
    </sheetView>
  </sheetViews>
  <sheetFormatPr defaultColWidth="9" defaultRowHeight="13.2" x14ac:dyDescent="0.2"/>
  <cols>
    <col min="1" max="1" width="2.6640625" style="44" customWidth="1"/>
    <col min="2" max="2" width="1.6640625" style="44" customWidth="1"/>
    <col min="3" max="3" width="8.88671875" style="44" customWidth="1"/>
    <col min="4" max="4" width="9.44140625" style="44" customWidth="1"/>
    <col min="5" max="5" width="8" style="44" bestFit="1" customWidth="1"/>
    <col min="6" max="6" width="9.44140625" style="45" customWidth="1"/>
    <col min="7" max="18" width="8.6640625" style="44" customWidth="1"/>
    <col min="19" max="19" width="9.88671875" style="44" bestFit="1" customWidth="1"/>
    <col min="20" max="20" width="1.6640625" style="44" customWidth="1"/>
    <col min="21" max="16384" width="9" style="44"/>
  </cols>
  <sheetData>
    <row r="2" spans="3:21" ht="24" customHeight="1" x14ac:dyDescent="0.2">
      <c r="C2" s="124" t="s">
        <v>421</v>
      </c>
      <c r="U2" s="131" t="str">
        <f>'１号'!$W$2</f>
        <v>Ver.5</v>
      </c>
    </row>
    <row r="3" spans="3:21" ht="24" customHeight="1" thickBot="1" x14ac:dyDescent="0.25">
      <c r="C3" s="46" t="s">
        <v>230</v>
      </c>
    </row>
    <row r="4" spans="3:21" ht="19.5" customHeight="1" thickBot="1" x14ac:dyDescent="0.25">
      <c r="C4" s="47" t="s">
        <v>231</v>
      </c>
      <c r="D4" s="685"/>
      <c r="E4" s="686"/>
      <c r="F4" s="687"/>
      <c r="G4" s="48" t="s">
        <v>232</v>
      </c>
      <c r="H4" s="685"/>
      <c r="I4" s="687"/>
      <c r="J4" s="48" t="s">
        <v>233</v>
      </c>
      <c r="K4" s="37"/>
      <c r="L4" s="688" t="s">
        <v>234</v>
      </c>
      <c r="M4" s="689"/>
      <c r="N4" s="38"/>
      <c r="O4" s="49" t="s">
        <v>271</v>
      </c>
      <c r="P4" s="688" t="s">
        <v>235</v>
      </c>
      <c r="Q4" s="689"/>
      <c r="R4" s="39"/>
      <c r="S4" s="50" t="s">
        <v>272</v>
      </c>
    </row>
    <row r="5" spans="3:21" ht="12" customHeight="1" thickBot="1" x14ac:dyDescent="0.25"/>
    <row r="6" spans="3:21" ht="19.5" customHeight="1" thickBot="1" x14ac:dyDescent="0.25">
      <c r="C6" s="189"/>
      <c r="D6" s="51" t="s">
        <v>72</v>
      </c>
      <c r="E6" s="52" t="s">
        <v>236</v>
      </c>
      <c r="F6" s="52" t="s">
        <v>237</v>
      </c>
      <c r="G6" s="52" t="s">
        <v>50</v>
      </c>
      <c r="H6" s="52" t="s">
        <v>51</v>
      </c>
      <c r="I6" s="52" t="s">
        <v>52</v>
      </c>
      <c r="J6" s="52" t="s">
        <v>53</v>
      </c>
      <c r="K6" s="52" t="s">
        <v>54</v>
      </c>
      <c r="L6" s="52" t="s">
        <v>55</v>
      </c>
      <c r="M6" s="52" t="s">
        <v>56</v>
      </c>
      <c r="N6" s="52" t="s">
        <v>57</v>
      </c>
      <c r="O6" s="52" t="s">
        <v>58</v>
      </c>
      <c r="P6" s="52" t="s">
        <v>59</v>
      </c>
      <c r="Q6" s="53" t="s">
        <v>60</v>
      </c>
      <c r="R6" s="54" t="s">
        <v>238</v>
      </c>
      <c r="S6" s="55" t="s">
        <v>239</v>
      </c>
    </row>
    <row r="7" spans="3:21" ht="19.5" customHeight="1" thickTop="1" x14ac:dyDescent="0.2">
      <c r="C7" s="690" t="s">
        <v>240</v>
      </c>
      <c r="D7" s="691"/>
      <c r="E7" s="56" t="s">
        <v>241</v>
      </c>
      <c r="F7" s="40"/>
      <c r="G7" s="40"/>
      <c r="H7" s="40"/>
      <c r="I7" s="40"/>
      <c r="J7" s="40"/>
      <c r="K7" s="40"/>
      <c r="L7" s="40"/>
      <c r="M7" s="40"/>
      <c r="N7" s="40"/>
      <c r="O7" s="40"/>
      <c r="P7" s="40"/>
      <c r="Q7" s="41"/>
      <c r="R7" s="57">
        <f>SUM(F7:Q7)</f>
        <v>0</v>
      </c>
      <c r="S7" s="58">
        <f>R7*$K$4</f>
        <v>0</v>
      </c>
    </row>
    <row r="8" spans="3:21" ht="19.5" customHeight="1" x14ac:dyDescent="0.2">
      <c r="C8" s="683" t="s">
        <v>242</v>
      </c>
      <c r="D8" s="684"/>
      <c r="E8" s="59" t="s">
        <v>10</v>
      </c>
      <c r="F8" s="390"/>
      <c r="G8" s="390"/>
      <c r="H8" s="390"/>
      <c r="I8" s="390"/>
      <c r="J8" s="390"/>
      <c r="K8" s="390"/>
      <c r="L8" s="390"/>
      <c r="M8" s="390"/>
      <c r="N8" s="390"/>
      <c r="O8" s="390"/>
      <c r="P8" s="390"/>
      <c r="Q8" s="391"/>
      <c r="R8" s="60" t="s">
        <v>243</v>
      </c>
      <c r="S8" s="392">
        <f>IF(ISERROR(AVERAGE(F8:Q8)*$K$4),0,AVERAGE(F8:Q8)*$K$4)</f>
        <v>0</v>
      </c>
    </row>
    <row r="9" spans="3:21" ht="19.5" customHeight="1" x14ac:dyDescent="0.2">
      <c r="C9" s="683" t="s">
        <v>244</v>
      </c>
      <c r="D9" s="684"/>
      <c r="E9" s="59" t="s">
        <v>10</v>
      </c>
      <c r="F9" s="390"/>
      <c r="G9" s="390"/>
      <c r="H9" s="390"/>
      <c r="I9" s="390"/>
      <c r="J9" s="390"/>
      <c r="K9" s="390"/>
      <c r="L9" s="390"/>
      <c r="M9" s="390"/>
      <c r="N9" s="390"/>
      <c r="O9" s="390"/>
      <c r="P9" s="390"/>
      <c r="Q9" s="391"/>
      <c r="R9" s="60" t="s">
        <v>243</v>
      </c>
      <c r="S9" s="392">
        <f t="shared" ref="S9:S10" si="0">IF(ISERROR(AVERAGE(F9:Q9)*$K$4),0,AVERAGE(F9:Q9)*$K$4)</f>
        <v>0</v>
      </c>
    </row>
    <row r="10" spans="3:21" ht="19.5" customHeight="1" x14ac:dyDescent="0.2">
      <c r="C10" s="683" t="s">
        <v>245</v>
      </c>
      <c r="D10" s="684"/>
      <c r="E10" s="59" t="s">
        <v>10</v>
      </c>
      <c r="F10" s="42"/>
      <c r="G10" s="42"/>
      <c r="H10" s="42"/>
      <c r="I10" s="42"/>
      <c r="J10" s="42"/>
      <c r="K10" s="42"/>
      <c r="L10" s="42"/>
      <c r="M10" s="42"/>
      <c r="N10" s="42"/>
      <c r="O10" s="42"/>
      <c r="P10" s="42"/>
      <c r="Q10" s="43"/>
      <c r="R10" s="60" t="s">
        <v>243</v>
      </c>
      <c r="S10" s="392">
        <f t="shared" si="0"/>
        <v>0</v>
      </c>
    </row>
    <row r="11" spans="3:21" ht="19.5" customHeight="1" x14ac:dyDescent="0.2">
      <c r="C11" s="683" t="s">
        <v>246</v>
      </c>
      <c r="D11" s="684"/>
      <c r="E11" s="59" t="s">
        <v>247</v>
      </c>
      <c r="F11" s="42"/>
      <c r="G11" s="42"/>
      <c r="H11" s="42"/>
      <c r="I11" s="42"/>
      <c r="J11" s="42"/>
      <c r="K11" s="42"/>
      <c r="L11" s="42"/>
      <c r="M11" s="42"/>
      <c r="N11" s="42"/>
      <c r="O11" s="42"/>
      <c r="P11" s="42"/>
      <c r="Q11" s="43"/>
      <c r="R11" s="60" t="s">
        <v>243</v>
      </c>
      <c r="S11" s="61" t="s">
        <v>243</v>
      </c>
    </row>
    <row r="12" spans="3:21" ht="19.5" customHeight="1" x14ac:dyDescent="0.2">
      <c r="C12" s="683" t="s">
        <v>248</v>
      </c>
      <c r="D12" s="684"/>
      <c r="E12" s="59" t="s">
        <v>270</v>
      </c>
      <c r="F12" s="62" t="str">
        <f>IF(F7="","",F7*$N$4)</f>
        <v/>
      </c>
      <c r="G12" s="62" t="str">
        <f t="shared" ref="G12:Q12" si="1">IF(G7="","",G7*$N$4)</f>
        <v/>
      </c>
      <c r="H12" s="62" t="str">
        <f t="shared" si="1"/>
        <v/>
      </c>
      <c r="I12" s="62" t="str">
        <f t="shared" si="1"/>
        <v/>
      </c>
      <c r="J12" s="62" t="str">
        <f t="shared" si="1"/>
        <v/>
      </c>
      <c r="K12" s="62" t="str">
        <f t="shared" si="1"/>
        <v/>
      </c>
      <c r="L12" s="62" t="str">
        <f t="shared" si="1"/>
        <v/>
      </c>
      <c r="M12" s="62" t="str">
        <f t="shared" si="1"/>
        <v/>
      </c>
      <c r="N12" s="62" t="str">
        <f t="shared" si="1"/>
        <v/>
      </c>
      <c r="O12" s="62" t="str">
        <f t="shared" si="1"/>
        <v/>
      </c>
      <c r="P12" s="62" t="str">
        <f t="shared" si="1"/>
        <v/>
      </c>
      <c r="Q12" s="62" t="str">
        <f t="shared" si="1"/>
        <v/>
      </c>
      <c r="R12" s="57">
        <f>SUM(F12:Q12)</f>
        <v>0</v>
      </c>
      <c r="S12" s="58">
        <f t="shared" ref="S12:S17" si="2">R12*$K$4</f>
        <v>0</v>
      </c>
    </row>
    <row r="13" spans="3:21" ht="19.5" customHeight="1" x14ac:dyDescent="0.2">
      <c r="C13" s="683" t="s">
        <v>249</v>
      </c>
      <c r="D13" s="684"/>
      <c r="E13" s="59" t="s">
        <v>250</v>
      </c>
      <c r="F13" s="62" t="str">
        <f>IF(F7="","",F7*F9)</f>
        <v/>
      </c>
      <c r="G13" s="62" t="str">
        <f>IF(G7="","",G7*G9)</f>
        <v/>
      </c>
      <c r="H13" s="62" t="str">
        <f>IF(H7="","",H7*H9)</f>
        <v/>
      </c>
      <c r="I13" s="62" t="str">
        <f>IF(I7="","",I7*I9)</f>
        <v/>
      </c>
      <c r="J13" s="62" t="str">
        <f t="shared" ref="J13:Q13" si="3">IF(J7="","",J7*J9)</f>
        <v/>
      </c>
      <c r="K13" s="62" t="str">
        <f t="shared" si="3"/>
        <v/>
      </c>
      <c r="L13" s="62" t="str">
        <f t="shared" si="3"/>
        <v/>
      </c>
      <c r="M13" s="62" t="str">
        <f t="shared" si="3"/>
        <v/>
      </c>
      <c r="N13" s="62" t="str">
        <f t="shared" si="3"/>
        <v/>
      </c>
      <c r="O13" s="62" t="str">
        <f t="shared" si="3"/>
        <v/>
      </c>
      <c r="P13" s="62" t="str">
        <f t="shared" si="3"/>
        <v/>
      </c>
      <c r="Q13" s="63" t="str">
        <f t="shared" si="3"/>
        <v/>
      </c>
      <c r="R13" s="57">
        <f t="shared" ref="R13:R17" si="4">SUM(F13:Q13)</f>
        <v>0</v>
      </c>
      <c r="S13" s="58">
        <f t="shared" si="2"/>
        <v>0</v>
      </c>
    </row>
    <row r="14" spans="3:21" ht="19.5" customHeight="1" x14ac:dyDescent="0.2">
      <c r="C14" s="683" t="s">
        <v>251</v>
      </c>
      <c r="D14" s="684"/>
      <c r="E14" s="59" t="s">
        <v>252</v>
      </c>
      <c r="F14" s="62" t="str">
        <f>IF(F7="","",F7*F10*3.6*F11/100)</f>
        <v/>
      </c>
      <c r="G14" s="62" t="str">
        <f t="shared" ref="G14:P14" si="5">IF(G7="","",G7*G10*3.6*G11/100)</f>
        <v/>
      </c>
      <c r="H14" s="62" t="str">
        <f t="shared" si="5"/>
        <v/>
      </c>
      <c r="I14" s="62" t="str">
        <f t="shared" si="5"/>
        <v/>
      </c>
      <c r="J14" s="62" t="str">
        <f t="shared" si="5"/>
        <v/>
      </c>
      <c r="K14" s="62" t="str">
        <f t="shared" si="5"/>
        <v/>
      </c>
      <c r="L14" s="62" t="str">
        <f t="shared" si="5"/>
        <v/>
      </c>
      <c r="M14" s="62" t="str">
        <f t="shared" si="5"/>
        <v/>
      </c>
      <c r="N14" s="62" t="str">
        <f t="shared" si="5"/>
        <v/>
      </c>
      <c r="O14" s="62" t="str">
        <f t="shared" si="5"/>
        <v/>
      </c>
      <c r="P14" s="62" t="str">
        <f t="shared" si="5"/>
        <v/>
      </c>
      <c r="Q14" s="63" t="str">
        <f>IF(Q7="","",Q7*Q10*3.6*Q11/100)</f>
        <v/>
      </c>
      <c r="R14" s="57">
        <f t="shared" si="4"/>
        <v>0</v>
      </c>
      <c r="S14" s="58">
        <f t="shared" si="2"/>
        <v>0</v>
      </c>
    </row>
    <row r="15" spans="3:21" ht="19.5" customHeight="1" x14ac:dyDescent="0.2">
      <c r="C15" s="683" t="s">
        <v>249</v>
      </c>
      <c r="D15" s="684"/>
      <c r="E15" s="59" t="s">
        <v>252</v>
      </c>
      <c r="F15" s="62" t="str">
        <f>IF(F7="","",F7*F9*9.76)</f>
        <v/>
      </c>
      <c r="G15" s="62" t="str">
        <f t="shared" ref="G15:Q15" si="6">IF(G7="","",G7*G9*9.76)</f>
        <v/>
      </c>
      <c r="H15" s="62" t="str">
        <f t="shared" si="6"/>
        <v/>
      </c>
      <c r="I15" s="62" t="str">
        <f t="shared" si="6"/>
        <v/>
      </c>
      <c r="J15" s="62" t="str">
        <f t="shared" si="6"/>
        <v/>
      </c>
      <c r="K15" s="62" t="str">
        <f t="shared" si="6"/>
        <v/>
      </c>
      <c r="L15" s="62" t="str">
        <f t="shared" si="6"/>
        <v/>
      </c>
      <c r="M15" s="62" t="str">
        <f t="shared" si="6"/>
        <v/>
      </c>
      <c r="N15" s="62" t="str">
        <f t="shared" si="6"/>
        <v/>
      </c>
      <c r="O15" s="62" t="str">
        <f t="shared" si="6"/>
        <v/>
      </c>
      <c r="P15" s="62" t="str">
        <f t="shared" si="6"/>
        <v/>
      </c>
      <c r="Q15" s="63" t="str">
        <f t="shared" si="6"/>
        <v/>
      </c>
      <c r="R15" s="57">
        <f t="shared" si="4"/>
        <v>0</v>
      </c>
      <c r="S15" s="58">
        <f t="shared" si="2"/>
        <v>0</v>
      </c>
    </row>
    <row r="16" spans="3:21" ht="19.5" customHeight="1" x14ac:dyDescent="0.2">
      <c r="C16" s="683" t="s">
        <v>253</v>
      </c>
      <c r="D16" s="684"/>
      <c r="E16" s="59" t="s">
        <v>252</v>
      </c>
      <c r="F16" s="62" t="str">
        <f>IF(ISERROR(F14+F15),"",F14+F15)</f>
        <v/>
      </c>
      <c r="G16" s="62" t="str">
        <f t="shared" ref="G16:Q16" si="7">IF(ISERROR(G14+G15),"",G14+G15)</f>
        <v/>
      </c>
      <c r="H16" s="62" t="str">
        <f t="shared" si="7"/>
        <v/>
      </c>
      <c r="I16" s="62" t="str">
        <f t="shared" si="7"/>
        <v/>
      </c>
      <c r="J16" s="62" t="str">
        <f t="shared" si="7"/>
        <v/>
      </c>
      <c r="K16" s="62" t="str">
        <f t="shared" si="7"/>
        <v/>
      </c>
      <c r="L16" s="62" t="str">
        <f t="shared" si="7"/>
        <v/>
      </c>
      <c r="M16" s="62" t="str">
        <f t="shared" si="7"/>
        <v/>
      </c>
      <c r="N16" s="62" t="str">
        <f t="shared" si="7"/>
        <v/>
      </c>
      <c r="O16" s="62" t="str">
        <f t="shared" si="7"/>
        <v/>
      </c>
      <c r="P16" s="62" t="str">
        <f t="shared" si="7"/>
        <v/>
      </c>
      <c r="Q16" s="62" t="str">
        <f t="shared" si="7"/>
        <v/>
      </c>
      <c r="R16" s="57">
        <f t="shared" si="4"/>
        <v>0</v>
      </c>
      <c r="S16" s="58">
        <f t="shared" si="2"/>
        <v>0</v>
      </c>
    </row>
    <row r="17" spans="3:19" ht="19.5" customHeight="1" thickBot="1" x14ac:dyDescent="0.25">
      <c r="C17" s="692" t="s">
        <v>254</v>
      </c>
      <c r="D17" s="693"/>
      <c r="E17" s="64" t="s">
        <v>252</v>
      </c>
      <c r="F17" s="65" t="str">
        <f>IF(ISERROR(F12*$R$4),"",F12*$R$4)</f>
        <v/>
      </c>
      <c r="G17" s="65" t="str">
        <f t="shared" ref="G17:Q17" si="8">IF(ISERROR(G12*$R$4),"",G12*$R$4)</f>
        <v/>
      </c>
      <c r="H17" s="65" t="str">
        <f t="shared" si="8"/>
        <v/>
      </c>
      <c r="I17" s="65" t="str">
        <f t="shared" si="8"/>
        <v/>
      </c>
      <c r="J17" s="65" t="str">
        <f t="shared" si="8"/>
        <v/>
      </c>
      <c r="K17" s="65" t="str">
        <f t="shared" si="8"/>
        <v/>
      </c>
      <c r="L17" s="65" t="str">
        <f t="shared" si="8"/>
        <v/>
      </c>
      <c r="M17" s="65" t="str">
        <f t="shared" si="8"/>
        <v/>
      </c>
      <c r="N17" s="65" t="str">
        <f t="shared" si="8"/>
        <v/>
      </c>
      <c r="O17" s="65" t="str">
        <f t="shared" si="8"/>
        <v/>
      </c>
      <c r="P17" s="65" t="str">
        <f t="shared" si="8"/>
        <v/>
      </c>
      <c r="Q17" s="65" t="str">
        <f t="shared" si="8"/>
        <v/>
      </c>
      <c r="R17" s="66">
        <f t="shared" si="4"/>
        <v>0</v>
      </c>
      <c r="S17" s="67">
        <f t="shared" si="2"/>
        <v>0</v>
      </c>
    </row>
    <row r="18" spans="3:19" ht="12" customHeight="1" thickBot="1" x14ac:dyDescent="0.25"/>
    <row r="19" spans="3:19" ht="19.5" customHeight="1" thickBot="1" x14ac:dyDescent="0.25">
      <c r="C19" s="189"/>
      <c r="D19" s="51" t="s">
        <v>72</v>
      </c>
      <c r="E19" s="52" t="s">
        <v>236</v>
      </c>
      <c r="F19" s="52" t="s">
        <v>237</v>
      </c>
      <c r="G19" s="52" t="s">
        <v>50</v>
      </c>
      <c r="H19" s="52" t="s">
        <v>51</v>
      </c>
      <c r="I19" s="52" t="s">
        <v>52</v>
      </c>
      <c r="J19" s="52" t="s">
        <v>53</v>
      </c>
      <c r="K19" s="52" t="s">
        <v>54</v>
      </c>
      <c r="L19" s="52" t="s">
        <v>55</v>
      </c>
      <c r="M19" s="52" t="s">
        <v>56</v>
      </c>
      <c r="N19" s="52" t="s">
        <v>57</v>
      </c>
      <c r="O19" s="52" t="s">
        <v>58</v>
      </c>
      <c r="P19" s="52" t="s">
        <v>59</v>
      </c>
      <c r="Q19" s="53" t="s">
        <v>60</v>
      </c>
      <c r="R19" s="54" t="s">
        <v>255</v>
      </c>
      <c r="S19" s="55" t="s">
        <v>239</v>
      </c>
    </row>
    <row r="20" spans="3:19" ht="19.5" customHeight="1" thickTop="1" x14ac:dyDescent="0.2">
      <c r="C20" s="690" t="s">
        <v>240</v>
      </c>
      <c r="D20" s="691"/>
      <c r="E20" s="68" t="s">
        <v>241</v>
      </c>
      <c r="F20" s="40"/>
      <c r="G20" s="40"/>
      <c r="H20" s="40"/>
      <c r="I20" s="40"/>
      <c r="J20" s="40"/>
      <c r="K20" s="40"/>
      <c r="L20" s="40"/>
      <c r="M20" s="40"/>
      <c r="N20" s="40"/>
      <c r="O20" s="40"/>
      <c r="P20" s="40"/>
      <c r="Q20" s="41"/>
      <c r="R20" s="57">
        <f>SUM(F20:Q20)</f>
        <v>0</v>
      </c>
      <c r="S20" s="58">
        <f>R20*$K$4</f>
        <v>0</v>
      </c>
    </row>
    <row r="21" spans="3:19" ht="19.5" customHeight="1" x14ac:dyDescent="0.2">
      <c r="C21" s="683" t="s">
        <v>242</v>
      </c>
      <c r="D21" s="684"/>
      <c r="E21" s="59" t="s">
        <v>10</v>
      </c>
      <c r="F21" s="390"/>
      <c r="G21" s="390"/>
      <c r="H21" s="390"/>
      <c r="I21" s="390"/>
      <c r="J21" s="390"/>
      <c r="K21" s="390"/>
      <c r="L21" s="390"/>
      <c r="M21" s="390"/>
      <c r="N21" s="390"/>
      <c r="O21" s="390"/>
      <c r="P21" s="390"/>
      <c r="Q21" s="391"/>
      <c r="R21" s="60" t="s">
        <v>243</v>
      </c>
      <c r="S21" s="392">
        <f>IF(ISERROR(AVERAGE(F21:Q21)*$K$4),0,AVERAGE(F21:Q21)*$K$4)</f>
        <v>0</v>
      </c>
    </row>
    <row r="22" spans="3:19" ht="19.5" customHeight="1" x14ac:dyDescent="0.2">
      <c r="C22" s="683" t="s">
        <v>244</v>
      </c>
      <c r="D22" s="684"/>
      <c r="E22" s="59" t="s">
        <v>10</v>
      </c>
      <c r="F22" s="390"/>
      <c r="G22" s="390"/>
      <c r="H22" s="390"/>
      <c r="I22" s="390"/>
      <c r="J22" s="390"/>
      <c r="K22" s="390"/>
      <c r="L22" s="390"/>
      <c r="M22" s="390"/>
      <c r="N22" s="390"/>
      <c r="O22" s="390"/>
      <c r="P22" s="390"/>
      <c r="Q22" s="391"/>
      <c r="R22" s="60" t="s">
        <v>243</v>
      </c>
      <c r="S22" s="392">
        <f t="shared" ref="S22:S23" si="9">IF(ISERROR(AVERAGE(F22:Q22)*$K$4),0,AVERAGE(F22:Q22)*$K$4)</f>
        <v>0</v>
      </c>
    </row>
    <row r="23" spans="3:19" ht="19.5" customHeight="1" x14ac:dyDescent="0.2">
      <c r="C23" s="683" t="s">
        <v>245</v>
      </c>
      <c r="D23" s="684"/>
      <c r="E23" s="59" t="s">
        <v>10</v>
      </c>
      <c r="F23" s="42"/>
      <c r="G23" s="42"/>
      <c r="H23" s="42"/>
      <c r="I23" s="42"/>
      <c r="J23" s="42"/>
      <c r="K23" s="42"/>
      <c r="L23" s="42"/>
      <c r="M23" s="42"/>
      <c r="N23" s="42"/>
      <c r="O23" s="42"/>
      <c r="P23" s="42"/>
      <c r="Q23" s="43"/>
      <c r="R23" s="60" t="s">
        <v>243</v>
      </c>
      <c r="S23" s="392">
        <f t="shared" si="9"/>
        <v>0</v>
      </c>
    </row>
    <row r="24" spans="3:19" ht="19.5" customHeight="1" x14ac:dyDescent="0.2">
      <c r="C24" s="683" t="s">
        <v>246</v>
      </c>
      <c r="D24" s="684"/>
      <c r="E24" s="59" t="s">
        <v>247</v>
      </c>
      <c r="F24" s="42"/>
      <c r="G24" s="42"/>
      <c r="H24" s="42"/>
      <c r="I24" s="42"/>
      <c r="J24" s="42"/>
      <c r="K24" s="42"/>
      <c r="L24" s="42"/>
      <c r="M24" s="42"/>
      <c r="N24" s="42"/>
      <c r="O24" s="42"/>
      <c r="P24" s="42"/>
      <c r="Q24" s="43"/>
      <c r="R24" s="60" t="s">
        <v>243</v>
      </c>
      <c r="S24" s="61" t="s">
        <v>243</v>
      </c>
    </row>
    <row r="25" spans="3:19" ht="19.5" customHeight="1" x14ac:dyDescent="0.2">
      <c r="C25" s="683" t="s">
        <v>248</v>
      </c>
      <c r="D25" s="684"/>
      <c r="E25" s="59" t="s">
        <v>270</v>
      </c>
      <c r="F25" s="62" t="str">
        <f>IF(F20="","",F20*$N$4)</f>
        <v/>
      </c>
      <c r="G25" s="62" t="str">
        <f t="shared" ref="G25:Q25" si="10">IF(G20="","",G20*$N$4)</f>
        <v/>
      </c>
      <c r="H25" s="62" t="str">
        <f t="shared" si="10"/>
        <v/>
      </c>
      <c r="I25" s="62" t="str">
        <f t="shared" si="10"/>
        <v/>
      </c>
      <c r="J25" s="62" t="str">
        <f t="shared" si="10"/>
        <v/>
      </c>
      <c r="K25" s="62" t="str">
        <f t="shared" si="10"/>
        <v/>
      </c>
      <c r="L25" s="62" t="str">
        <f t="shared" si="10"/>
        <v/>
      </c>
      <c r="M25" s="62" t="str">
        <f t="shared" si="10"/>
        <v/>
      </c>
      <c r="N25" s="62" t="str">
        <f t="shared" si="10"/>
        <v/>
      </c>
      <c r="O25" s="62" t="str">
        <f t="shared" si="10"/>
        <v/>
      </c>
      <c r="P25" s="62" t="str">
        <f t="shared" si="10"/>
        <v/>
      </c>
      <c r="Q25" s="62" t="str">
        <f t="shared" si="10"/>
        <v/>
      </c>
      <c r="R25" s="57">
        <f>SUM(F25:Q25)</f>
        <v>0</v>
      </c>
      <c r="S25" s="58">
        <f t="shared" ref="S25:S30" si="11">R25*$K$4</f>
        <v>0</v>
      </c>
    </row>
    <row r="26" spans="3:19" ht="19.5" customHeight="1" x14ac:dyDescent="0.2">
      <c r="C26" s="683" t="s">
        <v>249</v>
      </c>
      <c r="D26" s="684"/>
      <c r="E26" s="59" t="s">
        <v>250</v>
      </c>
      <c r="F26" s="62" t="str">
        <f>IF(F20="","",F20*F22)</f>
        <v/>
      </c>
      <c r="G26" s="62" t="str">
        <f>IF(G20="","",G20*G22)</f>
        <v/>
      </c>
      <c r="H26" s="62" t="str">
        <f>IF(H20="","",H20*H22)</f>
        <v/>
      </c>
      <c r="I26" s="62" t="str">
        <f>IF(I20="","",I20*I22)</f>
        <v/>
      </c>
      <c r="J26" s="62" t="str">
        <f t="shared" ref="J26:Q26" si="12">IF(J20="","",J20*J22)</f>
        <v/>
      </c>
      <c r="K26" s="62" t="str">
        <f t="shared" si="12"/>
        <v/>
      </c>
      <c r="L26" s="62" t="str">
        <f t="shared" si="12"/>
        <v/>
      </c>
      <c r="M26" s="62" t="str">
        <f t="shared" si="12"/>
        <v/>
      </c>
      <c r="N26" s="62" t="str">
        <f t="shared" si="12"/>
        <v/>
      </c>
      <c r="O26" s="62" t="str">
        <f t="shared" si="12"/>
        <v/>
      </c>
      <c r="P26" s="62" t="str">
        <f t="shared" si="12"/>
        <v/>
      </c>
      <c r="Q26" s="63" t="str">
        <f t="shared" si="12"/>
        <v/>
      </c>
      <c r="R26" s="57">
        <f t="shared" ref="R26:R30" si="13">SUM(F26:Q26)</f>
        <v>0</v>
      </c>
      <c r="S26" s="58">
        <f t="shared" si="11"/>
        <v>0</v>
      </c>
    </row>
    <row r="27" spans="3:19" ht="19.5" customHeight="1" x14ac:dyDescent="0.2">
      <c r="C27" s="683" t="s">
        <v>251</v>
      </c>
      <c r="D27" s="684"/>
      <c r="E27" s="59" t="s">
        <v>252</v>
      </c>
      <c r="F27" s="62" t="str">
        <f>IF(F20="","",F20*F23*3.6*F24/100)</f>
        <v/>
      </c>
      <c r="G27" s="62" t="str">
        <f t="shared" ref="G27:P27" si="14">IF(G20="","",G20*G23*3.6*G24/100)</f>
        <v/>
      </c>
      <c r="H27" s="62" t="str">
        <f t="shared" si="14"/>
        <v/>
      </c>
      <c r="I27" s="62" t="str">
        <f t="shared" si="14"/>
        <v/>
      </c>
      <c r="J27" s="62" t="str">
        <f t="shared" si="14"/>
        <v/>
      </c>
      <c r="K27" s="62" t="str">
        <f t="shared" si="14"/>
        <v/>
      </c>
      <c r="L27" s="62" t="str">
        <f t="shared" si="14"/>
        <v/>
      </c>
      <c r="M27" s="62" t="str">
        <f t="shared" si="14"/>
        <v/>
      </c>
      <c r="N27" s="62" t="str">
        <f t="shared" si="14"/>
        <v/>
      </c>
      <c r="O27" s="62" t="str">
        <f t="shared" si="14"/>
        <v/>
      </c>
      <c r="P27" s="62" t="str">
        <f t="shared" si="14"/>
        <v/>
      </c>
      <c r="Q27" s="63" t="str">
        <f>IF(Q20="","",Q20*Q23*3.6*Q24/100)</f>
        <v/>
      </c>
      <c r="R27" s="57">
        <f t="shared" si="13"/>
        <v>0</v>
      </c>
      <c r="S27" s="58">
        <f t="shared" si="11"/>
        <v>0</v>
      </c>
    </row>
    <row r="28" spans="3:19" ht="19.5" customHeight="1" x14ac:dyDescent="0.2">
      <c r="C28" s="683" t="s">
        <v>249</v>
      </c>
      <c r="D28" s="684"/>
      <c r="E28" s="59" t="s">
        <v>252</v>
      </c>
      <c r="F28" s="62" t="str">
        <f>IF(F20="","",F20*F22*9.76)</f>
        <v/>
      </c>
      <c r="G28" s="62" t="str">
        <f t="shared" ref="G28:Q28" si="15">IF(G20="","",G20*G22*9.76)</f>
        <v/>
      </c>
      <c r="H28" s="62" t="str">
        <f t="shared" si="15"/>
        <v/>
      </c>
      <c r="I28" s="62" t="str">
        <f t="shared" si="15"/>
        <v/>
      </c>
      <c r="J28" s="62" t="str">
        <f t="shared" si="15"/>
        <v/>
      </c>
      <c r="K28" s="62" t="str">
        <f t="shared" si="15"/>
        <v/>
      </c>
      <c r="L28" s="62" t="str">
        <f t="shared" si="15"/>
        <v/>
      </c>
      <c r="M28" s="62" t="str">
        <f t="shared" si="15"/>
        <v/>
      </c>
      <c r="N28" s="62" t="str">
        <f t="shared" si="15"/>
        <v/>
      </c>
      <c r="O28" s="62" t="str">
        <f t="shared" si="15"/>
        <v/>
      </c>
      <c r="P28" s="62" t="str">
        <f t="shared" si="15"/>
        <v/>
      </c>
      <c r="Q28" s="63" t="str">
        <f t="shared" si="15"/>
        <v/>
      </c>
      <c r="R28" s="57">
        <f t="shared" si="13"/>
        <v>0</v>
      </c>
      <c r="S28" s="58">
        <f t="shared" si="11"/>
        <v>0</v>
      </c>
    </row>
    <row r="29" spans="3:19" ht="19.5" customHeight="1" x14ac:dyDescent="0.2">
      <c r="C29" s="683" t="s">
        <v>253</v>
      </c>
      <c r="D29" s="684"/>
      <c r="E29" s="59" t="s">
        <v>252</v>
      </c>
      <c r="F29" s="62" t="str">
        <f>IF(ISERROR(F27+F28),"",F27+F28)</f>
        <v/>
      </c>
      <c r="G29" s="62" t="str">
        <f t="shared" ref="G29" si="16">IF(ISERROR(G27+G28),"",G27+G28)</f>
        <v/>
      </c>
      <c r="H29" s="62" t="str">
        <f t="shared" ref="H29" si="17">IF(ISERROR(H27+H28),"",H27+H28)</f>
        <v/>
      </c>
      <c r="I29" s="62" t="str">
        <f t="shared" ref="I29" si="18">IF(ISERROR(I27+I28),"",I27+I28)</f>
        <v/>
      </c>
      <c r="J29" s="62" t="str">
        <f t="shared" ref="J29" si="19">IF(ISERROR(J27+J28),"",J27+J28)</f>
        <v/>
      </c>
      <c r="K29" s="62" t="str">
        <f t="shared" ref="K29" si="20">IF(ISERROR(K27+K28),"",K27+K28)</f>
        <v/>
      </c>
      <c r="L29" s="62" t="str">
        <f t="shared" ref="L29" si="21">IF(ISERROR(L27+L28),"",L27+L28)</f>
        <v/>
      </c>
      <c r="M29" s="62" t="str">
        <f t="shared" ref="M29" si="22">IF(ISERROR(M27+M28),"",M27+M28)</f>
        <v/>
      </c>
      <c r="N29" s="62" t="str">
        <f t="shared" ref="N29" si="23">IF(ISERROR(N27+N28),"",N27+N28)</f>
        <v/>
      </c>
      <c r="O29" s="62" t="str">
        <f t="shared" ref="O29" si="24">IF(ISERROR(O27+O28),"",O27+O28)</f>
        <v/>
      </c>
      <c r="P29" s="62" t="str">
        <f t="shared" ref="P29" si="25">IF(ISERROR(P27+P28),"",P27+P28)</f>
        <v/>
      </c>
      <c r="Q29" s="62" t="str">
        <f t="shared" ref="Q29" si="26">IF(ISERROR(Q27+Q28),"",Q27+Q28)</f>
        <v/>
      </c>
      <c r="R29" s="57">
        <f t="shared" si="13"/>
        <v>0</v>
      </c>
      <c r="S29" s="58">
        <f t="shared" si="11"/>
        <v>0</v>
      </c>
    </row>
    <row r="30" spans="3:19" ht="19.5" customHeight="1" thickBot="1" x14ac:dyDescent="0.25">
      <c r="C30" s="692" t="s">
        <v>254</v>
      </c>
      <c r="D30" s="693"/>
      <c r="E30" s="64" t="s">
        <v>252</v>
      </c>
      <c r="F30" s="65" t="str">
        <f>IF(ISERROR(F25*$R$4),"",F25*$R$4)</f>
        <v/>
      </c>
      <c r="G30" s="65" t="str">
        <f t="shared" ref="G30:Q30" si="27">IF(ISERROR(G25*$R$4),"",G25*$R$4)</f>
        <v/>
      </c>
      <c r="H30" s="65" t="str">
        <f t="shared" si="27"/>
        <v/>
      </c>
      <c r="I30" s="65" t="str">
        <f t="shared" si="27"/>
        <v/>
      </c>
      <c r="J30" s="65" t="str">
        <f t="shared" si="27"/>
        <v/>
      </c>
      <c r="K30" s="65" t="str">
        <f t="shared" si="27"/>
        <v/>
      </c>
      <c r="L30" s="65" t="str">
        <f t="shared" si="27"/>
        <v/>
      </c>
      <c r="M30" s="65" t="str">
        <f t="shared" si="27"/>
        <v/>
      </c>
      <c r="N30" s="65" t="str">
        <f t="shared" si="27"/>
        <v/>
      </c>
      <c r="O30" s="65" t="str">
        <f t="shared" si="27"/>
        <v/>
      </c>
      <c r="P30" s="65" t="str">
        <f t="shared" si="27"/>
        <v/>
      </c>
      <c r="Q30" s="65" t="str">
        <f t="shared" si="27"/>
        <v/>
      </c>
      <c r="R30" s="66">
        <f t="shared" si="13"/>
        <v>0</v>
      </c>
      <c r="S30" s="67">
        <f t="shared" si="11"/>
        <v>0</v>
      </c>
    </row>
    <row r="31" spans="3:19" ht="7.5" customHeight="1" x14ac:dyDescent="0.2">
      <c r="C31" s="69"/>
      <c r="D31" s="70"/>
      <c r="E31" s="70"/>
      <c r="G31" s="71"/>
      <c r="H31" s="71"/>
      <c r="I31" s="71"/>
      <c r="J31" s="71"/>
      <c r="K31" s="71"/>
      <c r="L31" s="71"/>
      <c r="M31" s="71"/>
      <c r="N31" s="71"/>
      <c r="O31" s="71"/>
      <c r="P31" s="71"/>
      <c r="Q31" s="71"/>
      <c r="R31" s="71"/>
      <c r="S31" s="71"/>
    </row>
    <row r="32" spans="3:19" ht="19.5" customHeight="1" x14ac:dyDescent="0.2">
      <c r="C32" s="72" t="s">
        <v>554</v>
      </c>
      <c r="F32" s="44"/>
      <c r="K32" s="73"/>
      <c r="L32" s="73"/>
      <c r="M32" s="73"/>
      <c r="N32" s="73"/>
      <c r="O32" s="73"/>
      <c r="P32" s="73"/>
      <c r="Q32" s="73"/>
      <c r="R32" s="73"/>
      <c r="S32" s="74"/>
    </row>
    <row r="33" spans="6:6" ht="6" customHeight="1" x14ac:dyDescent="0.2">
      <c r="F33" s="44"/>
    </row>
    <row r="34" spans="6:6" x14ac:dyDescent="0.2">
      <c r="F34" s="44"/>
    </row>
    <row r="35" spans="6:6" x14ac:dyDescent="0.2">
      <c r="F35" s="44"/>
    </row>
    <row r="36" spans="6:6" x14ac:dyDescent="0.2">
      <c r="F36" s="44"/>
    </row>
    <row r="37" spans="6:6" ht="7.5" customHeight="1" x14ac:dyDescent="0.2"/>
  </sheetData>
  <sheetProtection algorithmName="SHA-512" hashValue="Q/8HjqcNy2PAYlKrIhXGD0pqKkBtu4ami8Z6ta8hyfq5P1J1IRw9yxcRNUpRiTSPGnbCvGJ14rB/eRbzsN+yKw==" saltValue="WHL0QUooETc8/2JBPnrP1w==" spinCount="100000" sheet="1" formatCells="0" formatColumns="0" formatRows="0" selectLockedCells="1"/>
  <mergeCells count="26">
    <mergeCell ref="C29:D29"/>
    <mergeCell ref="C30:D30"/>
    <mergeCell ref="C23:D23"/>
    <mergeCell ref="C24:D24"/>
    <mergeCell ref="C25:D25"/>
    <mergeCell ref="C26:D26"/>
    <mergeCell ref="C27:D27"/>
    <mergeCell ref="C28:D28"/>
    <mergeCell ref="C22:D22"/>
    <mergeCell ref="C9:D9"/>
    <mergeCell ref="C10:D10"/>
    <mergeCell ref="C11:D11"/>
    <mergeCell ref="C12:D12"/>
    <mergeCell ref="C13:D13"/>
    <mergeCell ref="C14:D14"/>
    <mergeCell ref="C15:D15"/>
    <mergeCell ref="C16:D16"/>
    <mergeCell ref="C17:D17"/>
    <mergeCell ref="C20:D20"/>
    <mergeCell ref="C21:D21"/>
    <mergeCell ref="C8:D8"/>
    <mergeCell ref="D4:F4"/>
    <mergeCell ref="H4:I4"/>
    <mergeCell ref="L4:M4"/>
    <mergeCell ref="P4:Q4"/>
    <mergeCell ref="C7:D7"/>
  </mergeCells>
  <phoneticPr fontId="31"/>
  <printOptions horizontalCentered="1" verticalCentered="1"/>
  <pageMargins left="0.35433070866141736" right="0.23622047244094491" top="0.62992125984251968" bottom="0.47244094488188981" header="0.19685039370078741" footer="0.23622047244094491"/>
  <pageSetup paperSize="9" scale="94" fitToHeight="0" orientation="landscape" r:id="rId1"/>
  <headerFooter>
    <oddFooter>&amp;R&amp;"ＭＳ Ｐ明朝,標準"&amp;10（日本産業規格A列4番）</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C2:BA334"/>
  <sheetViews>
    <sheetView showGridLines="0" tabSelected="1" zoomScale="85" zoomScaleNormal="85" zoomScaleSheetLayoutView="80" workbookViewId="0">
      <selection activeCell="K4" sqref="K4:M4"/>
    </sheetView>
  </sheetViews>
  <sheetFormatPr defaultColWidth="9" defaultRowHeight="14.4" x14ac:dyDescent="0.2"/>
  <cols>
    <col min="1" max="1" width="2.6640625" style="299" customWidth="1"/>
    <col min="2" max="2" width="1.6640625" style="299" customWidth="1"/>
    <col min="3" max="3" width="2.6640625" style="299" customWidth="1"/>
    <col min="4" max="4" width="19.6640625" style="299" customWidth="1"/>
    <col min="5" max="5" width="14.6640625" style="299" customWidth="1"/>
    <col min="6" max="6" width="3.109375" style="299" customWidth="1"/>
    <col min="7" max="7" width="4.6640625" style="299" customWidth="1"/>
    <col min="8" max="8" width="8.6640625" style="299" customWidth="1"/>
    <col min="9" max="10" width="2.6640625" style="299" customWidth="1"/>
    <col min="11" max="12" width="3.109375" style="299" customWidth="1"/>
    <col min="13" max="18" width="2.6640625" style="299" customWidth="1"/>
    <col min="19" max="19" width="3.109375" style="299" customWidth="1"/>
    <col min="20" max="20" width="3.77734375" style="299" bestFit="1" customWidth="1"/>
    <col min="21" max="21" width="2.6640625" style="300" customWidth="1"/>
    <col min="22" max="22" width="4.6640625" style="300" customWidth="1"/>
    <col min="23" max="43" width="11.109375" style="300" customWidth="1"/>
    <col min="44" max="53" width="2.6640625" style="300" customWidth="1"/>
    <col min="54" max="107" width="2.6640625" style="299" customWidth="1"/>
    <col min="108" max="16384" width="9" style="299"/>
  </cols>
  <sheetData>
    <row r="2" spans="3:51" ht="19.5" customHeight="1" x14ac:dyDescent="0.2">
      <c r="C2" s="299" t="s">
        <v>0</v>
      </c>
      <c r="W2" s="301" t="s">
        <v>428</v>
      </c>
    </row>
    <row r="3" spans="3:51" ht="9" customHeight="1" x14ac:dyDescent="0.2"/>
    <row r="4" spans="3:51" ht="21" customHeight="1" x14ac:dyDescent="0.2">
      <c r="C4" s="302"/>
      <c r="D4" s="303"/>
      <c r="E4" s="303"/>
      <c r="F4" s="303"/>
      <c r="G4" s="303"/>
      <c r="H4" s="303"/>
      <c r="I4" s="303"/>
      <c r="J4" s="303"/>
      <c r="K4" s="434"/>
      <c r="L4" s="434"/>
      <c r="M4" s="434"/>
      <c r="N4" s="303" t="s">
        <v>5</v>
      </c>
      <c r="O4" s="436"/>
      <c r="P4" s="436"/>
      <c r="Q4" s="303" t="s">
        <v>4</v>
      </c>
      <c r="R4" s="436"/>
      <c r="S4" s="436"/>
      <c r="T4" s="303" t="s">
        <v>3</v>
      </c>
      <c r="U4" s="335"/>
      <c r="V4" s="188" t="s">
        <v>538</v>
      </c>
      <c r="W4" s="305"/>
      <c r="X4" s="305"/>
      <c r="Y4" s="305"/>
      <c r="Z4" s="305"/>
      <c r="AA4" s="299"/>
      <c r="AB4" s="299"/>
      <c r="AC4" s="299"/>
      <c r="AW4" s="306"/>
      <c r="AX4" s="306"/>
      <c r="AY4" s="306"/>
    </row>
    <row r="5" spans="3:51" ht="21" customHeight="1" x14ac:dyDescent="0.2">
      <c r="C5" s="304"/>
      <c r="D5" s="299" t="s">
        <v>108</v>
      </c>
      <c r="U5" s="331"/>
      <c r="V5" s="305"/>
      <c r="W5" s="305"/>
      <c r="X5" s="306"/>
      <c r="Y5" s="306"/>
      <c r="Z5" s="306"/>
      <c r="AA5" s="299"/>
      <c r="AB5" s="299"/>
      <c r="AC5" s="299"/>
      <c r="AW5" s="306"/>
      <c r="AX5" s="306"/>
    </row>
    <row r="6" spans="3:51" ht="21" customHeight="1" x14ac:dyDescent="0.2">
      <c r="C6" s="304"/>
      <c r="D6" s="440" t="s">
        <v>267</v>
      </c>
      <c r="E6" s="440"/>
      <c r="F6" s="332" t="s">
        <v>268</v>
      </c>
      <c r="U6" s="333"/>
      <c r="V6" s="306"/>
      <c r="W6" s="306"/>
      <c r="X6" s="306"/>
      <c r="Y6" s="306"/>
      <c r="Z6" s="306"/>
      <c r="AA6" s="299"/>
      <c r="AB6" s="299"/>
      <c r="AC6" s="299"/>
      <c r="AW6" s="306"/>
      <c r="AX6" s="306"/>
      <c r="AY6" s="306"/>
    </row>
    <row r="7" spans="3:51" ht="21" customHeight="1" x14ac:dyDescent="0.2">
      <c r="C7" s="304"/>
      <c r="G7" s="299" t="s">
        <v>259</v>
      </c>
      <c r="U7" s="333"/>
      <c r="V7" s="284" t="s">
        <v>424</v>
      </c>
      <c r="W7" s="306"/>
      <c r="X7" s="306"/>
      <c r="Y7" s="306"/>
      <c r="Z7" s="306"/>
      <c r="AA7" s="299"/>
      <c r="AB7" s="299"/>
      <c r="AC7" s="299"/>
      <c r="AW7" s="306"/>
      <c r="AX7" s="306"/>
      <c r="AY7" s="306"/>
    </row>
    <row r="8" spans="3:51" ht="21" customHeight="1" x14ac:dyDescent="0.2">
      <c r="C8" s="304"/>
      <c r="G8" s="299" t="s">
        <v>74</v>
      </c>
      <c r="H8" s="438"/>
      <c r="I8" s="438"/>
      <c r="J8" s="438"/>
      <c r="K8" s="438"/>
      <c r="L8" s="438"/>
      <c r="M8" s="438"/>
      <c r="N8" s="438"/>
      <c r="O8" s="438"/>
      <c r="P8" s="438"/>
      <c r="Q8" s="438"/>
      <c r="R8" s="438"/>
      <c r="S8" s="438"/>
      <c r="U8" s="333"/>
      <c r="V8" s="188" t="s">
        <v>426</v>
      </c>
      <c r="W8" s="306"/>
      <c r="X8" s="306"/>
      <c r="Y8" s="306"/>
      <c r="Z8" s="306"/>
      <c r="AA8" s="299"/>
      <c r="AB8" s="299"/>
      <c r="AC8" s="299"/>
      <c r="AW8" s="306"/>
      <c r="AX8" s="306"/>
      <c r="AY8" s="306"/>
    </row>
    <row r="9" spans="3:51" ht="21" customHeight="1" x14ac:dyDescent="0.2">
      <c r="C9" s="304"/>
      <c r="H9" s="438"/>
      <c r="I9" s="438"/>
      <c r="J9" s="438"/>
      <c r="K9" s="438"/>
      <c r="L9" s="438"/>
      <c r="M9" s="438"/>
      <c r="N9" s="438"/>
      <c r="O9" s="438"/>
      <c r="P9" s="438"/>
      <c r="Q9" s="438"/>
      <c r="R9" s="438"/>
      <c r="S9" s="438"/>
      <c r="U9" s="333"/>
      <c r="V9" s="260"/>
      <c r="W9" s="306"/>
      <c r="X9" s="306"/>
      <c r="Y9" s="306"/>
      <c r="Z9" s="306"/>
      <c r="AA9" s="299"/>
      <c r="AB9" s="299"/>
      <c r="AC9" s="299"/>
      <c r="AW9" s="306"/>
      <c r="AX9" s="306"/>
      <c r="AY9" s="306"/>
    </row>
    <row r="10" spans="3:51" ht="21" customHeight="1" x14ac:dyDescent="0.2">
      <c r="C10" s="304"/>
      <c r="G10" s="299" t="s">
        <v>98</v>
      </c>
      <c r="H10" s="439"/>
      <c r="I10" s="439"/>
      <c r="J10" s="439"/>
      <c r="K10" s="439"/>
      <c r="L10" s="439"/>
      <c r="M10" s="439"/>
      <c r="N10" s="439"/>
      <c r="O10" s="439"/>
      <c r="P10" s="439"/>
      <c r="Q10" s="439"/>
      <c r="R10" s="439"/>
      <c r="S10" s="439"/>
      <c r="U10" s="333"/>
      <c r="V10" s="188" t="s">
        <v>427</v>
      </c>
      <c r="W10" s="306"/>
      <c r="X10" s="306"/>
      <c r="Y10" s="306"/>
      <c r="Z10" s="306"/>
      <c r="AA10" s="299"/>
      <c r="AB10" s="299"/>
      <c r="AC10" s="299"/>
      <c r="AW10" s="306"/>
      <c r="AX10" s="306"/>
      <c r="AY10" s="306"/>
    </row>
    <row r="11" spans="3:51" ht="21" customHeight="1" x14ac:dyDescent="0.2">
      <c r="C11" s="304"/>
      <c r="H11" s="438"/>
      <c r="I11" s="438"/>
      <c r="J11" s="438"/>
      <c r="K11" s="438"/>
      <c r="L11" s="438"/>
      <c r="M11" s="438"/>
      <c r="N11" s="438"/>
      <c r="O11" s="438"/>
      <c r="P11" s="438"/>
      <c r="Q11" s="438"/>
      <c r="R11" s="438"/>
      <c r="S11" s="438"/>
      <c r="U11" s="333"/>
      <c r="V11" s="187"/>
      <c r="W11" s="306"/>
      <c r="X11" s="306"/>
      <c r="Y11" s="306"/>
      <c r="Z11" s="306"/>
      <c r="AA11" s="299"/>
      <c r="AB11" s="299"/>
      <c r="AC11" s="299"/>
      <c r="AW11" s="306"/>
      <c r="AX11" s="306"/>
      <c r="AY11" s="306"/>
    </row>
    <row r="12" spans="3:51" ht="14.1" customHeight="1" x14ac:dyDescent="0.2">
      <c r="C12" s="304"/>
      <c r="U12" s="330"/>
      <c r="V12" s="306"/>
      <c r="W12" s="306"/>
      <c r="X12" s="306"/>
      <c r="Y12" s="306"/>
      <c r="Z12" s="306"/>
      <c r="AA12" s="299"/>
      <c r="AB12" s="299"/>
      <c r="AC12" s="299"/>
      <c r="AW12" s="306"/>
      <c r="AX12" s="306"/>
      <c r="AY12" s="306"/>
    </row>
    <row r="13" spans="3:51" ht="33" customHeight="1" x14ac:dyDescent="0.2">
      <c r="C13" s="304"/>
      <c r="D13" s="437" t="s">
        <v>1</v>
      </c>
      <c r="E13" s="437"/>
      <c r="F13" s="437"/>
      <c r="G13" s="437"/>
      <c r="H13" s="437"/>
      <c r="I13" s="437"/>
      <c r="J13" s="437"/>
      <c r="K13" s="437"/>
      <c r="L13" s="437"/>
      <c r="M13" s="437"/>
      <c r="N13" s="437"/>
      <c r="O13" s="437"/>
      <c r="P13" s="437"/>
      <c r="Q13" s="437"/>
      <c r="R13" s="437"/>
      <c r="S13" s="437"/>
      <c r="T13" s="437"/>
      <c r="U13" s="330"/>
      <c r="V13" s="306"/>
      <c r="W13" s="306"/>
      <c r="X13" s="306"/>
      <c r="Y13" s="306"/>
      <c r="Z13" s="306"/>
      <c r="AA13" s="299"/>
      <c r="AB13" s="299"/>
      <c r="AC13" s="299"/>
      <c r="AW13" s="306"/>
      <c r="AX13" s="306"/>
      <c r="AY13" s="306"/>
    </row>
    <row r="14" spans="3:51" ht="66" customHeight="1" x14ac:dyDescent="0.2">
      <c r="C14" s="304"/>
      <c r="D14" s="435" t="s">
        <v>414</v>
      </c>
      <c r="E14" s="435"/>
      <c r="F14" s="435"/>
      <c r="G14" s="435"/>
      <c r="H14" s="435"/>
      <c r="I14" s="435"/>
      <c r="J14" s="435"/>
      <c r="K14" s="435"/>
      <c r="L14" s="435"/>
      <c r="M14" s="435"/>
      <c r="N14" s="435"/>
      <c r="O14" s="435"/>
      <c r="P14" s="435"/>
      <c r="Q14" s="435"/>
      <c r="R14" s="435"/>
      <c r="S14" s="435"/>
      <c r="T14" s="435"/>
      <c r="U14" s="330"/>
      <c r="V14" s="306"/>
      <c r="W14" s="306"/>
      <c r="X14" s="306"/>
      <c r="Y14" s="306"/>
      <c r="Z14" s="306"/>
      <c r="AA14" s="299"/>
      <c r="AB14" s="299"/>
      <c r="AC14" s="299"/>
      <c r="AW14" s="306"/>
      <c r="AX14" s="306"/>
      <c r="AY14" s="306"/>
    </row>
    <row r="15" spans="3:51" ht="28.5" customHeight="1" x14ac:dyDescent="0.2">
      <c r="C15" s="304"/>
      <c r="D15" s="336" t="s">
        <v>305</v>
      </c>
      <c r="E15" s="425"/>
      <c r="F15" s="425"/>
      <c r="G15" s="425"/>
      <c r="H15" s="425"/>
      <c r="I15" s="425"/>
      <c r="J15" s="425"/>
      <c r="K15" s="425"/>
      <c r="L15" s="425"/>
      <c r="M15" s="425"/>
      <c r="N15" s="425"/>
      <c r="O15" s="425"/>
      <c r="P15" s="425"/>
      <c r="Q15" s="425"/>
      <c r="R15" s="425"/>
      <c r="S15" s="425"/>
      <c r="T15" s="426"/>
      <c r="U15" s="330"/>
      <c r="V15" s="188" t="s">
        <v>539</v>
      </c>
      <c r="W15" s="306"/>
      <c r="X15" s="306"/>
      <c r="Y15" s="306"/>
      <c r="Z15" s="306"/>
      <c r="AA15" s="299"/>
      <c r="AB15" s="299"/>
      <c r="AC15" s="299"/>
      <c r="AW15" s="306"/>
      <c r="AX15" s="306"/>
      <c r="AY15" s="306"/>
    </row>
    <row r="16" spans="3:51" ht="28.5" customHeight="1" x14ac:dyDescent="0.2">
      <c r="C16" s="304"/>
      <c r="D16" s="337" t="s">
        <v>306</v>
      </c>
      <c r="E16" s="418"/>
      <c r="F16" s="419"/>
      <c r="G16" s="419"/>
      <c r="H16" s="419"/>
      <c r="I16" s="419"/>
      <c r="J16" s="419"/>
      <c r="K16" s="419"/>
      <c r="L16" s="419"/>
      <c r="M16" s="419"/>
      <c r="N16" s="419"/>
      <c r="O16" s="419"/>
      <c r="P16" s="419"/>
      <c r="Q16" s="419"/>
      <c r="R16" s="419"/>
      <c r="S16" s="419"/>
      <c r="T16" s="420"/>
      <c r="U16" s="333"/>
      <c r="V16" s="306"/>
      <c r="W16" s="306"/>
      <c r="X16" s="306"/>
      <c r="Y16" s="306"/>
      <c r="Z16" s="306"/>
      <c r="AA16" s="299"/>
      <c r="AB16" s="299"/>
      <c r="AC16" s="299"/>
      <c r="AW16" s="306"/>
      <c r="AX16" s="306"/>
      <c r="AY16" s="306"/>
    </row>
    <row r="17" spans="3:51" ht="28.5" customHeight="1" x14ac:dyDescent="0.2">
      <c r="C17" s="304"/>
      <c r="D17" s="338" t="s">
        <v>307</v>
      </c>
      <c r="E17" s="418"/>
      <c r="F17" s="419"/>
      <c r="G17" s="419"/>
      <c r="H17" s="419"/>
      <c r="I17" s="419"/>
      <c r="J17" s="419"/>
      <c r="K17" s="419"/>
      <c r="L17" s="419"/>
      <c r="M17" s="419"/>
      <c r="N17" s="419"/>
      <c r="O17" s="419"/>
      <c r="P17" s="419"/>
      <c r="Q17" s="419"/>
      <c r="R17" s="419"/>
      <c r="S17" s="419"/>
      <c r="T17" s="420"/>
      <c r="U17" s="333"/>
      <c r="V17" s="306"/>
      <c r="W17" s="306"/>
      <c r="X17" s="306"/>
      <c r="Y17" s="306"/>
      <c r="Z17" s="306"/>
      <c r="AA17" s="299"/>
      <c r="AB17" s="299"/>
      <c r="AC17" s="299"/>
      <c r="AW17" s="306"/>
      <c r="AX17" s="306"/>
      <c r="AY17" s="306"/>
    </row>
    <row r="18" spans="3:51" ht="28.5" customHeight="1" x14ac:dyDescent="0.2">
      <c r="C18" s="304"/>
      <c r="D18" s="339" t="s">
        <v>308</v>
      </c>
      <c r="E18" s="418"/>
      <c r="F18" s="419"/>
      <c r="G18" s="419"/>
      <c r="H18" s="419"/>
      <c r="I18" s="419"/>
      <c r="J18" s="419"/>
      <c r="K18" s="419"/>
      <c r="L18" s="419"/>
      <c r="M18" s="419"/>
      <c r="N18" s="419"/>
      <c r="O18" s="419"/>
      <c r="P18" s="419"/>
      <c r="Q18" s="419"/>
      <c r="R18" s="419"/>
      <c r="S18" s="419"/>
      <c r="T18" s="420"/>
      <c r="U18" s="330"/>
      <c r="V18" s="188"/>
      <c r="W18" s="299"/>
    </row>
    <row r="19" spans="3:51" ht="28.5" customHeight="1" x14ac:dyDescent="0.2">
      <c r="C19" s="304"/>
      <c r="D19" s="421" t="s">
        <v>444</v>
      </c>
      <c r="E19" s="429" t="s">
        <v>448</v>
      </c>
      <c r="F19" s="430"/>
      <c r="G19" s="430"/>
      <c r="H19" s="430"/>
      <c r="I19" s="430"/>
      <c r="J19" s="430"/>
      <c r="K19" s="430"/>
      <c r="L19" s="431">
        <f>L20+L21</f>
        <v>0</v>
      </c>
      <c r="M19" s="431"/>
      <c r="N19" s="431"/>
      <c r="O19" s="431"/>
      <c r="P19" s="431"/>
      <c r="Q19" s="431"/>
      <c r="R19" s="431"/>
      <c r="S19" s="431"/>
      <c r="T19" s="340" t="s">
        <v>2</v>
      </c>
      <c r="U19" s="330"/>
      <c r="V19" s="306"/>
      <c r="W19" s="299"/>
      <c r="Y19" s="306"/>
      <c r="Z19" s="306"/>
      <c r="AA19" s="299"/>
      <c r="AB19" s="299"/>
      <c r="AC19" s="299"/>
      <c r="AW19" s="306"/>
      <c r="AX19" s="306"/>
      <c r="AY19" s="306"/>
    </row>
    <row r="20" spans="3:51" ht="28.5" customHeight="1" x14ac:dyDescent="0.2">
      <c r="C20" s="304"/>
      <c r="D20" s="422"/>
      <c r="E20" s="432" t="s">
        <v>310</v>
      </c>
      <c r="F20" s="433"/>
      <c r="G20" s="433"/>
      <c r="H20" s="433"/>
      <c r="I20" s="433"/>
      <c r="J20" s="433"/>
      <c r="K20" s="433"/>
      <c r="L20" s="415">
        <f>'1号別紙（集計）'!E14</f>
        <v>0</v>
      </c>
      <c r="M20" s="415"/>
      <c r="N20" s="415"/>
      <c r="O20" s="415"/>
      <c r="P20" s="415"/>
      <c r="Q20" s="415"/>
      <c r="R20" s="415"/>
      <c r="S20" s="415"/>
      <c r="T20" s="341" t="s">
        <v>2</v>
      </c>
      <c r="U20" s="330"/>
      <c r="V20" s="306"/>
      <c r="W20" s="260"/>
      <c r="Y20" s="306"/>
      <c r="Z20" s="306"/>
      <c r="AA20" s="299"/>
      <c r="AB20" s="299"/>
      <c r="AC20" s="299"/>
      <c r="AW20" s="306"/>
      <c r="AX20" s="306"/>
      <c r="AY20" s="306"/>
    </row>
    <row r="21" spans="3:51" ht="28.5" customHeight="1" x14ac:dyDescent="0.2">
      <c r="C21" s="304"/>
      <c r="D21" s="422"/>
      <c r="E21" s="432" t="s">
        <v>446</v>
      </c>
      <c r="F21" s="433"/>
      <c r="G21" s="433"/>
      <c r="H21" s="433"/>
      <c r="I21" s="433"/>
      <c r="J21" s="433"/>
      <c r="K21" s="433"/>
      <c r="L21" s="415">
        <f>'1号別紙（集計）'!F14</f>
        <v>0</v>
      </c>
      <c r="M21" s="415"/>
      <c r="N21" s="415"/>
      <c r="O21" s="415"/>
      <c r="P21" s="415"/>
      <c r="Q21" s="415"/>
      <c r="R21" s="415"/>
      <c r="S21" s="415"/>
      <c r="T21" s="341" t="s">
        <v>2</v>
      </c>
      <c r="U21" s="330"/>
      <c r="V21" s="306"/>
      <c r="W21" s="260" t="s">
        <v>425</v>
      </c>
      <c r="Y21" s="306"/>
      <c r="Z21" s="306"/>
      <c r="AA21" s="299"/>
      <c r="AB21" s="299"/>
      <c r="AC21" s="299"/>
      <c r="AW21" s="306"/>
      <c r="AX21" s="306"/>
      <c r="AY21" s="306"/>
    </row>
    <row r="22" spans="3:51" ht="28.5" customHeight="1" x14ac:dyDescent="0.2">
      <c r="C22" s="304"/>
      <c r="D22" s="423"/>
      <c r="E22" s="416" t="s">
        <v>447</v>
      </c>
      <c r="F22" s="417"/>
      <c r="G22" s="417"/>
      <c r="H22" s="417"/>
      <c r="I22" s="417"/>
      <c r="J22" s="417"/>
      <c r="K22" s="417"/>
      <c r="L22" s="415">
        <f>'1号別紙（集計）'!G14</f>
        <v>0</v>
      </c>
      <c r="M22" s="415"/>
      <c r="N22" s="415"/>
      <c r="O22" s="415"/>
      <c r="P22" s="415"/>
      <c r="Q22" s="415"/>
      <c r="R22" s="415"/>
      <c r="S22" s="415"/>
      <c r="T22" s="342" t="s">
        <v>2</v>
      </c>
      <c r="U22" s="330"/>
      <c r="V22" s="306"/>
      <c r="Y22" s="306"/>
      <c r="Z22" s="306"/>
      <c r="AA22" s="299"/>
      <c r="AB22" s="299"/>
      <c r="AC22" s="299"/>
      <c r="AW22" s="306"/>
      <c r="AX22" s="306"/>
      <c r="AY22" s="306"/>
    </row>
    <row r="23" spans="3:51" ht="28.5" customHeight="1" x14ac:dyDescent="0.2">
      <c r="C23" s="304"/>
      <c r="D23" s="424"/>
      <c r="E23" s="427" t="s">
        <v>445</v>
      </c>
      <c r="F23" s="428"/>
      <c r="G23" s="428"/>
      <c r="H23" s="428"/>
      <c r="I23" s="428"/>
      <c r="J23" s="428"/>
      <c r="K23" s="428"/>
      <c r="L23" s="415">
        <f>'1号別紙（集計）'!H14</f>
        <v>0</v>
      </c>
      <c r="M23" s="415"/>
      <c r="N23" s="415"/>
      <c r="O23" s="415"/>
      <c r="P23" s="415"/>
      <c r="Q23" s="415"/>
      <c r="R23" s="415"/>
      <c r="S23" s="415"/>
      <c r="T23" s="343" t="s">
        <v>2</v>
      </c>
      <c r="U23" s="330"/>
      <c r="V23" s="306"/>
      <c r="W23" s="306"/>
      <c r="Y23" s="306"/>
      <c r="Z23" s="306"/>
      <c r="AA23" s="299"/>
      <c r="AB23" s="299"/>
      <c r="AC23" s="299"/>
      <c r="AW23" s="306"/>
      <c r="AX23" s="306"/>
      <c r="AY23" s="306"/>
    </row>
    <row r="24" spans="3:51" s="311" customFormat="1" ht="28.5" customHeight="1" x14ac:dyDescent="0.2">
      <c r="C24" s="307"/>
      <c r="D24" s="406" t="s">
        <v>330</v>
      </c>
      <c r="E24" s="308" t="s">
        <v>299</v>
      </c>
      <c r="F24" s="309"/>
      <c r="G24" s="407"/>
      <c r="H24" s="407"/>
      <c r="I24" s="407"/>
      <c r="J24" s="407"/>
      <c r="K24" s="407"/>
      <c r="L24" s="407"/>
      <c r="M24" s="407"/>
      <c r="N24" s="407"/>
      <c r="O24" s="407"/>
      <c r="P24" s="407"/>
      <c r="Q24" s="407"/>
      <c r="R24" s="407"/>
      <c r="S24" s="407"/>
      <c r="T24" s="408"/>
      <c r="U24" s="310"/>
    </row>
    <row r="25" spans="3:51" s="311" customFormat="1" ht="28.5" customHeight="1" x14ac:dyDescent="0.2">
      <c r="C25" s="307"/>
      <c r="D25" s="406"/>
      <c r="E25" s="312" t="s">
        <v>300</v>
      </c>
      <c r="F25" s="313"/>
      <c r="G25" s="402"/>
      <c r="H25" s="402"/>
      <c r="I25" s="402"/>
      <c r="J25" s="402"/>
      <c r="K25" s="402"/>
      <c r="L25" s="402"/>
      <c r="M25" s="402"/>
      <c r="N25" s="402"/>
      <c r="O25" s="402"/>
      <c r="P25" s="402"/>
      <c r="Q25" s="402"/>
      <c r="R25" s="402"/>
      <c r="S25" s="402"/>
      <c r="T25" s="403"/>
      <c r="U25" s="310"/>
    </row>
    <row r="26" spans="3:51" s="311" customFormat="1" ht="28.5" customHeight="1" x14ac:dyDescent="0.2">
      <c r="C26" s="307"/>
      <c r="D26" s="406"/>
      <c r="E26" s="312" t="s">
        <v>301</v>
      </c>
      <c r="F26" s="313"/>
      <c r="G26" s="402"/>
      <c r="H26" s="402"/>
      <c r="I26" s="402"/>
      <c r="J26" s="402"/>
      <c r="K26" s="402"/>
      <c r="L26" s="402"/>
      <c r="M26" s="402"/>
      <c r="N26" s="402"/>
      <c r="O26" s="402"/>
      <c r="P26" s="402"/>
      <c r="Q26" s="402"/>
      <c r="R26" s="402"/>
      <c r="S26" s="402"/>
      <c r="T26" s="403"/>
      <c r="U26" s="310"/>
    </row>
    <row r="27" spans="3:51" s="311" customFormat="1" ht="28.5" customHeight="1" x14ac:dyDescent="0.2">
      <c r="C27" s="307"/>
      <c r="D27" s="406"/>
      <c r="E27" s="312" t="s">
        <v>302</v>
      </c>
      <c r="F27" s="313"/>
      <c r="G27" s="402"/>
      <c r="H27" s="402"/>
      <c r="I27" s="402"/>
      <c r="J27" s="402"/>
      <c r="K27" s="402"/>
      <c r="L27" s="402"/>
      <c r="M27" s="402"/>
      <c r="N27" s="402"/>
      <c r="O27" s="402"/>
      <c r="P27" s="402"/>
      <c r="Q27" s="402"/>
      <c r="R27" s="402"/>
      <c r="S27" s="402"/>
      <c r="T27" s="403"/>
      <c r="U27" s="310"/>
    </row>
    <row r="28" spans="3:51" s="311" customFormat="1" ht="28.5" customHeight="1" x14ac:dyDescent="0.2">
      <c r="C28" s="307"/>
      <c r="D28" s="406"/>
      <c r="E28" s="312" t="s">
        <v>303</v>
      </c>
      <c r="F28" s="313"/>
      <c r="G28" s="402"/>
      <c r="H28" s="402"/>
      <c r="I28" s="402"/>
      <c r="J28" s="402"/>
      <c r="K28" s="402"/>
      <c r="L28" s="402"/>
      <c r="M28" s="402"/>
      <c r="N28" s="402"/>
      <c r="O28" s="402"/>
      <c r="P28" s="402"/>
      <c r="Q28" s="402"/>
      <c r="R28" s="402"/>
      <c r="S28" s="402"/>
      <c r="T28" s="403"/>
      <c r="U28" s="310"/>
    </row>
    <row r="29" spans="3:51" s="311" customFormat="1" ht="28.5" customHeight="1" x14ac:dyDescent="0.2">
      <c r="C29" s="307"/>
      <c r="D29" s="406"/>
      <c r="E29" s="314" t="s">
        <v>304</v>
      </c>
      <c r="F29" s="315"/>
      <c r="G29" s="404"/>
      <c r="H29" s="404"/>
      <c r="I29" s="404"/>
      <c r="J29" s="404"/>
      <c r="K29" s="404"/>
      <c r="L29" s="404"/>
      <c r="M29" s="404"/>
      <c r="N29" s="404"/>
      <c r="O29" s="404"/>
      <c r="P29" s="404"/>
      <c r="Q29" s="404"/>
      <c r="R29" s="404"/>
      <c r="S29" s="404"/>
      <c r="T29" s="405"/>
      <c r="U29" s="310"/>
    </row>
    <row r="30" spans="3:51" ht="18" customHeight="1" x14ac:dyDescent="0.2">
      <c r="C30" s="304"/>
      <c r="D30" s="412" t="s">
        <v>309</v>
      </c>
      <c r="E30" s="413"/>
      <c r="F30" s="413"/>
      <c r="G30" s="413"/>
      <c r="H30" s="413"/>
      <c r="I30" s="413"/>
      <c r="J30" s="413"/>
      <c r="K30" s="413"/>
      <c r="L30" s="413"/>
      <c r="M30" s="413"/>
      <c r="N30" s="413"/>
      <c r="O30" s="413"/>
      <c r="P30" s="413"/>
      <c r="Q30" s="413"/>
      <c r="R30" s="413"/>
      <c r="S30" s="413"/>
      <c r="T30" s="414"/>
      <c r="U30" s="330"/>
    </row>
    <row r="31" spans="3:51" ht="72" customHeight="1" x14ac:dyDescent="0.2">
      <c r="C31" s="304"/>
      <c r="D31" s="409"/>
      <c r="E31" s="410"/>
      <c r="F31" s="410"/>
      <c r="G31" s="410"/>
      <c r="H31" s="410"/>
      <c r="I31" s="410"/>
      <c r="J31" s="410"/>
      <c r="K31" s="410"/>
      <c r="L31" s="410"/>
      <c r="M31" s="410"/>
      <c r="N31" s="410"/>
      <c r="O31" s="410"/>
      <c r="P31" s="410"/>
      <c r="Q31" s="410"/>
      <c r="R31" s="410"/>
      <c r="S31" s="410"/>
      <c r="T31" s="411"/>
      <c r="U31" s="330"/>
    </row>
    <row r="32" spans="3:51" ht="18" customHeight="1" x14ac:dyDescent="0.2">
      <c r="C32" s="316"/>
      <c r="D32" s="317" t="s">
        <v>407</v>
      </c>
      <c r="E32" s="318"/>
      <c r="F32" s="318"/>
      <c r="G32" s="318"/>
      <c r="H32" s="318"/>
      <c r="I32" s="318"/>
      <c r="J32" s="318"/>
      <c r="K32" s="318"/>
      <c r="L32" s="318"/>
      <c r="M32" s="318"/>
      <c r="N32" s="318"/>
      <c r="O32" s="318"/>
      <c r="P32" s="318"/>
      <c r="Q32" s="318"/>
      <c r="R32" s="318"/>
      <c r="S32" s="318"/>
      <c r="T32" s="329"/>
      <c r="U32" s="334"/>
    </row>
    <row r="33" ht="18.75"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4.1" customHeight="1" x14ac:dyDescent="0.2"/>
    <row r="54" ht="14.1" customHeight="1" x14ac:dyDescent="0.2"/>
    <row r="55" ht="14.1" customHeight="1" x14ac:dyDescent="0.2"/>
    <row r="56" ht="14.1" customHeight="1" x14ac:dyDescent="0.2"/>
    <row r="57" ht="14.1" customHeight="1" x14ac:dyDescent="0.2"/>
    <row r="58" ht="14.1" customHeight="1" x14ac:dyDescent="0.2"/>
    <row r="59" ht="14.1" customHeight="1" x14ac:dyDescent="0.2"/>
    <row r="60" ht="14.1" customHeight="1" x14ac:dyDescent="0.2"/>
    <row r="61" ht="14.1" customHeight="1" x14ac:dyDescent="0.2"/>
    <row r="62" ht="14.1" customHeight="1" x14ac:dyDescent="0.2"/>
    <row r="63" ht="14.1" customHeight="1" x14ac:dyDescent="0.2"/>
    <row r="64"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4.1" customHeight="1" x14ac:dyDescent="0.2"/>
    <row r="90" ht="14.1" customHeight="1" x14ac:dyDescent="0.2"/>
    <row r="91" ht="14.1" customHeight="1" x14ac:dyDescent="0.2"/>
    <row r="92" ht="14.1" customHeight="1" x14ac:dyDescent="0.2"/>
    <row r="93" ht="14.1" customHeight="1" x14ac:dyDescent="0.2"/>
    <row r="94" ht="14.1" customHeight="1" x14ac:dyDescent="0.2"/>
    <row r="95" ht="14.1" customHeight="1" x14ac:dyDescent="0.2"/>
    <row r="96"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14.1" customHeight="1" x14ac:dyDescent="0.2"/>
    <row r="182" ht="14.1" customHeight="1" x14ac:dyDescent="0.2"/>
    <row r="183" ht="14.1" customHeight="1" x14ac:dyDescent="0.2"/>
    <row r="184" ht="14.1" customHeight="1" x14ac:dyDescent="0.2"/>
    <row r="185" ht="14.1" customHeight="1" x14ac:dyDescent="0.2"/>
    <row r="186" ht="14.1" customHeight="1" x14ac:dyDescent="0.2"/>
    <row r="187" ht="14.1" customHeight="1" x14ac:dyDescent="0.2"/>
    <row r="188" ht="14.1" customHeight="1" x14ac:dyDescent="0.2"/>
    <row r="189" ht="14.1" customHeight="1" x14ac:dyDescent="0.2"/>
    <row r="190" ht="14.1" customHeight="1" x14ac:dyDescent="0.2"/>
    <row r="191" ht="14.1" customHeight="1" x14ac:dyDescent="0.2"/>
    <row r="192" ht="14.1" customHeight="1" x14ac:dyDescent="0.2"/>
    <row r="193" ht="14.1" customHeight="1" x14ac:dyDescent="0.2"/>
    <row r="194" ht="14.1" customHeight="1" x14ac:dyDescent="0.2"/>
    <row r="195" ht="14.1" customHeight="1" x14ac:dyDescent="0.2"/>
    <row r="196" ht="14.1" customHeight="1" x14ac:dyDescent="0.2"/>
    <row r="197" ht="14.1" customHeight="1" x14ac:dyDescent="0.2"/>
    <row r="198" ht="14.1" customHeight="1" x14ac:dyDescent="0.2"/>
    <row r="199" ht="14.1" customHeight="1" x14ac:dyDescent="0.2"/>
    <row r="200" ht="14.1" customHeight="1" x14ac:dyDescent="0.2"/>
    <row r="201" ht="14.1" customHeight="1" x14ac:dyDescent="0.2"/>
    <row r="202" ht="14.1" customHeight="1" x14ac:dyDescent="0.2"/>
    <row r="203" ht="14.1" customHeight="1" x14ac:dyDescent="0.2"/>
    <row r="204" ht="14.1" customHeight="1" x14ac:dyDescent="0.2"/>
    <row r="205" ht="14.1" customHeight="1" x14ac:dyDescent="0.2"/>
    <row r="206" ht="14.1" customHeight="1" x14ac:dyDescent="0.2"/>
    <row r="207" ht="14.1" customHeight="1" x14ac:dyDescent="0.2"/>
    <row r="208" ht="14.1" customHeight="1" x14ac:dyDescent="0.2"/>
    <row r="209" ht="14.1" customHeight="1" x14ac:dyDescent="0.2"/>
    <row r="210" ht="14.1" customHeight="1" x14ac:dyDescent="0.2"/>
    <row r="211" ht="14.1" customHeight="1" x14ac:dyDescent="0.2"/>
    <row r="212" ht="14.1" customHeight="1" x14ac:dyDescent="0.2"/>
    <row r="213" ht="14.1" customHeight="1" x14ac:dyDescent="0.2"/>
    <row r="214" ht="14.1" customHeight="1" x14ac:dyDescent="0.2"/>
    <row r="215" ht="14.1" customHeight="1" x14ac:dyDescent="0.2"/>
    <row r="216" ht="14.1" customHeight="1" x14ac:dyDescent="0.2"/>
    <row r="217" ht="14.1" customHeight="1" x14ac:dyDescent="0.2"/>
    <row r="218" ht="14.1" customHeight="1" x14ac:dyDescent="0.2"/>
    <row r="219" ht="14.1" customHeight="1" x14ac:dyDescent="0.2"/>
    <row r="220" ht="14.1" customHeight="1" x14ac:dyDescent="0.2"/>
    <row r="221" ht="14.1" customHeight="1" x14ac:dyDescent="0.2"/>
    <row r="222" ht="14.1" customHeight="1" x14ac:dyDescent="0.2"/>
    <row r="223" ht="14.1" customHeight="1" x14ac:dyDescent="0.2"/>
    <row r="224" ht="14.1" customHeight="1" x14ac:dyDescent="0.2"/>
    <row r="225" ht="14.1" customHeight="1" x14ac:dyDescent="0.2"/>
    <row r="226" ht="14.1" customHeight="1" x14ac:dyDescent="0.2"/>
    <row r="227" ht="14.1" customHeight="1" x14ac:dyDescent="0.2"/>
    <row r="228" ht="14.1" customHeight="1" x14ac:dyDescent="0.2"/>
    <row r="229" ht="14.1" customHeight="1" x14ac:dyDescent="0.2"/>
    <row r="230" ht="14.1" customHeight="1" x14ac:dyDescent="0.2"/>
    <row r="231" ht="14.1" customHeight="1" x14ac:dyDescent="0.2"/>
    <row r="232" ht="14.1" customHeight="1" x14ac:dyDescent="0.2"/>
    <row r="233" ht="14.1" customHeight="1" x14ac:dyDescent="0.2"/>
    <row r="234" ht="14.1" customHeight="1" x14ac:dyDescent="0.2"/>
    <row r="235" ht="14.1" customHeight="1" x14ac:dyDescent="0.2"/>
    <row r="236" ht="14.1" customHeight="1" x14ac:dyDescent="0.2"/>
    <row r="237" ht="14.1" customHeight="1" x14ac:dyDescent="0.2"/>
    <row r="238" ht="14.1" customHeight="1" x14ac:dyDescent="0.2"/>
    <row r="239" ht="14.1" customHeight="1" x14ac:dyDescent="0.2"/>
    <row r="240" ht="14.1" customHeight="1" x14ac:dyDescent="0.2"/>
    <row r="241" ht="14.1" customHeight="1" x14ac:dyDescent="0.2"/>
    <row r="242" ht="14.1" customHeight="1" x14ac:dyDescent="0.2"/>
    <row r="243" ht="14.1" customHeight="1" x14ac:dyDescent="0.2"/>
    <row r="244" ht="14.1" customHeight="1" x14ac:dyDescent="0.2"/>
    <row r="245" ht="14.1" customHeight="1" x14ac:dyDescent="0.2"/>
    <row r="246" ht="14.1" customHeight="1" x14ac:dyDescent="0.2"/>
    <row r="247" ht="14.1" customHeight="1" x14ac:dyDescent="0.2"/>
    <row r="248" ht="14.1" customHeight="1" x14ac:dyDescent="0.2"/>
    <row r="249" ht="14.1" customHeight="1" x14ac:dyDescent="0.2"/>
    <row r="250" ht="14.1" customHeight="1" x14ac:dyDescent="0.2"/>
    <row r="251" ht="14.1" customHeight="1" x14ac:dyDescent="0.2"/>
    <row r="252" ht="14.1" customHeight="1" x14ac:dyDescent="0.2"/>
    <row r="253" ht="14.1" customHeight="1" x14ac:dyDescent="0.2"/>
    <row r="254" ht="14.1" customHeight="1" x14ac:dyDescent="0.2"/>
    <row r="255" ht="14.1" customHeight="1" x14ac:dyDescent="0.2"/>
    <row r="256" ht="14.1" customHeight="1" x14ac:dyDescent="0.2"/>
    <row r="257" ht="14.1" customHeight="1" x14ac:dyDescent="0.2"/>
    <row r="258" ht="14.1" customHeight="1" x14ac:dyDescent="0.2"/>
    <row r="259" ht="14.1" customHeight="1" x14ac:dyDescent="0.2"/>
    <row r="260" ht="14.1" customHeight="1" x14ac:dyDescent="0.2"/>
    <row r="261" ht="14.1" customHeight="1" x14ac:dyDescent="0.2"/>
    <row r="262" ht="14.1" customHeight="1" x14ac:dyDescent="0.2"/>
    <row r="263" ht="14.1" customHeight="1" x14ac:dyDescent="0.2"/>
    <row r="264" ht="14.1" customHeight="1" x14ac:dyDescent="0.2"/>
    <row r="265" ht="14.1" customHeight="1" x14ac:dyDescent="0.2"/>
    <row r="266" ht="14.1" customHeight="1" x14ac:dyDescent="0.2"/>
    <row r="267" ht="14.1" customHeight="1" x14ac:dyDescent="0.2"/>
    <row r="268" ht="14.1" customHeight="1" x14ac:dyDescent="0.2"/>
    <row r="269" ht="14.1" customHeight="1" x14ac:dyDescent="0.2"/>
    <row r="270" ht="14.1" customHeight="1" x14ac:dyDescent="0.2"/>
    <row r="271" ht="14.1" customHeight="1" x14ac:dyDescent="0.2"/>
    <row r="272" ht="14.1" customHeight="1" x14ac:dyDescent="0.2"/>
    <row r="273" ht="14.1" customHeight="1" x14ac:dyDescent="0.2"/>
    <row r="274" ht="14.1" customHeight="1" x14ac:dyDescent="0.2"/>
    <row r="275" ht="14.1" customHeight="1" x14ac:dyDescent="0.2"/>
    <row r="276" ht="14.1" customHeight="1" x14ac:dyDescent="0.2"/>
    <row r="277" ht="14.1" customHeight="1" x14ac:dyDescent="0.2"/>
    <row r="278" ht="14.1" customHeight="1" x14ac:dyDescent="0.2"/>
    <row r="279" ht="14.1" customHeight="1" x14ac:dyDescent="0.2"/>
    <row r="280" ht="14.1" customHeight="1" x14ac:dyDescent="0.2"/>
    <row r="281" ht="14.1" customHeight="1" x14ac:dyDescent="0.2"/>
    <row r="282" ht="14.1" customHeight="1" x14ac:dyDescent="0.2"/>
    <row r="283" ht="14.1" customHeight="1" x14ac:dyDescent="0.2"/>
    <row r="284" ht="14.1" customHeight="1" x14ac:dyDescent="0.2"/>
    <row r="285" ht="14.1" customHeight="1" x14ac:dyDescent="0.2"/>
    <row r="286" ht="14.1" customHeight="1" x14ac:dyDescent="0.2"/>
    <row r="287" ht="14.1" customHeight="1" x14ac:dyDescent="0.2"/>
    <row r="288" ht="14.1" customHeight="1" x14ac:dyDescent="0.2"/>
    <row r="289" ht="14.1" customHeight="1" x14ac:dyDescent="0.2"/>
    <row r="290" ht="14.1" customHeight="1" x14ac:dyDescent="0.2"/>
    <row r="291" ht="14.1" customHeight="1" x14ac:dyDescent="0.2"/>
    <row r="292" ht="14.1" customHeight="1" x14ac:dyDescent="0.2"/>
    <row r="293" ht="14.1" customHeight="1" x14ac:dyDescent="0.2"/>
    <row r="294" ht="14.1" customHeight="1" x14ac:dyDescent="0.2"/>
    <row r="295" ht="14.1" customHeight="1" x14ac:dyDescent="0.2"/>
    <row r="296" ht="14.1" customHeight="1" x14ac:dyDescent="0.2"/>
    <row r="297" ht="14.1" customHeight="1" x14ac:dyDescent="0.2"/>
    <row r="298" ht="14.1" customHeight="1" x14ac:dyDescent="0.2"/>
    <row r="299" ht="14.1" customHeight="1" x14ac:dyDescent="0.2"/>
    <row r="300" ht="14.1" customHeight="1" x14ac:dyDescent="0.2"/>
    <row r="301" ht="14.1" customHeight="1" x14ac:dyDescent="0.2"/>
    <row r="302" ht="14.1" customHeight="1" x14ac:dyDescent="0.2"/>
    <row r="303" ht="14.1" customHeight="1" x14ac:dyDescent="0.2"/>
    <row r="304" ht="14.1" customHeight="1" x14ac:dyDescent="0.2"/>
    <row r="305" ht="14.1" customHeight="1" x14ac:dyDescent="0.2"/>
    <row r="306" ht="14.1" customHeight="1" x14ac:dyDescent="0.2"/>
    <row r="307" ht="14.1" customHeight="1" x14ac:dyDescent="0.2"/>
    <row r="308" ht="14.1" customHeight="1" x14ac:dyDescent="0.2"/>
    <row r="309" ht="14.1" customHeight="1" x14ac:dyDescent="0.2"/>
    <row r="310" ht="14.1" customHeight="1" x14ac:dyDescent="0.2"/>
    <row r="311" ht="14.1" customHeight="1" x14ac:dyDescent="0.2"/>
    <row r="312" ht="14.1" customHeight="1" x14ac:dyDescent="0.2"/>
    <row r="313" ht="14.1" customHeight="1" x14ac:dyDescent="0.2"/>
    <row r="314" ht="14.1" customHeight="1" x14ac:dyDescent="0.2"/>
    <row r="315" ht="14.1" customHeight="1" x14ac:dyDescent="0.2"/>
    <row r="316" ht="14.1" customHeight="1" x14ac:dyDescent="0.2"/>
    <row r="317" ht="14.1" customHeight="1" x14ac:dyDescent="0.2"/>
    <row r="318" ht="14.1" customHeight="1" x14ac:dyDescent="0.2"/>
    <row r="319" ht="14.1" customHeight="1" x14ac:dyDescent="0.2"/>
    <row r="320" ht="14.1" customHeight="1" x14ac:dyDescent="0.2"/>
    <row r="321" ht="14.1" customHeight="1" x14ac:dyDescent="0.2"/>
    <row r="322" ht="14.1" customHeight="1" x14ac:dyDescent="0.2"/>
    <row r="323" ht="14.1" customHeight="1" x14ac:dyDescent="0.2"/>
    <row r="324" ht="14.1" customHeight="1" x14ac:dyDescent="0.2"/>
    <row r="325" ht="14.1" customHeight="1" x14ac:dyDescent="0.2"/>
    <row r="326" ht="14.1" customHeight="1" x14ac:dyDescent="0.2"/>
    <row r="327" ht="14.1" customHeight="1" x14ac:dyDescent="0.2"/>
    <row r="328" ht="14.1" customHeight="1" x14ac:dyDescent="0.2"/>
    <row r="329" ht="14.1" customHeight="1" x14ac:dyDescent="0.2"/>
    <row r="330" ht="14.1" customHeight="1" x14ac:dyDescent="0.2"/>
    <row r="331" ht="14.1" customHeight="1" x14ac:dyDescent="0.2"/>
    <row r="332" ht="14.1" customHeight="1" x14ac:dyDescent="0.2"/>
    <row r="333" ht="14.1" customHeight="1" x14ac:dyDescent="0.2"/>
    <row r="334" ht="14.1" customHeight="1" x14ac:dyDescent="0.2"/>
  </sheetData>
  <sheetProtection algorithmName="SHA-512" hashValue="d5Lt6nWqTuHqWSrwEyojhyxNNddcbPHg5NK2VZUIOf6fFNO/yPhKmsu6JywvidWWTq2FBSbYQ502EmSHi8Cbsw==" saltValue="8N/EF9Lk74MPlCp5cEJ1dg==" spinCount="100000" sheet="1" formatCells="0" formatColumns="0" formatRows="0" selectLockedCells="1"/>
  <mergeCells count="34">
    <mergeCell ref="K4:M4"/>
    <mergeCell ref="D14:T14"/>
    <mergeCell ref="R4:S4"/>
    <mergeCell ref="O4:P4"/>
    <mergeCell ref="D13:T13"/>
    <mergeCell ref="H8:S8"/>
    <mergeCell ref="H9:S9"/>
    <mergeCell ref="H10:S10"/>
    <mergeCell ref="H11:S11"/>
    <mergeCell ref="D6:E6"/>
    <mergeCell ref="L22:S22"/>
    <mergeCell ref="E22:K22"/>
    <mergeCell ref="E17:T17"/>
    <mergeCell ref="D19:D23"/>
    <mergeCell ref="E15:T15"/>
    <mergeCell ref="E16:T16"/>
    <mergeCell ref="L23:S23"/>
    <mergeCell ref="E23:K23"/>
    <mergeCell ref="E19:K19"/>
    <mergeCell ref="L19:S19"/>
    <mergeCell ref="E21:K21"/>
    <mergeCell ref="L21:S21"/>
    <mergeCell ref="E18:T18"/>
    <mergeCell ref="E20:K20"/>
    <mergeCell ref="L20:S20"/>
    <mergeCell ref="G28:T28"/>
    <mergeCell ref="G29:T29"/>
    <mergeCell ref="D24:D29"/>
    <mergeCell ref="G24:T24"/>
    <mergeCell ref="D31:T31"/>
    <mergeCell ref="D30:T30"/>
    <mergeCell ref="G25:T25"/>
    <mergeCell ref="G26:T26"/>
    <mergeCell ref="G27:T27"/>
  </mergeCells>
  <phoneticPr fontId="5"/>
  <printOptions verticalCentered="1"/>
  <pageMargins left="0.74803149606299213" right="0.43307086614173229" top="0.39370078740157483" bottom="0.39370078740157483" header="0.19685039370078741" footer="0.23622047244094491"/>
  <pageSetup paperSize="9" orientation="portrait" r:id="rId1"/>
  <headerFooter>
    <oddFooter>&amp;R&amp;"ＭＳ Ｐ明朝,標準"&amp;10（日本産業規格A列4番）</oddFooter>
  </headerFooter>
  <colBreaks count="1" manualBreakCount="1">
    <brk id="2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99CC"/>
  </sheetPr>
  <dimension ref="A1:J14"/>
  <sheetViews>
    <sheetView showGridLines="0" zoomScale="90" zoomScaleNormal="90" zoomScaleSheetLayoutView="100" workbookViewId="0">
      <selection activeCell="A2" sqref="A2"/>
    </sheetView>
  </sheetViews>
  <sheetFormatPr defaultColWidth="9" defaultRowHeight="14.4" x14ac:dyDescent="0.2"/>
  <cols>
    <col min="1" max="1" width="2.6640625" style="134" customWidth="1"/>
    <col min="2" max="2" width="14.109375" style="134" customWidth="1"/>
    <col min="3" max="3" width="40.109375" style="134" customWidth="1"/>
    <col min="4" max="6" width="14.6640625" style="135" customWidth="1"/>
    <col min="7" max="8" width="14.6640625" style="134" customWidth="1"/>
    <col min="9" max="9" width="8.6640625" style="136" customWidth="1"/>
    <col min="10" max="10" width="13.6640625" style="136" customWidth="1"/>
    <col min="11" max="125" width="2.6640625" style="134" customWidth="1"/>
    <col min="126" max="16384" width="9" style="134"/>
  </cols>
  <sheetData>
    <row r="1" spans="1:10" ht="10.5" customHeight="1" x14ac:dyDescent="0.2"/>
    <row r="2" spans="1:10" ht="19.5" customHeight="1" x14ac:dyDescent="0.2">
      <c r="A2" s="137"/>
      <c r="B2" s="138" t="s">
        <v>487</v>
      </c>
      <c r="C2" s="137"/>
      <c r="D2" s="139"/>
      <c r="E2" s="139"/>
      <c r="F2" s="139"/>
      <c r="G2" s="137"/>
      <c r="I2" s="136" t="str">
        <f>'１号'!$W$2</f>
        <v>Ver.5</v>
      </c>
    </row>
    <row r="3" spans="1:10" ht="42" customHeight="1" thickBot="1" x14ac:dyDescent="0.25">
      <c r="A3" s="137"/>
      <c r="B3" s="441" t="s">
        <v>536</v>
      </c>
      <c r="C3" s="441"/>
      <c r="D3" s="441"/>
      <c r="E3" s="441"/>
      <c r="F3" s="441"/>
      <c r="G3" s="441"/>
      <c r="H3" s="441"/>
      <c r="I3" s="200"/>
    </row>
    <row r="4" spans="1:10" ht="33" customHeight="1" thickBot="1" x14ac:dyDescent="0.25">
      <c r="A4" s="137"/>
      <c r="B4" s="211" t="s">
        <v>521</v>
      </c>
      <c r="C4" s="212" t="s">
        <v>497</v>
      </c>
      <c r="D4" s="213" t="s">
        <v>498</v>
      </c>
      <c r="E4" s="213" t="s">
        <v>499</v>
      </c>
      <c r="F4" s="213" t="s">
        <v>500</v>
      </c>
      <c r="G4" s="213" t="s">
        <v>501</v>
      </c>
      <c r="H4" s="214" t="s">
        <v>502</v>
      </c>
      <c r="I4" s="200"/>
      <c r="J4" s="226" t="s">
        <v>537</v>
      </c>
    </row>
    <row r="5" spans="1:10" ht="34.5" customHeight="1" thickTop="1" x14ac:dyDescent="0.2">
      <c r="A5" s="137"/>
      <c r="B5" s="210" t="s">
        <v>505</v>
      </c>
      <c r="C5" s="221" t="s">
        <v>503</v>
      </c>
      <c r="D5" s="227" t="str">
        <f>'1号別紙１（活用設備）'!G35</f>
        <v/>
      </c>
      <c r="E5" s="242">
        <f>'1号別紙１（活用設備）'!G36</f>
        <v>0</v>
      </c>
      <c r="F5" s="238">
        <f>'1号別紙１（活用設備）'!G37</f>
        <v>0</v>
      </c>
      <c r="G5" s="234">
        <f>'1号別紙１（活用設備）'!G38</f>
        <v>0</v>
      </c>
      <c r="H5" s="215" t="str">
        <f>'1号別紙１（活用設備）'!G39</f>
        <v/>
      </c>
      <c r="I5" s="220" t="str">
        <f>IF(H5&gt;D5,"✖","〇")</f>
        <v>〇</v>
      </c>
      <c r="J5" s="225">
        <f>E5+F5</f>
        <v>0</v>
      </c>
    </row>
    <row r="6" spans="1:10" s="206" customFormat="1" ht="34.5" customHeight="1" x14ac:dyDescent="0.2">
      <c r="A6" s="205"/>
      <c r="B6" s="207" t="s">
        <v>506</v>
      </c>
      <c r="C6" s="222" t="s">
        <v>504</v>
      </c>
      <c r="D6" s="228">
        <f>'1号別紙２（燃料電池）'!G35+'1号別紙２（燃料電池）'!G36</f>
        <v>0</v>
      </c>
      <c r="E6" s="231">
        <f>'1号別紙２（燃料電池）'!G37</f>
        <v>0</v>
      </c>
      <c r="F6" s="239">
        <f>'1号別紙２（燃料電池）'!G38</f>
        <v>0</v>
      </c>
      <c r="G6" s="235">
        <f>'1号別紙２（燃料電池）'!G39</f>
        <v>0</v>
      </c>
      <c r="H6" s="216" t="str">
        <f>'1号別紙２（燃料電池）'!G40</f>
        <v/>
      </c>
      <c r="I6" s="220" t="str">
        <f t="shared" ref="I6:I14" si="0">IF(H6&gt;D6,"✖","〇")</f>
        <v>✖</v>
      </c>
      <c r="J6" s="225">
        <f t="shared" ref="J6:J14" si="1">E6+F6</f>
        <v>0</v>
      </c>
    </row>
    <row r="7" spans="1:10" ht="34.5" customHeight="1" x14ac:dyDescent="0.2">
      <c r="B7" s="207" t="s">
        <v>507</v>
      </c>
      <c r="C7" s="222" t="s">
        <v>510</v>
      </c>
      <c r="D7" s="228">
        <f>'1号別紙３（水素ボイラー）'!G35+'1号別紙３（水素ボイラー）'!G36</f>
        <v>0</v>
      </c>
      <c r="E7" s="231">
        <f>'1号別紙３（水素ボイラー）'!G37</f>
        <v>0</v>
      </c>
      <c r="F7" s="239">
        <f>'1号別紙３（水素ボイラー）'!G38</f>
        <v>0</v>
      </c>
      <c r="G7" s="235">
        <f>'1号別紙３（水素ボイラー）'!G39</f>
        <v>0</v>
      </c>
      <c r="H7" s="217" t="str">
        <f>'1号別紙３（水素ボイラー）'!G40</f>
        <v/>
      </c>
      <c r="I7" s="220" t="str">
        <f t="shared" si="0"/>
        <v>✖</v>
      </c>
      <c r="J7" s="225">
        <f t="shared" si="1"/>
        <v>0</v>
      </c>
    </row>
    <row r="8" spans="1:10" ht="34.5" customHeight="1" x14ac:dyDescent="0.2">
      <c r="B8" s="207" t="s">
        <v>508</v>
      </c>
      <c r="C8" s="222" t="s">
        <v>511</v>
      </c>
      <c r="D8" s="228">
        <f>'1号別紙４（温水発生機）'!G35</f>
        <v>0</v>
      </c>
      <c r="E8" s="231">
        <f>'1号別紙４（温水発生機）'!G36</f>
        <v>0</v>
      </c>
      <c r="F8" s="239">
        <f>'1号別紙４（温水発生機）'!G37</f>
        <v>0</v>
      </c>
      <c r="G8" s="235">
        <f>'1号別紙４（温水発生機）'!G38</f>
        <v>0</v>
      </c>
      <c r="H8" s="216" t="str">
        <f>'1号別紙４（温水発生機）'!G39</f>
        <v/>
      </c>
      <c r="I8" s="220" t="str">
        <f t="shared" si="0"/>
        <v>✖</v>
      </c>
      <c r="J8" s="225">
        <f t="shared" si="1"/>
        <v>0</v>
      </c>
    </row>
    <row r="9" spans="1:10" ht="34.5" customHeight="1" x14ac:dyDescent="0.2">
      <c r="B9" s="207" t="s">
        <v>509</v>
      </c>
      <c r="C9" s="222" t="s">
        <v>512</v>
      </c>
      <c r="D9" s="228">
        <f>'1号別紙５（水素バーナー）'!G35</f>
        <v>0</v>
      </c>
      <c r="E9" s="231">
        <f>'1号別紙５（水素バーナー）'!G36</f>
        <v>0</v>
      </c>
      <c r="F9" s="239">
        <f>'1号別紙５（水素バーナー）'!G37</f>
        <v>0</v>
      </c>
      <c r="G9" s="235">
        <f>'1号別紙５（水素バーナー）'!G38</f>
        <v>0</v>
      </c>
      <c r="H9" s="216" t="str">
        <f>'1号別紙５（水素バーナー）'!G39</f>
        <v/>
      </c>
      <c r="I9" s="220" t="str">
        <f t="shared" si="0"/>
        <v>✖</v>
      </c>
      <c r="J9" s="225">
        <f t="shared" si="1"/>
        <v>0</v>
      </c>
    </row>
    <row r="10" spans="1:10" ht="34.5" customHeight="1" x14ac:dyDescent="0.2">
      <c r="B10" s="207" t="s">
        <v>514</v>
      </c>
      <c r="C10" s="222" t="s">
        <v>513</v>
      </c>
      <c r="D10" s="228">
        <f>'1号別紙６-1（カードル）'!G35+'1号別紙６-1（カードル）'!G36</f>
        <v>0</v>
      </c>
      <c r="E10" s="231">
        <f>'1号別紙６-1（カードル）'!G37</f>
        <v>0</v>
      </c>
      <c r="F10" s="239">
        <f>'1号別紙６-1（カードル）'!G38</f>
        <v>0</v>
      </c>
      <c r="G10" s="235">
        <f>'1号別紙６-1（カードル）'!G39</f>
        <v>0</v>
      </c>
      <c r="H10" s="216" t="str">
        <f>'1号別紙６-1（カードル）'!G40</f>
        <v/>
      </c>
      <c r="I10" s="220" t="str">
        <f t="shared" si="0"/>
        <v>✖</v>
      </c>
      <c r="J10" s="225">
        <f t="shared" si="1"/>
        <v>0</v>
      </c>
    </row>
    <row r="11" spans="1:10" ht="34.5" customHeight="1" x14ac:dyDescent="0.2">
      <c r="B11" s="207" t="s">
        <v>515</v>
      </c>
      <c r="C11" s="222" t="s">
        <v>518</v>
      </c>
      <c r="D11" s="228">
        <f>'1号別紙６-2（トレーラー）'!G35</f>
        <v>0</v>
      </c>
      <c r="E11" s="231">
        <f>'1号別紙６-2（トレーラー）'!G37</f>
        <v>0</v>
      </c>
      <c r="F11" s="239">
        <f>'1号別紙６-2（トレーラー）'!G38</f>
        <v>0</v>
      </c>
      <c r="G11" s="235">
        <f>'1号別紙６-2（トレーラー）'!G39</f>
        <v>0</v>
      </c>
      <c r="H11" s="216" t="str">
        <f>'1号別紙６-2（トレーラー）'!G40</f>
        <v/>
      </c>
      <c r="I11" s="220" t="str">
        <f t="shared" si="0"/>
        <v>✖</v>
      </c>
      <c r="J11" s="225">
        <f t="shared" si="1"/>
        <v>0</v>
      </c>
    </row>
    <row r="12" spans="1:10" ht="34.5" customHeight="1" x14ac:dyDescent="0.2">
      <c r="B12" s="207" t="s">
        <v>516</v>
      </c>
      <c r="C12" s="222" t="s">
        <v>519</v>
      </c>
      <c r="D12" s="228">
        <f>'1号別紙６-3（吸蔵合金）'!G35+'1号別紙６-3（吸蔵合金）'!G36</f>
        <v>0</v>
      </c>
      <c r="E12" s="231">
        <f>'1号別紙６-3（吸蔵合金）'!G37+'1号別紙６-3（吸蔵合金）'!G38</f>
        <v>0</v>
      </c>
      <c r="F12" s="239">
        <f>'1号別紙６-3（吸蔵合金）'!G39</f>
        <v>0</v>
      </c>
      <c r="G12" s="235">
        <f>'1号別紙６-3（吸蔵合金）'!G40</f>
        <v>0</v>
      </c>
      <c r="H12" s="216" t="str">
        <f>'1号別紙６-3（吸蔵合金）'!G41</f>
        <v/>
      </c>
      <c r="I12" s="220" t="str">
        <f t="shared" si="0"/>
        <v>✖</v>
      </c>
      <c r="J12" s="225">
        <f t="shared" si="1"/>
        <v>0</v>
      </c>
    </row>
    <row r="13" spans="1:10" ht="34.5" customHeight="1" thickBot="1" x14ac:dyDescent="0.25">
      <c r="B13" s="208" t="s">
        <v>517</v>
      </c>
      <c r="C13" s="223" t="s">
        <v>520</v>
      </c>
      <c r="D13" s="229">
        <f>'1号別紙６-4（圧縮装置等）'!G35</f>
        <v>63000000</v>
      </c>
      <c r="E13" s="232">
        <f>'1号別紙６-4（圧縮装置等）'!G36</f>
        <v>0</v>
      </c>
      <c r="F13" s="240">
        <f>'1号別紙６-4（圧縮装置等）'!G37</f>
        <v>0</v>
      </c>
      <c r="G13" s="236">
        <f>'1号別紙６-4（圧縮装置等）'!G38</f>
        <v>0</v>
      </c>
      <c r="H13" s="218" t="str">
        <f>'1号別紙６-4（圧縮装置等）'!G39</f>
        <v/>
      </c>
      <c r="I13" s="220" t="str">
        <f t="shared" si="0"/>
        <v>✖</v>
      </c>
      <c r="J13" s="225">
        <f t="shared" si="1"/>
        <v>0</v>
      </c>
    </row>
    <row r="14" spans="1:10" ht="42" customHeight="1" thickTop="1" thickBot="1" x14ac:dyDescent="0.25">
      <c r="B14" s="209"/>
      <c r="C14" s="224" t="s">
        <v>526</v>
      </c>
      <c r="D14" s="230">
        <f>SUM(D5:D13)</f>
        <v>63000000</v>
      </c>
      <c r="E14" s="233">
        <f t="shared" ref="E14:H14" si="2">SUM(E5:E13)</f>
        <v>0</v>
      </c>
      <c r="F14" s="241">
        <f t="shared" si="2"/>
        <v>0</v>
      </c>
      <c r="G14" s="237">
        <f t="shared" si="2"/>
        <v>0</v>
      </c>
      <c r="H14" s="219">
        <f t="shared" si="2"/>
        <v>0</v>
      </c>
      <c r="I14" s="220" t="str">
        <f t="shared" si="0"/>
        <v>〇</v>
      </c>
      <c r="J14" s="225">
        <f t="shared" si="1"/>
        <v>0</v>
      </c>
    </row>
  </sheetData>
  <sheetProtection algorithmName="SHA-512" hashValue="vUyiXXaxYxRP56phpscPPVn1xuxTV3gq5aDrHCdAo/M0hYMoku1ik8YeQzZu9hirrx8uVg5ntNBaQ4MaPJeIbA==" saltValue="KjcA/EQtsIoc5EgHaDjqFw==" spinCount="100000" sheet="1" formatCells="0" formatColumns="0" formatRows="0" selectLockedCells="1"/>
  <mergeCells count="1">
    <mergeCell ref="B3:H3"/>
  </mergeCells>
  <phoneticPr fontId="31"/>
  <dataValidations count="1">
    <dataValidation imeMode="off" allowBlank="1" showInputMessage="1" showErrorMessage="1" sqref="G5" xr:uid="{00000000-0002-0000-0300-000000000000}"/>
  </dataValidations>
  <pageMargins left="0.75" right="0.43307086614173229" top="0.64" bottom="0.68" header="0.19685039370078741" footer="0.27"/>
  <pageSetup paperSize="9" orientation="landscape" r:id="rId1"/>
  <headerFooter>
    <oddFooter>&amp;R&amp;"ＭＳ Ｐ明朝,標準"&amp;10（日本産業規格A列4番）</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D6C6-6BCA-4AEF-B6A5-CADABEBE2939}">
  <dimension ref="A1:CR255"/>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3.33203125" style="245" customWidth="1"/>
    <col min="11" max="11" width="15.6640625" style="243" customWidth="1"/>
    <col min="12" max="12" width="12.6640625" style="243" customWidth="1"/>
    <col min="13" max="13" width="2.6640625" style="243" customWidth="1"/>
    <col min="14" max="14" width="29.88671875" style="243" customWidth="1"/>
    <col min="15" max="125" width="2.6640625" style="243" customWidth="1"/>
    <col min="126" max="16384" width="9" style="243"/>
  </cols>
  <sheetData>
    <row r="1" spans="1:96" ht="10.5" customHeight="1" x14ac:dyDescent="0.2"/>
    <row r="2" spans="1:96" ht="19.5" customHeight="1" x14ac:dyDescent="0.2">
      <c r="A2" s="246"/>
      <c r="B2" s="247" t="s">
        <v>592</v>
      </c>
      <c r="C2" s="246"/>
      <c r="D2" s="248"/>
      <c r="E2" s="248"/>
      <c r="F2" s="248"/>
      <c r="G2" s="246"/>
      <c r="I2" s="245" t="str">
        <f>'１号'!W2</f>
        <v>Ver.5</v>
      </c>
    </row>
    <row r="3" spans="1:96" ht="30" customHeight="1" thickBot="1" x14ac:dyDescent="0.25">
      <c r="A3" s="246"/>
      <c r="B3" s="442" t="s">
        <v>528</v>
      </c>
      <c r="C3" s="443"/>
      <c r="D3" s="443"/>
      <c r="E3" s="443"/>
      <c r="F3" s="443"/>
      <c r="G3" s="443"/>
      <c r="I3" s="249" t="s">
        <v>450</v>
      </c>
    </row>
    <row r="4" spans="1:96" ht="19.5" customHeight="1" thickBot="1" x14ac:dyDescent="0.25">
      <c r="A4" s="246"/>
      <c r="B4" s="250" t="s">
        <v>442</v>
      </c>
      <c r="C4" s="251" t="s">
        <v>313</v>
      </c>
      <c r="D4" s="251" t="s">
        <v>101</v>
      </c>
      <c r="E4" s="251" t="s">
        <v>6</v>
      </c>
      <c r="F4" s="252" t="s">
        <v>236</v>
      </c>
      <c r="G4" s="253" t="s">
        <v>102</v>
      </c>
    </row>
    <row r="5" spans="1:96" ht="19.5" customHeight="1" thickTop="1" x14ac:dyDescent="0.2">
      <c r="A5" s="254">
        <v>1</v>
      </c>
      <c r="B5" s="261"/>
      <c r="C5" s="125"/>
      <c r="D5" s="126"/>
      <c r="E5" s="319"/>
      <c r="F5" s="127"/>
      <c r="G5" s="255" t="str">
        <f>IF(D5="","",D5*E5)</f>
        <v/>
      </c>
    </row>
    <row r="6" spans="1:96" ht="19.5" customHeight="1" x14ac:dyDescent="0.2">
      <c r="A6" s="254">
        <v>2</v>
      </c>
      <c r="B6" s="262"/>
      <c r="C6" s="128"/>
      <c r="D6" s="129"/>
      <c r="E6" s="320"/>
      <c r="F6" s="127"/>
      <c r="G6" s="256" t="str">
        <f t="shared" ref="G6:G34" si="0">IF(D6="","",D6*E6)</f>
        <v/>
      </c>
      <c r="J6" s="260"/>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c r="BA6" s="299"/>
      <c r="BB6" s="299"/>
      <c r="BC6" s="299"/>
      <c r="BD6" s="299"/>
      <c r="BE6" s="299"/>
      <c r="BF6" s="299"/>
      <c r="BG6" s="299"/>
      <c r="BH6" s="299"/>
      <c r="BI6" s="299"/>
      <c r="BJ6" s="299"/>
      <c r="BK6" s="299"/>
      <c r="BL6" s="299"/>
      <c r="BM6" s="299"/>
      <c r="BN6" s="299"/>
      <c r="BO6" s="299"/>
      <c r="BP6" s="299"/>
      <c r="BQ6" s="299"/>
      <c r="BR6" s="299"/>
      <c r="BS6" s="299"/>
      <c r="BT6" s="299"/>
      <c r="BU6" s="299"/>
      <c r="BV6" s="299"/>
      <c r="BW6" s="299"/>
      <c r="BX6" s="299"/>
      <c r="BY6" s="299"/>
      <c r="BZ6" s="299"/>
      <c r="CA6" s="299"/>
      <c r="CB6" s="299"/>
      <c r="CC6" s="299"/>
      <c r="CD6" s="299"/>
      <c r="CE6" s="299"/>
      <c r="CF6" s="299"/>
      <c r="CG6" s="299"/>
      <c r="CH6" s="299"/>
      <c r="CI6" s="299"/>
      <c r="CJ6" s="299"/>
      <c r="CK6" s="299"/>
      <c r="CL6" s="299"/>
      <c r="CM6" s="299"/>
      <c r="CN6" s="299"/>
      <c r="CO6" s="299"/>
      <c r="CP6" s="299"/>
      <c r="CQ6" s="299"/>
      <c r="CR6" s="299"/>
    </row>
    <row r="7" spans="1:96" ht="19.5" customHeight="1" x14ac:dyDescent="0.2">
      <c r="A7" s="254">
        <v>3</v>
      </c>
      <c r="B7" s="262"/>
      <c r="C7" s="128"/>
      <c r="D7" s="129"/>
      <c r="E7" s="320"/>
      <c r="F7" s="127"/>
      <c r="G7" s="256" t="str">
        <f t="shared" si="0"/>
        <v/>
      </c>
      <c r="J7" s="260"/>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c r="BA7" s="299"/>
      <c r="BB7" s="299"/>
      <c r="BC7" s="299"/>
      <c r="BD7" s="299"/>
      <c r="BE7" s="299"/>
      <c r="BF7" s="299"/>
      <c r="BG7" s="299"/>
      <c r="BH7" s="299"/>
      <c r="BI7" s="299"/>
      <c r="BJ7" s="299"/>
      <c r="BK7" s="299"/>
      <c r="BL7" s="299"/>
      <c r="BM7" s="299"/>
      <c r="BN7" s="299"/>
      <c r="BO7" s="299"/>
      <c r="BP7" s="299"/>
      <c r="BQ7" s="299"/>
      <c r="BR7" s="299"/>
      <c r="BS7" s="299"/>
      <c r="BT7" s="299"/>
      <c r="BU7" s="299"/>
      <c r="BV7" s="299"/>
      <c r="BW7" s="299"/>
      <c r="BX7" s="299"/>
      <c r="BY7" s="299"/>
      <c r="BZ7" s="299"/>
      <c r="CA7" s="299"/>
      <c r="CB7" s="299"/>
      <c r="CC7" s="299"/>
      <c r="CD7" s="299"/>
      <c r="CE7" s="299"/>
      <c r="CF7" s="299"/>
      <c r="CG7" s="299"/>
      <c r="CH7" s="299"/>
      <c r="CI7" s="299"/>
      <c r="CJ7" s="299"/>
      <c r="CK7" s="299"/>
      <c r="CL7" s="299"/>
      <c r="CM7" s="299"/>
      <c r="CN7" s="299"/>
      <c r="CO7" s="299"/>
      <c r="CP7" s="299"/>
      <c r="CQ7" s="299"/>
      <c r="CR7" s="299"/>
    </row>
    <row r="8" spans="1:96" ht="19.5" customHeight="1" x14ac:dyDescent="0.2">
      <c r="A8" s="254">
        <v>4</v>
      </c>
      <c r="B8" s="262"/>
      <c r="C8" s="128"/>
      <c r="D8" s="129"/>
      <c r="E8" s="320"/>
      <c r="F8" s="127"/>
      <c r="G8" s="256" t="str">
        <f t="shared" si="0"/>
        <v/>
      </c>
      <c r="J8" s="260"/>
      <c r="K8" s="299"/>
      <c r="L8" s="299"/>
      <c r="M8" s="299"/>
      <c r="N8" s="299"/>
      <c r="O8" s="299"/>
      <c r="Q8" s="299"/>
      <c r="R8" s="299"/>
      <c r="S8" s="299"/>
      <c r="T8" s="299"/>
      <c r="U8" s="299"/>
      <c r="V8" s="299"/>
      <c r="W8" s="299"/>
      <c r="X8" s="299"/>
      <c r="Y8" s="299"/>
      <c r="Z8" s="299"/>
      <c r="AA8" s="299"/>
      <c r="AB8" s="299"/>
      <c r="AC8" s="299"/>
      <c r="AD8" s="299"/>
      <c r="AE8" s="299"/>
      <c r="AF8" s="299"/>
      <c r="AG8" s="299"/>
      <c r="AH8" s="299"/>
      <c r="AI8" s="299"/>
      <c r="AJ8" s="299"/>
      <c r="AK8" s="299"/>
      <c r="AL8" s="299"/>
      <c r="AM8" s="299"/>
      <c r="AN8" s="299"/>
      <c r="AO8" s="299"/>
      <c r="AP8" s="299"/>
      <c r="AQ8" s="299"/>
      <c r="AR8" s="299"/>
      <c r="AS8" s="299"/>
      <c r="AT8" s="299"/>
      <c r="AU8" s="299"/>
      <c r="AV8" s="299"/>
      <c r="AW8" s="299"/>
      <c r="AX8" s="299"/>
      <c r="AY8" s="299"/>
      <c r="AZ8" s="299"/>
      <c r="BA8" s="299"/>
      <c r="BB8" s="299"/>
      <c r="BC8" s="299"/>
      <c r="BD8" s="299"/>
      <c r="BE8" s="299"/>
      <c r="BF8" s="299"/>
      <c r="BG8" s="299"/>
      <c r="BH8" s="299"/>
      <c r="BI8" s="299"/>
      <c r="BJ8" s="299"/>
      <c r="BK8" s="299"/>
      <c r="BL8" s="299"/>
      <c r="BM8" s="299"/>
      <c r="BN8" s="299"/>
      <c r="BO8" s="299"/>
      <c r="BP8" s="299"/>
      <c r="BQ8" s="299"/>
      <c r="BR8" s="299"/>
      <c r="BS8" s="299"/>
      <c r="BT8" s="299"/>
      <c r="BU8" s="299"/>
      <c r="BV8" s="299"/>
      <c r="BW8" s="299"/>
      <c r="BX8" s="299"/>
      <c r="BY8" s="299"/>
      <c r="BZ8" s="299"/>
      <c r="CA8" s="299"/>
      <c r="CB8" s="299"/>
      <c r="CC8" s="299"/>
      <c r="CD8" s="299"/>
      <c r="CE8" s="299"/>
      <c r="CF8" s="299"/>
      <c r="CG8" s="299"/>
      <c r="CH8" s="299"/>
      <c r="CI8" s="299"/>
      <c r="CJ8" s="299"/>
      <c r="CK8" s="299"/>
      <c r="CL8" s="299"/>
      <c r="CM8" s="299"/>
      <c r="CN8" s="299"/>
      <c r="CO8" s="299"/>
      <c r="CP8" s="299"/>
      <c r="CQ8" s="299"/>
      <c r="CR8" s="299"/>
    </row>
    <row r="9" spans="1:96" ht="19.5" customHeight="1" x14ac:dyDescent="0.2">
      <c r="A9" s="254">
        <v>5</v>
      </c>
      <c r="B9" s="262"/>
      <c r="C9" s="128"/>
      <c r="D9" s="129"/>
      <c r="E9" s="320"/>
      <c r="F9" s="127"/>
      <c r="G9" s="256" t="str">
        <f t="shared" si="0"/>
        <v/>
      </c>
      <c r="J9" s="260"/>
      <c r="K9" s="444"/>
      <c r="L9" s="444"/>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c r="BA9" s="299"/>
      <c r="BB9" s="299"/>
      <c r="BC9" s="299"/>
      <c r="BD9" s="299"/>
      <c r="BE9" s="299"/>
      <c r="BF9" s="299"/>
      <c r="BG9" s="299"/>
      <c r="BH9" s="299"/>
      <c r="BI9" s="299"/>
      <c r="BJ9" s="299"/>
      <c r="BK9" s="299"/>
      <c r="BL9" s="299"/>
      <c r="BM9" s="299"/>
      <c r="BN9" s="299"/>
      <c r="BO9" s="299"/>
      <c r="BP9" s="299"/>
      <c r="BQ9" s="299"/>
      <c r="BR9" s="299"/>
      <c r="BS9" s="299"/>
      <c r="BT9" s="299"/>
      <c r="BU9" s="299"/>
      <c r="BV9" s="299"/>
      <c r="BW9" s="299"/>
      <c r="BX9" s="299"/>
      <c r="BY9" s="299"/>
      <c r="BZ9" s="299"/>
      <c r="CA9" s="299"/>
      <c r="CB9" s="299"/>
      <c r="CC9" s="299"/>
      <c r="CD9" s="299"/>
      <c r="CE9" s="299"/>
      <c r="CF9" s="299"/>
      <c r="CG9" s="299"/>
      <c r="CH9" s="299"/>
      <c r="CI9" s="299"/>
      <c r="CJ9" s="299"/>
      <c r="CK9" s="299"/>
      <c r="CL9" s="299"/>
      <c r="CM9" s="299"/>
      <c r="CN9" s="299"/>
      <c r="CO9" s="299"/>
      <c r="CP9" s="299"/>
      <c r="CQ9" s="299"/>
      <c r="CR9" s="299"/>
    </row>
    <row r="10" spans="1:96" ht="19.5" customHeight="1" x14ac:dyDescent="0.2">
      <c r="A10" s="254">
        <v>6</v>
      </c>
      <c r="B10" s="262"/>
      <c r="C10" s="128"/>
      <c r="D10" s="129"/>
      <c r="E10" s="320"/>
      <c r="F10" s="127"/>
      <c r="G10" s="256" t="str">
        <f t="shared" si="0"/>
        <v/>
      </c>
      <c r="K10" s="260"/>
      <c r="L10" s="260"/>
      <c r="M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c r="BA10" s="299"/>
      <c r="BB10" s="299"/>
      <c r="BC10" s="299"/>
      <c r="BD10" s="299"/>
      <c r="BE10" s="299"/>
      <c r="BF10" s="299"/>
      <c r="BG10" s="299"/>
      <c r="BH10" s="299"/>
      <c r="BI10" s="299"/>
      <c r="BJ10" s="299"/>
      <c r="BK10" s="299"/>
      <c r="BL10" s="299"/>
      <c r="BM10" s="299"/>
      <c r="BN10" s="299"/>
      <c r="BO10" s="299"/>
      <c r="BP10" s="299"/>
      <c r="BQ10" s="299"/>
      <c r="BR10" s="299"/>
      <c r="BS10" s="299"/>
      <c r="BT10" s="299"/>
      <c r="BU10" s="299"/>
      <c r="BV10" s="299"/>
      <c r="BW10" s="299"/>
      <c r="BX10" s="299"/>
      <c r="BY10" s="299"/>
      <c r="BZ10" s="299"/>
      <c r="CA10" s="299"/>
      <c r="CB10" s="299"/>
      <c r="CC10" s="299"/>
      <c r="CD10" s="299"/>
      <c r="CE10" s="299"/>
      <c r="CF10" s="299"/>
      <c r="CG10" s="299"/>
      <c r="CH10" s="299"/>
      <c r="CI10" s="299"/>
      <c r="CJ10" s="299"/>
      <c r="CK10" s="299"/>
      <c r="CL10" s="299"/>
      <c r="CM10" s="299"/>
      <c r="CN10" s="299"/>
      <c r="CO10" s="299"/>
      <c r="CP10" s="299"/>
      <c r="CQ10" s="299"/>
      <c r="CR10" s="299"/>
    </row>
    <row r="11" spans="1:96" ht="19.5" customHeight="1" x14ac:dyDescent="0.2">
      <c r="A11" s="254">
        <v>7</v>
      </c>
      <c r="B11" s="262"/>
      <c r="C11" s="128"/>
      <c r="D11" s="129"/>
      <c r="E11" s="320"/>
      <c r="F11" s="127"/>
      <c r="G11" s="256" t="str">
        <f t="shared" si="0"/>
        <v/>
      </c>
      <c r="J11" s="344" t="str">
        <f>D35&amp;E35</f>
        <v>設置場所水素製造能力</v>
      </c>
      <c r="K11" s="345">
        <f>IF(J11=J14,K14,IF(J11=J15,K15,IF(J11=J16,K16,0)))</f>
        <v>0</v>
      </c>
      <c r="L11" s="346"/>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c r="CF11" s="299"/>
      <c r="CG11" s="299"/>
      <c r="CH11" s="299"/>
      <c r="CI11" s="299"/>
      <c r="CJ11" s="299"/>
      <c r="CK11" s="299"/>
      <c r="CL11" s="299"/>
      <c r="CM11" s="299"/>
      <c r="CN11" s="299"/>
      <c r="CO11" s="299"/>
      <c r="CP11" s="299"/>
      <c r="CQ11" s="299"/>
      <c r="CR11" s="299"/>
    </row>
    <row r="12" spans="1:96" ht="19.5" customHeight="1" x14ac:dyDescent="0.2">
      <c r="A12" s="254">
        <v>8</v>
      </c>
      <c r="B12" s="262"/>
      <c r="C12" s="128"/>
      <c r="D12" s="129"/>
      <c r="E12" s="320"/>
      <c r="F12" s="127"/>
      <c r="G12" s="256" t="str">
        <f t="shared" si="0"/>
        <v/>
      </c>
      <c r="J12" s="347" t="s">
        <v>563</v>
      </c>
      <c r="K12" s="348" t="str">
        <f>IF(K11&gt;=2,J18,IF(K11=1,J19,""))</f>
        <v/>
      </c>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c r="CF12" s="299"/>
      <c r="CG12" s="299"/>
      <c r="CH12" s="299"/>
      <c r="CI12" s="299"/>
      <c r="CJ12" s="299"/>
      <c r="CK12" s="299"/>
      <c r="CL12" s="299"/>
      <c r="CM12" s="299"/>
      <c r="CN12" s="299"/>
      <c r="CO12" s="299"/>
      <c r="CP12" s="299"/>
      <c r="CQ12" s="299"/>
      <c r="CR12" s="299"/>
    </row>
    <row r="13" spans="1:96" ht="19.5" customHeight="1" x14ac:dyDescent="0.2">
      <c r="A13" s="254">
        <v>9</v>
      </c>
      <c r="B13" s="262"/>
      <c r="C13" s="128"/>
      <c r="D13" s="129"/>
      <c r="E13" s="320"/>
      <c r="F13" s="127"/>
      <c r="G13" s="256" t="str">
        <f t="shared" si="0"/>
        <v/>
      </c>
      <c r="J13" s="136"/>
      <c r="K13" s="349"/>
      <c r="L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c r="CF13" s="299"/>
      <c r="CG13" s="299"/>
      <c r="CH13" s="299"/>
      <c r="CI13" s="299"/>
      <c r="CJ13" s="299"/>
      <c r="CK13" s="299"/>
      <c r="CL13" s="299"/>
      <c r="CM13" s="299"/>
      <c r="CN13" s="299"/>
      <c r="CO13" s="299"/>
      <c r="CP13" s="299"/>
      <c r="CQ13" s="299"/>
      <c r="CR13" s="299"/>
    </row>
    <row r="14" spans="1:96" ht="19.5" customHeight="1" x14ac:dyDescent="0.2">
      <c r="A14" s="254">
        <v>10</v>
      </c>
      <c r="B14" s="262"/>
      <c r="C14" s="128"/>
      <c r="D14" s="129"/>
      <c r="E14" s="320"/>
      <c r="F14" s="127"/>
      <c r="G14" s="256" t="str">
        <f t="shared" si="0"/>
        <v/>
      </c>
      <c r="J14" s="344" t="s">
        <v>564</v>
      </c>
      <c r="K14" s="344">
        <v>3</v>
      </c>
      <c r="L14" s="299"/>
      <c r="M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c r="CF14" s="299"/>
      <c r="CG14" s="299"/>
      <c r="CH14" s="299"/>
      <c r="CI14" s="299"/>
      <c r="CJ14" s="299"/>
      <c r="CK14" s="299"/>
      <c r="CL14" s="299"/>
      <c r="CM14" s="299"/>
      <c r="CN14" s="299"/>
      <c r="CO14" s="299"/>
      <c r="CP14" s="299"/>
      <c r="CQ14" s="299"/>
      <c r="CR14" s="299"/>
    </row>
    <row r="15" spans="1:96" ht="19.5" customHeight="1" x14ac:dyDescent="0.2">
      <c r="A15" s="254">
        <v>11</v>
      </c>
      <c r="B15" s="262"/>
      <c r="C15" s="128"/>
      <c r="D15" s="129"/>
      <c r="E15" s="320"/>
      <c r="F15" s="127"/>
      <c r="G15" s="256" t="str">
        <f t="shared" si="0"/>
        <v/>
      </c>
      <c r="J15" s="344" t="s">
        <v>565</v>
      </c>
      <c r="K15" s="344">
        <v>2</v>
      </c>
      <c r="M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299"/>
      <c r="CO15" s="299"/>
      <c r="CP15" s="299"/>
      <c r="CQ15" s="299"/>
      <c r="CR15" s="299"/>
    </row>
    <row r="16" spans="1:96" ht="19.5" customHeight="1" x14ac:dyDescent="0.2">
      <c r="A16" s="254">
        <v>12</v>
      </c>
      <c r="B16" s="262"/>
      <c r="C16" s="128"/>
      <c r="D16" s="129"/>
      <c r="E16" s="320"/>
      <c r="F16" s="127"/>
      <c r="G16" s="256" t="str">
        <f t="shared" si="0"/>
        <v/>
      </c>
      <c r="J16" s="344" t="s">
        <v>607</v>
      </c>
      <c r="K16" s="345">
        <v>1</v>
      </c>
      <c r="M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c r="CD16" s="299"/>
      <c r="CE16" s="299"/>
      <c r="CF16" s="299"/>
      <c r="CG16" s="299"/>
      <c r="CH16" s="299"/>
      <c r="CI16" s="299"/>
      <c r="CJ16" s="299"/>
      <c r="CK16" s="299"/>
      <c r="CL16" s="299"/>
      <c r="CM16" s="299"/>
      <c r="CN16" s="299"/>
      <c r="CO16" s="299"/>
      <c r="CP16" s="299"/>
      <c r="CQ16" s="299"/>
      <c r="CR16" s="299"/>
    </row>
    <row r="17" spans="1:96" ht="19.5" customHeight="1" x14ac:dyDescent="0.2">
      <c r="A17" s="254">
        <v>13</v>
      </c>
      <c r="B17" s="262"/>
      <c r="C17" s="128"/>
      <c r="D17" s="129"/>
      <c r="E17" s="320"/>
      <c r="F17" s="127"/>
      <c r="G17" s="256" t="str">
        <f t="shared" si="0"/>
        <v/>
      </c>
      <c r="J17" s="136"/>
      <c r="K17" s="134"/>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c r="CD17" s="299"/>
      <c r="CE17" s="299"/>
      <c r="CF17" s="299"/>
      <c r="CG17" s="299"/>
      <c r="CH17" s="299"/>
      <c r="CI17" s="299"/>
      <c r="CJ17" s="299"/>
      <c r="CK17" s="299"/>
      <c r="CL17" s="299"/>
      <c r="CM17" s="299"/>
      <c r="CN17" s="299"/>
      <c r="CO17" s="299"/>
      <c r="CP17" s="299"/>
      <c r="CQ17" s="299"/>
      <c r="CR17" s="299"/>
    </row>
    <row r="18" spans="1:96" ht="19.5" customHeight="1" x14ac:dyDescent="0.2">
      <c r="A18" s="254">
        <v>14</v>
      </c>
      <c r="B18" s="262"/>
      <c r="C18" s="128"/>
      <c r="D18" s="129"/>
      <c r="E18" s="320"/>
      <c r="F18" s="127"/>
      <c r="G18" s="256" t="str">
        <f t="shared" si="0"/>
        <v/>
      </c>
      <c r="J18" s="350">
        <v>370000000</v>
      </c>
      <c r="K18" s="351" t="s">
        <v>566</v>
      </c>
      <c r="L18" s="299"/>
      <c r="M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c r="CF18" s="299"/>
      <c r="CG18" s="299"/>
      <c r="CH18" s="299"/>
      <c r="CI18" s="299"/>
      <c r="CJ18" s="299"/>
      <c r="CK18" s="299"/>
      <c r="CL18" s="299"/>
      <c r="CM18" s="299"/>
      <c r="CN18" s="299"/>
      <c r="CO18" s="299"/>
      <c r="CP18" s="299"/>
      <c r="CQ18" s="299"/>
      <c r="CR18" s="299"/>
    </row>
    <row r="19" spans="1:96" ht="19.5" customHeight="1" x14ac:dyDescent="0.2">
      <c r="A19" s="254">
        <v>15</v>
      </c>
      <c r="B19" s="262"/>
      <c r="C19" s="128"/>
      <c r="D19" s="129"/>
      <c r="E19" s="320"/>
      <c r="F19" s="127"/>
      <c r="G19" s="256" t="str">
        <f t="shared" si="0"/>
        <v/>
      </c>
      <c r="J19" s="350">
        <v>100000000</v>
      </c>
      <c r="K19" s="351">
        <v>1</v>
      </c>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c r="CF19" s="299"/>
      <c r="CG19" s="299"/>
      <c r="CH19" s="299"/>
      <c r="CI19" s="299"/>
      <c r="CJ19" s="299"/>
      <c r="CK19" s="299"/>
      <c r="CL19" s="299"/>
      <c r="CM19" s="299"/>
      <c r="CN19" s="299"/>
      <c r="CO19" s="299"/>
      <c r="CP19" s="299"/>
      <c r="CQ19" s="299"/>
      <c r="CR19" s="299"/>
    </row>
    <row r="20" spans="1:96" ht="19.5" customHeight="1" x14ac:dyDescent="0.2">
      <c r="A20" s="254">
        <v>16</v>
      </c>
      <c r="B20" s="262"/>
      <c r="C20" s="128"/>
      <c r="D20" s="129"/>
      <c r="E20" s="320"/>
      <c r="F20" s="127"/>
      <c r="G20" s="256" t="str">
        <f t="shared" si="0"/>
        <v/>
      </c>
      <c r="J20" s="136"/>
      <c r="K20" s="134"/>
      <c r="L20" s="299"/>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c r="CF20" s="299"/>
      <c r="CG20" s="299"/>
      <c r="CH20" s="299"/>
      <c r="CI20" s="299"/>
      <c r="CJ20" s="299"/>
      <c r="CK20" s="299"/>
      <c r="CL20" s="299"/>
      <c r="CM20" s="299"/>
      <c r="CN20" s="299"/>
      <c r="CO20" s="299"/>
      <c r="CP20" s="299"/>
      <c r="CQ20" s="299"/>
      <c r="CR20" s="299"/>
    </row>
    <row r="21" spans="1:96" ht="19.5" customHeight="1" x14ac:dyDescent="0.2">
      <c r="A21" s="254">
        <v>17</v>
      </c>
      <c r="B21" s="262"/>
      <c r="C21" s="128"/>
      <c r="D21" s="129"/>
      <c r="E21" s="320"/>
      <c r="F21" s="127"/>
      <c r="G21" s="256" t="str">
        <f t="shared" si="0"/>
        <v/>
      </c>
      <c r="J21" s="137" t="s">
        <v>567</v>
      </c>
      <c r="K21" s="138"/>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c r="CF21" s="299"/>
      <c r="CG21" s="299"/>
      <c r="CH21" s="299"/>
      <c r="CI21" s="299"/>
      <c r="CJ21" s="299"/>
      <c r="CK21" s="299"/>
      <c r="CL21" s="299"/>
      <c r="CM21" s="299"/>
      <c r="CN21" s="299"/>
      <c r="CO21" s="299"/>
      <c r="CP21" s="299"/>
      <c r="CQ21" s="299"/>
      <c r="CR21" s="299"/>
    </row>
    <row r="22" spans="1:96" ht="19.5" customHeight="1" x14ac:dyDescent="0.2">
      <c r="A22" s="254">
        <v>18</v>
      </c>
      <c r="B22" s="262"/>
      <c r="C22" s="128"/>
      <c r="D22" s="129"/>
      <c r="E22" s="320"/>
      <c r="F22" s="127"/>
      <c r="G22" s="256" t="str">
        <f t="shared" si="0"/>
        <v/>
      </c>
      <c r="J22" s="352" t="s">
        <v>568</v>
      </c>
      <c r="K22" s="353">
        <f>IF(ROUNDDOWN(G36*1/2-G38,-3)&gt;G35,G35,ROUNDDOWN(G36*1/2-G38,-3))</f>
        <v>0</v>
      </c>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c r="CF22" s="299"/>
      <c r="CG22" s="299"/>
      <c r="CH22" s="299"/>
      <c r="CI22" s="299"/>
      <c r="CJ22" s="299"/>
      <c r="CK22" s="299"/>
      <c r="CL22" s="299"/>
      <c r="CM22" s="299"/>
      <c r="CN22" s="299"/>
      <c r="CO22" s="299"/>
      <c r="CP22" s="299"/>
      <c r="CQ22" s="299"/>
      <c r="CR22" s="299"/>
    </row>
    <row r="23" spans="1:96" ht="19.5" customHeight="1" x14ac:dyDescent="0.2">
      <c r="A23" s="254">
        <v>19</v>
      </c>
      <c r="B23" s="262"/>
      <c r="C23" s="128"/>
      <c r="D23" s="129"/>
      <c r="E23" s="320"/>
      <c r="F23" s="127"/>
      <c r="G23" s="256" t="str">
        <f t="shared" si="0"/>
        <v/>
      </c>
      <c r="J23" s="352" t="s">
        <v>569</v>
      </c>
      <c r="K23" s="353">
        <f>IF(ROUNDDOWN(G36*1/2,-3)&gt;G35,G35,ROUNDDOWN(G36*1/2,-3))</f>
        <v>0</v>
      </c>
      <c r="L23" s="299"/>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299"/>
      <c r="BZ23" s="299"/>
      <c r="CA23" s="299"/>
      <c r="CB23" s="299"/>
      <c r="CC23" s="299"/>
      <c r="CD23" s="299"/>
      <c r="CE23" s="299"/>
      <c r="CF23" s="299"/>
      <c r="CG23" s="299"/>
      <c r="CH23" s="299"/>
      <c r="CI23" s="299"/>
      <c r="CJ23" s="299"/>
      <c r="CK23" s="299"/>
      <c r="CL23" s="299"/>
      <c r="CM23" s="299"/>
      <c r="CN23" s="299"/>
      <c r="CO23" s="299"/>
      <c r="CP23" s="299"/>
      <c r="CQ23" s="299"/>
      <c r="CR23" s="299"/>
    </row>
    <row r="24" spans="1:96" ht="19.5" customHeight="1" x14ac:dyDescent="0.2">
      <c r="A24" s="254">
        <v>20</v>
      </c>
      <c r="B24" s="262"/>
      <c r="C24" s="128"/>
      <c r="D24" s="129"/>
      <c r="E24" s="320"/>
      <c r="F24" s="127"/>
      <c r="G24" s="256" t="str">
        <f t="shared" si="0"/>
        <v/>
      </c>
      <c r="J24" s="354"/>
      <c r="K24" s="349"/>
      <c r="L24" s="299"/>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c r="BA24" s="299"/>
      <c r="BB24" s="299"/>
      <c r="BC24" s="299"/>
      <c r="BD24" s="299"/>
      <c r="BE24" s="299"/>
      <c r="BF24" s="299"/>
      <c r="BG24" s="299"/>
      <c r="BH24" s="299"/>
      <c r="BI24" s="299"/>
      <c r="BJ24" s="299"/>
      <c r="BK24" s="299"/>
      <c r="BL24" s="299"/>
      <c r="BM24" s="299"/>
      <c r="BN24" s="299"/>
      <c r="BO24" s="299"/>
      <c r="BP24" s="299"/>
      <c r="BQ24" s="299"/>
      <c r="BR24" s="299"/>
      <c r="BS24" s="299"/>
      <c r="BT24" s="299"/>
      <c r="BU24" s="299"/>
      <c r="BV24" s="299"/>
      <c r="BW24" s="299"/>
      <c r="BX24" s="299"/>
      <c r="BY24" s="299"/>
      <c r="BZ24" s="299"/>
      <c r="CA24" s="299"/>
      <c r="CB24" s="299"/>
      <c r="CC24" s="299"/>
      <c r="CD24" s="299"/>
      <c r="CE24" s="299"/>
      <c r="CF24" s="299"/>
      <c r="CG24" s="299"/>
      <c r="CH24" s="299"/>
      <c r="CI24" s="299"/>
      <c r="CJ24" s="299"/>
      <c r="CK24" s="299"/>
      <c r="CL24" s="299"/>
      <c r="CM24" s="299"/>
      <c r="CN24" s="299"/>
      <c r="CO24" s="299"/>
      <c r="CP24" s="299"/>
      <c r="CQ24" s="299"/>
      <c r="CR24" s="299"/>
    </row>
    <row r="25" spans="1:96" ht="19.5" customHeight="1" x14ac:dyDescent="0.2">
      <c r="A25" s="254">
        <v>21</v>
      </c>
      <c r="B25" s="262"/>
      <c r="C25" s="128"/>
      <c r="D25" s="129"/>
      <c r="E25" s="320"/>
      <c r="F25" s="127"/>
      <c r="G25" s="256" t="str">
        <f t="shared" si="0"/>
        <v/>
      </c>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c r="CF25" s="299"/>
      <c r="CG25" s="299"/>
      <c r="CH25" s="299"/>
      <c r="CI25" s="299"/>
      <c r="CJ25" s="299"/>
      <c r="CK25" s="299"/>
      <c r="CL25" s="299"/>
      <c r="CM25" s="299"/>
      <c r="CN25" s="299"/>
      <c r="CO25" s="299"/>
      <c r="CP25" s="299"/>
      <c r="CQ25" s="299"/>
      <c r="CR25" s="299"/>
    </row>
    <row r="26" spans="1:96" ht="19.5" customHeight="1" x14ac:dyDescent="0.2">
      <c r="A26" s="254">
        <v>22</v>
      </c>
      <c r="B26" s="262"/>
      <c r="C26" s="128"/>
      <c r="D26" s="129"/>
      <c r="E26" s="320"/>
      <c r="F26" s="127"/>
      <c r="G26" s="256" t="str">
        <f t="shared" si="0"/>
        <v/>
      </c>
      <c r="J26" s="260"/>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c r="CF26" s="299"/>
      <c r="CG26" s="299"/>
      <c r="CH26" s="299"/>
      <c r="CI26" s="299"/>
      <c r="CJ26" s="299"/>
      <c r="CK26" s="299"/>
      <c r="CL26" s="299"/>
      <c r="CM26" s="299"/>
      <c r="CN26" s="299"/>
      <c r="CO26" s="299"/>
      <c r="CP26" s="299"/>
      <c r="CQ26" s="299"/>
      <c r="CR26" s="299"/>
    </row>
    <row r="27" spans="1:96" ht="19.5" customHeight="1" x14ac:dyDescent="0.2">
      <c r="A27" s="254">
        <v>23</v>
      </c>
      <c r="B27" s="262"/>
      <c r="C27" s="128"/>
      <c r="D27" s="129"/>
      <c r="E27" s="320"/>
      <c r="F27" s="127"/>
      <c r="G27" s="256" t="str">
        <f t="shared" si="0"/>
        <v/>
      </c>
      <c r="J27" s="260"/>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c r="CF27" s="299"/>
      <c r="CG27" s="299"/>
      <c r="CH27" s="299"/>
      <c r="CI27" s="299"/>
      <c r="CJ27" s="299"/>
      <c r="CK27" s="299"/>
      <c r="CL27" s="299"/>
      <c r="CM27" s="299"/>
      <c r="CN27" s="299"/>
      <c r="CO27" s="299"/>
      <c r="CP27" s="299"/>
      <c r="CQ27" s="299"/>
      <c r="CR27" s="299"/>
    </row>
    <row r="28" spans="1:96" ht="19.5" customHeight="1" x14ac:dyDescent="0.2">
      <c r="A28" s="254">
        <v>24</v>
      </c>
      <c r="B28" s="262"/>
      <c r="C28" s="128"/>
      <c r="D28" s="129"/>
      <c r="E28" s="320"/>
      <c r="F28" s="127"/>
      <c r="G28" s="256" t="str">
        <f t="shared" si="0"/>
        <v/>
      </c>
      <c r="J28" s="260"/>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c r="CF28" s="299"/>
      <c r="CG28" s="299"/>
      <c r="CH28" s="299"/>
      <c r="CI28" s="299"/>
      <c r="CJ28" s="299"/>
      <c r="CK28" s="299"/>
      <c r="CL28" s="299"/>
      <c r="CM28" s="299"/>
      <c r="CN28" s="299"/>
      <c r="CO28" s="299"/>
      <c r="CP28" s="299"/>
      <c r="CQ28" s="299"/>
      <c r="CR28" s="299"/>
    </row>
    <row r="29" spans="1:96" ht="19.5" customHeight="1" x14ac:dyDescent="0.2">
      <c r="A29" s="254">
        <v>25</v>
      </c>
      <c r="B29" s="262"/>
      <c r="C29" s="128"/>
      <c r="D29" s="129"/>
      <c r="E29" s="320"/>
      <c r="F29" s="127"/>
      <c r="G29" s="256" t="str">
        <f t="shared" si="0"/>
        <v/>
      </c>
      <c r="J29" s="260"/>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c r="BA29" s="299"/>
      <c r="BB29" s="299"/>
      <c r="BC29" s="299"/>
      <c r="BD29" s="299"/>
      <c r="BE29" s="299"/>
      <c r="BF29" s="299"/>
      <c r="BG29" s="299"/>
      <c r="BH29" s="299"/>
      <c r="BI29" s="299"/>
      <c r="BJ29" s="299"/>
      <c r="BK29" s="299"/>
      <c r="BL29" s="299"/>
      <c r="BM29" s="299"/>
      <c r="BN29" s="299"/>
      <c r="BO29" s="299"/>
      <c r="BP29" s="299"/>
      <c r="BQ29" s="299"/>
      <c r="BR29" s="299"/>
      <c r="BS29" s="299"/>
      <c r="BT29" s="299"/>
      <c r="BU29" s="299"/>
      <c r="BV29" s="299"/>
      <c r="BW29" s="299"/>
      <c r="BX29" s="299"/>
      <c r="BY29" s="299"/>
      <c r="BZ29" s="299"/>
      <c r="CA29" s="299"/>
      <c r="CB29" s="299"/>
      <c r="CC29" s="299"/>
      <c r="CD29" s="299"/>
      <c r="CE29" s="299"/>
      <c r="CF29" s="299"/>
      <c r="CG29" s="299"/>
      <c r="CH29" s="299"/>
      <c r="CI29" s="299"/>
      <c r="CJ29" s="299"/>
      <c r="CK29" s="299"/>
      <c r="CL29" s="299"/>
      <c r="CM29" s="299"/>
      <c r="CN29" s="299"/>
      <c r="CO29" s="299"/>
      <c r="CP29" s="299"/>
      <c r="CQ29" s="299"/>
      <c r="CR29" s="299"/>
    </row>
    <row r="30" spans="1:96" ht="19.5" customHeight="1" x14ac:dyDescent="0.2">
      <c r="A30" s="254">
        <v>26</v>
      </c>
      <c r="B30" s="262"/>
      <c r="C30" s="128"/>
      <c r="D30" s="129"/>
      <c r="E30" s="320"/>
      <c r="F30" s="127"/>
      <c r="G30" s="256" t="str">
        <f t="shared" si="0"/>
        <v/>
      </c>
      <c r="J30" s="260"/>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9"/>
      <c r="BY30" s="299"/>
      <c r="BZ30" s="299"/>
      <c r="CA30" s="299"/>
      <c r="CB30" s="299"/>
      <c r="CC30" s="299"/>
      <c r="CD30" s="299"/>
      <c r="CE30" s="299"/>
      <c r="CF30" s="299"/>
      <c r="CG30" s="299"/>
      <c r="CH30" s="299"/>
      <c r="CI30" s="299"/>
      <c r="CJ30" s="299"/>
      <c r="CK30" s="299"/>
      <c r="CL30" s="299"/>
      <c r="CM30" s="299"/>
      <c r="CN30" s="299"/>
      <c r="CO30" s="299"/>
      <c r="CP30" s="299"/>
      <c r="CQ30" s="299"/>
      <c r="CR30" s="299"/>
    </row>
    <row r="31" spans="1:96" ht="19.5" customHeight="1" x14ac:dyDescent="0.2">
      <c r="A31" s="254">
        <v>27</v>
      </c>
      <c r="B31" s="262"/>
      <c r="C31" s="128"/>
      <c r="D31" s="129"/>
      <c r="E31" s="320"/>
      <c r="F31" s="127"/>
      <c r="G31" s="256" t="str">
        <f t="shared" si="0"/>
        <v/>
      </c>
      <c r="J31" s="260"/>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299"/>
      <c r="CE31" s="299"/>
      <c r="CF31" s="299"/>
      <c r="CG31" s="299"/>
      <c r="CH31" s="299"/>
      <c r="CI31" s="299"/>
      <c r="CJ31" s="299"/>
      <c r="CK31" s="299"/>
      <c r="CL31" s="299"/>
      <c r="CM31" s="299"/>
      <c r="CN31" s="299"/>
      <c r="CO31" s="299"/>
      <c r="CP31" s="299"/>
      <c r="CQ31" s="299"/>
      <c r="CR31" s="299"/>
    </row>
    <row r="32" spans="1:96" ht="19.5" customHeight="1" x14ac:dyDescent="0.2">
      <c r="A32" s="254">
        <v>28</v>
      </c>
      <c r="B32" s="262"/>
      <c r="C32" s="128"/>
      <c r="D32" s="129"/>
      <c r="E32" s="320"/>
      <c r="F32" s="127"/>
      <c r="G32" s="256" t="str">
        <f>IF(D32="","",D32*E32)</f>
        <v/>
      </c>
      <c r="J32" s="260"/>
      <c r="K32" s="299"/>
      <c r="L32" s="299"/>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299"/>
      <c r="CP32" s="299"/>
      <c r="CQ32" s="299"/>
      <c r="CR32" s="299"/>
    </row>
    <row r="33" spans="1:96" ht="19.5" customHeight="1" x14ac:dyDescent="0.2">
      <c r="A33" s="254">
        <v>29</v>
      </c>
      <c r="B33" s="262"/>
      <c r="C33" s="128"/>
      <c r="D33" s="129"/>
      <c r="E33" s="320"/>
      <c r="F33" s="127"/>
      <c r="G33" s="256" t="str">
        <f>IF(D33="","",D33*E33)</f>
        <v/>
      </c>
      <c r="J33" s="260"/>
      <c r="K33" s="299"/>
      <c r="L33" s="299"/>
      <c r="M33" s="299"/>
      <c r="N33" s="299"/>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299"/>
      <c r="BT33" s="299"/>
      <c r="BU33" s="299"/>
      <c r="BV33" s="299"/>
      <c r="BW33" s="299"/>
      <c r="BX33" s="299"/>
      <c r="BY33" s="299"/>
      <c r="BZ33" s="299"/>
      <c r="CA33" s="299"/>
      <c r="CB33" s="299"/>
      <c r="CC33" s="299"/>
      <c r="CD33" s="299"/>
      <c r="CE33" s="299"/>
      <c r="CF33" s="299"/>
      <c r="CG33" s="299"/>
      <c r="CH33" s="299"/>
      <c r="CI33" s="299"/>
      <c r="CJ33" s="299"/>
      <c r="CK33" s="299"/>
      <c r="CL33" s="299"/>
      <c r="CM33" s="299"/>
      <c r="CN33" s="299"/>
      <c r="CO33" s="299"/>
      <c r="CP33" s="299"/>
      <c r="CQ33" s="299"/>
      <c r="CR33" s="299"/>
    </row>
    <row r="34" spans="1:96" ht="19.5" customHeight="1" thickBot="1" x14ac:dyDescent="0.25">
      <c r="A34" s="254">
        <v>30</v>
      </c>
      <c r="B34" s="263"/>
      <c r="C34" s="197"/>
      <c r="D34" s="130"/>
      <c r="E34" s="321"/>
      <c r="F34" s="198"/>
      <c r="G34" s="257" t="str">
        <f t="shared" si="0"/>
        <v/>
      </c>
      <c r="J34" s="260"/>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A34" s="299"/>
      <c r="BB34" s="299"/>
      <c r="BC34" s="299"/>
      <c r="BD34" s="299"/>
      <c r="BE34" s="299"/>
      <c r="BF34" s="299"/>
      <c r="BG34" s="299"/>
      <c r="BH34" s="299"/>
      <c r="BI34" s="299"/>
      <c r="BJ34" s="299"/>
      <c r="BK34" s="299"/>
      <c r="BL34" s="299"/>
      <c r="BM34" s="299"/>
      <c r="BN34" s="299"/>
      <c r="BO34" s="299"/>
      <c r="BP34" s="299"/>
      <c r="BQ34" s="299"/>
      <c r="BR34" s="299"/>
      <c r="BS34" s="299"/>
      <c r="BT34" s="299"/>
      <c r="BU34" s="299"/>
      <c r="BV34" s="299"/>
      <c r="BW34" s="299"/>
      <c r="BX34" s="299"/>
      <c r="BY34" s="299"/>
      <c r="BZ34" s="299"/>
      <c r="CA34" s="299"/>
      <c r="CB34" s="299"/>
      <c r="CC34" s="299"/>
      <c r="CD34" s="299"/>
      <c r="CE34" s="299"/>
      <c r="CF34" s="299"/>
      <c r="CG34" s="299"/>
      <c r="CH34" s="299"/>
      <c r="CI34" s="299"/>
      <c r="CJ34" s="299"/>
      <c r="CK34" s="299"/>
      <c r="CL34" s="299"/>
      <c r="CM34" s="299"/>
      <c r="CN34" s="299"/>
      <c r="CO34" s="299"/>
      <c r="CP34" s="299"/>
      <c r="CQ34" s="299"/>
      <c r="CR34" s="299"/>
    </row>
    <row r="35" spans="1:96" ht="35.1" customHeight="1" x14ac:dyDescent="0.2">
      <c r="A35" s="246"/>
      <c r="B35" s="445" t="s">
        <v>456</v>
      </c>
      <c r="C35" s="446"/>
      <c r="D35" s="328" t="s">
        <v>570</v>
      </c>
      <c r="E35" s="447" t="s">
        <v>311</v>
      </c>
      <c r="F35" s="448"/>
      <c r="G35" s="355" t="str">
        <f>K12</f>
        <v/>
      </c>
      <c r="J35" s="260"/>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299"/>
      <c r="CE35" s="299"/>
      <c r="CF35" s="299"/>
      <c r="CG35" s="299"/>
      <c r="CH35" s="299"/>
      <c r="CI35" s="299"/>
      <c r="CJ35" s="299"/>
      <c r="CK35" s="299"/>
      <c r="CL35" s="299"/>
      <c r="CM35" s="299"/>
      <c r="CN35" s="299"/>
      <c r="CO35" s="299"/>
      <c r="CP35" s="299"/>
      <c r="CQ35" s="299"/>
      <c r="CR35" s="299"/>
    </row>
    <row r="36" spans="1:96" ht="24" customHeight="1" x14ac:dyDescent="0.2">
      <c r="A36" s="246"/>
      <c r="B36" s="449" t="s">
        <v>478</v>
      </c>
      <c r="C36" s="450"/>
      <c r="D36" s="451">
        <f>SUMIF($B$5:$B$34,"&lt;&gt;"&amp;"▼助成対象外",$G$5:$G$34)</f>
        <v>0</v>
      </c>
      <c r="E36" s="452"/>
      <c r="F36" s="453"/>
      <c r="G36" s="356">
        <f>IF(OR(G35=0,ISERROR(D36)),0,IF(D36&lt;0,0,D36))</f>
        <v>0</v>
      </c>
      <c r="J36" s="260"/>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299"/>
      <c r="CE36" s="299"/>
      <c r="CF36" s="299"/>
      <c r="CG36" s="299"/>
      <c r="CH36" s="299"/>
      <c r="CI36" s="299"/>
      <c r="CJ36" s="299"/>
      <c r="CK36" s="299"/>
      <c r="CL36" s="299"/>
      <c r="CM36" s="299"/>
      <c r="CN36" s="299"/>
      <c r="CO36" s="299"/>
      <c r="CP36" s="299"/>
      <c r="CQ36" s="299"/>
      <c r="CR36" s="299"/>
    </row>
    <row r="37" spans="1:96" ht="24" customHeight="1" x14ac:dyDescent="0.2">
      <c r="A37" s="246"/>
      <c r="B37" s="449" t="s">
        <v>479</v>
      </c>
      <c r="C37" s="450"/>
      <c r="D37" s="451">
        <f>SUMIF($B$5:$B$34,"▼助成対象外",$G$5:$G$34)</f>
        <v>0</v>
      </c>
      <c r="E37" s="452"/>
      <c r="F37" s="453"/>
      <c r="G37" s="356">
        <f>IF(OR(G35=0,ISERROR(D37)),0,IF(D37&lt;0,0,D37))</f>
        <v>0</v>
      </c>
      <c r="J37" s="260"/>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99"/>
      <c r="BB37" s="299"/>
      <c r="BC37" s="299"/>
      <c r="BD37" s="299"/>
      <c r="BE37" s="299"/>
      <c r="BF37" s="299"/>
      <c r="BG37" s="299"/>
      <c r="BH37" s="299"/>
      <c r="BI37" s="299"/>
      <c r="BJ37" s="299"/>
      <c r="BK37" s="299"/>
      <c r="BL37" s="299"/>
      <c r="BM37" s="299"/>
      <c r="BN37" s="299"/>
      <c r="BO37" s="299"/>
      <c r="BP37" s="299"/>
      <c r="BQ37" s="299"/>
      <c r="BR37" s="299"/>
      <c r="BS37" s="299"/>
      <c r="BT37" s="299"/>
      <c r="BU37" s="299"/>
      <c r="BV37" s="299"/>
      <c r="BW37" s="299"/>
      <c r="BX37" s="299"/>
      <c r="BY37" s="299"/>
      <c r="BZ37" s="299"/>
      <c r="CA37" s="299"/>
      <c r="CB37" s="299"/>
      <c r="CC37" s="299"/>
      <c r="CD37" s="299"/>
      <c r="CE37" s="299"/>
      <c r="CF37" s="299"/>
      <c r="CG37" s="299"/>
      <c r="CH37" s="299"/>
      <c r="CI37" s="299"/>
      <c r="CJ37" s="299"/>
      <c r="CK37" s="299"/>
      <c r="CL37" s="299"/>
      <c r="CM37" s="299"/>
      <c r="CN37" s="299"/>
      <c r="CO37" s="299"/>
      <c r="CP37" s="299"/>
      <c r="CQ37" s="299"/>
      <c r="CR37" s="299"/>
    </row>
    <row r="38" spans="1:96" ht="24" customHeight="1" thickBot="1" x14ac:dyDescent="0.25">
      <c r="A38" s="246"/>
      <c r="B38" s="455" t="s">
        <v>463</v>
      </c>
      <c r="C38" s="456"/>
      <c r="D38" s="357" t="s">
        <v>443</v>
      </c>
      <c r="E38" s="457" t="s">
        <v>571</v>
      </c>
      <c r="F38" s="458"/>
      <c r="G38" s="264"/>
      <c r="H38" s="260" t="s">
        <v>572</v>
      </c>
      <c r="I38" s="260"/>
      <c r="J38" s="260"/>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299"/>
      <c r="CO38" s="299"/>
      <c r="CP38" s="299"/>
      <c r="CQ38" s="299"/>
      <c r="CR38" s="299"/>
    </row>
    <row r="39" spans="1:96" ht="37.5" customHeight="1" thickTop="1" thickBot="1" x14ac:dyDescent="0.25">
      <c r="A39" s="246"/>
      <c r="B39" s="459" t="s">
        <v>488</v>
      </c>
      <c r="C39" s="460"/>
      <c r="D39" s="461" t="str">
        <f>IF(E38=J22,K22,IF(E38=J23,K23,""))</f>
        <v/>
      </c>
      <c r="E39" s="462"/>
      <c r="F39" s="463"/>
      <c r="G39" s="358" t="str">
        <f>IF(OR(G35=0,ISERROR(D39)),0,IF(D39&lt;0,0,D39))</f>
        <v/>
      </c>
      <c r="J39" s="260"/>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299"/>
      <c r="BQ39" s="299"/>
      <c r="BR39" s="299"/>
      <c r="BS39" s="299"/>
      <c r="BT39" s="299"/>
      <c r="BU39" s="299"/>
      <c r="BV39" s="299"/>
      <c r="BW39" s="299"/>
      <c r="BX39" s="299"/>
      <c r="BY39" s="299"/>
      <c r="BZ39" s="299"/>
      <c r="CA39" s="299"/>
      <c r="CB39" s="299"/>
      <c r="CC39" s="299"/>
      <c r="CD39" s="299"/>
      <c r="CE39" s="299"/>
      <c r="CF39" s="299"/>
      <c r="CG39" s="299"/>
      <c r="CH39" s="299"/>
      <c r="CI39" s="299"/>
      <c r="CJ39" s="299"/>
      <c r="CK39" s="299"/>
      <c r="CL39" s="299"/>
      <c r="CM39" s="299"/>
      <c r="CN39" s="299"/>
      <c r="CO39" s="299"/>
      <c r="CP39" s="299"/>
      <c r="CQ39" s="299"/>
      <c r="CR39" s="299"/>
    </row>
    <row r="40" spans="1:96" ht="22.5" customHeight="1" x14ac:dyDescent="0.2">
      <c r="A40" s="246"/>
      <c r="B40" s="454" t="s">
        <v>457</v>
      </c>
      <c r="C40" s="454"/>
      <c r="D40" s="454"/>
      <c r="E40" s="454"/>
      <c r="F40" s="454"/>
      <c r="G40" s="454"/>
      <c r="H40" s="259"/>
      <c r="J40" s="260"/>
      <c r="K40" s="299"/>
      <c r="L40" s="299"/>
      <c r="M40" s="299"/>
      <c r="N40" s="299"/>
      <c r="O40" s="299"/>
      <c r="P40" s="299"/>
      <c r="Q40" s="299"/>
      <c r="R40" s="299"/>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299"/>
      <c r="BR40" s="299"/>
      <c r="BS40" s="299"/>
      <c r="BT40" s="299"/>
      <c r="BU40" s="299"/>
      <c r="BV40" s="299"/>
      <c r="BW40" s="299"/>
      <c r="BX40" s="299"/>
      <c r="BY40" s="299"/>
      <c r="BZ40" s="299"/>
      <c r="CA40" s="299"/>
      <c r="CB40" s="299"/>
      <c r="CC40" s="299"/>
      <c r="CD40" s="299"/>
      <c r="CE40" s="299"/>
      <c r="CF40" s="299"/>
      <c r="CG40" s="299"/>
      <c r="CH40" s="299"/>
      <c r="CI40" s="299"/>
      <c r="CJ40" s="299"/>
      <c r="CK40" s="299"/>
      <c r="CL40" s="299"/>
      <c r="CM40" s="299"/>
      <c r="CN40" s="299"/>
      <c r="CO40" s="299"/>
      <c r="CP40" s="299"/>
      <c r="CQ40" s="299"/>
      <c r="CR40" s="299"/>
    </row>
    <row r="41" spans="1:96" x14ac:dyDescent="0.2">
      <c r="J41" s="260"/>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299"/>
      <c r="BR41" s="299"/>
      <c r="BS41" s="299"/>
      <c r="BT41" s="299"/>
      <c r="BU41" s="299"/>
      <c r="BV41" s="299"/>
      <c r="BW41" s="299"/>
      <c r="BX41" s="299"/>
      <c r="BY41" s="299"/>
      <c r="BZ41" s="299"/>
      <c r="CA41" s="299"/>
      <c r="CB41" s="299"/>
      <c r="CC41" s="299"/>
      <c r="CD41" s="299"/>
      <c r="CE41" s="299"/>
      <c r="CF41" s="299"/>
      <c r="CG41" s="299"/>
      <c r="CH41" s="299"/>
      <c r="CI41" s="299"/>
      <c r="CJ41" s="299"/>
      <c r="CK41" s="299"/>
      <c r="CL41" s="299"/>
      <c r="CM41" s="299"/>
      <c r="CN41" s="299"/>
      <c r="CO41" s="299"/>
      <c r="CP41" s="299"/>
      <c r="CQ41" s="299"/>
      <c r="CR41" s="299"/>
    </row>
    <row r="42" spans="1:96" x14ac:dyDescent="0.2">
      <c r="J42" s="260"/>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299"/>
      <c r="BR42" s="299"/>
      <c r="BS42" s="299"/>
      <c r="BT42" s="299"/>
      <c r="BU42" s="299"/>
      <c r="BV42" s="299"/>
      <c r="BW42" s="299"/>
      <c r="BX42" s="299"/>
      <c r="BY42" s="299"/>
      <c r="BZ42" s="299"/>
      <c r="CA42" s="299"/>
      <c r="CB42" s="299"/>
      <c r="CC42" s="299"/>
      <c r="CD42" s="299"/>
      <c r="CE42" s="299"/>
      <c r="CF42" s="299"/>
      <c r="CG42" s="299"/>
      <c r="CH42" s="299"/>
      <c r="CI42" s="299"/>
      <c r="CJ42" s="299"/>
      <c r="CK42" s="299"/>
      <c r="CL42" s="299"/>
      <c r="CM42" s="299"/>
      <c r="CN42" s="299"/>
      <c r="CO42" s="299"/>
      <c r="CP42" s="299"/>
      <c r="CQ42" s="299"/>
      <c r="CR42" s="299"/>
    </row>
    <row r="43" spans="1:96" x14ac:dyDescent="0.2">
      <c r="J43" s="260"/>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299"/>
      <c r="BY43" s="299"/>
      <c r="BZ43" s="299"/>
      <c r="CA43" s="299"/>
      <c r="CB43" s="299"/>
      <c r="CC43" s="299"/>
      <c r="CD43" s="299"/>
      <c r="CE43" s="299"/>
      <c r="CF43" s="299"/>
      <c r="CG43" s="299"/>
      <c r="CH43" s="299"/>
      <c r="CI43" s="299"/>
      <c r="CJ43" s="299"/>
      <c r="CK43" s="299"/>
      <c r="CL43" s="299"/>
      <c r="CM43" s="299"/>
      <c r="CN43" s="299"/>
      <c r="CO43" s="299"/>
      <c r="CP43" s="299"/>
      <c r="CQ43" s="299"/>
      <c r="CR43" s="299"/>
    </row>
    <row r="44" spans="1:96" x14ac:dyDescent="0.2">
      <c r="J44" s="260"/>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299"/>
      <c r="BY44" s="299"/>
      <c r="BZ44" s="299"/>
      <c r="CA44" s="299"/>
      <c r="CB44" s="299"/>
      <c r="CC44" s="299"/>
      <c r="CD44" s="299"/>
      <c r="CE44" s="299"/>
      <c r="CF44" s="299"/>
      <c r="CG44" s="299"/>
      <c r="CH44" s="299"/>
      <c r="CI44" s="299"/>
      <c r="CJ44" s="299"/>
      <c r="CK44" s="299"/>
      <c r="CL44" s="299"/>
      <c r="CM44" s="299"/>
      <c r="CN44" s="299"/>
      <c r="CO44" s="299"/>
      <c r="CP44" s="299"/>
      <c r="CQ44" s="299"/>
      <c r="CR44" s="299"/>
    </row>
    <row r="45" spans="1:96" x14ac:dyDescent="0.2">
      <c r="J45" s="260"/>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299"/>
      <c r="BP45" s="299"/>
      <c r="BQ45" s="299"/>
      <c r="BR45" s="299"/>
      <c r="BS45" s="299"/>
      <c r="BT45" s="299"/>
      <c r="BU45" s="299"/>
      <c r="BV45" s="299"/>
      <c r="BW45" s="299"/>
      <c r="BX45" s="299"/>
      <c r="BY45" s="299"/>
      <c r="BZ45" s="299"/>
      <c r="CA45" s="299"/>
      <c r="CB45" s="299"/>
      <c r="CC45" s="299"/>
      <c r="CD45" s="299"/>
      <c r="CE45" s="299"/>
      <c r="CF45" s="299"/>
      <c r="CG45" s="299"/>
      <c r="CH45" s="299"/>
      <c r="CI45" s="299"/>
      <c r="CJ45" s="299"/>
      <c r="CK45" s="299"/>
      <c r="CL45" s="299"/>
      <c r="CM45" s="299"/>
      <c r="CN45" s="299"/>
      <c r="CO45" s="299"/>
      <c r="CP45" s="299"/>
      <c r="CQ45" s="299"/>
      <c r="CR45" s="299"/>
    </row>
    <row r="46" spans="1:96" x14ac:dyDescent="0.2">
      <c r="J46" s="260"/>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299"/>
      <c r="BB46" s="299"/>
      <c r="BC46" s="299"/>
      <c r="BD46" s="299"/>
      <c r="BE46" s="299"/>
      <c r="BF46" s="299"/>
      <c r="BG46" s="299"/>
      <c r="BH46" s="299"/>
      <c r="BI46" s="299"/>
      <c r="BJ46" s="299"/>
      <c r="BK46" s="299"/>
      <c r="BL46" s="299"/>
      <c r="BM46" s="299"/>
      <c r="BN46" s="299"/>
      <c r="BO46" s="299"/>
      <c r="BP46" s="299"/>
      <c r="BQ46" s="299"/>
      <c r="BR46" s="299"/>
      <c r="BS46" s="299"/>
      <c r="BT46" s="299"/>
      <c r="BU46" s="299"/>
      <c r="BV46" s="299"/>
      <c r="BW46" s="299"/>
      <c r="BX46" s="299"/>
      <c r="BY46" s="299"/>
      <c r="BZ46" s="299"/>
      <c r="CA46" s="299"/>
      <c r="CB46" s="299"/>
      <c r="CC46" s="299"/>
      <c r="CD46" s="299"/>
      <c r="CE46" s="299"/>
      <c r="CF46" s="299"/>
      <c r="CG46" s="299"/>
      <c r="CH46" s="299"/>
      <c r="CI46" s="299"/>
      <c r="CJ46" s="299"/>
      <c r="CK46" s="299"/>
      <c r="CL46" s="299"/>
      <c r="CM46" s="299"/>
      <c r="CN46" s="299"/>
      <c r="CO46" s="299"/>
      <c r="CP46" s="299"/>
      <c r="CQ46" s="299"/>
      <c r="CR46" s="299"/>
    </row>
    <row r="47" spans="1:96" x14ac:dyDescent="0.2">
      <c r="J47" s="260"/>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299"/>
      <c r="BY47" s="299"/>
      <c r="BZ47" s="299"/>
      <c r="CA47" s="299"/>
      <c r="CB47" s="299"/>
      <c r="CC47" s="299"/>
      <c r="CD47" s="299"/>
      <c r="CE47" s="299"/>
      <c r="CF47" s="299"/>
      <c r="CG47" s="299"/>
      <c r="CH47" s="299"/>
      <c r="CI47" s="299"/>
      <c r="CJ47" s="299"/>
      <c r="CK47" s="299"/>
      <c r="CL47" s="299"/>
      <c r="CM47" s="299"/>
      <c r="CN47" s="299"/>
      <c r="CO47" s="299"/>
      <c r="CP47" s="299"/>
      <c r="CQ47" s="299"/>
      <c r="CR47" s="299"/>
    </row>
    <row r="48" spans="1:96" x14ac:dyDescent="0.2">
      <c r="J48" s="260"/>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299"/>
      <c r="BY48" s="299"/>
      <c r="BZ48" s="299"/>
      <c r="CA48" s="299"/>
      <c r="CB48" s="299"/>
      <c r="CC48" s="299"/>
      <c r="CD48" s="299"/>
      <c r="CE48" s="299"/>
      <c r="CF48" s="299"/>
      <c r="CG48" s="299"/>
      <c r="CH48" s="299"/>
      <c r="CI48" s="299"/>
      <c r="CJ48" s="299"/>
      <c r="CK48" s="299"/>
      <c r="CL48" s="299"/>
      <c r="CM48" s="299"/>
      <c r="CN48" s="299"/>
      <c r="CO48" s="299"/>
      <c r="CP48" s="299"/>
      <c r="CQ48" s="299"/>
      <c r="CR48" s="299"/>
    </row>
    <row r="49" spans="10:96" x14ac:dyDescent="0.2">
      <c r="J49" s="260"/>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299"/>
      <c r="BY49" s="299"/>
      <c r="BZ49" s="299"/>
      <c r="CA49" s="299"/>
      <c r="CB49" s="299"/>
      <c r="CC49" s="299"/>
      <c r="CD49" s="299"/>
      <c r="CE49" s="299"/>
      <c r="CF49" s="299"/>
      <c r="CG49" s="299"/>
      <c r="CH49" s="299"/>
      <c r="CI49" s="299"/>
      <c r="CJ49" s="299"/>
      <c r="CK49" s="299"/>
      <c r="CL49" s="299"/>
      <c r="CM49" s="299"/>
      <c r="CN49" s="299"/>
      <c r="CO49" s="299"/>
      <c r="CP49" s="299"/>
      <c r="CQ49" s="299"/>
      <c r="CR49" s="299"/>
    </row>
    <row r="50" spans="10:96" x14ac:dyDescent="0.2">
      <c r="J50" s="260"/>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299"/>
      <c r="BY50" s="299"/>
      <c r="BZ50" s="299"/>
      <c r="CA50" s="299"/>
      <c r="CB50" s="299"/>
      <c r="CC50" s="299"/>
      <c r="CD50" s="299"/>
      <c r="CE50" s="299"/>
      <c r="CF50" s="299"/>
      <c r="CG50" s="299"/>
      <c r="CH50" s="299"/>
      <c r="CI50" s="299"/>
      <c r="CJ50" s="299"/>
      <c r="CK50" s="299"/>
      <c r="CL50" s="299"/>
      <c r="CM50" s="299"/>
      <c r="CN50" s="299"/>
      <c r="CO50" s="299"/>
      <c r="CP50" s="299"/>
      <c r="CQ50" s="299"/>
      <c r="CR50" s="299"/>
    </row>
    <row r="51" spans="10:96" x14ac:dyDescent="0.2">
      <c r="J51" s="260"/>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299"/>
      <c r="BT51" s="299"/>
      <c r="BU51" s="299"/>
      <c r="BV51" s="299"/>
      <c r="BW51" s="299"/>
      <c r="BX51" s="299"/>
      <c r="BY51" s="299"/>
      <c r="BZ51" s="299"/>
      <c r="CA51" s="299"/>
      <c r="CB51" s="299"/>
      <c r="CC51" s="299"/>
      <c r="CD51" s="299"/>
      <c r="CE51" s="299"/>
      <c r="CF51" s="299"/>
      <c r="CG51" s="299"/>
      <c r="CH51" s="299"/>
      <c r="CI51" s="299"/>
      <c r="CJ51" s="299"/>
      <c r="CK51" s="299"/>
      <c r="CL51" s="299"/>
      <c r="CM51" s="299"/>
      <c r="CN51" s="299"/>
      <c r="CO51" s="299"/>
      <c r="CP51" s="299"/>
      <c r="CQ51" s="299"/>
      <c r="CR51" s="299"/>
    </row>
    <row r="52" spans="10:96" x14ac:dyDescent="0.2">
      <c r="J52" s="260"/>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299"/>
      <c r="BT52" s="299"/>
      <c r="BU52" s="299"/>
      <c r="BV52" s="299"/>
      <c r="BW52" s="299"/>
      <c r="BX52" s="299"/>
      <c r="BY52" s="299"/>
      <c r="BZ52" s="299"/>
      <c r="CA52" s="299"/>
      <c r="CB52" s="299"/>
      <c r="CC52" s="299"/>
      <c r="CD52" s="299"/>
      <c r="CE52" s="299"/>
      <c r="CF52" s="299"/>
      <c r="CG52" s="299"/>
      <c r="CH52" s="299"/>
      <c r="CI52" s="299"/>
      <c r="CJ52" s="299"/>
      <c r="CK52" s="299"/>
      <c r="CL52" s="299"/>
      <c r="CM52" s="299"/>
      <c r="CN52" s="299"/>
      <c r="CO52" s="299"/>
      <c r="CP52" s="299"/>
      <c r="CQ52" s="299"/>
      <c r="CR52" s="299"/>
    </row>
    <row r="53" spans="10:96" x14ac:dyDescent="0.2">
      <c r="J53" s="260"/>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299"/>
      <c r="BR53" s="299"/>
      <c r="BS53" s="299"/>
      <c r="BT53" s="299"/>
      <c r="BU53" s="299"/>
      <c r="BV53" s="299"/>
      <c r="BW53" s="299"/>
      <c r="BX53" s="299"/>
      <c r="BY53" s="299"/>
      <c r="BZ53" s="299"/>
      <c r="CA53" s="299"/>
      <c r="CB53" s="299"/>
      <c r="CC53" s="299"/>
      <c r="CD53" s="299"/>
      <c r="CE53" s="299"/>
      <c r="CF53" s="299"/>
      <c r="CG53" s="299"/>
      <c r="CH53" s="299"/>
      <c r="CI53" s="299"/>
      <c r="CJ53" s="299"/>
      <c r="CK53" s="299"/>
      <c r="CL53" s="299"/>
      <c r="CM53" s="299"/>
      <c r="CN53" s="299"/>
      <c r="CO53" s="299"/>
      <c r="CP53" s="299"/>
      <c r="CQ53" s="299"/>
      <c r="CR53" s="299"/>
    </row>
    <row r="54" spans="10:96" x14ac:dyDescent="0.2">
      <c r="J54" s="260"/>
      <c r="K54" s="299"/>
      <c r="L54" s="299"/>
      <c r="M54" s="299"/>
      <c r="N54" s="299"/>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299"/>
      <c r="BC54" s="299"/>
      <c r="BD54" s="299"/>
      <c r="BE54" s="299"/>
      <c r="BF54" s="299"/>
      <c r="BG54" s="299"/>
      <c r="BH54" s="299"/>
      <c r="BI54" s="299"/>
      <c r="BJ54" s="299"/>
      <c r="BK54" s="299"/>
      <c r="BL54" s="299"/>
      <c r="BM54" s="299"/>
      <c r="BN54" s="299"/>
      <c r="BO54" s="299"/>
      <c r="BP54" s="299"/>
      <c r="BQ54" s="299"/>
      <c r="BR54" s="299"/>
      <c r="BS54" s="299"/>
      <c r="BT54" s="299"/>
      <c r="BU54" s="299"/>
      <c r="BV54" s="299"/>
      <c r="BW54" s="299"/>
      <c r="BX54" s="299"/>
      <c r="BY54" s="299"/>
      <c r="BZ54" s="299"/>
      <c r="CA54" s="299"/>
      <c r="CB54" s="299"/>
      <c r="CC54" s="299"/>
      <c r="CD54" s="299"/>
      <c r="CE54" s="299"/>
      <c r="CF54" s="299"/>
      <c r="CG54" s="299"/>
      <c r="CH54" s="299"/>
      <c r="CI54" s="299"/>
      <c r="CJ54" s="299"/>
      <c r="CK54" s="299"/>
      <c r="CL54" s="299"/>
      <c r="CM54" s="299"/>
      <c r="CN54" s="299"/>
      <c r="CO54" s="299"/>
      <c r="CP54" s="299"/>
      <c r="CQ54" s="299"/>
      <c r="CR54" s="299"/>
    </row>
    <row r="55" spans="10:96" x14ac:dyDescent="0.2">
      <c r="J55" s="260"/>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299"/>
      <c r="BT55" s="299"/>
      <c r="BU55" s="299"/>
      <c r="BV55" s="299"/>
      <c r="BW55" s="299"/>
      <c r="BX55" s="299"/>
      <c r="BY55" s="299"/>
      <c r="BZ55" s="299"/>
      <c r="CA55" s="299"/>
      <c r="CB55" s="299"/>
      <c r="CC55" s="299"/>
      <c r="CD55" s="299"/>
      <c r="CE55" s="299"/>
      <c r="CF55" s="299"/>
      <c r="CG55" s="299"/>
      <c r="CH55" s="299"/>
      <c r="CI55" s="299"/>
      <c r="CJ55" s="299"/>
      <c r="CK55" s="299"/>
      <c r="CL55" s="299"/>
      <c r="CM55" s="299"/>
      <c r="CN55" s="299"/>
      <c r="CO55" s="299"/>
      <c r="CP55" s="299"/>
      <c r="CQ55" s="299"/>
      <c r="CR55" s="299"/>
    </row>
    <row r="56" spans="10:96" x14ac:dyDescent="0.2">
      <c r="J56" s="260"/>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299"/>
      <c r="BT56" s="299"/>
      <c r="BU56" s="299"/>
      <c r="BV56" s="299"/>
      <c r="BW56" s="299"/>
      <c r="BX56" s="299"/>
      <c r="BY56" s="299"/>
      <c r="BZ56" s="299"/>
      <c r="CA56" s="299"/>
      <c r="CB56" s="299"/>
      <c r="CC56" s="299"/>
      <c r="CD56" s="299"/>
      <c r="CE56" s="299"/>
      <c r="CF56" s="299"/>
      <c r="CG56" s="299"/>
      <c r="CH56" s="299"/>
      <c r="CI56" s="299"/>
      <c r="CJ56" s="299"/>
      <c r="CK56" s="299"/>
      <c r="CL56" s="299"/>
      <c r="CM56" s="299"/>
      <c r="CN56" s="299"/>
      <c r="CO56" s="299"/>
      <c r="CP56" s="299"/>
      <c r="CQ56" s="299"/>
      <c r="CR56" s="299"/>
    </row>
    <row r="57" spans="10:96" x14ac:dyDescent="0.2">
      <c r="J57" s="260"/>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299"/>
      <c r="BA57" s="299"/>
      <c r="BB57" s="299"/>
      <c r="BC57" s="299"/>
      <c r="BD57" s="299"/>
      <c r="BE57" s="299"/>
      <c r="BF57" s="299"/>
      <c r="BG57" s="299"/>
      <c r="BH57" s="299"/>
      <c r="BI57" s="299"/>
      <c r="BJ57" s="299"/>
      <c r="BK57" s="299"/>
      <c r="BL57" s="299"/>
      <c r="BM57" s="299"/>
      <c r="BN57" s="299"/>
      <c r="BO57" s="299"/>
      <c r="BP57" s="299"/>
      <c r="BQ57" s="299"/>
      <c r="BR57" s="299"/>
      <c r="BS57" s="299"/>
      <c r="BT57" s="299"/>
      <c r="BU57" s="299"/>
      <c r="BV57" s="299"/>
      <c r="BW57" s="299"/>
      <c r="BX57" s="299"/>
      <c r="BY57" s="299"/>
      <c r="BZ57" s="299"/>
      <c r="CA57" s="299"/>
      <c r="CB57" s="299"/>
      <c r="CC57" s="299"/>
      <c r="CD57" s="299"/>
      <c r="CE57" s="299"/>
      <c r="CF57" s="299"/>
      <c r="CG57" s="299"/>
      <c r="CH57" s="299"/>
      <c r="CI57" s="299"/>
      <c r="CJ57" s="299"/>
      <c r="CK57" s="299"/>
      <c r="CL57" s="299"/>
      <c r="CM57" s="299"/>
      <c r="CN57" s="299"/>
      <c r="CO57" s="299"/>
      <c r="CP57" s="299"/>
      <c r="CQ57" s="299"/>
      <c r="CR57" s="299"/>
    </row>
    <row r="58" spans="10:96" x14ac:dyDescent="0.2">
      <c r="J58" s="260"/>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299"/>
      <c r="BT58" s="299"/>
      <c r="BU58" s="299"/>
      <c r="BV58" s="299"/>
      <c r="BW58" s="299"/>
      <c r="BX58" s="299"/>
      <c r="BY58" s="299"/>
      <c r="BZ58" s="299"/>
      <c r="CA58" s="299"/>
      <c r="CB58" s="299"/>
      <c r="CC58" s="299"/>
      <c r="CD58" s="299"/>
      <c r="CE58" s="299"/>
      <c r="CF58" s="299"/>
      <c r="CG58" s="299"/>
      <c r="CH58" s="299"/>
      <c r="CI58" s="299"/>
      <c r="CJ58" s="299"/>
      <c r="CK58" s="299"/>
      <c r="CL58" s="299"/>
      <c r="CM58" s="299"/>
      <c r="CN58" s="299"/>
      <c r="CO58" s="299"/>
      <c r="CP58" s="299"/>
      <c r="CQ58" s="299"/>
      <c r="CR58" s="299"/>
    </row>
    <row r="59" spans="10:96" x14ac:dyDescent="0.2">
      <c r="J59" s="260"/>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299"/>
      <c r="BT59" s="299"/>
      <c r="BU59" s="299"/>
      <c r="BV59" s="299"/>
      <c r="BW59" s="299"/>
      <c r="BX59" s="299"/>
      <c r="BY59" s="299"/>
      <c r="BZ59" s="299"/>
      <c r="CA59" s="299"/>
      <c r="CB59" s="299"/>
      <c r="CC59" s="299"/>
      <c r="CD59" s="299"/>
      <c r="CE59" s="299"/>
      <c r="CF59" s="299"/>
      <c r="CG59" s="299"/>
      <c r="CH59" s="299"/>
      <c r="CI59" s="299"/>
      <c r="CJ59" s="299"/>
      <c r="CK59" s="299"/>
      <c r="CL59" s="299"/>
      <c r="CM59" s="299"/>
      <c r="CN59" s="299"/>
      <c r="CO59" s="299"/>
      <c r="CP59" s="299"/>
      <c r="CQ59" s="299"/>
      <c r="CR59" s="299"/>
    </row>
    <row r="60" spans="10:96" x14ac:dyDescent="0.2">
      <c r="J60" s="260"/>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299"/>
      <c r="BT60" s="299"/>
      <c r="BU60" s="299"/>
      <c r="BV60" s="299"/>
      <c r="BW60" s="299"/>
      <c r="BX60" s="299"/>
      <c r="BY60" s="299"/>
      <c r="BZ60" s="299"/>
      <c r="CA60" s="299"/>
      <c r="CB60" s="299"/>
      <c r="CC60" s="299"/>
      <c r="CD60" s="299"/>
      <c r="CE60" s="299"/>
      <c r="CF60" s="299"/>
      <c r="CG60" s="299"/>
      <c r="CH60" s="299"/>
      <c r="CI60" s="299"/>
      <c r="CJ60" s="299"/>
      <c r="CK60" s="299"/>
      <c r="CL60" s="299"/>
      <c r="CM60" s="299"/>
      <c r="CN60" s="299"/>
      <c r="CO60" s="299"/>
      <c r="CP60" s="299"/>
      <c r="CQ60" s="299"/>
      <c r="CR60" s="299"/>
    </row>
    <row r="61" spans="10:96" x14ac:dyDescent="0.2">
      <c r="J61" s="260"/>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299"/>
      <c r="BT61" s="299"/>
      <c r="BU61" s="299"/>
      <c r="BV61" s="299"/>
      <c r="BW61" s="299"/>
      <c r="BX61" s="299"/>
      <c r="BY61" s="299"/>
      <c r="BZ61" s="299"/>
      <c r="CA61" s="299"/>
      <c r="CB61" s="299"/>
      <c r="CC61" s="299"/>
      <c r="CD61" s="299"/>
      <c r="CE61" s="299"/>
      <c r="CF61" s="299"/>
      <c r="CG61" s="299"/>
      <c r="CH61" s="299"/>
      <c r="CI61" s="299"/>
      <c r="CJ61" s="299"/>
      <c r="CK61" s="299"/>
      <c r="CL61" s="299"/>
      <c r="CM61" s="299"/>
      <c r="CN61" s="299"/>
      <c r="CO61" s="299"/>
      <c r="CP61" s="299"/>
      <c r="CQ61" s="299"/>
      <c r="CR61" s="299"/>
    </row>
    <row r="62" spans="10:96" x14ac:dyDescent="0.2">
      <c r="J62" s="260"/>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299"/>
      <c r="BZ62" s="299"/>
      <c r="CA62" s="299"/>
      <c r="CB62" s="299"/>
      <c r="CC62" s="299"/>
      <c r="CD62" s="299"/>
      <c r="CE62" s="299"/>
      <c r="CF62" s="299"/>
      <c r="CG62" s="299"/>
      <c r="CH62" s="299"/>
      <c r="CI62" s="299"/>
      <c r="CJ62" s="299"/>
      <c r="CK62" s="299"/>
      <c r="CL62" s="299"/>
      <c r="CM62" s="299"/>
      <c r="CN62" s="299"/>
      <c r="CO62" s="299"/>
      <c r="CP62" s="299"/>
      <c r="CQ62" s="299"/>
      <c r="CR62" s="299"/>
    </row>
    <row r="63" spans="10:96" x14ac:dyDescent="0.2">
      <c r="J63" s="260"/>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299"/>
      <c r="BT63" s="299"/>
      <c r="BU63" s="299"/>
      <c r="BV63" s="299"/>
      <c r="BW63" s="299"/>
      <c r="BX63" s="299"/>
      <c r="BY63" s="299"/>
      <c r="BZ63" s="299"/>
      <c r="CA63" s="299"/>
      <c r="CB63" s="299"/>
      <c r="CC63" s="299"/>
      <c r="CD63" s="299"/>
      <c r="CE63" s="299"/>
      <c r="CF63" s="299"/>
      <c r="CG63" s="299"/>
      <c r="CH63" s="299"/>
      <c r="CI63" s="299"/>
      <c r="CJ63" s="299"/>
      <c r="CK63" s="299"/>
      <c r="CL63" s="299"/>
      <c r="CM63" s="299"/>
      <c r="CN63" s="299"/>
      <c r="CO63" s="299"/>
      <c r="CP63" s="299"/>
      <c r="CQ63" s="299"/>
      <c r="CR63" s="299"/>
    </row>
    <row r="64" spans="10:96" x14ac:dyDescent="0.2">
      <c r="J64" s="260"/>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299"/>
      <c r="BO64" s="299"/>
      <c r="BP64" s="299"/>
      <c r="BQ64" s="299"/>
      <c r="BR64" s="299"/>
      <c r="BS64" s="299"/>
      <c r="BT64" s="299"/>
      <c r="BU64" s="299"/>
      <c r="BV64" s="299"/>
      <c r="BW64" s="299"/>
      <c r="BX64" s="299"/>
      <c r="BY64" s="299"/>
      <c r="BZ64" s="299"/>
      <c r="CA64" s="299"/>
      <c r="CB64" s="299"/>
      <c r="CC64" s="299"/>
      <c r="CD64" s="299"/>
      <c r="CE64" s="299"/>
      <c r="CF64" s="299"/>
      <c r="CG64" s="299"/>
      <c r="CH64" s="299"/>
      <c r="CI64" s="299"/>
      <c r="CJ64" s="299"/>
      <c r="CK64" s="299"/>
      <c r="CL64" s="299"/>
      <c r="CM64" s="299"/>
      <c r="CN64" s="299"/>
      <c r="CO64" s="299"/>
      <c r="CP64" s="299"/>
      <c r="CQ64" s="299"/>
      <c r="CR64" s="299"/>
    </row>
    <row r="65" spans="10:96" x14ac:dyDescent="0.2">
      <c r="J65" s="260"/>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299"/>
      <c r="BE65" s="299"/>
      <c r="BF65" s="299"/>
      <c r="BG65" s="299"/>
      <c r="BH65" s="299"/>
      <c r="BI65" s="299"/>
      <c r="BJ65" s="299"/>
      <c r="BK65" s="299"/>
      <c r="BL65" s="299"/>
      <c r="BM65" s="299"/>
      <c r="BN65" s="299"/>
      <c r="BO65" s="299"/>
      <c r="BP65" s="299"/>
      <c r="BQ65" s="299"/>
      <c r="BR65" s="299"/>
      <c r="BS65" s="299"/>
      <c r="BT65" s="299"/>
      <c r="BU65" s="299"/>
      <c r="BV65" s="299"/>
      <c r="BW65" s="299"/>
      <c r="BX65" s="299"/>
      <c r="BY65" s="299"/>
      <c r="BZ65" s="299"/>
      <c r="CA65" s="299"/>
      <c r="CB65" s="299"/>
      <c r="CC65" s="299"/>
      <c r="CD65" s="299"/>
      <c r="CE65" s="299"/>
      <c r="CF65" s="299"/>
      <c r="CG65" s="299"/>
      <c r="CH65" s="299"/>
      <c r="CI65" s="299"/>
      <c r="CJ65" s="299"/>
      <c r="CK65" s="299"/>
      <c r="CL65" s="299"/>
      <c r="CM65" s="299"/>
      <c r="CN65" s="299"/>
      <c r="CO65" s="299"/>
      <c r="CP65" s="299"/>
      <c r="CQ65" s="299"/>
      <c r="CR65" s="299"/>
    </row>
    <row r="66" spans="10:96" x14ac:dyDescent="0.2">
      <c r="J66" s="260"/>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S66" s="299"/>
      <c r="BT66" s="299"/>
      <c r="BU66" s="299"/>
      <c r="BV66" s="299"/>
      <c r="BW66" s="299"/>
      <c r="BX66" s="299"/>
      <c r="BY66" s="299"/>
      <c r="BZ66" s="299"/>
      <c r="CA66" s="299"/>
      <c r="CB66" s="299"/>
      <c r="CC66" s="299"/>
      <c r="CD66" s="299"/>
      <c r="CE66" s="299"/>
      <c r="CF66" s="299"/>
      <c r="CG66" s="299"/>
      <c r="CH66" s="299"/>
      <c r="CI66" s="299"/>
      <c r="CJ66" s="299"/>
      <c r="CK66" s="299"/>
      <c r="CL66" s="299"/>
      <c r="CM66" s="299"/>
      <c r="CN66" s="299"/>
      <c r="CO66" s="299"/>
      <c r="CP66" s="299"/>
      <c r="CQ66" s="299"/>
      <c r="CR66" s="299"/>
    </row>
    <row r="67" spans="10:96" x14ac:dyDescent="0.2">
      <c r="J67" s="260"/>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299"/>
      <c r="BJ67" s="299"/>
      <c r="BK67" s="299"/>
      <c r="BL67" s="299"/>
      <c r="BM67" s="299"/>
      <c r="BN67" s="299"/>
      <c r="BO67" s="299"/>
      <c r="BP67" s="299"/>
      <c r="BQ67" s="299"/>
      <c r="BR67" s="299"/>
      <c r="BS67" s="299"/>
      <c r="BT67" s="299"/>
      <c r="BU67" s="299"/>
      <c r="BV67" s="299"/>
      <c r="BW67" s="299"/>
      <c r="BX67" s="299"/>
      <c r="BY67" s="299"/>
      <c r="BZ67" s="299"/>
      <c r="CA67" s="299"/>
      <c r="CB67" s="299"/>
      <c r="CC67" s="299"/>
      <c r="CD67" s="299"/>
      <c r="CE67" s="299"/>
      <c r="CF67" s="299"/>
      <c r="CG67" s="299"/>
      <c r="CH67" s="299"/>
      <c r="CI67" s="299"/>
      <c r="CJ67" s="299"/>
      <c r="CK67" s="299"/>
      <c r="CL67" s="299"/>
      <c r="CM67" s="299"/>
      <c r="CN67" s="299"/>
      <c r="CO67" s="299"/>
      <c r="CP67" s="299"/>
      <c r="CQ67" s="299"/>
      <c r="CR67" s="299"/>
    </row>
    <row r="68" spans="10:96" x14ac:dyDescent="0.2">
      <c r="J68" s="260"/>
      <c r="K68" s="299"/>
      <c r="L68" s="299"/>
      <c r="M68" s="299"/>
      <c r="N68" s="299"/>
      <c r="O68" s="299"/>
      <c r="P68" s="299"/>
      <c r="Q68" s="299"/>
      <c r="R68" s="299"/>
      <c r="S68" s="299"/>
      <c r="T68" s="299"/>
      <c r="U68" s="299"/>
      <c r="V68" s="299"/>
      <c r="W68" s="299"/>
      <c r="X68" s="299"/>
      <c r="Y68" s="299"/>
      <c r="Z68" s="299"/>
      <c r="AA68" s="299"/>
      <c r="AB68" s="299"/>
      <c r="AC68" s="299"/>
      <c r="AD68" s="299"/>
      <c r="AE68" s="299"/>
      <c r="AF68" s="299"/>
      <c r="AG68" s="299"/>
      <c r="AH68" s="299"/>
      <c r="AI68" s="299"/>
      <c r="AJ68" s="299"/>
      <c r="AK68" s="299"/>
      <c r="AL68" s="299"/>
      <c r="AM68" s="299"/>
      <c r="AN68" s="299"/>
      <c r="AO68" s="299"/>
      <c r="AP68" s="299"/>
      <c r="AQ68" s="299"/>
      <c r="AR68" s="299"/>
      <c r="AS68" s="299"/>
      <c r="AT68" s="299"/>
      <c r="AU68" s="299"/>
      <c r="AV68" s="299"/>
      <c r="AW68" s="299"/>
      <c r="AX68" s="299"/>
      <c r="AY68" s="299"/>
      <c r="AZ68" s="299"/>
      <c r="BA68" s="299"/>
      <c r="BB68" s="299"/>
      <c r="BC68" s="299"/>
      <c r="BD68" s="299"/>
      <c r="BE68" s="299"/>
      <c r="BF68" s="299"/>
      <c r="BG68" s="299"/>
      <c r="BH68" s="299"/>
      <c r="BI68" s="299"/>
      <c r="BJ68" s="299"/>
      <c r="BK68" s="299"/>
      <c r="BL68" s="299"/>
      <c r="BM68" s="299"/>
      <c r="BN68" s="299"/>
      <c r="BO68" s="299"/>
      <c r="BP68" s="299"/>
      <c r="BQ68" s="299"/>
      <c r="BR68" s="299"/>
      <c r="BS68" s="299"/>
      <c r="BT68" s="299"/>
      <c r="BU68" s="299"/>
      <c r="BV68" s="299"/>
      <c r="BW68" s="299"/>
      <c r="BX68" s="299"/>
      <c r="BY68" s="299"/>
      <c r="BZ68" s="299"/>
      <c r="CA68" s="299"/>
      <c r="CB68" s="299"/>
      <c r="CC68" s="299"/>
      <c r="CD68" s="299"/>
      <c r="CE68" s="299"/>
      <c r="CF68" s="299"/>
      <c r="CG68" s="299"/>
      <c r="CH68" s="299"/>
      <c r="CI68" s="299"/>
      <c r="CJ68" s="299"/>
      <c r="CK68" s="299"/>
      <c r="CL68" s="299"/>
      <c r="CM68" s="299"/>
      <c r="CN68" s="299"/>
      <c r="CO68" s="299"/>
      <c r="CP68" s="299"/>
      <c r="CQ68" s="299"/>
      <c r="CR68" s="299"/>
    </row>
    <row r="69" spans="10:96" x14ac:dyDescent="0.2">
      <c r="J69" s="260"/>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299"/>
      <c r="AJ69" s="299"/>
      <c r="AK69" s="299"/>
      <c r="AL69" s="299"/>
      <c r="AM69" s="299"/>
      <c r="AN69" s="299"/>
      <c r="AO69" s="299"/>
      <c r="AP69" s="299"/>
      <c r="AQ69" s="299"/>
      <c r="AR69" s="299"/>
      <c r="AS69" s="299"/>
      <c r="AT69" s="299"/>
      <c r="AU69" s="299"/>
      <c r="AV69" s="299"/>
      <c r="AW69" s="299"/>
      <c r="AX69" s="299"/>
      <c r="AY69" s="299"/>
      <c r="AZ69" s="299"/>
      <c r="BA69" s="299"/>
      <c r="BB69" s="299"/>
      <c r="BC69" s="299"/>
      <c r="BD69" s="299"/>
      <c r="BE69" s="299"/>
      <c r="BF69" s="299"/>
      <c r="BG69" s="299"/>
      <c r="BH69" s="299"/>
      <c r="BI69" s="299"/>
      <c r="BJ69" s="299"/>
      <c r="BK69" s="299"/>
      <c r="BL69" s="299"/>
      <c r="BM69" s="299"/>
      <c r="BN69" s="299"/>
      <c r="BO69" s="299"/>
      <c r="BP69" s="299"/>
      <c r="BQ69" s="299"/>
      <c r="BR69" s="299"/>
      <c r="BS69" s="299"/>
      <c r="BT69" s="299"/>
      <c r="BU69" s="299"/>
      <c r="BV69" s="299"/>
      <c r="BW69" s="299"/>
      <c r="BX69" s="299"/>
      <c r="BY69" s="299"/>
      <c r="BZ69" s="299"/>
      <c r="CA69" s="299"/>
      <c r="CB69" s="299"/>
      <c r="CC69" s="299"/>
      <c r="CD69" s="299"/>
      <c r="CE69" s="299"/>
      <c r="CF69" s="299"/>
      <c r="CG69" s="299"/>
      <c r="CH69" s="299"/>
      <c r="CI69" s="299"/>
      <c r="CJ69" s="299"/>
      <c r="CK69" s="299"/>
      <c r="CL69" s="299"/>
      <c r="CM69" s="299"/>
      <c r="CN69" s="299"/>
      <c r="CO69" s="299"/>
      <c r="CP69" s="299"/>
      <c r="CQ69" s="299"/>
      <c r="CR69" s="299"/>
    </row>
    <row r="70" spans="10:96" x14ac:dyDescent="0.2">
      <c r="J70" s="260"/>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299"/>
      <c r="AJ70" s="299"/>
      <c r="AK70" s="299"/>
      <c r="AL70" s="299"/>
      <c r="AM70" s="299"/>
      <c r="AN70" s="299"/>
      <c r="AO70" s="299"/>
      <c r="AP70" s="299"/>
      <c r="AQ70" s="299"/>
      <c r="AR70" s="299"/>
      <c r="AS70" s="299"/>
      <c r="AT70" s="299"/>
      <c r="AU70" s="299"/>
      <c r="AV70" s="299"/>
      <c r="AW70" s="299"/>
      <c r="AX70" s="299"/>
      <c r="AY70" s="299"/>
      <c r="AZ70" s="299"/>
      <c r="BA70" s="299"/>
      <c r="BB70" s="299"/>
      <c r="BC70" s="299"/>
      <c r="BD70" s="299"/>
      <c r="BE70" s="299"/>
      <c r="BF70" s="299"/>
      <c r="BG70" s="299"/>
      <c r="BH70" s="299"/>
      <c r="BI70" s="299"/>
      <c r="BJ70" s="299"/>
      <c r="BK70" s="299"/>
      <c r="BL70" s="299"/>
      <c r="BM70" s="299"/>
      <c r="BN70" s="299"/>
      <c r="BO70" s="299"/>
      <c r="BP70" s="299"/>
      <c r="BQ70" s="299"/>
      <c r="BR70" s="299"/>
      <c r="BS70" s="299"/>
      <c r="BT70" s="299"/>
      <c r="BU70" s="299"/>
      <c r="BV70" s="299"/>
      <c r="BW70" s="299"/>
      <c r="BX70" s="299"/>
      <c r="BY70" s="299"/>
      <c r="BZ70" s="299"/>
      <c r="CA70" s="299"/>
      <c r="CB70" s="299"/>
      <c r="CC70" s="299"/>
      <c r="CD70" s="299"/>
      <c r="CE70" s="299"/>
      <c r="CF70" s="299"/>
      <c r="CG70" s="299"/>
      <c r="CH70" s="299"/>
      <c r="CI70" s="299"/>
      <c r="CJ70" s="299"/>
      <c r="CK70" s="299"/>
      <c r="CL70" s="299"/>
      <c r="CM70" s="299"/>
      <c r="CN70" s="299"/>
      <c r="CO70" s="299"/>
      <c r="CP70" s="299"/>
      <c r="CQ70" s="299"/>
      <c r="CR70" s="299"/>
    </row>
    <row r="71" spans="10:96" x14ac:dyDescent="0.2">
      <c r="J71" s="260"/>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299"/>
      <c r="BR71" s="299"/>
      <c r="BS71" s="299"/>
      <c r="BT71" s="299"/>
      <c r="BU71" s="299"/>
      <c r="BV71" s="299"/>
      <c r="BW71" s="299"/>
      <c r="BX71" s="299"/>
      <c r="BY71" s="299"/>
      <c r="BZ71" s="299"/>
      <c r="CA71" s="299"/>
      <c r="CB71" s="299"/>
      <c r="CC71" s="299"/>
      <c r="CD71" s="299"/>
      <c r="CE71" s="299"/>
      <c r="CF71" s="299"/>
      <c r="CG71" s="299"/>
      <c r="CH71" s="299"/>
      <c r="CI71" s="299"/>
      <c r="CJ71" s="299"/>
      <c r="CK71" s="299"/>
      <c r="CL71" s="299"/>
      <c r="CM71" s="299"/>
      <c r="CN71" s="299"/>
      <c r="CO71" s="299"/>
      <c r="CP71" s="299"/>
      <c r="CQ71" s="299"/>
      <c r="CR71" s="299"/>
    </row>
    <row r="72" spans="10:96" x14ac:dyDescent="0.2">
      <c r="J72" s="260"/>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299"/>
      <c r="BE72" s="299"/>
      <c r="BF72" s="299"/>
      <c r="BG72" s="299"/>
      <c r="BH72" s="299"/>
      <c r="BI72" s="299"/>
      <c r="BJ72" s="299"/>
      <c r="BK72" s="299"/>
      <c r="BL72" s="299"/>
      <c r="BM72" s="299"/>
      <c r="BN72" s="299"/>
      <c r="BO72" s="299"/>
      <c r="BP72" s="299"/>
      <c r="BQ72" s="299"/>
      <c r="BR72" s="299"/>
      <c r="BS72" s="299"/>
      <c r="BT72" s="299"/>
      <c r="BU72" s="299"/>
      <c r="BV72" s="299"/>
      <c r="BW72" s="299"/>
      <c r="BX72" s="299"/>
      <c r="BY72" s="299"/>
      <c r="BZ72" s="299"/>
      <c r="CA72" s="299"/>
      <c r="CB72" s="299"/>
      <c r="CC72" s="299"/>
      <c r="CD72" s="299"/>
      <c r="CE72" s="299"/>
      <c r="CF72" s="299"/>
      <c r="CG72" s="299"/>
      <c r="CH72" s="299"/>
      <c r="CI72" s="299"/>
      <c r="CJ72" s="299"/>
      <c r="CK72" s="299"/>
      <c r="CL72" s="299"/>
      <c r="CM72" s="299"/>
      <c r="CN72" s="299"/>
      <c r="CO72" s="299"/>
      <c r="CP72" s="299"/>
      <c r="CQ72" s="299"/>
      <c r="CR72" s="299"/>
    </row>
    <row r="73" spans="10:96" x14ac:dyDescent="0.2">
      <c r="J73" s="260"/>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299"/>
      <c r="BC73" s="299"/>
      <c r="BD73" s="299"/>
      <c r="BE73" s="299"/>
      <c r="BF73" s="299"/>
      <c r="BG73" s="299"/>
      <c r="BH73" s="299"/>
      <c r="BI73" s="299"/>
      <c r="BJ73" s="299"/>
      <c r="BK73" s="299"/>
      <c r="BL73" s="299"/>
      <c r="BM73" s="299"/>
      <c r="BN73" s="299"/>
      <c r="BO73" s="299"/>
      <c r="BP73" s="299"/>
      <c r="BQ73" s="299"/>
      <c r="BR73" s="299"/>
      <c r="BS73" s="299"/>
      <c r="BT73" s="299"/>
      <c r="BU73" s="299"/>
      <c r="BV73" s="299"/>
      <c r="BW73" s="299"/>
      <c r="BX73" s="299"/>
      <c r="BY73" s="299"/>
      <c r="BZ73" s="299"/>
      <c r="CA73" s="299"/>
      <c r="CB73" s="299"/>
      <c r="CC73" s="299"/>
      <c r="CD73" s="299"/>
      <c r="CE73" s="299"/>
      <c r="CF73" s="299"/>
      <c r="CG73" s="299"/>
      <c r="CH73" s="299"/>
      <c r="CI73" s="299"/>
      <c r="CJ73" s="299"/>
      <c r="CK73" s="299"/>
      <c r="CL73" s="299"/>
      <c r="CM73" s="299"/>
      <c r="CN73" s="299"/>
      <c r="CO73" s="299"/>
      <c r="CP73" s="299"/>
      <c r="CQ73" s="299"/>
      <c r="CR73" s="299"/>
    </row>
    <row r="74" spans="10:96" x14ac:dyDescent="0.2">
      <c r="J74" s="260"/>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299"/>
      <c r="BJ74" s="299"/>
      <c r="BK74" s="299"/>
      <c r="BL74" s="299"/>
      <c r="BM74" s="299"/>
      <c r="BN74" s="299"/>
      <c r="BO74" s="299"/>
      <c r="BP74" s="299"/>
      <c r="BQ74" s="299"/>
      <c r="BR74" s="299"/>
      <c r="BS74" s="299"/>
      <c r="BT74" s="299"/>
      <c r="BU74" s="299"/>
      <c r="BV74" s="299"/>
      <c r="BW74" s="299"/>
      <c r="BX74" s="299"/>
      <c r="BY74" s="299"/>
      <c r="BZ74" s="299"/>
      <c r="CA74" s="299"/>
      <c r="CB74" s="299"/>
      <c r="CC74" s="299"/>
      <c r="CD74" s="299"/>
      <c r="CE74" s="299"/>
      <c r="CF74" s="299"/>
      <c r="CG74" s="299"/>
      <c r="CH74" s="299"/>
      <c r="CI74" s="299"/>
      <c r="CJ74" s="299"/>
      <c r="CK74" s="299"/>
      <c r="CL74" s="299"/>
      <c r="CM74" s="299"/>
      <c r="CN74" s="299"/>
      <c r="CO74" s="299"/>
      <c r="CP74" s="299"/>
      <c r="CQ74" s="299"/>
      <c r="CR74" s="299"/>
    </row>
    <row r="75" spans="10:96" x14ac:dyDescent="0.2">
      <c r="J75" s="260"/>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299"/>
      <c r="BJ75" s="299"/>
      <c r="BK75" s="299"/>
      <c r="BL75" s="299"/>
      <c r="BM75" s="299"/>
      <c r="BN75" s="299"/>
      <c r="BO75" s="299"/>
      <c r="BP75" s="299"/>
      <c r="BQ75" s="299"/>
      <c r="BR75" s="299"/>
      <c r="BS75" s="299"/>
      <c r="BT75" s="299"/>
      <c r="BU75" s="299"/>
      <c r="BV75" s="299"/>
      <c r="BW75" s="299"/>
      <c r="BX75" s="299"/>
      <c r="BY75" s="299"/>
      <c r="BZ75" s="299"/>
      <c r="CA75" s="299"/>
      <c r="CB75" s="299"/>
      <c r="CC75" s="299"/>
      <c r="CD75" s="299"/>
      <c r="CE75" s="299"/>
      <c r="CF75" s="299"/>
      <c r="CG75" s="299"/>
      <c r="CH75" s="299"/>
      <c r="CI75" s="299"/>
      <c r="CJ75" s="299"/>
      <c r="CK75" s="299"/>
      <c r="CL75" s="299"/>
      <c r="CM75" s="299"/>
      <c r="CN75" s="299"/>
      <c r="CO75" s="299"/>
      <c r="CP75" s="299"/>
      <c r="CQ75" s="299"/>
      <c r="CR75" s="299"/>
    </row>
    <row r="76" spans="10:96" x14ac:dyDescent="0.2">
      <c r="J76" s="260"/>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299"/>
      <c r="BC76" s="299"/>
      <c r="BD76" s="299"/>
      <c r="BE76" s="299"/>
      <c r="BF76" s="299"/>
      <c r="BG76" s="299"/>
      <c r="BH76" s="299"/>
      <c r="BI76" s="299"/>
      <c r="BJ76" s="299"/>
      <c r="BK76" s="299"/>
      <c r="BL76" s="299"/>
      <c r="BM76" s="299"/>
      <c r="BN76" s="299"/>
      <c r="BO76" s="299"/>
      <c r="BP76" s="299"/>
      <c r="BQ76" s="299"/>
      <c r="BR76" s="299"/>
      <c r="BS76" s="299"/>
      <c r="BT76" s="299"/>
      <c r="BU76" s="299"/>
      <c r="BV76" s="299"/>
      <c r="BW76" s="299"/>
      <c r="BX76" s="299"/>
      <c r="BY76" s="299"/>
      <c r="BZ76" s="299"/>
      <c r="CA76" s="299"/>
      <c r="CB76" s="299"/>
      <c r="CC76" s="299"/>
      <c r="CD76" s="299"/>
      <c r="CE76" s="299"/>
      <c r="CF76" s="299"/>
      <c r="CG76" s="299"/>
      <c r="CH76" s="299"/>
      <c r="CI76" s="299"/>
      <c r="CJ76" s="299"/>
      <c r="CK76" s="299"/>
      <c r="CL76" s="299"/>
      <c r="CM76" s="299"/>
      <c r="CN76" s="299"/>
      <c r="CO76" s="299"/>
      <c r="CP76" s="299"/>
      <c r="CQ76" s="299"/>
      <c r="CR76" s="299"/>
    </row>
    <row r="77" spans="10:96" x14ac:dyDescent="0.2">
      <c r="J77" s="260"/>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299"/>
      <c r="BS77" s="299"/>
      <c r="BT77" s="299"/>
      <c r="BU77" s="299"/>
      <c r="BV77" s="299"/>
      <c r="BW77" s="299"/>
      <c r="BX77" s="299"/>
      <c r="BY77" s="299"/>
      <c r="BZ77" s="299"/>
      <c r="CA77" s="299"/>
      <c r="CB77" s="299"/>
      <c r="CC77" s="299"/>
      <c r="CD77" s="299"/>
      <c r="CE77" s="299"/>
      <c r="CF77" s="299"/>
      <c r="CG77" s="299"/>
      <c r="CH77" s="299"/>
      <c r="CI77" s="299"/>
      <c r="CJ77" s="299"/>
      <c r="CK77" s="299"/>
      <c r="CL77" s="299"/>
      <c r="CM77" s="299"/>
      <c r="CN77" s="299"/>
      <c r="CO77" s="299"/>
      <c r="CP77" s="299"/>
      <c r="CQ77" s="299"/>
      <c r="CR77" s="299"/>
    </row>
    <row r="78" spans="10:96" x14ac:dyDescent="0.2">
      <c r="J78" s="260"/>
      <c r="K78" s="299"/>
      <c r="L78" s="299"/>
      <c r="M78" s="299"/>
      <c r="N78" s="299"/>
      <c r="O78" s="299"/>
      <c r="P78" s="299"/>
      <c r="Q78" s="299"/>
      <c r="R78" s="299"/>
      <c r="S78" s="299"/>
      <c r="T78" s="299"/>
      <c r="U78" s="299"/>
      <c r="V78" s="299"/>
      <c r="W78" s="299"/>
      <c r="X78" s="299"/>
      <c r="Y78" s="299"/>
      <c r="Z78" s="299"/>
      <c r="AA78" s="299"/>
      <c r="AB78" s="299"/>
      <c r="AC78" s="299"/>
      <c r="AD78" s="299"/>
      <c r="AE78" s="299"/>
      <c r="AF78" s="299"/>
      <c r="AG78" s="299"/>
      <c r="AH78" s="299"/>
      <c r="AI78" s="299"/>
      <c r="AJ78" s="299"/>
      <c r="AK78" s="299"/>
      <c r="AL78" s="299"/>
      <c r="AM78" s="299"/>
      <c r="AN78" s="299"/>
      <c r="AO78" s="299"/>
      <c r="AP78" s="299"/>
      <c r="AQ78" s="299"/>
      <c r="AR78" s="299"/>
      <c r="AS78" s="299"/>
      <c r="AT78" s="299"/>
      <c r="AU78" s="299"/>
      <c r="AV78" s="299"/>
      <c r="AW78" s="299"/>
      <c r="AX78" s="299"/>
      <c r="AY78" s="299"/>
      <c r="AZ78" s="299"/>
      <c r="BA78" s="299"/>
      <c r="BB78" s="299"/>
      <c r="BC78" s="299"/>
      <c r="BD78" s="299"/>
      <c r="BE78" s="299"/>
      <c r="BF78" s="299"/>
      <c r="BG78" s="299"/>
      <c r="BH78" s="299"/>
      <c r="BI78" s="299"/>
      <c r="BJ78" s="299"/>
      <c r="BK78" s="299"/>
      <c r="BL78" s="299"/>
      <c r="BM78" s="299"/>
      <c r="BN78" s="299"/>
      <c r="BO78" s="299"/>
      <c r="BP78" s="299"/>
      <c r="BQ78" s="299"/>
      <c r="BR78" s="299"/>
      <c r="BS78" s="299"/>
      <c r="BT78" s="299"/>
      <c r="BU78" s="299"/>
      <c r="BV78" s="299"/>
      <c r="BW78" s="299"/>
      <c r="BX78" s="299"/>
      <c r="BY78" s="299"/>
      <c r="BZ78" s="299"/>
      <c r="CA78" s="299"/>
      <c r="CB78" s="299"/>
      <c r="CC78" s="299"/>
      <c r="CD78" s="299"/>
      <c r="CE78" s="299"/>
      <c r="CF78" s="299"/>
      <c r="CG78" s="299"/>
      <c r="CH78" s="299"/>
      <c r="CI78" s="299"/>
      <c r="CJ78" s="299"/>
      <c r="CK78" s="299"/>
      <c r="CL78" s="299"/>
      <c r="CM78" s="299"/>
      <c r="CN78" s="299"/>
      <c r="CO78" s="299"/>
      <c r="CP78" s="299"/>
      <c r="CQ78" s="299"/>
      <c r="CR78" s="299"/>
    </row>
    <row r="79" spans="10:96" x14ac:dyDescent="0.2">
      <c r="J79" s="260"/>
      <c r="K79" s="299"/>
      <c r="L79" s="299"/>
      <c r="M79" s="299"/>
      <c r="N79" s="299"/>
      <c r="O79" s="299"/>
      <c r="P79" s="299"/>
      <c r="Q79" s="299"/>
      <c r="R79" s="299"/>
      <c r="S79" s="299"/>
      <c r="T79" s="299"/>
      <c r="U79" s="299"/>
      <c r="V79" s="299"/>
      <c r="W79" s="299"/>
      <c r="X79" s="299"/>
      <c r="Y79" s="299"/>
      <c r="Z79" s="299"/>
      <c r="AA79" s="299"/>
      <c r="AB79" s="299"/>
      <c r="AC79" s="299"/>
      <c r="AD79" s="299"/>
      <c r="AE79" s="299"/>
      <c r="AF79" s="299"/>
      <c r="AG79" s="299"/>
      <c r="AH79" s="299"/>
      <c r="AI79" s="299"/>
      <c r="AJ79" s="299"/>
      <c r="AK79" s="299"/>
      <c r="AL79" s="299"/>
      <c r="AM79" s="299"/>
      <c r="AN79" s="299"/>
      <c r="AO79" s="299"/>
      <c r="AP79" s="299"/>
      <c r="AQ79" s="299"/>
      <c r="AR79" s="299"/>
      <c r="AS79" s="299"/>
      <c r="AT79" s="299"/>
      <c r="AU79" s="299"/>
      <c r="AV79" s="299"/>
      <c r="AW79" s="299"/>
      <c r="AX79" s="299"/>
      <c r="AY79" s="299"/>
      <c r="AZ79" s="299"/>
      <c r="BA79" s="299"/>
      <c r="BB79" s="299"/>
      <c r="BC79" s="299"/>
      <c r="BD79" s="299"/>
      <c r="BE79" s="299"/>
      <c r="BF79" s="299"/>
      <c r="BG79" s="299"/>
      <c r="BH79" s="299"/>
      <c r="BI79" s="299"/>
      <c r="BJ79" s="299"/>
      <c r="BK79" s="299"/>
      <c r="BL79" s="299"/>
      <c r="BM79" s="299"/>
      <c r="BN79" s="299"/>
      <c r="BO79" s="299"/>
      <c r="BP79" s="299"/>
      <c r="BQ79" s="299"/>
      <c r="BR79" s="299"/>
      <c r="BS79" s="299"/>
      <c r="BT79" s="299"/>
      <c r="BU79" s="299"/>
      <c r="BV79" s="299"/>
      <c r="BW79" s="299"/>
      <c r="BX79" s="299"/>
      <c r="BY79" s="299"/>
      <c r="BZ79" s="299"/>
      <c r="CA79" s="299"/>
      <c r="CB79" s="299"/>
      <c r="CC79" s="299"/>
      <c r="CD79" s="299"/>
      <c r="CE79" s="299"/>
      <c r="CF79" s="299"/>
      <c r="CG79" s="299"/>
      <c r="CH79" s="299"/>
      <c r="CI79" s="299"/>
      <c r="CJ79" s="299"/>
      <c r="CK79" s="299"/>
      <c r="CL79" s="299"/>
      <c r="CM79" s="299"/>
      <c r="CN79" s="299"/>
      <c r="CO79" s="299"/>
      <c r="CP79" s="299"/>
      <c r="CQ79" s="299"/>
      <c r="CR79" s="299"/>
    </row>
    <row r="80" spans="10:96" x14ac:dyDescent="0.2">
      <c r="J80" s="260"/>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299"/>
      <c r="BJ80" s="299"/>
      <c r="BK80" s="299"/>
      <c r="BL80" s="299"/>
      <c r="BM80" s="299"/>
      <c r="BN80" s="299"/>
      <c r="BO80" s="299"/>
      <c r="BP80" s="299"/>
      <c r="BQ80" s="299"/>
      <c r="BR80" s="299"/>
      <c r="BS80" s="299"/>
      <c r="BT80" s="299"/>
      <c r="BU80" s="299"/>
      <c r="BV80" s="299"/>
      <c r="BW80" s="299"/>
      <c r="BX80" s="299"/>
      <c r="BY80" s="299"/>
      <c r="BZ80" s="299"/>
      <c r="CA80" s="299"/>
      <c r="CB80" s="299"/>
      <c r="CC80" s="299"/>
      <c r="CD80" s="299"/>
      <c r="CE80" s="299"/>
      <c r="CF80" s="299"/>
      <c r="CG80" s="299"/>
      <c r="CH80" s="299"/>
      <c r="CI80" s="299"/>
      <c r="CJ80" s="299"/>
      <c r="CK80" s="299"/>
      <c r="CL80" s="299"/>
      <c r="CM80" s="299"/>
      <c r="CN80" s="299"/>
      <c r="CO80" s="299"/>
      <c r="CP80" s="299"/>
      <c r="CQ80" s="299"/>
      <c r="CR80" s="299"/>
    </row>
    <row r="81" spans="10:96" x14ac:dyDescent="0.2">
      <c r="J81" s="260"/>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299"/>
      <c r="BO81" s="299"/>
      <c r="BP81" s="299"/>
      <c r="BQ81" s="299"/>
      <c r="BR81" s="299"/>
      <c r="BS81" s="299"/>
      <c r="BT81" s="299"/>
      <c r="BU81" s="299"/>
      <c r="BV81" s="299"/>
      <c r="BW81" s="299"/>
      <c r="BX81" s="299"/>
      <c r="BY81" s="299"/>
      <c r="BZ81" s="299"/>
      <c r="CA81" s="299"/>
      <c r="CB81" s="299"/>
      <c r="CC81" s="299"/>
      <c r="CD81" s="299"/>
      <c r="CE81" s="299"/>
      <c r="CF81" s="299"/>
      <c r="CG81" s="299"/>
      <c r="CH81" s="299"/>
      <c r="CI81" s="299"/>
      <c r="CJ81" s="299"/>
      <c r="CK81" s="299"/>
      <c r="CL81" s="299"/>
      <c r="CM81" s="299"/>
      <c r="CN81" s="299"/>
      <c r="CO81" s="299"/>
      <c r="CP81" s="299"/>
      <c r="CQ81" s="299"/>
      <c r="CR81" s="299"/>
    </row>
    <row r="82" spans="10:96" x14ac:dyDescent="0.2">
      <c r="J82" s="260"/>
      <c r="K82" s="299"/>
      <c r="L82" s="299"/>
      <c r="M82" s="299"/>
      <c r="N82" s="299"/>
      <c r="O82" s="299"/>
      <c r="P82" s="299"/>
      <c r="Q82" s="299"/>
      <c r="R82" s="299"/>
      <c r="S82" s="299"/>
      <c r="T82" s="299"/>
      <c r="U82" s="299"/>
      <c r="V82" s="299"/>
      <c r="W82" s="299"/>
      <c r="X82" s="299"/>
      <c r="Y82" s="299"/>
      <c r="Z82" s="299"/>
      <c r="AA82" s="299"/>
      <c r="AB82" s="299"/>
      <c r="AC82" s="299"/>
      <c r="AD82" s="299"/>
      <c r="AE82" s="299"/>
      <c r="AF82" s="299"/>
      <c r="AG82" s="299"/>
      <c r="AH82" s="299"/>
      <c r="AI82" s="299"/>
      <c r="AJ82" s="299"/>
      <c r="AK82" s="299"/>
      <c r="AL82" s="299"/>
      <c r="AM82" s="299"/>
      <c r="AN82" s="299"/>
      <c r="AO82" s="299"/>
      <c r="AP82" s="299"/>
      <c r="AQ82" s="299"/>
      <c r="AR82" s="299"/>
      <c r="AS82" s="299"/>
      <c r="AT82" s="299"/>
      <c r="AU82" s="299"/>
      <c r="AV82" s="299"/>
      <c r="AW82" s="299"/>
      <c r="AX82" s="299"/>
      <c r="AY82" s="299"/>
      <c r="AZ82" s="299"/>
      <c r="BA82" s="299"/>
      <c r="BB82" s="299"/>
      <c r="BC82" s="299"/>
      <c r="BD82" s="299"/>
      <c r="BE82" s="299"/>
      <c r="BF82" s="299"/>
      <c r="BG82" s="299"/>
      <c r="BH82" s="299"/>
      <c r="BI82" s="299"/>
      <c r="BJ82" s="299"/>
      <c r="BK82" s="299"/>
      <c r="BL82" s="299"/>
      <c r="BM82" s="299"/>
      <c r="BN82" s="299"/>
      <c r="BO82" s="299"/>
      <c r="BP82" s="299"/>
      <c r="BQ82" s="299"/>
      <c r="BR82" s="299"/>
      <c r="BS82" s="299"/>
      <c r="BT82" s="299"/>
      <c r="BU82" s="299"/>
      <c r="BV82" s="299"/>
      <c r="BW82" s="299"/>
      <c r="BX82" s="299"/>
      <c r="BY82" s="299"/>
      <c r="BZ82" s="299"/>
      <c r="CA82" s="299"/>
      <c r="CB82" s="299"/>
      <c r="CC82" s="299"/>
      <c r="CD82" s="299"/>
      <c r="CE82" s="299"/>
      <c r="CF82" s="299"/>
      <c r="CG82" s="299"/>
      <c r="CH82" s="299"/>
      <c r="CI82" s="299"/>
      <c r="CJ82" s="299"/>
      <c r="CK82" s="299"/>
      <c r="CL82" s="299"/>
      <c r="CM82" s="299"/>
      <c r="CN82" s="299"/>
      <c r="CO82" s="299"/>
      <c r="CP82" s="299"/>
      <c r="CQ82" s="299"/>
      <c r="CR82" s="299"/>
    </row>
    <row r="83" spans="10:96" x14ac:dyDescent="0.2">
      <c r="J83" s="260"/>
      <c r="K83" s="299"/>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299"/>
      <c r="BO83" s="299"/>
      <c r="BP83" s="299"/>
      <c r="BQ83" s="299"/>
      <c r="BR83" s="299"/>
      <c r="BS83" s="299"/>
      <c r="BT83" s="299"/>
      <c r="BU83" s="299"/>
      <c r="BV83" s="299"/>
      <c r="BW83" s="299"/>
      <c r="BX83" s="299"/>
      <c r="BY83" s="299"/>
      <c r="BZ83" s="299"/>
      <c r="CA83" s="299"/>
      <c r="CB83" s="299"/>
      <c r="CC83" s="299"/>
      <c r="CD83" s="299"/>
      <c r="CE83" s="299"/>
      <c r="CF83" s="299"/>
      <c r="CG83" s="299"/>
      <c r="CH83" s="299"/>
      <c r="CI83" s="299"/>
      <c r="CJ83" s="299"/>
      <c r="CK83" s="299"/>
      <c r="CL83" s="299"/>
      <c r="CM83" s="299"/>
      <c r="CN83" s="299"/>
      <c r="CO83" s="299"/>
      <c r="CP83" s="299"/>
      <c r="CQ83" s="299"/>
      <c r="CR83" s="299"/>
    </row>
    <row r="84" spans="10:96" x14ac:dyDescent="0.2">
      <c r="J84" s="260"/>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299"/>
      <c r="BB84" s="299"/>
      <c r="BC84" s="299"/>
      <c r="BD84" s="299"/>
      <c r="BE84" s="299"/>
      <c r="BF84" s="299"/>
      <c r="BG84" s="299"/>
      <c r="BH84" s="299"/>
      <c r="BI84" s="299"/>
      <c r="BJ84" s="299"/>
      <c r="BK84" s="299"/>
      <c r="BL84" s="299"/>
      <c r="BM84" s="299"/>
      <c r="BN84" s="299"/>
      <c r="BO84" s="299"/>
      <c r="BP84" s="299"/>
      <c r="BQ84" s="299"/>
      <c r="BR84" s="299"/>
      <c r="BS84" s="299"/>
      <c r="BT84" s="299"/>
      <c r="BU84" s="299"/>
      <c r="BV84" s="299"/>
      <c r="BW84" s="299"/>
      <c r="BX84" s="299"/>
      <c r="BY84" s="299"/>
      <c r="BZ84" s="299"/>
      <c r="CA84" s="299"/>
      <c r="CB84" s="299"/>
      <c r="CC84" s="299"/>
      <c r="CD84" s="299"/>
      <c r="CE84" s="299"/>
      <c r="CF84" s="299"/>
      <c r="CG84" s="299"/>
      <c r="CH84" s="299"/>
      <c r="CI84" s="299"/>
      <c r="CJ84" s="299"/>
      <c r="CK84" s="299"/>
      <c r="CL84" s="299"/>
      <c r="CM84" s="299"/>
      <c r="CN84" s="299"/>
      <c r="CO84" s="299"/>
      <c r="CP84" s="299"/>
      <c r="CQ84" s="299"/>
      <c r="CR84" s="299"/>
    </row>
    <row r="85" spans="10:96" x14ac:dyDescent="0.2">
      <c r="J85" s="260"/>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299"/>
      <c r="AY85" s="299"/>
      <c r="AZ85" s="299"/>
      <c r="BA85" s="299"/>
      <c r="BB85" s="299"/>
      <c r="BC85" s="299"/>
      <c r="BD85" s="299"/>
      <c r="BE85" s="299"/>
      <c r="BF85" s="299"/>
      <c r="BG85" s="299"/>
      <c r="BH85" s="299"/>
      <c r="BI85" s="299"/>
      <c r="BJ85" s="299"/>
      <c r="BK85" s="299"/>
      <c r="BL85" s="299"/>
      <c r="BM85" s="299"/>
      <c r="BN85" s="299"/>
      <c r="BO85" s="299"/>
      <c r="BP85" s="299"/>
      <c r="BQ85" s="299"/>
      <c r="BR85" s="299"/>
      <c r="BS85" s="299"/>
      <c r="BT85" s="299"/>
      <c r="BU85" s="299"/>
      <c r="BV85" s="299"/>
      <c r="BW85" s="299"/>
      <c r="BX85" s="299"/>
      <c r="BY85" s="299"/>
      <c r="BZ85" s="299"/>
      <c r="CA85" s="299"/>
      <c r="CB85" s="299"/>
      <c r="CC85" s="299"/>
      <c r="CD85" s="299"/>
      <c r="CE85" s="299"/>
      <c r="CF85" s="299"/>
      <c r="CG85" s="299"/>
      <c r="CH85" s="299"/>
      <c r="CI85" s="299"/>
      <c r="CJ85" s="299"/>
      <c r="CK85" s="299"/>
      <c r="CL85" s="299"/>
      <c r="CM85" s="299"/>
      <c r="CN85" s="299"/>
      <c r="CO85" s="299"/>
      <c r="CP85" s="299"/>
      <c r="CQ85" s="299"/>
      <c r="CR85" s="299"/>
    </row>
    <row r="86" spans="10:96" x14ac:dyDescent="0.2">
      <c r="J86" s="260"/>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299"/>
      <c r="AR86" s="299"/>
      <c r="AS86" s="299"/>
      <c r="AT86" s="299"/>
      <c r="AU86" s="299"/>
      <c r="AV86" s="299"/>
      <c r="AW86" s="299"/>
      <c r="AX86" s="299"/>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299"/>
      <c r="CF86" s="299"/>
      <c r="CG86" s="299"/>
      <c r="CH86" s="299"/>
      <c r="CI86" s="299"/>
      <c r="CJ86" s="299"/>
      <c r="CK86" s="299"/>
      <c r="CL86" s="299"/>
      <c r="CM86" s="299"/>
      <c r="CN86" s="299"/>
      <c r="CO86" s="299"/>
      <c r="CP86" s="299"/>
      <c r="CQ86" s="299"/>
      <c r="CR86" s="299"/>
    </row>
    <row r="87" spans="10:96" x14ac:dyDescent="0.2">
      <c r="J87" s="260"/>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299"/>
      <c r="AY87" s="299"/>
      <c r="AZ87" s="299"/>
      <c r="BA87" s="299"/>
      <c r="BB87" s="299"/>
      <c r="BC87" s="299"/>
      <c r="BD87" s="299"/>
      <c r="BE87" s="299"/>
      <c r="BF87" s="299"/>
      <c r="BG87" s="299"/>
      <c r="BH87" s="299"/>
      <c r="BI87" s="299"/>
      <c r="BJ87" s="299"/>
      <c r="BK87" s="299"/>
      <c r="BL87" s="299"/>
      <c r="BM87" s="299"/>
      <c r="BN87" s="299"/>
      <c r="BO87" s="299"/>
      <c r="BP87" s="299"/>
      <c r="BQ87" s="299"/>
      <c r="BR87" s="299"/>
      <c r="BS87" s="299"/>
      <c r="BT87" s="299"/>
      <c r="BU87" s="299"/>
      <c r="BV87" s="299"/>
      <c r="BW87" s="299"/>
      <c r="BX87" s="299"/>
      <c r="BY87" s="299"/>
      <c r="BZ87" s="299"/>
      <c r="CA87" s="299"/>
      <c r="CB87" s="299"/>
      <c r="CC87" s="299"/>
      <c r="CD87" s="299"/>
      <c r="CE87" s="299"/>
      <c r="CF87" s="299"/>
      <c r="CG87" s="299"/>
      <c r="CH87" s="299"/>
      <c r="CI87" s="299"/>
      <c r="CJ87" s="299"/>
      <c r="CK87" s="299"/>
      <c r="CL87" s="299"/>
      <c r="CM87" s="299"/>
      <c r="CN87" s="299"/>
      <c r="CO87" s="299"/>
      <c r="CP87" s="299"/>
      <c r="CQ87" s="299"/>
      <c r="CR87" s="299"/>
    </row>
    <row r="88" spans="10:96" x14ac:dyDescent="0.2">
      <c r="J88" s="260"/>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299"/>
      <c r="BA88" s="299"/>
      <c r="BB88" s="299"/>
      <c r="BC88" s="299"/>
      <c r="BD88" s="299"/>
      <c r="BE88" s="299"/>
      <c r="BF88" s="299"/>
      <c r="BG88" s="299"/>
      <c r="BH88" s="299"/>
      <c r="BI88" s="299"/>
      <c r="BJ88" s="299"/>
      <c r="BK88" s="299"/>
      <c r="BL88" s="299"/>
      <c r="BM88" s="299"/>
      <c r="BN88" s="299"/>
      <c r="BO88" s="299"/>
      <c r="BP88" s="299"/>
      <c r="BQ88" s="299"/>
      <c r="BR88" s="299"/>
      <c r="BS88" s="299"/>
      <c r="BT88" s="299"/>
      <c r="BU88" s="299"/>
      <c r="BV88" s="299"/>
      <c r="BW88" s="299"/>
      <c r="BX88" s="299"/>
      <c r="BY88" s="299"/>
      <c r="BZ88" s="299"/>
      <c r="CA88" s="299"/>
      <c r="CB88" s="299"/>
      <c r="CC88" s="299"/>
      <c r="CD88" s="299"/>
      <c r="CE88" s="299"/>
      <c r="CF88" s="299"/>
      <c r="CG88" s="299"/>
      <c r="CH88" s="299"/>
      <c r="CI88" s="299"/>
      <c r="CJ88" s="299"/>
      <c r="CK88" s="299"/>
      <c r="CL88" s="299"/>
      <c r="CM88" s="299"/>
      <c r="CN88" s="299"/>
      <c r="CO88" s="299"/>
      <c r="CP88" s="299"/>
      <c r="CQ88" s="299"/>
      <c r="CR88" s="299"/>
    </row>
    <row r="89" spans="10:96" x14ac:dyDescent="0.2">
      <c r="J89" s="260"/>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299"/>
      <c r="AX89" s="299"/>
      <c r="AY89" s="299"/>
      <c r="AZ89" s="299"/>
      <c r="BA89" s="299"/>
      <c r="BB89" s="299"/>
      <c r="BC89" s="299"/>
      <c r="BD89" s="299"/>
      <c r="BE89" s="299"/>
      <c r="BF89" s="299"/>
      <c r="BG89" s="299"/>
      <c r="BH89" s="299"/>
      <c r="BI89" s="299"/>
      <c r="BJ89" s="299"/>
      <c r="BK89" s="299"/>
      <c r="BL89" s="299"/>
      <c r="BM89" s="299"/>
      <c r="BN89" s="299"/>
      <c r="BO89" s="299"/>
      <c r="BP89" s="299"/>
      <c r="BQ89" s="299"/>
      <c r="BR89" s="299"/>
      <c r="BS89" s="299"/>
      <c r="BT89" s="299"/>
      <c r="BU89" s="299"/>
      <c r="BV89" s="299"/>
      <c r="BW89" s="299"/>
      <c r="BX89" s="299"/>
      <c r="BY89" s="299"/>
      <c r="BZ89" s="299"/>
      <c r="CA89" s="299"/>
      <c r="CB89" s="299"/>
      <c r="CC89" s="299"/>
      <c r="CD89" s="299"/>
      <c r="CE89" s="299"/>
      <c r="CF89" s="299"/>
      <c r="CG89" s="299"/>
      <c r="CH89" s="299"/>
      <c r="CI89" s="299"/>
      <c r="CJ89" s="299"/>
      <c r="CK89" s="299"/>
      <c r="CL89" s="299"/>
      <c r="CM89" s="299"/>
      <c r="CN89" s="299"/>
      <c r="CO89" s="299"/>
      <c r="CP89" s="299"/>
      <c r="CQ89" s="299"/>
      <c r="CR89" s="299"/>
    </row>
    <row r="90" spans="10:96" x14ac:dyDescent="0.2">
      <c r="J90" s="260"/>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299"/>
      <c r="BA90" s="299"/>
      <c r="BB90" s="299"/>
      <c r="BC90" s="299"/>
      <c r="BD90" s="299"/>
      <c r="BE90" s="299"/>
      <c r="BF90" s="299"/>
      <c r="BG90" s="299"/>
      <c r="BH90" s="299"/>
      <c r="BI90" s="299"/>
      <c r="BJ90" s="299"/>
      <c r="BK90" s="299"/>
      <c r="BL90" s="299"/>
      <c r="BM90" s="299"/>
      <c r="BN90" s="299"/>
      <c r="BO90" s="299"/>
      <c r="BP90" s="299"/>
      <c r="BQ90" s="299"/>
      <c r="BR90" s="299"/>
      <c r="BS90" s="299"/>
      <c r="BT90" s="299"/>
      <c r="BU90" s="299"/>
      <c r="BV90" s="299"/>
      <c r="BW90" s="299"/>
      <c r="BX90" s="299"/>
      <c r="BY90" s="299"/>
      <c r="BZ90" s="299"/>
      <c r="CA90" s="299"/>
      <c r="CB90" s="299"/>
      <c r="CC90" s="299"/>
      <c r="CD90" s="299"/>
      <c r="CE90" s="299"/>
      <c r="CF90" s="299"/>
      <c r="CG90" s="299"/>
      <c r="CH90" s="299"/>
      <c r="CI90" s="299"/>
      <c r="CJ90" s="299"/>
      <c r="CK90" s="299"/>
      <c r="CL90" s="299"/>
      <c r="CM90" s="299"/>
      <c r="CN90" s="299"/>
      <c r="CO90" s="299"/>
      <c r="CP90" s="299"/>
      <c r="CQ90" s="299"/>
      <c r="CR90" s="299"/>
    </row>
    <row r="91" spans="10:96" x14ac:dyDescent="0.2">
      <c r="J91" s="260"/>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c r="BE91" s="299"/>
      <c r="BF91" s="299"/>
      <c r="BG91" s="299"/>
      <c r="BH91" s="299"/>
      <c r="BI91" s="299"/>
      <c r="BJ91" s="299"/>
      <c r="BK91" s="299"/>
      <c r="BL91" s="299"/>
      <c r="BM91" s="299"/>
      <c r="BN91" s="299"/>
      <c r="BO91" s="299"/>
      <c r="BP91" s="299"/>
      <c r="BQ91" s="299"/>
      <c r="BR91" s="299"/>
      <c r="BS91" s="299"/>
      <c r="BT91" s="299"/>
      <c r="BU91" s="299"/>
      <c r="BV91" s="299"/>
      <c r="BW91" s="299"/>
      <c r="BX91" s="299"/>
      <c r="BY91" s="299"/>
      <c r="BZ91" s="299"/>
      <c r="CA91" s="299"/>
      <c r="CB91" s="299"/>
      <c r="CC91" s="299"/>
      <c r="CD91" s="299"/>
      <c r="CE91" s="299"/>
      <c r="CF91" s="299"/>
      <c r="CG91" s="299"/>
      <c r="CH91" s="299"/>
      <c r="CI91" s="299"/>
      <c r="CJ91" s="299"/>
      <c r="CK91" s="299"/>
      <c r="CL91" s="299"/>
      <c r="CM91" s="299"/>
      <c r="CN91" s="299"/>
      <c r="CO91" s="299"/>
      <c r="CP91" s="299"/>
      <c r="CQ91" s="299"/>
      <c r="CR91" s="299"/>
    </row>
    <row r="92" spans="10:96" x14ac:dyDescent="0.2">
      <c r="J92" s="260"/>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299"/>
      <c r="BA92" s="299"/>
      <c r="BB92" s="299"/>
      <c r="BC92" s="299"/>
      <c r="BD92" s="299"/>
      <c r="BE92" s="299"/>
      <c r="BF92" s="299"/>
      <c r="BG92" s="299"/>
      <c r="BH92" s="299"/>
      <c r="BI92" s="299"/>
      <c r="BJ92" s="299"/>
      <c r="BK92" s="299"/>
      <c r="BL92" s="299"/>
      <c r="BM92" s="299"/>
      <c r="BN92" s="299"/>
      <c r="BO92" s="299"/>
      <c r="BP92" s="299"/>
      <c r="BQ92" s="299"/>
      <c r="BR92" s="299"/>
      <c r="BS92" s="299"/>
      <c r="BT92" s="299"/>
      <c r="BU92" s="299"/>
      <c r="BV92" s="299"/>
      <c r="BW92" s="299"/>
      <c r="BX92" s="299"/>
      <c r="BY92" s="299"/>
      <c r="BZ92" s="299"/>
      <c r="CA92" s="299"/>
      <c r="CB92" s="299"/>
      <c r="CC92" s="299"/>
      <c r="CD92" s="299"/>
      <c r="CE92" s="299"/>
      <c r="CF92" s="299"/>
      <c r="CG92" s="299"/>
      <c r="CH92" s="299"/>
      <c r="CI92" s="299"/>
      <c r="CJ92" s="299"/>
      <c r="CK92" s="299"/>
      <c r="CL92" s="299"/>
      <c r="CM92" s="299"/>
      <c r="CN92" s="299"/>
      <c r="CO92" s="299"/>
      <c r="CP92" s="299"/>
      <c r="CQ92" s="299"/>
      <c r="CR92" s="299"/>
    </row>
    <row r="93" spans="10:96" x14ac:dyDescent="0.2">
      <c r="J93" s="260"/>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c r="BF93" s="299"/>
      <c r="BG93" s="299"/>
      <c r="BH93" s="299"/>
      <c r="BI93" s="299"/>
      <c r="BJ93" s="299"/>
      <c r="BK93" s="299"/>
      <c r="BL93" s="299"/>
      <c r="BM93" s="299"/>
      <c r="BN93" s="299"/>
      <c r="BO93" s="299"/>
      <c r="BP93" s="299"/>
      <c r="BQ93" s="299"/>
      <c r="BR93" s="299"/>
      <c r="BS93" s="299"/>
      <c r="BT93" s="299"/>
      <c r="BU93" s="299"/>
      <c r="BV93" s="299"/>
      <c r="BW93" s="299"/>
      <c r="BX93" s="299"/>
      <c r="BY93" s="299"/>
      <c r="BZ93" s="299"/>
      <c r="CA93" s="299"/>
      <c r="CB93" s="299"/>
      <c r="CC93" s="299"/>
      <c r="CD93" s="299"/>
      <c r="CE93" s="299"/>
      <c r="CF93" s="299"/>
      <c r="CG93" s="299"/>
      <c r="CH93" s="299"/>
      <c r="CI93" s="299"/>
      <c r="CJ93" s="299"/>
      <c r="CK93" s="299"/>
      <c r="CL93" s="299"/>
      <c r="CM93" s="299"/>
      <c r="CN93" s="299"/>
      <c r="CO93" s="299"/>
      <c r="CP93" s="299"/>
      <c r="CQ93" s="299"/>
      <c r="CR93" s="299"/>
    </row>
    <row r="94" spans="10:96" x14ac:dyDescent="0.2">
      <c r="J94" s="260"/>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299"/>
      <c r="AZ94" s="299"/>
      <c r="BA94" s="299"/>
      <c r="BB94" s="299"/>
      <c r="BC94" s="299"/>
      <c r="BD94" s="299"/>
      <c r="BE94" s="299"/>
      <c r="BF94" s="299"/>
      <c r="BG94" s="299"/>
      <c r="BH94" s="299"/>
      <c r="BI94" s="299"/>
      <c r="BJ94" s="299"/>
      <c r="BK94" s="299"/>
      <c r="BL94" s="299"/>
      <c r="BM94" s="299"/>
      <c r="BN94" s="299"/>
      <c r="BO94" s="299"/>
      <c r="BP94" s="299"/>
      <c r="BQ94" s="299"/>
      <c r="BR94" s="299"/>
      <c r="BS94" s="299"/>
      <c r="BT94" s="299"/>
      <c r="BU94" s="299"/>
      <c r="BV94" s="299"/>
      <c r="BW94" s="299"/>
      <c r="BX94" s="299"/>
      <c r="BY94" s="299"/>
      <c r="BZ94" s="299"/>
      <c r="CA94" s="299"/>
      <c r="CB94" s="299"/>
      <c r="CC94" s="299"/>
      <c r="CD94" s="299"/>
      <c r="CE94" s="299"/>
      <c r="CF94" s="299"/>
      <c r="CG94" s="299"/>
      <c r="CH94" s="299"/>
      <c r="CI94" s="299"/>
      <c r="CJ94" s="299"/>
      <c r="CK94" s="299"/>
      <c r="CL94" s="299"/>
      <c r="CM94" s="299"/>
      <c r="CN94" s="299"/>
      <c r="CO94" s="299"/>
      <c r="CP94" s="299"/>
      <c r="CQ94" s="299"/>
      <c r="CR94" s="299"/>
    </row>
    <row r="95" spans="10:96" x14ac:dyDescent="0.2">
      <c r="J95" s="260"/>
      <c r="K95" s="299"/>
      <c r="L95" s="299"/>
      <c r="M95" s="299"/>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c r="AO95" s="299"/>
      <c r="AP95" s="299"/>
      <c r="AQ95" s="299"/>
      <c r="AR95" s="299"/>
      <c r="AS95" s="299"/>
      <c r="AT95" s="299"/>
      <c r="AU95" s="299"/>
      <c r="AV95" s="299"/>
      <c r="AW95" s="299"/>
      <c r="AX95" s="299"/>
      <c r="AY95" s="299"/>
      <c r="AZ95" s="299"/>
      <c r="BA95" s="299"/>
      <c r="BB95" s="299"/>
      <c r="BC95" s="299"/>
      <c r="BD95" s="299"/>
      <c r="BE95" s="299"/>
      <c r="BF95" s="299"/>
      <c r="BG95" s="299"/>
      <c r="BH95" s="299"/>
      <c r="BI95" s="299"/>
      <c r="BJ95" s="299"/>
      <c r="BK95" s="299"/>
      <c r="BL95" s="299"/>
      <c r="BM95" s="299"/>
      <c r="BN95" s="299"/>
      <c r="BO95" s="299"/>
      <c r="BP95" s="299"/>
      <c r="BQ95" s="299"/>
      <c r="BR95" s="299"/>
      <c r="BS95" s="299"/>
      <c r="BT95" s="299"/>
      <c r="BU95" s="299"/>
      <c r="BV95" s="299"/>
      <c r="BW95" s="299"/>
      <c r="BX95" s="299"/>
      <c r="BY95" s="299"/>
      <c r="BZ95" s="299"/>
      <c r="CA95" s="299"/>
      <c r="CB95" s="299"/>
      <c r="CC95" s="299"/>
      <c r="CD95" s="299"/>
      <c r="CE95" s="299"/>
      <c r="CF95" s="299"/>
      <c r="CG95" s="299"/>
      <c r="CH95" s="299"/>
      <c r="CI95" s="299"/>
      <c r="CJ95" s="299"/>
      <c r="CK95" s="299"/>
      <c r="CL95" s="299"/>
      <c r="CM95" s="299"/>
      <c r="CN95" s="299"/>
      <c r="CO95" s="299"/>
      <c r="CP95" s="299"/>
      <c r="CQ95" s="299"/>
      <c r="CR95" s="299"/>
    </row>
    <row r="96" spans="10:96" x14ac:dyDescent="0.2">
      <c r="J96" s="260"/>
      <c r="K96" s="299"/>
      <c r="L96" s="299"/>
      <c r="M96" s="299"/>
      <c r="N96" s="299"/>
      <c r="O96" s="299"/>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299"/>
      <c r="AN96" s="299"/>
      <c r="AO96" s="299"/>
      <c r="AP96" s="299"/>
      <c r="AQ96" s="299"/>
      <c r="AR96" s="299"/>
      <c r="AS96" s="299"/>
      <c r="AT96" s="299"/>
      <c r="AU96" s="299"/>
      <c r="AV96" s="299"/>
      <c r="AW96" s="299"/>
      <c r="AX96" s="299"/>
      <c r="AY96" s="299"/>
      <c r="AZ96" s="299"/>
      <c r="BA96" s="299"/>
      <c r="BB96" s="299"/>
      <c r="BC96" s="299"/>
      <c r="BD96" s="299"/>
      <c r="BE96" s="299"/>
      <c r="BF96" s="299"/>
      <c r="BG96" s="299"/>
      <c r="BH96" s="299"/>
      <c r="BI96" s="299"/>
      <c r="BJ96" s="299"/>
      <c r="BK96" s="299"/>
      <c r="BL96" s="299"/>
      <c r="BM96" s="299"/>
      <c r="BN96" s="299"/>
      <c r="BO96" s="299"/>
      <c r="BP96" s="299"/>
      <c r="BQ96" s="299"/>
      <c r="BR96" s="299"/>
      <c r="BS96" s="299"/>
      <c r="BT96" s="299"/>
      <c r="BU96" s="299"/>
      <c r="BV96" s="299"/>
      <c r="BW96" s="299"/>
      <c r="BX96" s="299"/>
      <c r="BY96" s="299"/>
      <c r="BZ96" s="299"/>
      <c r="CA96" s="299"/>
      <c r="CB96" s="299"/>
      <c r="CC96" s="299"/>
      <c r="CD96" s="299"/>
      <c r="CE96" s="299"/>
      <c r="CF96" s="299"/>
      <c r="CG96" s="299"/>
      <c r="CH96" s="299"/>
      <c r="CI96" s="299"/>
      <c r="CJ96" s="299"/>
      <c r="CK96" s="299"/>
      <c r="CL96" s="299"/>
      <c r="CM96" s="299"/>
      <c r="CN96" s="299"/>
      <c r="CO96" s="299"/>
      <c r="CP96" s="299"/>
      <c r="CQ96" s="299"/>
      <c r="CR96" s="299"/>
    </row>
    <row r="97" spans="10:96" x14ac:dyDescent="0.2">
      <c r="J97" s="260"/>
      <c r="K97" s="299"/>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299"/>
      <c r="AP97" s="299"/>
      <c r="AQ97" s="299"/>
      <c r="AR97" s="299"/>
      <c r="AS97" s="299"/>
      <c r="AT97" s="299"/>
      <c r="AU97" s="299"/>
      <c r="AV97" s="299"/>
      <c r="AW97" s="299"/>
      <c r="AX97" s="299"/>
      <c r="AY97" s="299"/>
      <c r="AZ97" s="299"/>
      <c r="BA97" s="299"/>
      <c r="BB97" s="299"/>
      <c r="BC97" s="299"/>
      <c r="BD97" s="299"/>
      <c r="BE97" s="299"/>
      <c r="BF97" s="299"/>
      <c r="BG97" s="299"/>
      <c r="BH97" s="299"/>
      <c r="BI97" s="299"/>
      <c r="BJ97" s="299"/>
      <c r="BK97" s="299"/>
      <c r="BL97" s="299"/>
      <c r="BM97" s="299"/>
      <c r="BN97" s="299"/>
      <c r="BO97" s="299"/>
      <c r="BP97" s="299"/>
      <c r="BQ97" s="299"/>
      <c r="BR97" s="299"/>
      <c r="BS97" s="299"/>
      <c r="BT97" s="299"/>
      <c r="BU97" s="299"/>
      <c r="BV97" s="299"/>
      <c r="BW97" s="299"/>
      <c r="BX97" s="299"/>
      <c r="BY97" s="299"/>
      <c r="BZ97" s="299"/>
      <c r="CA97" s="299"/>
      <c r="CB97" s="299"/>
      <c r="CC97" s="299"/>
      <c r="CD97" s="299"/>
      <c r="CE97" s="299"/>
      <c r="CF97" s="299"/>
      <c r="CG97" s="299"/>
      <c r="CH97" s="299"/>
      <c r="CI97" s="299"/>
      <c r="CJ97" s="299"/>
      <c r="CK97" s="299"/>
      <c r="CL97" s="299"/>
      <c r="CM97" s="299"/>
      <c r="CN97" s="299"/>
      <c r="CO97" s="299"/>
      <c r="CP97" s="299"/>
      <c r="CQ97" s="299"/>
      <c r="CR97" s="299"/>
    </row>
    <row r="98" spans="10:96" x14ac:dyDescent="0.2">
      <c r="J98" s="260"/>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299"/>
      <c r="AP98" s="299"/>
      <c r="AQ98" s="299"/>
      <c r="AR98" s="299"/>
      <c r="AS98" s="299"/>
      <c r="AT98" s="299"/>
      <c r="AU98" s="299"/>
      <c r="AV98" s="299"/>
      <c r="AW98" s="299"/>
      <c r="AX98" s="299"/>
      <c r="AY98" s="299"/>
      <c r="AZ98" s="299"/>
      <c r="BA98" s="299"/>
      <c r="BB98" s="299"/>
      <c r="BC98" s="299"/>
      <c r="BD98" s="299"/>
      <c r="BE98" s="299"/>
      <c r="BF98" s="299"/>
      <c r="BG98" s="299"/>
      <c r="BH98" s="299"/>
      <c r="BI98" s="299"/>
      <c r="BJ98" s="299"/>
      <c r="BK98" s="299"/>
      <c r="BL98" s="299"/>
      <c r="BM98" s="299"/>
      <c r="BN98" s="299"/>
      <c r="BO98" s="299"/>
      <c r="BP98" s="299"/>
      <c r="BQ98" s="299"/>
      <c r="BR98" s="299"/>
      <c r="BS98" s="299"/>
      <c r="BT98" s="299"/>
      <c r="BU98" s="299"/>
      <c r="BV98" s="299"/>
      <c r="BW98" s="299"/>
      <c r="BX98" s="299"/>
      <c r="BY98" s="299"/>
      <c r="BZ98" s="299"/>
      <c r="CA98" s="299"/>
      <c r="CB98" s="299"/>
      <c r="CC98" s="299"/>
      <c r="CD98" s="299"/>
      <c r="CE98" s="299"/>
      <c r="CF98" s="299"/>
      <c r="CG98" s="299"/>
      <c r="CH98" s="299"/>
      <c r="CI98" s="299"/>
      <c r="CJ98" s="299"/>
      <c r="CK98" s="299"/>
      <c r="CL98" s="299"/>
      <c r="CM98" s="299"/>
      <c r="CN98" s="299"/>
      <c r="CO98" s="299"/>
      <c r="CP98" s="299"/>
      <c r="CQ98" s="299"/>
      <c r="CR98" s="299"/>
    </row>
    <row r="99" spans="10:96" x14ac:dyDescent="0.2">
      <c r="J99" s="260"/>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299"/>
      <c r="AP99" s="299"/>
      <c r="AQ99" s="299"/>
      <c r="AR99" s="299"/>
      <c r="AS99" s="299"/>
      <c r="AT99" s="299"/>
      <c r="AU99" s="299"/>
      <c r="AV99" s="299"/>
      <c r="AW99" s="299"/>
      <c r="AX99" s="299"/>
      <c r="AY99" s="299"/>
      <c r="AZ99" s="299"/>
      <c r="BA99" s="299"/>
      <c r="BB99" s="299"/>
      <c r="BC99" s="299"/>
      <c r="BD99" s="299"/>
      <c r="BE99" s="299"/>
      <c r="BF99" s="299"/>
      <c r="BG99" s="299"/>
      <c r="BH99" s="299"/>
      <c r="BI99" s="299"/>
      <c r="BJ99" s="299"/>
      <c r="BK99" s="299"/>
      <c r="BL99" s="299"/>
      <c r="BM99" s="299"/>
      <c r="BN99" s="299"/>
      <c r="BO99" s="299"/>
      <c r="BP99" s="299"/>
      <c r="BQ99" s="299"/>
      <c r="BR99" s="299"/>
      <c r="BS99" s="299"/>
      <c r="BT99" s="299"/>
      <c r="BU99" s="299"/>
      <c r="BV99" s="299"/>
      <c r="BW99" s="299"/>
      <c r="BX99" s="299"/>
      <c r="BY99" s="299"/>
      <c r="BZ99" s="299"/>
      <c r="CA99" s="299"/>
      <c r="CB99" s="299"/>
      <c r="CC99" s="299"/>
      <c r="CD99" s="299"/>
      <c r="CE99" s="299"/>
      <c r="CF99" s="299"/>
      <c r="CG99" s="299"/>
      <c r="CH99" s="299"/>
      <c r="CI99" s="299"/>
      <c r="CJ99" s="299"/>
      <c r="CK99" s="299"/>
      <c r="CL99" s="299"/>
      <c r="CM99" s="299"/>
      <c r="CN99" s="299"/>
      <c r="CO99" s="299"/>
      <c r="CP99" s="299"/>
      <c r="CQ99" s="299"/>
      <c r="CR99" s="299"/>
    </row>
    <row r="100" spans="10:96" x14ac:dyDescent="0.2">
      <c r="J100" s="260"/>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299"/>
      <c r="AS100" s="299"/>
      <c r="AT100" s="299"/>
      <c r="AU100" s="299"/>
      <c r="AV100" s="299"/>
      <c r="AW100" s="299"/>
      <c r="AX100" s="299"/>
      <c r="AY100" s="299"/>
      <c r="AZ100" s="299"/>
      <c r="BA100" s="299"/>
      <c r="BB100" s="299"/>
      <c r="BC100" s="299"/>
      <c r="BD100" s="299"/>
      <c r="BE100" s="299"/>
      <c r="BF100" s="299"/>
      <c r="BG100" s="299"/>
      <c r="BH100" s="299"/>
      <c r="BI100" s="299"/>
      <c r="BJ100" s="299"/>
      <c r="BK100" s="299"/>
      <c r="BL100" s="299"/>
      <c r="BM100" s="299"/>
      <c r="BN100" s="299"/>
      <c r="BO100" s="299"/>
      <c r="BP100" s="299"/>
      <c r="BQ100" s="299"/>
      <c r="BR100" s="299"/>
      <c r="BS100" s="299"/>
      <c r="BT100" s="299"/>
      <c r="BU100" s="299"/>
      <c r="BV100" s="299"/>
      <c r="BW100" s="299"/>
      <c r="BX100" s="299"/>
      <c r="BY100" s="299"/>
      <c r="BZ100" s="299"/>
      <c r="CA100" s="299"/>
      <c r="CB100" s="299"/>
      <c r="CC100" s="299"/>
      <c r="CD100" s="299"/>
      <c r="CE100" s="299"/>
      <c r="CF100" s="299"/>
      <c r="CG100" s="299"/>
      <c r="CH100" s="299"/>
      <c r="CI100" s="299"/>
      <c r="CJ100" s="299"/>
      <c r="CK100" s="299"/>
      <c r="CL100" s="299"/>
      <c r="CM100" s="299"/>
      <c r="CN100" s="299"/>
      <c r="CO100" s="299"/>
      <c r="CP100" s="299"/>
      <c r="CQ100" s="299"/>
      <c r="CR100" s="299"/>
    </row>
    <row r="101" spans="10:96" x14ac:dyDescent="0.2">
      <c r="J101" s="260"/>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299"/>
      <c r="AZ101" s="299"/>
      <c r="BA101" s="299"/>
      <c r="BB101" s="299"/>
      <c r="BC101" s="299"/>
      <c r="BD101" s="299"/>
      <c r="BE101" s="299"/>
      <c r="BF101" s="299"/>
      <c r="BG101" s="299"/>
      <c r="BH101" s="299"/>
      <c r="BI101" s="299"/>
      <c r="BJ101" s="299"/>
      <c r="BK101" s="299"/>
      <c r="BL101" s="299"/>
      <c r="BM101" s="299"/>
      <c r="BN101" s="299"/>
      <c r="BO101" s="299"/>
      <c r="BP101" s="299"/>
      <c r="BQ101" s="299"/>
      <c r="BR101" s="299"/>
      <c r="BS101" s="299"/>
      <c r="BT101" s="299"/>
      <c r="BU101" s="299"/>
      <c r="BV101" s="299"/>
      <c r="BW101" s="299"/>
      <c r="BX101" s="299"/>
      <c r="BY101" s="299"/>
      <c r="BZ101" s="299"/>
      <c r="CA101" s="299"/>
      <c r="CB101" s="299"/>
      <c r="CC101" s="299"/>
      <c r="CD101" s="299"/>
      <c r="CE101" s="299"/>
      <c r="CF101" s="299"/>
      <c r="CG101" s="299"/>
      <c r="CH101" s="299"/>
      <c r="CI101" s="299"/>
      <c r="CJ101" s="299"/>
      <c r="CK101" s="299"/>
      <c r="CL101" s="299"/>
      <c r="CM101" s="299"/>
      <c r="CN101" s="299"/>
      <c r="CO101" s="299"/>
      <c r="CP101" s="299"/>
      <c r="CQ101" s="299"/>
      <c r="CR101" s="299"/>
    </row>
    <row r="102" spans="10:96" x14ac:dyDescent="0.2">
      <c r="J102" s="260"/>
      <c r="K102" s="299"/>
      <c r="L102" s="299"/>
      <c r="M102" s="299"/>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c r="AN102" s="299"/>
      <c r="AO102" s="299"/>
      <c r="AP102" s="299"/>
      <c r="AQ102" s="299"/>
      <c r="AR102" s="299"/>
      <c r="AS102" s="299"/>
      <c r="AT102" s="299"/>
      <c r="AU102" s="299"/>
      <c r="AV102" s="299"/>
      <c r="AW102" s="299"/>
      <c r="AX102" s="299"/>
      <c r="AY102" s="299"/>
      <c r="AZ102" s="299"/>
      <c r="BA102" s="299"/>
      <c r="BB102" s="299"/>
      <c r="BC102" s="299"/>
      <c r="BD102" s="299"/>
      <c r="BE102" s="299"/>
      <c r="BF102" s="299"/>
      <c r="BG102" s="299"/>
      <c r="BH102" s="299"/>
      <c r="BI102" s="299"/>
      <c r="BJ102" s="299"/>
      <c r="BK102" s="299"/>
      <c r="BL102" s="299"/>
      <c r="BM102" s="299"/>
      <c r="BN102" s="299"/>
      <c r="BO102" s="299"/>
      <c r="BP102" s="299"/>
      <c r="BQ102" s="299"/>
      <c r="BR102" s="299"/>
      <c r="BS102" s="299"/>
      <c r="BT102" s="299"/>
      <c r="BU102" s="299"/>
      <c r="BV102" s="299"/>
      <c r="BW102" s="299"/>
      <c r="BX102" s="299"/>
      <c r="BY102" s="299"/>
      <c r="BZ102" s="299"/>
      <c r="CA102" s="299"/>
      <c r="CB102" s="299"/>
      <c r="CC102" s="299"/>
      <c r="CD102" s="299"/>
      <c r="CE102" s="299"/>
      <c r="CF102" s="299"/>
      <c r="CG102" s="299"/>
      <c r="CH102" s="299"/>
      <c r="CI102" s="299"/>
      <c r="CJ102" s="299"/>
      <c r="CK102" s="299"/>
      <c r="CL102" s="299"/>
      <c r="CM102" s="299"/>
      <c r="CN102" s="299"/>
      <c r="CO102" s="299"/>
      <c r="CP102" s="299"/>
      <c r="CQ102" s="299"/>
      <c r="CR102" s="299"/>
    </row>
    <row r="103" spans="10:96" x14ac:dyDescent="0.2">
      <c r="J103" s="260"/>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299"/>
      <c r="AP103" s="299"/>
      <c r="AQ103" s="299"/>
      <c r="AR103" s="299"/>
      <c r="AS103" s="299"/>
      <c r="AT103" s="299"/>
      <c r="AU103" s="299"/>
      <c r="AV103" s="299"/>
      <c r="AW103" s="299"/>
      <c r="AX103" s="299"/>
      <c r="AY103" s="299"/>
      <c r="AZ103" s="299"/>
      <c r="BA103" s="299"/>
      <c r="BB103" s="299"/>
      <c r="BC103" s="299"/>
      <c r="BD103" s="299"/>
      <c r="BE103" s="299"/>
      <c r="BF103" s="299"/>
      <c r="BG103" s="299"/>
      <c r="BH103" s="299"/>
      <c r="BI103" s="299"/>
      <c r="BJ103" s="299"/>
      <c r="BK103" s="299"/>
      <c r="BL103" s="299"/>
      <c r="BM103" s="299"/>
      <c r="BN103" s="299"/>
      <c r="BO103" s="299"/>
      <c r="BP103" s="299"/>
      <c r="BQ103" s="299"/>
      <c r="BR103" s="299"/>
      <c r="BS103" s="299"/>
      <c r="BT103" s="299"/>
      <c r="BU103" s="299"/>
      <c r="BV103" s="299"/>
      <c r="BW103" s="299"/>
      <c r="BX103" s="299"/>
      <c r="BY103" s="299"/>
      <c r="BZ103" s="299"/>
      <c r="CA103" s="299"/>
      <c r="CB103" s="299"/>
      <c r="CC103" s="299"/>
      <c r="CD103" s="299"/>
      <c r="CE103" s="299"/>
      <c r="CF103" s="299"/>
      <c r="CG103" s="299"/>
      <c r="CH103" s="299"/>
      <c r="CI103" s="299"/>
      <c r="CJ103" s="299"/>
      <c r="CK103" s="299"/>
      <c r="CL103" s="299"/>
      <c r="CM103" s="299"/>
      <c r="CN103" s="299"/>
      <c r="CO103" s="299"/>
      <c r="CP103" s="299"/>
      <c r="CQ103" s="299"/>
      <c r="CR103" s="299"/>
    </row>
    <row r="104" spans="10:96" x14ac:dyDescent="0.2">
      <c r="J104" s="260"/>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299"/>
      <c r="AZ104" s="299"/>
      <c r="BA104" s="299"/>
      <c r="BB104" s="299"/>
      <c r="BC104" s="299"/>
      <c r="BD104" s="299"/>
      <c r="BE104" s="299"/>
      <c r="BF104" s="299"/>
      <c r="BG104" s="299"/>
      <c r="BH104" s="299"/>
      <c r="BI104" s="299"/>
      <c r="BJ104" s="299"/>
      <c r="BK104" s="299"/>
      <c r="BL104" s="299"/>
      <c r="BM104" s="299"/>
      <c r="BN104" s="299"/>
      <c r="BO104" s="299"/>
      <c r="BP104" s="299"/>
      <c r="BQ104" s="299"/>
      <c r="BR104" s="299"/>
      <c r="BS104" s="299"/>
      <c r="BT104" s="299"/>
      <c r="BU104" s="299"/>
      <c r="BV104" s="299"/>
      <c r="BW104" s="299"/>
      <c r="BX104" s="299"/>
      <c r="BY104" s="299"/>
      <c r="BZ104" s="299"/>
      <c r="CA104" s="299"/>
      <c r="CB104" s="299"/>
      <c r="CC104" s="299"/>
      <c r="CD104" s="299"/>
      <c r="CE104" s="299"/>
      <c r="CF104" s="299"/>
      <c r="CG104" s="299"/>
      <c r="CH104" s="299"/>
      <c r="CI104" s="299"/>
      <c r="CJ104" s="299"/>
      <c r="CK104" s="299"/>
      <c r="CL104" s="299"/>
      <c r="CM104" s="299"/>
      <c r="CN104" s="299"/>
      <c r="CO104" s="299"/>
      <c r="CP104" s="299"/>
      <c r="CQ104" s="299"/>
      <c r="CR104" s="299"/>
    </row>
    <row r="105" spans="10:96" x14ac:dyDescent="0.2">
      <c r="J105" s="260"/>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299"/>
      <c r="BE105" s="299"/>
      <c r="BF105" s="299"/>
      <c r="BG105" s="299"/>
      <c r="BH105" s="299"/>
      <c r="BI105" s="299"/>
      <c r="BJ105" s="299"/>
      <c r="BK105" s="299"/>
      <c r="BL105" s="299"/>
      <c r="BM105" s="299"/>
      <c r="BN105" s="299"/>
      <c r="BO105" s="299"/>
      <c r="BP105" s="299"/>
      <c r="BQ105" s="299"/>
      <c r="BR105" s="299"/>
      <c r="BS105" s="299"/>
      <c r="BT105" s="299"/>
      <c r="BU105" s="299"/>
      <c r="BV105" s="299"/>
      <c r="BW105" s="299"/>
      <c r="BX105" s="299"/>
      <c r="BY105" s="299"/>
      <c r="BZ105" s="299"/>
      <c r="CA105" s="299"/>
      <c r="CB105" s="299"/>
      <c r="CC105" s="299"/>
      <c r="CD105" s="299"/>
      <c r="CE105" s="299"/>
      <c r="CF105" s="299"/>
      <c r="CG105" s="299"/>
      <c r="CH105" s="299"/>
      <c r="CI105" s="299"/>
      <c r="CJ105" s="299"/>
      <c r="CK105" s="299"/>
      <c r="CL105" s="299"/>
      <c r="CM105" s="299"/>
      <c r="CN105" s="299"/>
      <c r="CO105" s="299"/>
      <c r="CP105" s="299"/>
      <c r="CQ105" s="299"/>
      <c r="CR105" s="299"/>
    </row>
    <row r="106" spans="10:96" x14ac:dyDescent="0.2">
      <c r="J106" s="260"/>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c r="BE106" s="299"/>
      <c r="BF106" s="299"/>
      <c r="BG106" s="299"/>
      <c r="BH106" s="299"/>
      <c r="BI106" s="299"/>
      <c r="BJ106" s="299"/>
      <c r="BK106" s="299"/>
      <c r="BL106" s="299"/>
      <c r="BM106" s="299"/>
      <c r="BN106" s="299"/>
      <c r="BO106" s="299"/>
      <c r="BP106" s="299"/>
      <c r="BQ106" s="299"/>
      <c r="BR106" s="299"/>
      <c r="BS106" s="299"/>
      <c r="BT106" s="299"/>
      <c r="BU106" s="299"/>
      <c r="BV106" s="299"/>
      <c r="BW106" s="299"/>
      <c r="BX106" s="299"/>
      <c r="BY106" s="299"/>
      <c r="BZ106" s="299"/>
      <c r="CA106" s="299"/>
      <c r="CB106" s="299"/>
      <c r="CC106" s="299"/>
      <c r="CD106" s="299"/>
      <c r="CE106" s="299"/>
      <c r="CF106" s="299"/>
      <c r="CG106" s="299"/>
      <c r="CH106" s="299"/>
      <c r="CI106" s="299"/>
      <c r="CJ106" s="299"/>
      <c r="CK106" s="299"/>
      <c r="CL106" s="299"/>
      <c r="CM106" s="299"/>
      <c r="CN106" s="299"/>
      <c r="CO106" s="299"/>
      <c r="CP106" s="299"/>
      <c r="CQ106" s="299"/>
      <c r="CR106" s="299"/>
    </row>
    <row r="107" spans="10:96" x14ac:dyDescent="0.2">
      <c r="J107" s="260"/>
      <c r="K107" s="299"/>
      <c r="L107" s="299"/>
      <c r="M107" s="299"/>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299"/>
      <c r="AZ107" s="299"/>
      <c r="BA107" s="299"/>
      <c r="BB107" s="299"/>
      <c r="BC107" s="299"/>
      <c r="BD107" s="299"/>
      <c r="BE107" s="299"/>
      <c r="BF107" s="299"/>
      <c r="BG107" s="299"/>
      <c r="BH107" s="299"/>
      <c r="BI107" s="299"/>
      <c r="BJ107" s="299"/>
      <c r="BK107" s="299"/>
      <c r="BL107" s="299"/>
      <c r="BM107" s="299"/>
      <c r="BN107" s="299"/>
      <c r="BO107" s="299"/>
      <c r="BP107" s="299"/>
      <c r="BQ107" s="299"/>
      <c r="BR107" s="299"/>
      <c r="BS107" s="299"/>
      <c r="BT107" s="299"/>
      <c r="BU107" s="299"/>
      <c r="BV107" s="299"/>
      <c r="BW107" s="299"/>
      <c r="BX107" s="299"/>
      <c r="BY107" s="299"/>
      <c r="BZ107" s="299"/>
      <c r="CA107" s="299"/>
      <c r="CB107" s="299"/>
      <c r="CC107" s="299"/>
      <c r="CD107" s="299"/>
      <c r="CE107" s="299"/>
      <c r="CF107" s="299"/>
      <c r="CG107" s="299"/>
      <c r="CH107" s="299"/>
      <c r="CI107" s="299"/>
      <c r="CJ107" s="299"/>
      <c r="CK107" s="299"/>
      <c r="CL107" s="299"/>
      <c r="CM107" s="299"/>
      <c r="CN107" s="299"/>
      <c r="CO107" s="299"/>
      <c r="CP107" s="299"/>
      <c r="CQ107" s="299"/>
      <c r="CR107" s="299"/>
    </row>
    <row r="108" spans="10:96" x14ac:dyDescent="0.2">
      <c r="J108" s="260"/>
      <c r="K108" s="299"/>
      <c r="L108" s="299"/>
      <c r="M108" s="299"/>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c r="AN108" s="299"/>
      <c r="AO108" s="299"/>
      <c r="AP108" s="299"/>
      <c r="AQ108" s="299"/>
      <c r="AR108" s="299"/>
      <c r="AS108" s="299"/>
      <c r="AT108" s="299"/>
      <c r="AU108" s="299"/>
      <c r="AV108" s="299"/>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299"/>
      <c r="BT108" s="299"/>
      <c r="BU108" s="299"/>
      <c r="BV108" s="299"/>
      <c r="BW108" s="299"/>
      <c r="BX108" s="299"/>
      <c r="BY108" s="299"/>
      <c r="BZ108" s="299"/>
      <c r="CA108" s="299"/>
      <c r="CB108" s="299"/>
      <c r="CC108" s="299"/>
      <c r="CD108" s="299"/>
      <c r="CE108" s="299"/>
      <c r="CF108" s="299"/>
      <c r="CG108" s="299"/>
      <c r="CH108" s="299"/>
      <c r="CI108" s="299"/>
      <c r="CJ108" s="299"/>
      <c r="CK108" s="299"/>
      <c r="CL108" s="299"/>
      <c r="CM108" s="299"/>
      <c r="CN108" s="299"/>
      <c r="CO108" s="299"/>
      <c r="CP108" s="299"/>
      <c r="CQ108" s="299"/>
      <c r="CR108" s="299"/>
    </row>
    <row r="109" spans="10:96" x14ac:dyDescent="0.2">
      <c r="J109" s="260"/>
      <c r="K109" s="299"/>
      <c r="L109" s="299"/>
      <c r="M109" s="299"/>
      <c r="N109" s="299"/>
      <c r="O109" s="299"/>
      <c r="P109" s="299"/>
      <c r="Q109" s="299"/>
      <c r="R109" s="299"/>
      <c r="S109" s="299"/>
      <c r="T109" s="299"/>
      <c r="U109" s="299"/>
      <c r="V109" s="299"/>
      <c r="W109" s="299"/>
      <c r="X109" s="299"/>
      <c r="Y109" s="299"/>
      <c r="Z109" s="299"/>
      <c r="AA109" s="299"/>
      <c r="AB109" s="299"/>
      <c r="AC109" s="299"/>
      <c r="AD109" s="299"/>
      <c r="AE109" s="299"/>
      <c r="AF109" s="299"/>
      <c r="AG109" s="299"/>
      <c r="AH109" s="299"/>
      <c r="AI109" s="299"/>
      <c r="AJ109" s="299"/>
      <c r="AK109" s="299"/>
      <c r="AL109" s="299"/>
      <c r="AM109" s="299"/>
      <c r="AN109" s="299"/>
      <c r="AO109" s="299"/>
      <c r="AP109" s="299"/>
      <c r="AQ109" s="299"/>
      <c r="AR109" s="299"/>
      <c r="AS109" s="299"/>
      <c r="AT109" s="299"/>
      <c r="AU109" s="299"/>
      <c r="AV109" s="299"/>
      <c r="AW109" s="299"/>
      <c r="AX109" s="299"/>
      <c r="AY109" s="299"/>
      <c r="AZ109" s="299"/>
      <c r="BA109" s="299"/>
      <c r="BB109" s="299"/>
      <c r="BC109" s="299"/>
      <c r="BD109" s="299"/>
      <c r="BE109" s="299"/>
      <c r="BF109" s="299"/>
      <c r="BG109" s="299"/>
      <c r="BH109" s="299"/>
      <c r="BI109" s="299"/>
      <c r="BJ109" s="299"/>
      <c r="BK109" s="299"/>
      <c r="BL109" s="299"/>
      <c r="BM109" s="299"/>
      <c r="BN109" s="299"/>
      <c r="BO109" s="299"/>
      <c r="BP109" s="299"/>
      <c r="BQ109" s="299"/>
      <c r="BR109" s="299"/>
      <c r="BS109" s="299"/>
      <c r="BT109" s="299"/>
      <c r="BU109" s="299"/>
      <c r="BV109" s="299"/>
      <c r="BW109" s="299"/>
      <c r="BX109" s="299"/>
      <c r="BY109" s="299"/>
      <c r="BZ109" s="299"/>
      <c r="CA109" s="299"/>
      <c r="CB109" s="299"/>
      <c r="CC109" s="299"/>
      <c r="CD109" s="299"/>
      <c r="CE109" s="299"/>
      <c r="CF109" s="299"/>
      <c r="CG109" s="299"/>
      <c r="CH109" s="299"/>
      <c r="CI109" s="299"/>
      <c r="CJ109" s="299"/>
      <c r="CK109" s="299"/>
      <c r="CL109" s="299"/>
      <c r="CM109" s="299"/>
      <c r="CN109" s="299"/>
      <c r="CO109" s="299"/>
      <c r="CP109" s="299"/>
      <c r="CQ109" s="299"/>
      <c r="CR109" s="299"/>
    </row>
    <row r="110" spans="10:96" x14ac:dyDescent="0.2">
      <c r="J110" s="260"/>
      <c r="K110" s="299"/>
      <c r="L110" s="299"/>
      <c r="M110" s="299"/>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299"/>
      <c r="AZ110" s="299"/>
      <c r="BA110" s="299"/>
      <c r="BB110" s="299"/>
      <c r="BC110" s="299"/>
      <c r="BD110" s="299"/>
      <c r="BE110" s="299"/>
      <c r="BF110" s="299"/>
      <c r="BG110" s="299"/>
      <c r="BH110" s="299"/>
      <c r="BI110" s="299"/>
      <c r="BJ110" s="299"/>
      <c r="BK110" s="299"/>
      <c r="BL110" s="299"/>
      <c r="BM110" s="299"/>
      <c r="BN110" s="299"/>
      <c r="BO110" s="299"/>
      <c r="BP110" s="299"/>
      <c r="BQ110" s="299"/>
      <c r="BR110" s="299"/>
      <c r="BS110" s="299"/>
      <c r="BT110" s="299"/>
      <c r="BU110" s="299"/>
      <c r="BV110" s="299"/>
      <c r="BW110" s="299"/>
      <c r="BX110" s="299"/>
      <c r="BY110" s="299"/>
      <c r="BZ110" s="299"/>
      <c r="CA110" s="299"/>
      <c r="CB110" s="299"/>
      <c r="CC110" s="299"/>
      <c r="CD110" s="299"/>
      <c r="CE110" s="299"/>
      <c r="CF110" s="299"/>
      <c r="CG110" s="299"/>
      <c r="CH110" s="299"/>
      <c r="CI110" s="299"/>
      <c r="CJ110" s="299"/>
      <c r="CK110" s="299"/>
      <c r="CL110" s="299"/>
      <c r="CM110" s="299"/>
      <c r="CN110" s="299"/>
      <c r="CO110" s="299"/>
      <c r="CP110" s="299"/>
      <c r="CQ110" s="299"/>
      <c r="CR110" s="299"/>
    </row>
    <row r="111" spans="10:96" x14ac:dyDescent="0.2">
      <c r="J111" s="260"/>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299"/>
      <c r="AK111" s="299"/>
      <c r="AL111" s="299"/>
      <c r="AM111" s="299"/>
      <c r="AN111" s="299"/>
      <c r="AO111" s="299"/>
      <c r="AP111" s="299"/>
      <c r="AQ111" s="299"/>
      <c r="AR111" s="299"/>
      <c r="AS111" s="299"/>
      <c r="AT111" s="299"/>
      <c r="AU111" s="299"/>
      <c r="AV111" s="299"/>
      <c r="AW111" s="299"/>
      <c r="AX111" s="299"/>
      <c r="AY111" s="299"/>
      <c r="AZ111" s="299"/>
      <c r="BA111" s="299"/>
      <c r="BB111" s="299"/>
      <c r="BC111" s="299"/>
      <c r="BD111" s="299"/>
      <c r="BE111" s="299"/>
      <c r="BF111" s="299"/>
      <c r="BG111" s="299"/>
      <c r="BH111" s="299"/>
      <c r="BI111" s="299"/>
      <c r="BJ111" s="299"/>
      <c r="BK111" s="299"/>
      <c r="BL111" s="299"/>
      <c r="BM111" s="299"/>
      <c r="BN111" s="299"/>
      <c r="BO111" s="299"/>
      <c r="BP111" s="299"/>
      <c r="BQ111" s="299"/>
      <c r="BR111" s="299"/>
      <c r="BS111" s="299"/>
      <c r="BT111" s="299"/>
      <c r="BU111" s="299"/>
      <c r="BV111" s="299"/>
      <c r="BW111" s="299"/>
      <c r="BX111" s="299"/>
      <c r="BY111" s="299"/>
      <c r="BZ111" s="299"/>
      <c r="CA111" s="299"/>
      <c r="CB111" s="299"/>
      <c r="CC111" s="299"/>
      <c r="CD111" s="299"/>
      <c r="CE111" s="299"/>
      <c r="CF111" s="299"/>
      <c r="CG111" s="299"/>
      <c r="CH111" s="299"/>
      <c r="CI111" s="299"/>
      <c r="CJ111" s="299"/>
      <c r="CK111" s="299"/>
      <c r="CL111" s="299"/>
      <c r="CM111" s="299"/>
      <c r="CN111" s="299"/>
      <c r="CO111" s="299"/>
      <c r="CP111" s="299"/>
      <c r="CQ111" s="299"/>
      <c r="CR111" s="299"/>
    </row>
    <row r="112" spans="10:96" x14ac:dyDescent="0.2">
      <c r="J112" s="260"/>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299"/>
      <c r="AY112" s="299"/>
      <c r="AZ112" s="299"/>
      <c r="BA112" s="299"/>
      <c r="BB112" s="299"/>
      <c r="BC112" s="299"/>
      <c r="BD112" s="299"/>
      <c r="BE112" s="299"/>
      <c r="BF112" s="299"/>
      <c r="BG112" s="299"/>
      <c r="BH112" s="299"/>
      <c r="BI112" s="299"/>
      <c r="BJ112" s="299"/>
      <c r="BK112" s="299"/>
      <c r="BL112" s="299"/>
      <c r="BM112" s="299"/>
      <c r="BN112" s="299"/>
      <c r="BO112" s="299"/>
      <c r="BP112" s="299"/>
      <c r="BQ112" s="299"/>
      <c r="BR112" s="299"/>
      <c r="BS112" s="299"/>
      <c r="BT112" s="299"/>
      <c r="BU112" s="299"/>
      <c r="BV112" s="299"/>
      <c r="BW112" s="299"/>
      <c r="BX112" s="299"/>
      <c r="BY112" s="299"/>
      <c r="BZ112" s="299"/>
      <c r="CA112" s="299"/>
      <c r="CB112" s="299"/>
      <c r="CC112" s="299"/>
      <c r="CD112" s="299"/>
      <c r="CE112" s="299"/>
      <c r="CF112" s="299"/>
      <c r="CG112" s="299"/>
      <c r="CH112" s="299"/>
      <c r="CI112" s="299"/>
      <c r="CJ112" s="299"/>
      <c r="CK112" s="299"/>
      <c r="CL112" s="299"/>
      <c r="CM112" s="299"/>
      <c r="CN112" s="299"/>
      <c r="CO112" s="299"/>
      <c r="CP112" s="299"/>
      <c r="CQ112" s="299"/>
      <c r="CR112" s="299"/>
    </row>
    <row r="113" spans="10:96" x14ac:dyDescent="0.2">
      <c r="J113" s="260"/>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c r="AK113" s="299"/>
      <c r="AL113" s="299"/>
      <c r="AM113" s="299"/>
      <c r="AN113" s="299"/>
      <c r="AO113" s="299"/>
      <c r="AP113" s="299"/>
      <c r="AQ113" s="299"/>
      <c r="AR113" s="299"/>
      <c r="AS113" s="299"/>
      <c r="AT113" s="299"/>
      <c r="AU113" s="299"/>
      <c r="AV113" s="299"/>
      <c r="AW113" s="299"/>
      <c r="AX113" s="299"/>
      <c r="AY113" s="299"/>
      <c r="AZ113" s="299"/>
      <c r="BA113" s="299"/>
      <c r="BB113" s="299"/>
      <c r="BC113" s="299"/>
      <c r="BD113" s="299"/>
      <c r="BE113" s="299"/>
      <c r="BF113" s="299"/>
      <c r="BG113" s="299"/>
      <c r="BH113" s="299"/>
      <c r="BI113" s="299"/>
      <c r="BJ113" s="299"/>
      <c r="BK113" s="299"/>
      <c r="BL113" s="299"/>
      <c r="BM113" s="299"/>
      <c r="BN113" s="299"/>
      <c r="BO113" s="299"/>
      <c r="BP113" s="299"/>
      <c r="BQ113" s="299"/>
      <c r="BR113" s="299"/>
      <c r="BS113" s="299"/>
      <c r="BT113" s="299"/>
      <c r="BU113" s="299"/>
      <c r="BV113" s="299"/>
      <c r="BW113" s="299"/>
      <c r="BX113" s="299"/>
      <c r="BY113" s="299"/>
      <c r="BZ113" s="299"/>
      <c r="CA113" s="299"/>
      <c r="CB113" s="299"/>
      <c r="CC113" s="299"/>
      <c r="CD113" s="299"/>
      <c r="CE113" s="299"/>
      <c r="CF113" s="299"/>
      <c r="CG113" s="299"/>
      <c r="CH113" s="299"/>
      <c r="CI113" s="299"/>
      <c r="CJ113" s="299"/>
      <c r="CK113" s="299"/>
      <c r="CL113" s="299"/>
      <c r="CM113" s="299"/>
      <c r="CN113" s="299"/>
      <c r="CO113" s="299"/>
      <c r="CP113" s="299"/>
      <c r="CQ113" s="299"/>
      <c r="CR113" s="299"/>
    </row>
    <row r="114" spans="10:96" x14ac:dyDescent="0.2">
      <c r="J114" s="260"/>
      <c r="K114" s="299"/>
      <c r="L114" s="299"/>
      <c r="M114" s="299"/>
      <c r="N114" s="299"/>
      <c r="O114" s="299"/>
      <c r="P114" s="299"/>
      <c r="Q114" s="299"/>
      <c r="R114" s="299"/>
      <c r="S114" s="299"/>
      <c r="T114" s="299"/>
      <c r="U114" s="299"/>
      <c r="V114" s="299"/>
      <c r="W114" s="299"/>
      <c r="X114" s="299"/>
      <c r="Y114" s="299"/>
      <c r="Z114" s="299"/>
      <c r="AA114" s="299"/>
      <c r="AB114" s="299"/>
      <c r="AC114" s="299"/>
      <c r="AD114" s="299"/>
      <c r="AE114" s="299"/>
      <c r="AF114" s="299"/>
      <c r="AG114" s="299"/>
      <c r="AH114" s="299"/>
      <c r="AI114" s="299"/>
      <c r="AJ114" s="299"/>
      <c r="AK114" s="299"/>
      <c r="AL114" s="299"/>
      <c r="AM114" s="299"/>
      <c r="AN114" s="299"/>
      <c r="AO114" s="299"/>
      <c r="AP114" s="299"/>
      <c r="AQ114" s="299"/>
      <c r="AR114" s="299"/>
      <c r="AS114" s="299"/>
      <c r="AT114" s="299"/>
      <c r="AU114" s="299"/>
      <c r="AV114" s="299"/>
      <c r="AW114" s="299"/>
      <c r="AX114" s="299"/>
      <c r="AY114" s="299"/>
      <c r="AZ114" s="299"/>
      <c r="BA114" s="299"/>
      <c r="BB114" s="299"/>
      <c r="BC114" s="299"/>
      <c r="BD114" s="299"/>
      <c r="BE114" s="299"/>
      <c r="BF114" s="299"/>
      <c r="BG114" s="299"/>
      <c r="BH114" s="299"/>
      <c r="BI114" s="299"/>
      <c r="BJ114" s="299"/>
      <c r="BK114" s="299"/>
      <c r="BL114" s="299"/>
      <c r="BM114" s="299"/>
      <c r="BN114" s="299"/>
      <c r="BO114" s="299"/>
      <c r="BP114" s="299"/>
      <c r="BQ114" s="299"/>
      <c r="BR114" s="299"/>
      <c r="BS114" s="299"/>
      <c r="BT114" s="299"/>
      <c r="BU114" s="299"/>
      <c r="BV114" s="299"/>
      <c r="BW114" s="299"/>
      <c r="BX114" s="299"/>
      <c r="BY114" s="299"/>
      <c r="BZ114" s="299"/>
      <c r="CA114" s="299"/>
      <c r="CB114" s="299"/>
      <c r="CC114" s="299"/>
      <c r="CD114" s="299"/>
      <c r="CE114" s="299"/>
      <c r="CF114" s="299"/>
      <c r="CG114" s="299"/>
      <c r="CH114" s="299"/>
      <c r="CI114" s="299"/>
      <c r="CJ114" s="299"/>
      <c r="CK114" s="299"/>
      <c r="CL114" s="299"/>
      <c r="CM114" s="299"/>
      <c r="CN114" s="299"/>
      <c r="CO114" s="299"/>
      <c r="CP114" s="299"/>
      <c r="CQ114" s="299"/>
      <c r="CR114" s="299"/>
    </row>
    <row r="115" spans="10:96" x14ac:dyDescent="0.2">
      <c r="J115" s="260"/>
      <c r="K115" s="299"/>
      <c r="L115" s="299"/>
      <c r="M115" s="299"/>
      <c r="N115" s="299"/>
      <c r="O115" s="299"/>
      <c r="P115" s="299"/>
      <c r="Q115" s="299"/>
      <c r="R115" s="299"/>
      <c r="S115" s="299"/>
      <c r="T115" s="299"/>
      <c r="U115" s="299"/>
      <c r="V115" s="299"/>
      <c r="W115" s="299"/>
      <c r="X115" s="299"/>
      <c r="Y115" s="299"/>
      <c r="Z115" s="299"/>
      <c r="AA115" s="299"/>
      <c r="AB115" s="299"/>
      <c r="AC115" s="299"/>
      <c r="AD115" s="299"/>
      <c r="AE115" s="299"/>
      <c r="AF115" s="299"/>
      <c r="AG115" s="299"/>
      <c r="AH115" s="299"/>
      <c r="AI115" s="299"/>
      <c r="AJ115" s="299"/>
      <c r="AK115" s="299"/>
      <c r="AL115" s="299"/>
      <c r="AM115" s="299"/>
      <c r="AN115" s="299"/>
      <c r="AO115" s="299"/>
      <c r="AP115" s="299"/>
      <c r="AQ115" s="299"/>
      <c r="AR115" s="299"/>
      <c r="AS115" s="299"/>
      <c r="AT115" s="299"/>
      <c r="AU115" s="299"/>
      <c r="AV115" s="299"/>
      <c r="AW115" s="299"/>
      <c r="AX115" s="299"/>
      <c r="AY115" s="299"/>
      <c r="AZ115" s="299"/>
      <c r="BA115" s="299"/>
      <c r="BB115" s="299"/>
      <c r="BC115" s="299"/>
      <c r="BD115" s="299"/>
      <c r="BE115" s="299"/>
      <c r="BF115" s="299"/>
      <c r="BG115" s="299"/>
      <c r="BH115" s="299"/>
      <c r="BI115" s="299"/>
      <c r="BJ115" s="299"/>
      <c r="BK115" s="299"/>
      <c r="BL115" s="299"/>
      <c r="BM115" s="299"/>
      <c r="BN115" s="299"/>
      <c r="BO115" s="299"/>
      <c r="BP115" s="299"/>
      <c r="BQ115" s="299"/>
      <c r="BR115" s="299"/>
      <c r="BS115" s="299"/>
      <c r="BT115" s="299"/>
      <c r="BU115" s="299"/>
      <c r="BV115" s="299"/>
      <c r="BW115" s="299"/>
      <c r="BX115" s="299"/>
      <c r="BY115" s="299"/>
      <c r="BZ115" s="299"/>
      <c r="CA115" s="299"/>
      <c r="CB115" s="299"/>
      <c r="CC115" s="299"/>
      <c r="CD115" s="299"/>
      <c r="CE115" s="299"/>
      <c r="CF115" s="299"/>
      <c r="CG115" s="299"/>
      <c r="CH115" s="299"/>
      <c r="CI115" s="299"/>
      <c r="CJ115" s="299"/>
      <c r="CK115" s="299"/>
      <c r="CL115" s="299"/>
      <c r="CM115" s="299"/>
      <c r="CN115" s="299"/>
      <c r="CO115" s="299"/>
      <c r="CP115" s="299"/>
      <c r="CQ115" s="299"/>
      <c r="CR115" s="299"/>
    </row>
    <row r="116" spans="10:96" x14ac:dyDescent="0.2">
      <c r="J116" s="260"/>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299"/>
      <c r="BA116" s="299"/>
      <c r="BB116" s="299"/>
      <c r="BC116" s="299"/>
      <c r="BD116" s="299"/>
      <c r="BE116" s="299"/>
      <c r="BF116" s="299"/>
      <c r="BG116" s="299"/>
      <c r="BH116" s="299"/>
      <c r="BI116" s="299"/>
      <c r="BJ116" s="299"/>
      <c r="BK116" s="299"/>
      <c r="BL116" s="299"/>
      <c r="BM116" s="299"/>
      <c r="BN116" s="299"/>
      <c r="BO116" s="299"/>
      <c r="BP116" s="299"/>
      <c r="BQ116" s="299"/>
      <c r="BR116" s="299"/>
      <c r="BS116" s="299"/>
      <c r="BT116" s="299"/>
      <c r="BU116" s="299"/>
      <c r="BV116" s="299"/>
      <c r="BW116" s="299"/>
      <c r="BX116" s="299"/>
      <c r="BY116" s="299"/>
      <c r="BZ116" s="299"/>
      <c r="CA116" s="299"/>
      <c r="CB116" s="299"/>
      <c r="CC116" s="299"/>
      <c r="CD116" s="299"/>
      <c r="CE116" s="299"/>
      <c r="CF116" s="299"/>
      <c r="CG116" s="299"/>
      <c r="CH116" s="299"/>
      <c r="CI116" s="299"/>
      <c r="CJ116" s="299"/>
      <c r="CK116" s="299"/>
      <c r="CL116" s="299"/>
      <c r="CM116" s="299"/>
      <c r="CN116" s="299"/>
      <c r="CO116" s="299"/>
      <c r="CP116" s="299"/>
      <c r="CQ116" s="299"/>
      <c r="CR116" s="299"/>
    </row>
    <row r="117" spans="10:96" x14ac:dyDescent="0.2">
      <c r="J117" s="260"/>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c r="AR117" s="299"/>
      <c r="AS117" s="299"/>
      <c r="AT117" s="299"/>
      <c r="AU117" s="299"/>
      <c r="AV117" s="299"/>
      <c r="AW117" s="299"/>
      <c r="AX117" s="299"/>
      <c r="AY117" s="299"/>
      <c r="AZ117" s="299"/>
      <c r="BA117" s="299"/>
      <c r="BB117" s="299"/>
      <c r="BC117" s="299"/>
      <c r="BD117" s="299"/>
      <c r="BE117" s="299"/>
      <c r="BF117" s="299"/>
      <c r="BG117" s="299"/>
      <c r="BH117" s="299"/>
      <c r="BI117" s="299"/>
      <c r="BJ117" s="299"/>
      <c r="BK117" s="299"/>
      <c r="BL117" s="299"/>
      <c r="BM117" s="299"/>
      <c r="BN117" s="299"/>
      <c r="BO117" s="299"/>
      <c r="BP117" s="299"/>
      <c r="BQ117" s="299"/>
      <c r="BR117" s="299"/>
      <c r="BS117" s="299"/>
      <c r="BT117" s="299"/>
      <c r="BU117" s="299"/>
      <c r="BV117" s="299"/>
      <c r="BW117" s="299"/>
      <c r="BX117" s="299"/>
      <c r="BY117" s="299"/>
      <c r="BZ117" s="299"/>
      <c r="CA117" s="299"/>
      <c r="CB117" s="299"/>
      <c r="CC117" s="299"/>
      <c r="CD117" s="299"/>
      <c r="CE117" s="299"/>
      <c r="CF117" s="299"/>
      <c r="CG117" s="299"/>
      <c r="CH117" s="299"/>
      <c r="CI117" s="299"/>
      <c r="CJ117" s="299"/>
      <c r="CK117" s="299"/>
      <c r="CL117" s="299"/>
      <c r="CM117" s="299"/>
      <c r="CN117" s="299"/>
      <c r="CO117" s="299"/>
      <c r="CP117" s="299"/>
      <c r="CQ117" s="299"/>
      <c r="CR117" s="299"/>
    </row>
    <row r="118" spans="10:96" x14ac:dyDescent="0.2">
      <c r="J118" s="260"/>
      <c r="K118" s="299"/>
      <c r="L118" s="299"/>
      <c r="M118" s="299"/>
      <c r="N118" s="299"/>
      <c r="O118" s="299"/>
      <c r="P118" s="299"/>
      <c r="Q118" s="299"/>
      <c r="R118" s="299"/>
      <c r="S118" s="299"/>
      <c r="T118" s="299"/>
      <c r="U118" s="299"/>
      <c r="V118" s="299"/>
      <c r="W118" s="299"/>
      <c r="X118" s="299"/>
      <c r="Y118" s="299"/>
      <c r="Z118" s="299"/>
      <c r="AA118" s="299"/>
      <c r="AB118" s="299"/>
      <c r="AC118" s="299"/>
      <c r="AD118" s="299"/>
      <c r="AE118" s="299"/>
      <c r="AF118" s="299"/>
      <c r="AG118" s="299"/>
      <c r="AH118" s="299"/>
      <c r="AI118" s="299"/>
      <c r="AJ118" s="299"/>
      <c r="AK118" s="299"/>
      <c r="AL118" s="299"/>
      <c r="AM118" s="299"/>
      <c r="AN118" s="299"/>
      <c r="AO118" s="299"/>
      <c r="AP118" s="299"/>
      <c r="AQ118" s="299"/>
      <c r="AR118" s="299"/>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299"/>
      <c r="BP118" s="299"/>
      <c r="BQ118" s="299"/>
      <c r="BR118" s="299"/>
      <c r="BS118" s="299"/>
      <c r="BT118" s="299"/>
      <c r="BU118" s="299"/>
      <c r="BV118" s="299"/>
      <c r="BW118" s="299"/>
      <c r="BX118" s="299"/>
      <c r="BY118" s="299"/>
      <c r="BZ118" s="299"/>
      <c r="CA118" s="299"/>
      <c r="CB118" s="299"/>
      <c r="CC118" s="299"/>
      <c r="CD118" s="299"/>
      <c r="CE118" s="299"/>
      <c r="CF118" s="299"/>
      <c r="CG118" s="299"/>
      <c r="CH118" s="299"/>
      <c r="CI118" s="299"/>
      <c r="CJ118" s="299"/>
      <c r="CK118" s="299"/>
      <c r="CL118" s="299"/>
      <c r="CM118" s="299"/>
      <c r="CN118" s="299"/>
      <c r="CO118" s="299"/>
      <c r="CP118" s="299"/>
      <c r="CQ118" s="299"/>
      <c r="CR118" s="299"/>
    </row>
    <row r="119" spans="10:96" x14ac:dyDescent="0.2">
      <c r="J119" s="260"/>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299"/>
      <c r="BA119" s="299"/>
      <c r="BB119" s="299"/>
      <c r="BC119" s="299"/>
      <c r="BD119" s="299"/>
      <c r="BE119" s="299"/>
      <c r="BF119" s="299"/>
      <c r="BG119" s="299"/>
      <c r="BH119" s="299"/>
      <c r="BI119" s="299"/>
      <c r="BJ119" s="299"/>
      <c r="BK119" s="299"/>
      <c r="BL119" s="299"/>
      <c r="BM119" s="299"/>
      <c r="BN119" s="299"/>
      <c r="BO119" s="299"/>
      <c r="BP119" s="299"/>
      <c r="BQ119" s="299"/>
      <c r="BR119" s="299"/>
      <c r="BS119" s="299"/>
      <c r="BT119" s="299"/>
      <c r="BU119" s="299"/>
      <c r="BV119" s="299"/>
      <c r="BW119" s="299"/>
      <c r="BX119" s="299"/>
      <c r="BY119" s="299"/>
      <c r="BZ119" s="299"/>
      <c r="CA119" s="299"/>
      <c r="CB119" s="299"/>
      <c r="CC119" s="299"/>
      <c r="CD119" s="299"/>
      <c r="CE119" s="299"/>
      <c r="CF119" s="299"/>
      <c r="CG119" s="299"/>
      <c r="CH119" s="299"/>
      <c r="CI119" s="299"/>
      <c r="CJ119" s="299"/>
      <c r="CK119" s="299"/>
      <c r="CL119" s="299"/>
      <c r="CM119" s="299"/>
      <c r="CN119" s="299"/>
      <c r="CO119" s="299"/>
      <c r="CP119" s="299"/>
      <c r="CQ119" s="299"/>
      <c r="CR119" s="299"/>
    </row>
    <row r="120" spans="10:96" x14ac:dyDescent="0.2">
      <c r="J120" s="260"/>
      <c r="K120" s="299"/>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299"/>
      <c r="BT120" s="299"/>
      <c r="BU120" s="299"/>
      <c r="BV120" s="299"/>
      <c r="BW120" s="299"/>
      <c r="BX120" s="299"/>
      <c r="BY120" s="299"/>
      <c r="BZ120" s="299"/>
      <c r="CA120" s="299"/>
      <c r="CB120" s="299"/>
      <c r="CC120" s="299"/>
      <c r="CD120" s="299"/>
      <c r="CE120" s="299"/>
      <c r="CF120" s="299"/>
      <c r="CG120" s="299"/>
      <c r="CH120" s="299"/>
      <c r="CI120" s="299"/>
      <c r="CJ120" s="299"/>
      <c r="CK120" s="299"/>
      <c r="CL120" s="299"/>
      <c r="CM120" s="299"/>
      <c r="CN120" s="299"/>
      <c r="CO120" s="299"/>
      <c r="CP120" s="299"/>
      <c r="CQ120" s="299"/>
      <c r="CR120" s="299"/>
    </row>
    <row r="121" spans="10:96" x14ac:dyDescent="0.2">
      <c r="J121" s="260"/>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299"/>
      <c r="AT121" s="299"/>
      <c r="AU121" s="299"/>
      <c r="AV121" s="299"/>
      <c r="AW121" s="299"/>
      <c r="AX121" s="299"/>
      <c r="AY121" s="299"/>
      <c r="AZ121" s="299"/>
      <c r="BA121" s="299"/>
      <c r="BB121" s="299"/>
      <c r="BC121" s="299"/>
      <c r="BD121" s="299"/>
      <c r="BE121" s="299"/>
      <c r="BF121" s="299"/>
      <c r="BG121" s="299"/>
      <c r="BH121" s="299"/>
      <c r="BI121" s="299"/>
      <c r="BJ121" s="299"/>
      <c r="BK121" s="299"/>
      <c r="BL121" s="299"/>
      <c r="BM121" s="299"/>
      <c r="BN121" s="299"/>
      <c r="BO121" s="299"/>
      <c r="BP121" s="299"/>
      <c r="BQ121" s="299"/>
      <c r="BR121" s="299"/>
      <c r="BS121" s="299"/>
      <c r="BT121" s="299"/>
      <c r="BU121" s="299"/>
      <c r="BV121" s="299"/>
      <c r="BW121" s="299"/>
      <c r="BX121" s="299"/>
      <c r="BY121" s="299"/>
      <c r="BZ121" s="299"/>
      <c r="CA121" s="299"/>
      <c r="CB121" s="299"/>
      <c r="CC121" s="299"/>
      <c r="CD121" s="299"/>
      <c r="CE121" s="299"/>
      <c r="CF121" s="299"/>
      <c r="CG121" s="299"/>
      <c r="CH121" s="299"/>
      <c r="CI121" s="299"/>
      <c r="CJ121" s="299"/>
      <c r="CK121" s="299"/>
      <c r="CL121" s="299"/>
      <c r="CM121" s="299"/>
      <c r="CN121" s="299"/>
      <c r="CO121" s="299"/>
      <c r="CP121" s="299"/>
      <c r="CQ121" s="299"/>
      <c r="CR121" s="299"/>
    </row>
    <row r="122" spans="10:96" x14ac:dyDescent="0.2">
      <c r="J122" s="260"/>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299"/>
      <c r="AN122" s="299"/>
      <c r="AO122" s="299"/>
      <c r="AP122" s="299"/>
      <c r="AQ122" s="299"/>
      <c r="AR122" s="299"/>
      <c r="AS122" s="299"/>
      <c r="AT122" s="299"/>
      <c r="AU122" s="299"/>
      <c r="AV122" s="299"/>
      <c r="AW122" s="299"/>
      <c r="AX122" s="299"/>
      <c r="AY122" s="299"/>
      <c r="AZ122" s="299"/>
      <c r="BA122" s="299"/>
      <c r="BB122" s="299"/>
      <c r="BC122" s="299"/>
      <c r="BD122" s="299"/>
      <c r="BE122" s="299"/>
      <c r="BF122" s="299"/>
      <c r="BG122" s="299"/>
      <c r="BH122" s="299"/>
      <c r="BI122" s="299"/>
      <c r="BJ122" s="299"/>
      <c r="BK122" s="299"/>
      <c r="BL122" s="299"/>
      <c r="BM122" s="299"/>
      <c r="BN122" s="299"/>
      <c r="BO122" s="299"/>
      <c r="BP122" s="299"/>
      <c r="BQ122" s="299"/>
      <c r="BR122" s="299"/>
      <c r="BS122" s="299"/>
      <c r="BT122" s="299"/>
      <c r="BU122" s="299"/>
      <c r="BV122" s="299"/>
      <c r="BW122" s="299"/>
      <c r="BX122" s="299"/>
      <c r="BY122" s="299"/>
      <c r="BZ122" s="299"/>
      <c r="CA122" s="299"/>
      <c r="CB122" s="299"/>
      <c r="CC122" s="299"/>
      <c r="CD122" s="299"/>
      <c r="CE122" s="299"/>
      <c r="CF122" s="299"/>
      <c r="CG122" s="299"/>
      <c r="CH122" s="299"/>
      <c r="CI122" s="299"/>
      <c r="CJ122" s="299"/>
      <c r="CK122" s="299"/>
      <c r="CL122" s="299"/>
      <c r="CM122" s="299"/>
      <c r="CN122" s="299"/>
      <c r="CO122" s="299"/>
      <c r="CP122" s="299"/>
      <c r="CQ122" s="299"/>
      <c r="CR122" s="299"/>
    </row>
    <row r="123" spans="10:96" x14ac:dyDescent="0.2">
      <c r="J123" s="260"/>
      <c r="K123" s="299"/>
      <c r="L123" s="299"/>
      <c r="M123" s="299"/>
      <c r="N123" s="299"/>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299"/>
      <c r="AK123" s="299"/>
      <c r="AL123" s="299"/>
      <c r="AM123" s="299"/>
      <c r="AN123" s="299"/>
      <c r="AO123" s="299"/>
      <c r="AP123" s="299"/>
      <c r="AQ123" s="299"/>
      <c r="AR123" s="299"/>
      <c r="AS123" s="299"/>
      <c r="AT123" s="299"/>
      <c r="AU123" s="299"/>
      <c r="AV123" s="299"/>
      <c r="AW123" s="299"/>
      <c r="AX123" s="299"/>
      <c r="AY123" s="299"/>
      <c r="AZ123" s="299"/>
      <c r="BA123" s="299"/>
      <c r="BB123" s="299"/>
      <c r="BC123" s="299"/>
      <c r="BD123" s="299"/>
      <c r="BE123" s="299"/>
      <c r="BF123" s="299"/>
      <c r="BG123" s="299"/>
      <c r="BH123" s="299"/>
      <c r="BI123" s="299"/>
      <c r="BJ123" s="299"/>
      <c r="BK123" s="299"/>
      <c r="BL123" s="299"/>
      <c r="BM123" s="299"/>
      <c r="BN123" s="299"/>
      <c r="BO123" s="299"/>
      <c r="BP123" s="299"/>
      <c r="BQ123" s="299"/>
      <c r="BR123" s="299"/>
      <c r="BS123" s="299"/>
      <c r="BT123" s="299"/>
      <c r="BU123" s="299"/>
      <c r="BV123" s="299"/>
      <c r="BW123" s="299"/>
      <c r="BX123" s="299"/>
      <c r="BY123" s="299"/>
      <c r="BZ123" s="299"/>
      <c r="CA123" s="299"/>
      <c r="CB123" s="299"/>
      <c r="CC123" s="299"/>
      <c r="CD123" s="299"/>
      <c r="CE123" s="299"/>
      <c r="CF123" s="299"/>
      <c r="CG123" s="299"/>
      <c r="CH123" s="299"/>
      <c r="CI123" s="299"/>
      <c r="CJ123" s="299"/>
      <c r="CK123" s="299"/>
      <c r="CL123" s="299"/>
      <c r="CM123" s="299"/>
      <c r="CN123" s="299"/>
      <c r="CO123" s="299"/>
      <c r="CP123" s="299"/>
      <c r="CQ123" s="299"/>
      <c r="CR123" s="299"/>
    </row>
    <row r="124" spans="10:96" x14ac:dyDescent="0.2">
      <c r="J124" s="260"/>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299"/>
      <c r="AN124" s="299"/>
      <c r="AO124" s="299"/>
      <c r="AP124" s="299"/>
      <c r="AQ124" s="299"/>
      <c r="AR124" s="299"/>
      <c r="AS124" s="299"/>
      <c r="AT124" s="299"/>
      <c r="AU124" s="299"/>
      <c r="AV124" s="299"/>
      <c r="AW124" s="299"/>
      <c r="AX124" s="299"/>
      <c r="AY124" s="299"/>
      <c r="AZ124" s="299"/>
      <c r="BA124" s="299"/>
      <c r="BB124" s="299"/>
      <c r="BC124" s="299"/>
      <c r="BD124" s="299"/>
      <c r="BE124" s="299"/>
      <c r="BF124" s="299"/>
      <c r="BG124" s="299"/>
      <c r="BH124" s="299"/>
      <c r="BI124" s="299"/>
      <c r="BJ124" s="299"/>
      <c r="BK124" s="299"/>
      <c r="BL124" s="299"/>
      <c r="BM124" s="299"/>
      <c r="BN124" s="299"/>
      <c r="BO124" s="299"/>
      <c r="BP124" s="299"/>
      <c r="BQ124" s="299"/>
      <c r="BR124" s="299"/>
      <c r="BS124" s="299"/>
      <c r="BT124" s="299"/>
      <c r="BU124" s="299"/>
      <c r="BV124" s="299"/>
      <c r="BW124" s="299"/>
      <c r="BX124" s="299"/>
      <c r="BY124" s="299"/>
      <c r="BZ124" s="299"/>
      <c r="CA124" s="299"/>
      <c r="CB124" s="299"/>
      <c r="CC124" s="299"/>
      <c r="CD124" s="299"/>
      <c r="CE124" s="299"/>
      <c r="CF124" s="299"/>
      <c r="CG124" s="299"/>
      <c r="CH124" s="299"/>
      <c r="CI124" s="299"/>
      <c r="CJ124" s="299"/>
      <c r="CK124" s="299"/>
      <c r="CL124" s="299"/>
      <c r="CM124" s="299"/>
      <c r="CN124" s="299"/>
      <c r="CO124" s="299"/>
      <c r="CP124" s="299"/>
      <c r="CQ124" s="299"/>
      <c r="CR124" s="299"/>
    </row>
    <row r="125" spans="10:96" x14ac:dyDescent="0.2">
      <c r="J125" s="260"/>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299"/>
      <c r="AL125" s="299"/>
      <c r="AM125" s="299"/>
      <c r="AN125" s="299"/>
      <c r="AO125" s="299"/>
      <c r="AP125" s="299"/>
      <c r="AQ125" s="299"/>
      <c r="AR125" s="299"/>
      <c r="AS125" s="299"/>
      <c r="AT125" s="299"/>
      <c r="AU125" s="299"/>
      <c r="AV125" s="299"/>
      <c r="AW125" s="299"/>
      <c r="AX125" s="299"/>
      <c r="AY125" s="299"/>
      <c r="AZ125" s="299"/>
      <c r="BA125" s="299"/>
      <c r="BB125" s="299"/>
      <c r="BC125" s="299"/>
      <c r="BD125" s="299"/>
      <c r="BE125" s="299"/>
      <c r="BF125" s="299"/>
      <c r="BG125" s="299"/>
      <c r="BH125" s="299"/>
      <c r="BI125" s="299"/>
      <c r="BJ125" s="299"/>
      <c r="BK125" s="299"/>
      <c r="BL125" s="299"/>
      <c r="BM125" s="299"/>
      <c r="BN125" s="299"/>
      <c r="BO125" s="299"/>
      <c r="BP125" s="299"/>
      <c r="BQ125" s="299"/>
      <c r="BR125" s="299"/>
      <c r="BS125" s="299"/>
      <c r="BT125" s="299"/>
      <c r="BU125" s="299"/>
      <c r="BV125" s="299"/>
      <c r="BW125" s="299"/>
      <c r="BX125" s="299"/>
      <c r="BY125" s="299"/>
      <c r="BZ125" s="299"/>
      <c r="CA125" s="299"/>
      <c r="CB125" s="299"/>
      <c r="CC125" s="299"/>
      <c r="CD125" s="299"/>
      <c r="CE125" s="299"/>
      <c r="CF125" s="299"/>
      <c r="CG125" s="299"/>
      <c r="CH125" s="299"/>
      <c r="CI125" s="299"/>
      <c r="CJ125" s="299"/>
      <c r="CK125" s="299"/>
      <c r="CL125" s="299"/>
      <c r="CM125" s="299"/>
      <c r="CN125" s="299"/>
      <c r="CO125" s="299"/>
      <c r="CP125" s="299"/>
      <c r="CQ125" s="299"/>
      <c r="CR125" s="299"/>
    </row>
    <row r="126" spans="10:96" x14ac:dyDescent="0.2">
      <c r="J126" s="260"/>
      <c r="K126" s="299"/>
      <c r="L126" s="299"/>
      <c r="M126" s="299"/>
      <c r="N126" s="299"/>
      <c r="O126" s="299"/>
      <c r="P126" s="299"/>
      <c r="Q126" s="299"/>
      <c r="R126" s="299"/>
      <c r="S126" s="299"/>
      <c r="T126" s="299"/>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299"/>
      <c r="AS126" s="299"/>
      <c r="AT126" s="299"/>
      <c r="AU126" s="299"/>
      <c r="AV126" s="299"/>
      <c r="AW126" s="299"/>
      <c r="AX126" s="299"/>
      <c r="AY126" s="299"/>
      <c r="AZ126" s="299"/>
      <c r="BA126" s="299"/>
      <c r="BB126" s="299"/>
      <c r="BC126" s="299"/>
      <c r="BD126" s="299"/>
      <c r="BE126" s="299"/>
      <c r="BF126" s="299"/>
      <c r="BG126" s="299"/>
      <c r="BH126" s="299"/>
      <c r="BI126" s="299"/>
      <c r="BJ126" s="299"/>
      <c r="BK126" s="299"/>
      <c r="BL126" s="299"/>
      <c r="BM126" s="299"/>
      <c r="BN126" s="299"/>
      <c r="BO126" s="299"/>
      <c r="BP126" s="299"/>
      <c r="BQ126" s="299"/>
      <c r="BR126" s="299"/>
      <c r="BS126" s="299"/>
      <c r="BT126" s="299"/>
      <c r="BU126" s="299"/>
      <c r="BV126" s="299"/>
      <c r="BW126" s="299"/>
      <c r="BX126" s="299"/>
      <c r="BY126" s="299"/>
      <c r="BZ126" s="299"/>
      <c r="CA126" s="299"/>
      <c r="CB126" s="299"/>
      <c r="CC126" s="299"/>
      <c r="CD126" s="299"/>
      <c r="CE126" s="299"/>
      <c r="CF126" s="299"/>
      <c r="CG126" s="299"/>
      <c r="CH126" s="299"/>
      <c r="CI126" s="299"/>
      <c r="CJ126" s="299"/>
      <c r="CK126" s="299"/>
      <c r="CL126" s="299"/>
      <c r="CM126" s="299"/>
      <c r="CN126" s="299"/>
      <c r="CO126" s="299"/>
      <c r="CP126" s="299"/>
      <c r="CQ126" s="299"/>
      <c r="CR126" s="299"/>
    </row>
    <row r="127" spans="10:96" x14ac:dyDescent="0.2">
      <c r="J127" s="260"/>
      <c r="K127" s="299"/>
      <c r="L127" s="299"/>
      <c r="M127" s="299"/>
      <c r="N127" s="299"/>
      <c r="O127" s="299"/>
      <c r="P127" s="299"/>
      <c r="Q127" s="299"/>
      <c r="R127" s="299"/>
      <c r="S127" s="299"/>
      <c r="T127" s="299"/>
      <c r="U127" s="299"/>
      <c r="V127" s="299"/>
      <c r="W127" s="299"/>
      <c r="X127" s="299"/>
      <c r="Y127" s="299"/>
      <c r="Z127" s="299"/>
      <c r="AA127" s="299"/>
      <c r="AB127" s="299"/>
      <c r="AC127" s="299"/>
      <c r="AD127" s="299"/>
      <c r="AE127" s="299"/>
      <c r="AF127" s="299"/>
      <c r="AG127" s="299"/>
      <c r="AH127" s="299"/>
      <c r="AI127" s="299"/>
      <c r="AJ127" s="299"/>
      <c r="AK127" s="299"/>
      <c r="AL127" s="299"/>
      <c r="AM127" s="299"/>
      <c r="AN127" s="299"/>
      <c r="AO127" s="299"/>
      <c r="AP127" s="299"/>
      <c r="AQ127" s="299"/>
      <c r="AR127" s="299"/>
      <c r="AS127" s="299"/>
      <c r="AT127" s="299"/>
      <c r="AU127" s="299"/>
      <c r="AV127" s="299"/>
      <c r="AW127" s="299"/>
      <c r="AX127" s="299"/>
      <c r="AY127" s="299"/>
      <c r="AZ127" s="299"/>
      <c r="BA127" s="299"/>
      <c r="BB127" s="299"/>
      <c r="BC127" s="299"/>
      <c r="BD127" s="299"/>
      <c r="BE127" s="299"/>
      <c r="BF127" s="299"/>
      <c r="BG127" s="299"/>
      <c r="BH127" s="299"/>
      <c r="BI127" s="299"/>
      <c r="BJ127" s="299"/>
      <c r="BK127" s="299"/>
      <c r="BL127" s="299"/>
      <c r="BM127" s="299"/>
      <c r="BN127" s="299"/>
      <c r="BO127" s="299"/>
      <c r="BP127" s="299"/>
      <c r="BQ127" s="299"/>
      <c r="BR127" s="299"/>
      <c r="BS127" s="299"/>
      <c r="BT127" s="299"/>
      <c r="BU127" s="299"/>
      <c r="BV127" s="299"/>
      <c r="BW127" s="299"/>
      <c r="BX127" s="299"/>
      <c r="BY127" s="299"/>
      <c r="BZ127" s="299"/>
      <c r="CA127" s="299"/>
      <c r="CB127" s="299"/>
      <c r="CC127" s="299"/>
      <c r="CD127" s="299"/>
      <c r="CE127" s="299"/>
      <c r="CF127" s="299"/>
      <c r="CG127" s="299"/>
      <c r="CH127" s="299"/>
      <c r="CI127" s="299"/>
      <c r="CJ127" s="299"/>
      <c r="CK127" s="299"/>
      <c r="CL127" s="299"/>
      <c r="CM127" s="299"/>
      <c r="CN127" s="299"/>
      <c r="CO127" s="299"/>
      <c r="CP127" s="299"/>
      <c r="CQ127" s="299"/>
      <c r="CR127" s="299"/>
    </row>
    <row r="128" spans="10:96" x14ac:dyDescent="0.2">
      <c r="J128" s="260"/>
      <c r="K128" s="299"/>
      <c r="L128" s="299"/>
      <c r="M128" s="299"/>
      <c r="N128" s="299"/>
      <c r="O128" s="299"/>
      <c r="P128" s="299"/>
      <c r="Q128" s="299"/>
      <c r="R128" s="299"/>
      <c r="S128" s="299"/>
      <c r="T128" s="299"/>
      <c r="U128" s="299"/>
      <c r="V128" s="299"/>
      <c r="W128" s="299"/>
      <c r="X128" s="299"/>
      <c r="Y128" s="299"/>
      <c r="Z128" s="299"/>
      <c r="AA128" s="299"/>
      <c r="AB128" s="299"/>
      <c r="AC128" s="299"/>
      <c r="AD128" s="299"/>
      <c r="AE128" s="299"/>
      <c r="AF128" s="299"/>
      <c r="AG128" s="299"/>
      <c r="AH128" s="299"/>
      <c r="AI128" s="299"/>
      <c r="AJ128" s="299"/>
      <c r="AK128" s="299"/>
      <c r="AL128" s="299"/>
      <c r="AM128" s="299"/>
      <c r="AN128" s="299"/>
      <c r="AO128" s="299"/>
      <c r="AP128" s="299"/>
      <c r="AQ128" s="299"/>
      <c r="AR128" s="299"/>
      <c r="AS128" s="299"/>
      <c r="AT128" s="299"/>
      <c r="AU128" s="299"/>
      <c r="AV128" s="299"/>
      <c r="AW128" s="299"/>
      <c r="AX128" s="299"/>
      <c r="AY128" s="299"/>
      <c r="AZ128" s="299"/>
      <c r="BA128" s="299"/>
      <c r="BB128" s="299"/>
      <c r="BC128" s="299"/>
      <c r="BD128" s="299"/>
      <c r="BE128" s="299"/>
      <c r="BF128" s="299"/>
      <c r="BG128" s="299"/>
      <c r="BH128" s="299"/>
      <c r="BI128" s="299"/>
      <c r="BJ128" s="299"/>
      <c r="BK128" s="299"/>
      <c r="BL128" s="299"/>
      <c r="BM128" s="299"/>
      <c r="BN128" s="299"/>
      <c r="BO128" s="299"/>
      <c r="BP128" s="299"/>
      <c r="BQ128" s="299"/>
      <c r="BR128" s="299"/>
      <c r="BS128" s="299"/>
      <c r="BT128" s="299"/>
      <c r="BU128" s="299"/>
      <c r="BV128" s="299"/>
      <c r="BW128" s="299"/>
      <c r="BX128" s="299"/>
      <c r="BY128" s="299"/>
      <c r="BZ128" s="299"/>
      <c r="CA128" s="299"/>
      <c r="CB128" s="299"/>
      <c r="CC128" s="299"/>
      <c r="CD128" s="299"/>
      <c r="CE128" s="299"/>
      <c r="CF128" s="299"/>
      <c r="CG128" s="299"/>
      <c r="CH128" s="299"/>
      <c r="CI128" s="299"/>
      <c r="CJ128" s="299"/>
      <c r="CK128" s="299"/>
      <c r="CL128" s="299"/>
      <c r="CM128" s="299"/>
      <c r="CN128" s="299"/>
      <c r="CO128" s="299"/>
      <c r="CP128" s="299"/>
      <c r="CQ128" s="299"/>
      <c r="CR128" s="299"/>
    </row>
    <row r="129" spans="10:96" x14ac:dyDescent="0.2">
      <c r="J129" s="260"/>
      <c r="K129" s="299"/>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299"/>
      <c r="AI129" s="299"/>
      <c r="AJ129" s="299"/>
      <c r="AK129" s="299"/>
      <c r="AL129" s="299"/>
      <c r="AM129" s="299"/>
      <c r="AN129" s="299"/>
      <c r="AO129" s="299"/>
      <c r="AP129" s="299"/>
      <c r="AQ129" s="299"/>
      <c r="AR129" s="299"/>
      <c r="AS129" s="299"/>
      <c r="AT129" s="299"/>
      <c r="AU129" s="299"/>
      <c r="AV129" s="299"/>
      <c r="AW129" s="299"/>
      <c r="AX129" s="299"/>
      <c r="AY129" s="299"/>
      <c r="AZ129" s="299"/>
      <c r="BA129" s="299"/>
      <c r="BB129" s="299"/>
      <c r="BC129" s="299"/>
      <c r="BD129" s="299"/>
      <c r="BE129" s="299"/>
      <c r="BF129" s="299"/>
      <c r="BG129" s="299"/>
      <c r="BH129" s="299"/>
      <c r="BI129" s="299"/>
      <c r="BJ129" s="299"/>
      <c r="BK129" s="299"/>
      <c r="BL129" s="299"/>
      <c r="BM129" s="299"/>
      <c r="BN129" s="299"/>
      <c r="BO129" s="299"/>
      <c r="BP129" s="299"/>
      <c r="BQ129" s="299"/>
      <c r="BR129" s="299"/>
      <c r="BS129" s="299"/>
      <c r="BT129" s="299"/>
      <c r="BU129" s="299"/>
      <c r="BV129" s="299"/>
      <c r="BW129" s="299"/>
      <c r="BX129" s="299"/>
      <c r="BY129" s="299"/>
      <c r="BZ129" s="299"/>
      <c r="CA129" s="299"/>
      <c r="CB129" s="299"/>
      <c r="CC129" s="299"/>
      <c r="CD129" s="299"/>
      <c r="CE129" s="299"/>
      <c r="CF129" s="299"/>
      <c r="CG129" s="299"/>
      <c r="CH129" s="299"/>
      <c r="CI129" s="299"/>
      <c r="CJ129" s="299"/>
      <c r="CK129" s="299"/>
      <c r="CL129" s="299"/>
      <c r="CM129" s="299"/>
      <c r="CN129" s="299"/>
      <c r="CO129" s="299"/>
      <c r="CP129" s="299"/>
      <c r="CQ129" s="299"/>
      <c r="CR129" s="299"/>
    </row>
    <row r="130" spans="10:96" x14ac:dyDescent="0.2">
      <c r="J130" s="260"/>
      <c r="K130" s="299"/>
      <c r="L130" s="299"/>
      <c r="M130" s="299"/>
      <c r="N130" s="299"/>
      <c r="O130" s="299"/>
      <c r="P130" s="299"/>
      <c r="Q130" s="299"/>
      <c r="R130" s="299"/>
      <c r="S130" s="299"/>
      <c r="T130" s="299"/>
      <c r="U130" s="299"/>
      <c r="V130" s="299"/>
      <c r="W130" s="299"/>
      <c r="X130" s="299"/>
      <c r="Y130" s="299"/>
      <c r="Z130" s="299"/>
      <c r="AA130" s="299"/>
      <c r="AB130" s="299"/>
      <c r="AC130" s="299"/>
      <c r="AD130" s="299"/>
      <c r="AE130" s="299"/>
      <c r="AF130" s="299"/>
      <c r="AG130" s="299"/>
      <c r="AH130" s="299"/>
      <c r="AI130" s="299"/>
      <c r="AJ130" s="299"/>
      <c r="AK130" s="299"/>
      <c r="AL130" s="299"/>
      <c r="AM130" s="299"/>
      <c r="AN130" s="299"/>
      <c r="AO130" s="299"/>
      <c r="AP130" s="299"/>
      <c r="AQ130" s="299"/>
      <c r="AR130" s="299"/>
      <c r="AS130" s="299"/>
      <c r="AT130" s="299"/>
      <c r="AU130" s="299"/>
      <c r="AV130" s="299"/>
      <c r="AW130" s="299"/>
      <c r="AX130" s="299"/>
      <c r="AY130" s="299"/>
      <c r="AZ130" s="299"/>
      <c r="BA130" s="299"/>
      <c r="BB130" s="299"/>
      <c r="BC130" s="299"/>
      <c r="BD130" s="299"/>
      <c r="BE130" s="299"/>
      <c r="BF130" s="299"/>
      <c r="BG130" s="299"/>
      <c r="BH130" s="299"/>
      <c r="BI130" s="299"/>
      <c r="BJ130" s="299"/>
      <c r="BK130" s="299"/>
      <c r="BL130" s="299"/>
      <c r="BM130" s="299"/>
      <c r="BN130" s="299"/>
      <c r="BO130" s="299"/>
      <c r="BP130" s="299"/>
      <c r="BQ130" s="299"/>
      <c r="BR130" s="299"/>
      <c r="BS130" s="299"/>
      <c r="BT130" s="299"/>
      <c r="BU130" s="299"/>
      <c r="BV130" s="299"/>
      <c r="BW130" s="299"/>
      <c r="BX130" s="299"/>
      <c r="BY130" s="299"/>
      <c r="BZ130" s="299"/>
      <c r="CA130" s="299"/>
      <c r="CB130" s="299"/>
      <c r="CC130" s="299"/>
      <c r="CD130" s="299"/>
      <c r="CE130" s="299"/>
      <c r="CF130" s="299"/>
      <c r="CG130" s="299"/>
      <c r="CH130" s="299"/>
      <c r="CI130" s="299"/>
      <c r="CJ130" s="299"/>
      <c r="CK130" s="299"/>
      <c r="CL130" s="299"/>
      <c r="CM130" s="299"/>
      <c r="CN130" s="299"/>
      <c r="CO130" s="299"/>
      <c r="CP130" s="299"/>
      <c r="CQ130" s="299"/>
      <c r="CR130" s="299"/>
    </row>
    <row r="131" spans="10:96" x14ac:dyDescent="0.2">
      <c r="J131" s="260"/>
      <c r="K131" s="299"/>
      <c r="L131" s="299"/>
      <c r="M131" s="299"/>
      <c r="N131" s="299"/>
      <c r="O131" s="299"/>
      <c r="P131" s="299"/>
      <c r="Q131" s="299"/>
      <c r="R131" s="299"/>
      <c r="S131" s="299"/>
      <c r="T131" s="299"/>
      <c r="U131" s="299"/>
      <c r="V131" s="299"/>
      <c r="W131" s="299"/>
      <c r="X131" s="299"/>
      <c r="Y131" s="299"/>
      <c r="Z131" s="299"/>
      <c r="AA131" s="299"/>
      <c r="AB131" s="299"/>
      <c r="AC131" s="299"/>
      <c r="AD131" s="299"/>
      <c r="AE131" s="299"/>
      <c r="AF131" s="299"/>
      <c r="AG131" s="299"/>
      <c r="AH131" s="299"/>
      <c r="AI131" s="299"/>
      <c r="AJ131" s="299"/>
      <c r="AK131" s="299"/>
      <c r="AL131" s="299"/>
      <c r="AM131" s="299"/>
      <c r="AN131" s="299"/>
      <c r="AO131" s="299"/>
      <c r="AP131" s="299"/>
      <c r="AQ131" s="299"/>
      <c r="AR131" s="299"/>
      <c r="AS131" s="299"/>
      <c r="AT131" s="299"/>
      <c r="AU131" s="299"/>
      <c r="AV131" s="299"/>
      <c r="AW131" s="299"/>
      <c r="AX131" s="299"/>
      <c r="AY131" s="299"/>
      <c r="AZ131" s="299"/>
      <c r="BA131" s="299"/>
      <c r="BB131" s="299"/>
      <c r="BC131" s="299"/>
      <c r="BD131" s="299"/>
      <c r="BE131" s="299"/>
      <c r="BF131" s="299"/>
      <c r="BG131" s="299"/>
      <c r="BH131" s="299"/>
      <c r="BI131" s="299"/>
      <c r="BJ131" s="299"/>
      <c r="BK131" s="299"/>
      <c r="BL131" s="299"/>
      <c r="BM131" s="299"/>
      <c r="BN131" s="299"/>
      <c r="BO131" s="299"/>
      <c r="BP131" s="299"/>
      <c r="BQ131" s="299"/>
      <c r="BR131" s="299"/>
      <c r="BS131" s="299"/>
      <c r="BT131" s="299"/>
      <c r="BU131" s="299"/>
      <c r="BV131" s="299"/>
      <c r="BW131" s="299"/>
      <c r="BX131" s="299"/>
      <c r="BY131" s="299"/>
      <c r="BZ131" s="299"/>
      <c r="CA131" s="299"/>
      <c r="CB131" s="299"/>
      <c r="CC131" s="299"/>
      <c r="CD131" s="299"/>
      <c r="CE131" s="299"/>
      <c r="CF131" s="299"/>
      <c r="CG131" s="299"/>
      <c r="CH131" s="299"/>
      <c r="CI131" s="299"/>
      <c r="CJ131" s="299"/>
      <c r="CK131" s="299"/>
      <c r="CL131" s="299"/>
      <c r="CM131" s="299"/>
      <c r="CN131" s="299"/>
      <c r="CO131" s="299"/>
      <c r="CP131" s="299"/>
      <c r="CQ131" s="299"/>
      <c r="CR131" s="299"/>
    </row>
    <row r="132" spans="10:96" x14ac:dyDescent="0.2">
      <c r="J132" s="260"/>
      <c r="K132" s="299"/>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299"/>
      <c r="AZ132" s="299"/>
      <c r="BA132" s="299"/>
      <c r="BB132" s="299"/>
      <c r="BC132" s="299"/>
      <c r="BD132" s="299"/>
      <c r="BE132" s="299"/>
      <c r="BF132" s="299"/>
      <c r="BG132" s="299"/>
      <c r="BH132" s="299"/>
      <c r="BI132" s="299"/>
      <c r="BJ132" s="299"/>
      <c r="BK132" s="299"/>
      <c r="BL132" s="299"/>
      <c r="BM132" s="299"/>
      <c r="BN132" s="299"/>
      <c r="BO132" s="299"/>
      <c r="BP132" s="299"/>
      <c r="BQ132" s="299"/>
      <c r="BR132" s="299"/>
      <c r="BS132" s="299"/>
      <c r="BT132" s="299"/>
      <c r="BU132" s="299"/>
      <c r="BV132" s="299"/>
      <c r="BW132" s="299"/>
      <c r="BX132" s="299"/>
      <c r="BY132" s="299"/>
      <c r="BZ132" s="299"/>
      <c r="CA132" s="299"/>
      <c r="CB132" s="299"/>
      <c r="CC132" s="299"/>
      <c r="CD132" s="299"/>
      <c r="CE132" s="299"/>
      <c r="CF132" s="299"/>
      <c r="CG132" s="299"/>
      <c r="CH132" s="299"/>
      <c r="CI132" s="299"/>
      <c r="CJ132" s="299"/>
      <c r="CK132" s="299"/>
      <c r="CL132" s="299"/>
      <c r="CM132" s="299"/>
      <c r="CN132" s="299"/>
      <c r="CO132" s="299"/>
      <c r="CP132" s="299"/>
      <c r="CQ132" s="299"/>
      <c r="CR132" s="299"/>
    </row>
    <row r="133" spans="10:96" x14ac:dyDescent="0.2">
      <c r="J133" s="260"/>
      <c r="K133" s="299"/>
      <c r="L133" s="299"/>
      <c r="M133" s="299"/>
      <c r="N133" s="299"/>
      <c r="O133" s="299"/>
      <c r="P133" s="299"/>
      <c r="Q133" s="299"/>
      <c r="R133" s="299"/>
      <c r="S133" s="299"/>
      <c r="T133" s="299"/>
      <c r="U133" s="299"/>
      <c r="V133" s="299"/>
      <c r="W133" s="299"/>
      <c r="X133" s="299"/>
      <c r="Y133" s="299"/>
      <c r="Z133" s="299"/>
      <c r="AA133" s="299"/>
      <c r="AB133" s="299"/>
      <c r="AC133" s="299"/>
      <c r="AD133" s="299"/>
      <c r="AE133" s="299"/>
      <c r="AF133" s="299"/>
      <c r="AG133" s="299"/>
      <c r="AH133" s="299"/>
      <c r="AI133" s="299"/>
      <c r="AJ133" s="299"/>
      <c r="AK133" s="299"/>
      <c r="AL133" s="299"/>
      <c r="AM133" s="299"/>
      <c r="AN133" s="299"/>
      <c r="AO133" s="299"/>
      <c r="AP133" s="299"/>
      <c r="AQ133" s="299"/>
      <c r="AR133" s="299"/>
      <c r="AS133" s="299"/>
      <c r="AT133" s="299"/>
      <c r="AU133" s="299"/>
      <c r="AV133" s="299"/>
      <c r="AW133" s="299"/>
      <c r="AX133" s="299"/>
      <c r="AY133" s="299"/>
      <c r="AZ133" s="299"/>
      <c r="BA133" s="299"/>
      <c r="BB133" s="299"/>
      <c r="BC133" s="299"/>
      <c r="BD133" s="299"/>
      <c r="BE133" s="299"/>
      <c r="BF133" s="299"/>
      <c r="BG133" s="299"/>
      <c r="BH133" s="299"/>
      <c r="BI133" s="299"/>
      <c r="BJ133" s="299"/>
      <c r="BK133" s="299"/>
      <c r="BL133" s="299"/>
      <c r="BM133" s="299"/>
      <c r="BN133" s="299"/>
      <c r="BO133" s="299"/>
      <c r="BP133" s="299"/>
      <c r="BQ133" s="299"/>
      <c r="BR133" s="299"/>
      <c r="BS133" s="299"/>
      <c r="BT133" s="299"/>
      <c r="BU133" s="299"/>
      <c r="BV133" s="299"/>
      <c r="BW133" s="299"/>
      <c r="BX133" s="299"/>
      <c r="BY133" s="299"/>
      <c r="BZ133" s="299"/>
      <c r="CA133" s="299"/>
      <c r="CB133" s="299"/>
      <c r="CC133" s="299"/>
      <c r="CD133" s="299"/>
      <c r="CE133" s="299"/>
      <c r="CF133" s="299"/>
      <c r="CG133" s="299"/>
      <c r="CH133" s="299"/>
      <c r="CI133" s="299"/>
      <c r="CJ133" s="299"/>
      <c r="CK133" s="299"/>
      <c r="CL133" s="299"/>
      <c r="CM133" s="299"/>
      <c r="CN133" s="299"/>
      <c r="CO133" s="299"/>
      <c r="CP133" s="299"/>
      <c r="CQ133" s="299"/>
      <c r="CR133" s="299"/>
    </row>
    <row r="134" spans="10:96" x14ac:dyDescent="0.2">
      <c r="J134" s="260"/>
      <c r="K134" s="299"/>
      <c r="L134" s="299"/>
      <c r="M134" s="299"/>
      <c r="N134" s="299"/>
      <c r="O134" s="299"/>
      <c r="P134" s="299"/>
      <c r="Q134" s="299"/>
      <c r="R134" s="299"/>
      <c r="S134" s="299"/>
      <c r="T134" s="299"/>
      <c r="U134" s="299"/>
      <c r="V134" s="299"/>
      <c r="W134" s="299"/>
      <c r="X134" s="299"/>
      <c r="Y134" s="299"/>
      <c r="Z134" s="299"/>
      <c r="AA134" s="299"/>
      <c r="AB134" s="299"/>
      <c r="AC134" s="299"/>
      <c r="AD134" s="299"/>
      <c r="AE134" s="299"/>
      <c r="AF134" s="299"/>
      <c r="AG134" s="299"/>
      <c r="AH134" s="299"/>
      <c r="AI134" s="299"/>
      <c r="AJ134" s="299"/>
      <c r="AK134" s="299"/>
      <c r="AL134" s="299"/>
      <c r="AM134" s="299"/>
      <c r="AN134" s="299"/>
      <c r="AO134" s="299"/>
      <c r="AP134" s="299"/>
      <c r="AQ134" s="299"/>
      <c r="AR134" s="299"/>
      <c r="AS134" s="299"/>
      <c r="AT134" s="299"/>
      <c r="AU134" s="299"/>
      <c r="AV134" s="299"/>
      <c r="AW134" s="299"/>
      <c r="AX134" s="299"/>
      <c r="AY134" s="299"/>
      <c r="AZ134" s="299"/>
      <c r="BA134" s="299"/>
      <c r="BB134" s="299"/>
      <c r="BC134" s="299"/>
      <c r="BD134" s="299"/>
      <c r="BE134" s="299"/>
      <c r="BF134" s="299"/>
      <c r="BG134" s="299"/>
      <c r="BH134" s="299"/>
      <c r="BI134" s="299"/>
      <c r="BJ134" s="299"/>
      <c r="BK134" s="299"/>
      <c r="BL134" s="299"/>
      <c r="BM134" s="299"/>
      <c r="BN134" s="299"/>
      <c r="BO134" s="299"/>
      <c r="BP134" s="299"/>
      <c r="BQ134" s="299"/>
      <c r="BR134" s="299"/>
      <c r="BS134" s="299"/>
      <c r="BT134" s="299"/>
      <c r="BU134" s="299"/>
      <c r="BV134" s="299"/>
      <c r="BW134" s="299"/>
      <c r="BX134" s="299"/>
      <c r="BY134" s="299"/>
      <c r="BZ134" s="299"/>
      <c r="CA134" s="299"/>
      <c r="CB134" s="299"/>
      <c r="CC134" s="299"/>
      <c r="CD134" s="299"/>
      <c r="CE134" s="299"/>
      <c r="CF134" s="299"/>
      <c r="CG134" s="299"/>
      <c r="CH134" s="299"/>
      <c r="CI134" s="299"/>
      <c r="CJ134" s="299"/>
      <c r="CK134" s="299"/>
      <c r="CL134" s="299"/>
      <c r="CM134" s="299"/>
      <c r="CN134" s="299"/>
      <c r="CO134" s="299"/>
      <c r="CP134" s="299"/>
      <c r="CQ134" s="299"/>
      <c r="CR134" s="299"/>
    </row>
    <row r="135" spans="10:96" x14ac:dyDescent="0.2">
      <c r="J135" s="260"/>
      <c r="K135" s="299"/>
      <c r="L135" s="299"/>
      <c r="M135" s="299"/>
      <c r="N135" s="299"/>
      <c r="O135" s="299"/>
      <c r="P135" s="299"/>
      <c r="Q135" s="299"/>
      <c r="R135" s="299"/>
      <c r="S135" s="299"/>
      <c r="T135" s="299"/>
      <c r="U135" s="299"/>
      <c r="V135" s="299"/>
      <c r="W135" s="299"/>
      <c r="X135" s="299"/>
      <c r="Y135" s="299"/>
      <c r="Z135" s="299"/>
      <c r="AA135" s="299"/>
      <c r="AB135" s="299"/>
      <c r="AC135" s="299"/>
      <c r="AD135" s="299"/>
      <c r="AE135" s="299"/>
      <c r="AF135" s="299"/>
      <c r="AG135" s="299"/>
      <c r="AH135" s="299"/>
      <c r="AI135" s="299"/>
      <c r="AJ135" s="299"/>
      <c r="AK135" s="299"/>
      <c r="AL135" s="299"/>
      <c r="AM135" s="299"/>
      <c r="AN135" s="299"/>
      <c r="AO135" s="299"/>
      <c r="AP135" s="299"/>
      <c r="AQ135" s="299"/>
      <c r="AR135" s="299"/>
      <c r="AS135" s="299"/>
      <c r="AT135" s="299"/>
      <c r="AU135" s="299"/>
      <c r="AV135" s="299"/>
      <c r="AW135" s="299"/>
      <c r="AX135" s="299"/>
      <c r="AY135" s="299"/>
      <c r="AZ135" s="299"/>
      <c r="BA135" s="299"/>
      <c r="BB135" s="299"/>
      <c r="BC135" s="299"/>
      <c r="BD135" s="299"/>
      <c r="BE135" s="299"/>
      <c r="BF135" s="299"/>
      <c r="BG135" s="299"/>
      <c r="BH135" s="299"/>
      <c r="BI135" s="299"/>
      <c r="BJ135" s="299"/>
      <c r="BK135" s="299"/>
      <c r="BL135" s="299"/>
      <c r="BM135" s="299"/>
      <c r="BN135" s="299"/>
      <c r="BO135" s="299"/>
      <c r="BP135" s="299"/>
      <c r="BQ135" s="299"/>
      <c r="BR135" s="299"/>
      <c r="BS135" s="299"/>
      <c r="BT135" s="299"/>
      <c r="BU135" s="299"/>
      <c r="BV135" s="299"/>
      <c r="BW135" s="299"/>
      <c r="BX135" s="299"/>
      <c r="BY135" s="299"/>
      <c r="BZ135" s="299"/>
      <c r="CA135" s="299"/>
      <c r="CB135" s="299"/>
      <c r="CC135" s="299"/>
      <c r="CD135" s="299"/>
      <c r="CE135" s="299"/>
      <c r="CF135" s="299"/>
      <c r="CG135" s="299"/>
      <c r="CH135" s="299"/>
      <c r="CI135" s="299"/>
      <c r="CJ135" s="299"/>
      <c r="CK135" s="299"/>
      <c r="CL135" s="299"/>
      <c r="CM135" s="299"/>
      <c r="CN135" s="299"/>
      <c r="CO135" s="299"/>
      <c r="CP135" s="299"/>
      <c r="CQ135" s="299"/>
      <c r="CR135" s="299"/>
    </row>
    <row r="136" spans="10:96" x14ac:dyDescent="0.2">
      <c r="J136" s="260"/>
      <c r="K136" s="299"/>
      <c r="L136" s="299"/>
      <c r="M136" s="299"/>
      <c r="N136" s="299"/>
      <c r="O136" s="299"/>
      <c r="P136" s="299"/>
      <c r="Q136" s="299"/>
      <c r="R136" s="299"/>
      <c r="S136" s="299"/>
      <c r="T136" s="299"/>
      <c r="U136" s="299"/>
      <c r="V136" s="299"/>
      <c r="W136" s="299"/>
      <c r="X136" s="299"/>
      <c r="Y136" s="299"/>
      <c r="Z136" s="299"/>
      <c r="AA136" s="299"/>
      <c r="AB136" s="299"/>
      <c r="AC136" s="299"/>
      <c r="AD136" s="299"/>
      <c r="AE136" s="299"/>
      <c r="AF136" s="299"/>
      <c r="AG136" s="299"/>
      <c r="AH136" s="299"/>
      <c r="AI136" s="299"/>
      <c r="AJ136" s="299"/>
      <c r="AK136" s="299"/>
      <c r="AL136" s="299"/>
      <c r="AM136" s="299"/>
      <c r="AN136" s="299"/>
      <c r="AO136" s="299"/>
      <c r="AP136" s="299"/>
      <c r="AQ136" s="299"/>
      <c r="AR136" s="299"/>
      <c r="AS136" s="299"/>
      <c r="AT136" s="299"/>
      <c r="AU136" s="299"/>
      <c r="AV136" s="299"/>
      <c r="AW136" s="299"/>
      <c r="AX136" s="299"/>
      <c r="AY136" s="299"/>
      <c r="AZ136" s="299"/>
      <c r="BA136" s="299"/>
      <c r="BB136" s="299"/>
      <c r="BC136" s="299"/>
      <c r="BD136" s="299"/>
      <c r="BE136" s="299"/>
      <c r="BF136" s="299"/>
      <c r="BG136" s="299"/>
      <c r="BH136" s="299"/>
      <c r="BI136" s="299"/>
      <c r="BJ136" s="299"/>
      <c r="BK136" s="299"/>
      <c r="BL136" s="299"/>
      <c r="BM136" s="299"/>
      <c r="BN136" s="299"/>
      <c r="BO136" s="299"/>
      <c r="BP136" s="299"/>
      <c r="BQ136" s="299"/>
      <c r="BR136" s="299"/>
      <c r="BS136" s="299"/>
      <c r="BT136" s="299"/>
      <c r="BU136" s="299"/>
      <c r="BV136" s="299"/>
      <c r="BW136" s="299"/>
      <c r="BX136" s="299"/>
      <c r="BY136" s="299"/>
      <c r="BZ136" s="299"/>
      <c r="CA136" s="299"/>
      <c r="CB136" s="299"/>
      <c r="CC136" s="299"/>
      <c r="CD136" s="299"/>
      <c r="CE136" s="299"/>
      <c r="CF136" s="299"/>
      <c r="CG136" s="299"/>
      <c r="CH136" s="299"/>
      <c r="CI136" s="299"/>
      <c r="CJ136" s="299"/>
      <c r="CK136" s="299"/>
      <c r="CL136" s="299"/>
      <c r="CM136" s="299"/>
      <c r="CN136" s="299"/>
      <c r="CO136" s="299"/>
      <c r="CP136" s="299"/>
      <c r="CQ136" s="299"/>
      <c r="CR136" s="299"/>
    </row>
    <row r="137" spans="10:96" x14ac:dyDescent="0.2">
      <c r="J137" s="260"/>
      <c r="K137" s="299"/>
      <c r="L137" s="299"/>
      <c r="M137" s="299"/>
      <c r="N137" s="299"/>
      <c r="O137" s="299"/>
      <c r="P137" s="299"/>
      <c r="Q137" s="299"/>
      <c r="R137" s="299"/>
      <c r="S137" s="299"/>
      <c r="T137" s="299"/>
      <c r="U137" s="299"/>
      <c r="V137" s="299"/>
      <c r="W137" s="299"/>
      <c r="X137" s="299"/>
      <c r="Y137" s="299"/>
      <c r="Z137" s="299"/>
      <c r="AA137" s="299"/>
      <c r="AB137" s="299"/>
      <c r="AC137" s="299"/>
      <c r="AD137" s="299"/>
      <c r="AE137" s="299"/>
      <c r="AF137" s="299"/>
      <c r="AG137" s="299"/>
      <c r="AH137" s="299"/>
      <c r="AI137" s="299"/>
      <c r="AJ137" s="299"/>
      <c r="AK137" s="299"/>
      <c r="AL137" s="299"/>
      <c r="AM137" s="299"/>
      <c r="AN137" s="299"/>
      <c r="AO137" s="299"/>
      <c r="AP137" s="299"/>
      <c r="AQ137" s="299"/>
      <c r="AR137" s="299"/>
      <c r="AS137" s="299"/>
      <c r="AT137" s="299"/>
      <c r="AU137" s="299"/>
      <c r="AV137" s="299"/>
      <c r="AW137" s="299"/>
      <c r="AX137" s="299"/>
      <c r="AY137" s="299"/>
      <c r="AZ137" s="299"/>
      <c r="BA137" s="299"/>
      <c r="BB137" s="299"/>
      <c r="BC137" s="299"/>
      <c r="BD137" s="299"/>
      <c r="BE137" s="299"/>
      <c r="BF137" s="299"/>
      <c r="BG137" s="299"/>
      <c r="BH137" s="299"/>
      <c r="BI137" s="299"/>
      <c r="BJ137" s="299"/>
      <c r="BK137" s="299"/>
      <c r="BL137" s="299"/>
      <c r="BM137" s="299"/>
      <c r="BN137" s="299"/>
      <c r="BO137" s="299"/>
      <c r="BP137" s="299"/>
      <c r="BQ137" s="299"/>
      <c r="BR137" s="299"/>
      <c r="BS137" s="299"/>
      <c r="BT137" s="299"/>
      <c r="BU137" s="299"/>
      <c r="BV137" s="299"/>
      <c r="BW137" s="299"/>
      <c r="BX137" s="299"/>
      <c r="BY137" s="299"/>
      <c r="BZ137" s="299"/>
      <c r="CA137" s="299"/>
      <c r="CB137" s="299"/>
      <c r="CC137" s="299"/>
      <c r="CD137" s="299"/>
      <c r="CE137" s="299"/>
      <c r="CF137" s="299"/>
      <c r="CG137" s="299"/>
      <c r="CH137" s="299"/>
      <c r="CI137" s="299"/>
      <c r="CJ137" s="299"/>
      <c r="CK137" s="299"/>
      <c r="CL137" s="299"/>
      <c r="CM137" s="299"/>
      <c r="CN137" s="299"/>
      <c r="CO137" s="299"/>
      <c r="CP137" s="299"/>
      <c r="CQ137" s="299"/>
      <c r="CR137" s="299"/>
    </row>
    <row r="138" spans="10:96" x14ac:dyDescent="0.2">
      <c r="J138" s="260"/>
      <c r="K138" s="299"/>
      <c r="L138" s="299"/>
      <c r="M138" s="299"/>
      <c r="N138" s="299"/>
      <c r="O138" s="299"/>
      <c r="P138" s="299"/>
      <c r="Q138" s="299"/>
      <c r="R138" s="299"/>
      <c r="S138" s="299"/>
      <c r="T138" s="299"/>
      <c r="U138" s="299"/>
      <c r="V138" s="299"/>
      <c r="W138" s="299"/>
      <c r="X138" s="299"/>
      <c r="Y138" s="299"/>
      <c r="Z138" s="299"/>
      <c r="AA138" s="299"/>
      <c r="AB138" s="299"/>
      <c r="AC138" s="299"/>
      <c r="AD138" s="299"/>
      <c r="AE138" s="299"/>
      <c r="AF138" s="299"/>
      <c r="AG138" s="299"/>
      <c r="AH138" s="299"/>
      <c r="AI138" s="299"/>
      <c r="AJ138" s="299"/>
      <c r="AK138" s="299"/>
      <c r="AL138" s="299"/>
      <c r="AM138" s="299"/>
      <c r="AN138" s="299"/>
      <c r="AO138" s="299"/>
      <c r="AP138" s="299"/>
      <c r="AQ138" s="299"/>
      <c r="AR138" s="299"/>
      <c r="AS138" s="299"/>
      <c r="AT138" s="299"/>
      <c r="AU138" s="299"/>
      <c r="AV138" s="299"/>
      <c r="AW138" s="299"/>
      <c r="AX138" s="299"/>
      <c r="AY138" s="299"/>
      <c r="AZ138" s="299"/>
      <c r="BA138" s="299"/>
      <c r="BB138" s="299"/>
      <c r="BC138" s="299"/>
      <c r="BD138" s="299"/>
      <c r="BE138" s="299"/>
      <c r="BF138" s="299"/>
      <c r="BG138" s="299"/>
      <c r="BH138" s="299"/>
      <c r="BI138" s="299"/>
      <c r="BJ138" s="299"/>
      <c r="BK138" s="299"/>
      <c r="BL138" s="299"/>
      <c r="BM138" s="299"/>
      <c r="BN138" s="299"/>
      <c r="BO138" s="299"/>
      <c r="BP138" s="299"/>
      <c r="BQ138" s="299"/>
      <c r="BR138" s="299"/>
      <c r="BS138" s="299"/>
      <c r="BT138" s="299"/>
      <c r="BU138" s="299"/>
      <c r="BV138" s="299"/>
      <c r="BW138" s="299"/>
      <c r="BX138" s="299"/>
      <c r="BY138" s="299"/>
      <c r="BZ138" s="299"/>
      <c r="CA138" s="299"/>
      <c r="CB138" s="299"/>
      <c r="CC138" s="299"/>
      <c r="CD138" s="299"/>
      <c r="CE138" s="299"/>
      <c r="CF138" s="299"/>
      <c r="CG138" s="299"/>
      <c r="CH138" s="299"/>
      <c r="CI138" s="299"/>
      <c r="CJ138" s="299"/>
      <c r="CK138" s="299"/>
      <c r="CL138" s="299"/>
      <c r="CM138" s="299"/>
      <c r="CN138" s="299"/>
      <c r="CO138" s="299"/>
      <c r="CP138" s="299"/>
      <c r="CQ138" s="299"/>
      <c r="CR138" s="299"/>
    </row>
    <row r="139" spans="10:96" x14ac:dyDescent="0.2">
      <c r="J139" s="260"/>
      <c r="K139" s="299"/>
      <c r="L139" s="299"/>
      <c r="M139" s="299"/>
      <c r="N139" s="299"/>
      <c r="O139" s="299"/>
      <c r="P139" s="299"/>
      <c r="Q139" s="299"/>
      <c r="R139" s="299"/>
      <c r="S139" s="299"/>
      <c r="T139" s="299"/>
      <c r="U139" s="299"/>
      <c r="V139" s="299"/>
      <c r="W139" s="299"/>
      <c r="X139" s="299"/>
      <c r="Y139" s="299"/>
      <c r="Z139" s="299"/>
      <c r="AA139" s="299"/>
      <c r="AB139" s="299"/>
      <c r="AC139" s="299"/>
      <c r="AD139" s="299"/>
      <c r="AE139" s="299"/>
      <c r="AF139" s="299"/>
      <c r="AG139" s="299"/>
      <c r="AH139" s="299"/>
      <c r="AI139" s="299"/>
      <c r="AJ139" s="299"/>
      <c r="AK139" s="299"/>
      <c r="AL139" s="299"/>
      <c r="AM139" s="299"/>
      <c r="AN139" s="299"/>
      <c r="AO139" s="299"/>
      <c r="AP139" s="299"/>
      <c r="AQ139" s="299"/>
      <c r="AR139" s="299"/>
      <c r="AS139" s="299"/>
      <c r="AT139" s="299"/>
      <c r="AU139" s="299"/>
      <c r="AV139" s="299"/>
      <c r="AW139" s="299"/>
      <c r="AX139" s="299"/>
      <c r="AY139" s="299"/>
      <c r="AZ139" s="299"/>
      <c r="BA139" s="299"/>
      <c r="BB139" s="299"/>
      <c r="BC139" s="299"/>
      <c r="BD139" s="299"/>
      <c r="BE139" s="299"/>
      <c r="BF139" s="299"/>
      <c r="BG139" s="299"/>
      <c r="BH139" s="299"/>
      <c r="BI139" s="299"/>
      <c r="BJ139" s="299"/>
      <c r="BK139" s="299"/>
      <c r="BL139" s="299"/>
      <c r="BM139" s="299"/>
      <c r="BN139" s="299"/>
      <c r="BO139" s="299"/>
      <c r="BP139" s="299"/>
      <c r="BQ139" s="299"/>
      <c r="BR139" s="299"/>
      <c r="BS139" s="299"/>
      <c r="BT139" s="299"/>
      <c r="BU139" s="299"/>
      <c r="BV139" s="299"/>
      <c r="BW139" s="299"/>
      <c r="BX139" s="299"/>
      <c r="BY139" s="299"/>
      <c r="BZ139" s="299"/>
      <c r="CA139" s="299"/>
      <c r="CB139" s="299"/>
      <c r="CC139" s="299"/>
      <c r="CD139" s="299"/>
      <c r="CE139" s="299"/>
      <c r="CF139" s="299"/>
      <c r="CG139" s="299"/>
      <c r="CH139" s="299"/>
      <c r="CI139" s="299"/>
      <c r="CJ139" s="299"/>
      <c r="CK139" s="299"/>
      <c r="CL139" s="299"/>
      <c r="CM139" s="299"/>
      <c r="CN139" s="299"/>
      <c r="CO139" s="299"/>
      <c r="CP139" s="299"/>
      <c r="CQ139" s="299"/>
      <c r="CR139" s="299"/>
    </row>
    <row r="140" spans="10:96" x14ac:dyDescent="0.2">
      <c r="J140" s="260"/>
      <c r="K140" s="299"/>
      <c r="L140" s="299"/>
      <c r="M140" s="299"/>
      <c r="N140" s="299"/>
      <c r="O140" s="299"/>
      <c r="P140" s="299"/>
      <c r="Q140" s="299"/>
      <c r="R140" s="299"/>
      <c r="S140" s="299"/>
      <c r="T140" s="299"/>
      <c r="U140" s="299"/>
      <c r="V140" s="299"/>
      <c r="W140" s="299"/>
      <c r="X140" s="299"/>
      <c r="Y140" s="299"/>
      <c r="Z140" s="299"/>
      <c r="AA140" s="299"/>
      <c r="AB140" s="299"/>
      <c r="AC140" s="299"/>
      <c r="AD140" s="299"/>
      <c r="AE140" s="299"/>
      <c r="AF140" s="299"/>
      <c r="AG140" s="299"/>
      <c r="AH140" s="299"/>
      <c r="AI140" s="299"/>
      <c r="AJ140" s="299"/>
      <c r="AK140" s="299"/>
      <c r="AL140" s="299"/>
      <c r="AM140" s="299"/>
      <c r="AN140" s="299"/>
      <c r="AO140" s="299"/>
      <c r="AP140" s="299"/>
      <c r="AQ140" s="299"/>
      <c r="AR140" s="299"/>
      <c r="AS140" s="299"/>
      <c r="AT140" s="299"/>
      <c r="AU140" s="299"/>
      <c r="AV140" s="299"/>
      <c r="AW140" s="299"/>
      <c r="AX140" s="299"/>
      <c r="AY140" s="299"/>
      <c r="AZ140" s="299"/>
      <c r="BA140" s="299"/>
      <c r="BB140" s="299"/>
      <c r="BC140" s="299"/>
      <c r="BD140" s="299"/>
      <c r="BE140" s="299"/>
      <c r="BF140" s="299"/>
      <c r="BG140" s="299"/>
      <c r="BH140" s="299"/>
      <c r="BI140" s="299"/>
      <c r="BJ140" s="299"/>
      <c r="BK140" s="299"/>
      <c r="BL140" s="299"/>
      <c r="BM140" s="299"/>
      <c r="BN140" s="299"/>
      <c r="BO140" s="299"/>
      <c r="BP140" s="299"/>
      <c r="BQ140" s="299"/>
      <c r="BR140" s="299"/>
      <c r="BS140" s="299"/>
      <c r="BT140" s="299"/>
      <c r="BU140" s="299"/>
      <c r="BV140" s="299"/>
      <c r="BW140" s="299"/>
      <c r="BX140" s="299"/>
      <c r="BY140" s="299"/>
      <c r="BZ140" s="299"/>
      <c r="CA140" s="299"/>
      <c r="CB140" s="299"/>
      <c r="CC140" s="299"/>
      <c r="CD140" s="299"/>
      <c r="CE140" s="299"/>
      <c r="CF140" s="299"/>
      <c r="CG140" s="299"/>
      <c r="CH140" s="299"/>
      <c r="CI140" s="299"/>
      <c r="CJ140" s="299"/>
      <c r="CK140" s="299"/>
      <c r="CL140" s="299"/>
      <c r="CM140" s="299"/>
      <c r="CN140" s="299"/>
      <c r="CO140" s="299"/>
      <c r="CP140" s="299"/>
      <c r="CQ140" s="299"/>
      <c r="CR140" s="299"/>
    </row>
    <row r="141" spans="10:96" x14ac:dyDescent="0.2">
      <c r="J141" s="260"/>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AN141" s="299"/>
      <c r="AO141" s="299"/>
      <c r="AP141" s="299"/>
      <c r="AQ141" s="299"/>
      <c r="AR141" s="299"/>
      <c r="AS141" s="299"/>
      <c r="AT141" s="299"/>
      <c r="AU141" s="299"/>
      <c r="AV141" s="299"/>
      <c r="AW141" s="299"/>
      <c r="AX141" s="299"/>
      <c r="AY141" s="299"/>
      <c r="AZ141" s="299"/>
      <c r="BA141" s="299"/>
      <c r="BB141" s="299"/>
      <c r="BC141" s="299"/>
      <c r="BD141" s="299"/>
      <c r="BE141" s="299"/>
      <c r="BF141" s="299"/>
      <c r="BG141" s="299"/>
      <c r="BH141" s="299"/>
      <c r="BI141" s="299"/>
      <c r="BJ141" s="299"/>
      <c r="BK141" s="299"/>
      <c r="BL141" s="299"/>
      <c r="BM141" s="299"/>
      <c r="BN141" s="299"/>
      <c r="BO141" s="299"/>
      <c r="BP141" s="299"/>
      <c r="BQ141" s="299"/>
      <c r="BR141" s="299"/>
      <c r="BS141" s="299"/>
      <c r="BT141" s="299"/>
      <c r="BU141" s="299"/>
      <c r="BV141" s="299"/>
      <c r="BW141" s="299"/>
      <c r="BX141" s="299"/>
      <c r="BY141" s="299"/>
      <c r="BZ141" s="299"/>
      <c r="CA141" s="299"/>
      <c r="CB141" s="299"/>
      <c r="CC141" s="299"/>
      <c r="CD141" s="299"/>
      <c r="CE141" s="299"/>
      <c r="CF141" s="299"/>
      <c r="CG141" s="299"/>
      <c r="CH141" s="299"/>
      <c r="CI141" s="299"/>
      <c r="CJ141" s="299"/>
      <c r="CK141" s="299"/>
      <c r="CL141" s="299"/>
      <c r="CM141" s="299"/>
      <c r="CN141" s="299"/>
      <c r="CO141" s="299"/>
      <c r="CP141" s="299"/>
      <c r="CQ141" s="299"/>
      <c r="CR141" s="299"/>
    </row>
    <row r="142" spans="10:96" x14ac:dyDescent="0.2">
      <c r="J142" s="260"/>
      <c r="K142" s="299"/>
      <c r="L142" s="299"/>
      <c r="M142" s="299"/>
      <c r="N142" s="299"/>
      <c r="O142" s="299"/>
      <c r="P142" s="299"/>
      <c r="Q142" s="299"/>
      <c r="R142" s="299"/>
      <c r="S142" s="299"/>
      <c r="T142" s="299"/>
      <c r="U142" s="299"/>
      <c r="V142" s="299"/>
      <c r="W142" s="299"/>
      <c r="X142" s="299"/>
      <c r="Y142" s="299"/>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99"/>
      <c r="AY142" s="299"/>
      <c r="AZ142" s="299"/>
      <c r="BA142" s="299"/>
      <c r="BB142" s="299"/>
      <c r="BC142" s="299"/>
      <c r="BD142" s="299"/>
      <c r="BE142" s="299"/>
      <c r="BF142" s="299"/>
      <c r="BG142" s="299"/>
      <c r="BH142" s="299"/>
      <c r="BI142" s="299"/>
      <c r="BJ142" s="299"/>
      <c r="BK142" s="299"/>
      <c r="BL142" s="299"/>
      <c r="BM142" s="299"/>
      <c r="BN142" s="299"/>
      <c r="BO142" s="299"/>
      <c r="BP142" s="299"/>
      <c r="BQ142" s="299"/>
      <c r="BR142" s="299"/>
      <c r="BS142" s="299"/>
      <c r="BT142" s="299"/>
      <c r="BU142" s="299"/>
      <c r="BV142" s="299"/>
      <c r="BW142" s="299"/>
      <c r="BX142" s="299"/>
      <c r="BY142" s="299"/>
      <c r="BZ142" s="299"/>
      <c r="CA142" s="299"/>
      <c r="CB142" s="299"/>
      <c r="CC142" s="299"/>
      <c r="CD142" s="299"/>
      <c r="CE142" s="299"/>
      <c r="CF142" s="299"/>
      <c r="CG142" s="299"/>
      <c r="CH142" s="299"/>
      <c r="CI142" s="299"/>
      <c r="CJ142" s="299"/>
      <c r="CK142" s="299"/>
      <c r="CL142" s="299"/>
      <c r="CM142" s="299"/>
      <c r="CN142" s="299"/>
      <c r="CO142" s="299"/>
      <c r="CP142" s="299"/>
      <c r="CQ142" s="299"/>
      <c r="CR142" s="299"/>
    </row>
    <row r="143" spans="10:96" x14ac:dyDescent="0.2">
      <c r="J143" s="260"/>
      <c r="K143" s="299"/>
      <c r="L143" s="299"/>
      <c r="M143" s="299"/>
      <c r="N143" s="299"/>
      <c r="O143" s="299"/>
      <c r="P143" s="299"/>
      <c r="Q143" s="299"/>
      <c r="R143" s="299"/>
      <c r="S143" s="299"/>
      <c r="T143" s="299"/>
      <c r="U143" s="299"/>
      <c r="V143" s="299"/>
      <c r="W143" s="299"/>
      <c r="X143" s="299"/>
      <c r="Y143" s="299"/>
      <c r="Z143" s="299"/>
      <c r="AA143" s="299"/>
      <c r="AB143" s="299"/>
      <c r="AC143" s="299"/>
      <c r="AD143" s="299"/>
      <c r="AE143" s="299"/>
      <c r="AF143" s="299"/>
      <c r="AG143" s="299"/>
      <c r="AH143" s="299"/>
      <c r="AI143" s="299"/>
      <c r="AJ143" s="299"/>
      <c r="AK143" s="299"/>
      <c r="AL143" s="299"/>
      <c r="AM143" s="299"/>
      <c r="AN143" s="299"/>
      <c r="AO143" s="299"/>
      <c r="AP143" s="299"/>
      <c r="AQ143" s="299"/>
      <c r="AR143" s="299"/>
      <c r="AS143" s="299"/>
      <c r="AT143" s="299"/>
      <c r="AU143" s="299"/>
      <c r="AV143" s="299"/>
      <c r="AW143" s="299"/>
      <c r="AX143" s="299"/>
      <c r="AY143" s="299"/>
      <c r="AZ143" s="299"/>
      <c r="BA143" s="299"/>
      <c r="BB143" s="299"/>
      <c r="BC143" s="299"/>
      <c r="BD143" s="299"/>
      <c r="BE143" s="299"/>
      <c r="BF143" s="299"/>
      <c r="BG143" s="299"/>
      <c r="BH143" s="299"/>
      <c r="BI143" s="299"/>
      <c r="BJ143" s="299"/>
      <c r="BK143" s="299"/>
      <c r="BL143" s="299"/>
      <c r="BM143" s="299"/>
      <c r="BN143" s="299"/>
      <c r="BO143" s="299"/>
      <c r="BP143" s="299"/>
      <c r="BQ143" s="299"/>
      <c r="BR143" s="299"/>
      <c r="BS143" s="299"/>
      <c r="BT143" s="299"/>
      <c r="BU143" s="299"/>
      <c r="BV143" s="299"/>
      <c r="BW143" s="299"/>
      <c r="BX143" s="299"/>
      <c r="BY143" s="299"/>
      <c r="BZ143" s="299"/>
      <c r="CA143" s="299"/>
      <c r="CB143" s="299"/>
      <c r="CC143" s="299"/>
      <c r="CD143" s="299"/>
      <c r="CE143" s="299"/>
      <c r="CF143" s="299"/>
      <c r="CG143" s="299"/>
      <c r="CH143" s="299"/>
      <c r="CI143" s="299"/>
      <c r="CJ143" s="299"/>
      <c r="CK143" s="299"/>
      <c r="CL143" s="299"/>
      <c r="CM143" s="299"/>
      <c r="CN143" s="299"/>
      <c r="CO143" s="299"/>
      <c r="CP143" s="299"/>
      <c r="CQ143" s="299"/>
      <c r="CR143" s="299"/>
    </row>
    <row r="144" spans="10:96" x14ac:dyDescent="0.2">
      <c r="J144" s="260"/>
      <c r="K144" s="299"/>
      <c r="L144" s="299"/>
      <c r="M144" s="299"/>
      <c r="N144" s="299"/>
      <c r="O144" s="299"/>
      <c r="P144" s="299"/>
      <c r="Q144" s="299"/>
      <c r="R144" s="299"/>
      <c r="S144" s="299"/>
      <c r="T144" s="299"/>
      <c r="U144" s="299"/>
      <c r="V144" s="299"/>
      <c r="W144" s="299"/>
      <c r="X144" s="299"/>
      <c r="Y144" s="299"/>
      <c r="Z144" s="299"/>
      <c r="AA144" s="299"/>
      <c r="AB144" s="299"/>
      <c r="AC144" s="299"/>
      <c r="AD144" s="299"/>
      <c r="AE144" s="299"/>
      <c r="AF144" s="299"/>
      <c r="AG144" s="299"/>
      <c r="AH144" s="299"/>
      <c r="AI144" s="299"/>
      <c r="AJ144" s="299"/>
      <c r="AK144" s="299"/>
      <c r="AL144" s="299"/>
      <c r="AM144" s="299"/>
      <c r="AN144" s="299"/>
      <c r="AO144" s="299"/>
      <c r="AP144" s="299"/>
      <c r="AQ144" s="299"/>
      <c r="AR144" s="299"/>
      <c r="AS144" s="299"/>
      <c r="AT144" s="299"/>
      <c r="AU144" s="299"/>
      <c r="AV144" s="299"/>
      <c r="AW144" s="299"/>
      <c r="AX144" s="299"/>
      <c r="AY144" s="299"/>
      <c r="AZ144" s="299"/>
      <c r="BA144" s="299"/>
      <c r="BB144" s="299"/>
      <c r="BC144" s="299"/>
      <c r="BD144" s="299"/>
      <c r="BE144" s="299"/>
      <c r="BF144" s="299"/>
      <c r="BG144" s="299"/>
      <c r="BH144" s="299"/>
      <c r="BI144" s="299"/>
      <c r="BJ144" s="299"/>
      <c r="BK144" s="299"/>
      <c r="BL144" s="299"/>
      <c r="BM144" s="299"/>
      <c r="BN144" s="299"/>
      <c r="BO144" s="299"/>
      <c r="BP144" s="299"/>
      <c r="BQ144" s="299"/>
      <c r="BR144" s="299"/>
      <c r="BS144" s="299"/>
      <c r="BT144" s="299"/>
      <c r="BU144" s="299"/>
      <c r="BV144" s="299"/>
      <c r="BW144" s="299"/>
      <c r="BX144" s="299"/>
      <c r="BY144" s="299"/>
      <c r="BZ144" s="299"/>
      <c r="CA144" s="299"/>
      <c r="CB144" s="299"/>
      <c r="CC144" s="299"/>
      <c r="CD144" s="299"/>
      <c r="CE144" s="299"/>
      <c r="CF144" s="299"/>
      <c r="CG144" s="299"/>
      <c r="CH144" s="299"/>
      <c r="CI144" s="299"/>
      <c r="CJ144" s="299"/>
      <c r="CK144" s="299"/>
      <c r="CL144" s="299"/>
      <c r="CM144" s="299"/>
      <c r="CN144" s="299"/>
      <c r="CO144" s="299"/>
      <c r="CP144" s="299"/>
      <c r="CQ144" s="299"/>
      <c r="CR144" s="299"/>
    </row>
    <row r="145" spans="10:96" x14ac:dyDescent="0.2">
      <c r="J145" s="260"/>
      <c r="K145" s="299"/>
      <c r="L145" s="299"/>
      <c r="M145" s="299"/>
      <c r="N145" s="299"/>
      <c r="O145" s="299"/>
      <c r="P145" s="299"/>
      <c r="Q145" s="299"/>
      <c r="R145" s="299"/>
      <c r="S145" s="299"/>
      <c r="T145" s="299"/>
      <c r="U145" s="299"/>
      <c r="V145" s="299"/>
      <c r="W145" s="299"/>
      <c r="X145" s="299"/>
      <c r="Y145" s="299"/>
      <c r="Z145" s="299"/>
      <c r="AA145" s="299"/>
      <c r="AB145" s="299"/>
      <c r="AC145" s="299"/>
      <c r="AD145" s="299"/>
      <c r="AE145" s="299"/>
      <c r="AF145" s="299"/>
      <c r="AG145" s="299"/>
      <c r="AH145" s="299"/>
      <c r="AI145" s="299"/>
      <c r="AJ145" s="299"/>
      <c r="AK145" s="299"/>
      <c r="AL145" s="299"/>
      <c r="AM145" s="299"/>
      <c r="AN145" s="299"/>
      <c r="AO145" s="299"/>
      <c r="AP145" s="299"/>
      <c r="AQ145" s="299"/>
      <c r="AR145" s="299"/>
      <c r="AS145" s="299"/>
      <c r="AT145" s="299"/>
      <c r="AU145" s="299"/>
      <c r="AV145" s="299"/>
      <c r="AW145" s="299"/>
      <c r="AX145" s="299"/>
      <c r="AY145" s="299"/>
      <c r="AZ145" s="299"/>
      <c r="BA145" s="299"/>
      <c r="BB145" s="299"/>
      <c r="BC145" s="299"/>
      <c r="BD145" s="299"/>
      <c r="BE145" s="299"/>
      <c r="BF145" s="299"/>
      <c r="BG145" s="299"/>
      <c r="BH145" s="299"/>
      <c r="BI145" s="299"/>
      <c r="BJ145" s="299"/>
      <c r="BK145" s="299"/>
      <c r="BL145" s="299"/>
      <c r="BM145" s="299"/>
      <c r="BN145" s="299"/>
      <c r="BO145" s="299"/>
      <c r="BP145" s="299"/>
      <c r="BQ145" s="299"/>
      <c r="BR145" s="299"/>
      <c r="BS145" s="299"/>
      <c r="BT145" s="299"/>
      <c r="BU145" s="299"/>
      <c r="BV145" s="299"/>
      <c r="BW145" s="299"/>
      <c r="BX145" s="299"/>
      <c r="BY145" s="299"/>
      <c r="BZ145" s="299"/>
      <c r="CA145" s="299"/>
      <c r="CB145" s="299"/>
      <c r="CC145" s="299"/>
      <c r="CD145" s="299"/>
      <c r="CE145" s="299"/>
      <c r="CF145" s="299"/>
      <c r="CG145" s="299"/>
      <c r="CH145" s="299"/>
      <c r="CI145" s="299"/>
      <c r="CJ145" s="299"/>
      <c r="CK145" s="299"/>
      <c r="CL145" s="299"/>
      <c r="CM145" s="299"/>
      <c r="CN145" s="299"/>
      <c r="CO145" s="299"/>
      <c r="CP145" s="299"/>
      <c r="CQ145" s="299"/>
      <c r="CR145" s="299"/>
    </row>
    <row r="146" spans="10:96" x14ac:dyDescent="0.2">
      <c r="J146" s="260"/>
      <c r="K146" s="299"/>
      <c r="L146" s="299"/>
      <c r="M146" s="299"/>
      <c r="N146" s="299"/>
      <c r="O146" s="299"/>
      <c r="P146" s="299"/>
      <c r="Q146" s="299"/>
      <c r="R146" s="299"/>
      <c r="S146" s="299"/>
      <c r="T146" s="299"/>
      <c r="U146" s="299"/>
      <c r="V146" s="299"/>
      <c r="W146" s="299"/>
      <c r="X146" s="299"/>
      <c r="Y146" s="299"/>
      <c r="Z146" s="299"/>
      <c r="AA146" s="299"/>
      <c r="AB146" s="299"/>
      <c r="AC146" s="299"/>
      <c r="AD146" s="299"/>
      <c r="AE146" s="299"/>
      <c r="AF146" s="299"/>
      <c r="AG146" s="299"/>
      <c r="AH146" s="299"/>
      <c r="AI146" s="299"/>
      <c r="AJ146" s="299"/>
      <c r="AK146" s="299"/>
      <c r="AL146" s="299"/>
      <c r="AM146" s="299"/>
      <c r="AN146" s="299"/>
      <c r="AO146" s="299"/>
      <c r="AP146" s="299"/>
      <c r="AQ146" s="299"/>
      <c r="AR146" s="299"/>
      <c r="AS146" s="299"/>
      <c r="AT146" s="299"/>
      <c r="AU146" s="299"/>
      <c r="AV146" s="299"/>
      <c r="AW146" s="299"/>
      <c r="AX146" s="299"/>
      <c r="AY146" s="299"/>
      <c r="AZ146" s="299"/>
      <c r="BA146" s="299"/>
      <c r="BB146" s="299"/>
      <c r="BC146" s="299"/>
      <c r="BD146" s="299"/>
      <c r="BE146" s="299"/>
      <c r="BF146" s="299"/>
      <c r="BG146" s="299"/>
      <c r="BH146" s="299"/>
      <c r="BI146" s="299"/>
      <c r="BJ146" s="299"/>
      <c r="BK146" s="299"/>
      <c r="BL146" s="299"/>
      <c r="BM146" s="299"/>
      <c r="BN146" s="299"/>
      <c r="BO146" s="299"/>
      <c r="BP146" s="299"/>
      <c r="BQ146" s="299"/>
      <c r="BR146" s="299"/>
      <c r="BS146" s="299"/>
      <c r="BT146" s="299"/>
      <c r="BU146" s="299"/>
      <c r="BV146" s="299"/>
      <c r="BW146" s="299"/>
      <c r="BX146" s="299"/>
      <c r="BY146" s="299"/>
      <c r="BZ146" s="299"/>
      <c r="CA146" s="299"/>
      <c r="CB146" s="299"/>
      <c r="CC146" s="299"/>
      <c r="CD146" s="299"/>
      <c r="CE146" s="299"/>
      <c r="CF146" s="299"/>
      <c r="CG146" s="299"/>
      <c r="CH146" s="299"/>
      <c r="CI146" s="299"/>
      <c r="CJ146" s="299"/>
      <c r="CK146" s="299"/>
      <c r="CL146" s="299"/>
      <c r="CM146" s="299"/>
      <c r="CN146" s="299"/>
      <c r="CO146" s="299"/>
      <c r="CP146" s="299"/>
      <c r="CQ146" s="299"/>
      <c r="CR146" s="299"/>
    </row>
    <row r="147" spans="10:96" x14ac:dyDescent="0.2">
      <c r="J147" s="260"/>
      <c r="K147" s="299"/>
      <c r="L147" s="299"/>
      <c r="M147" s="299"/>
      <c r="N147" s="299"/>
      <c r="O147" s="299"/>
      <c r="P147" s="299"/>
      <c r="Q147" s="299"/>
      <c r="R147" s="299"/>
      <c r="S147" s="299"/>
      <c r="T147" s="299"/>
      <c r="U147" s="299"/>
      <c r="V147" s="299"/>
      <c r="W147" s="299"/>
      <c r="X147" s="299"/>
      <c r="Y147" s="299"/>
      <c r="Z147" s="299"/>
      <c r="AA147" s="299"/>
      <c r="AB147" s="299"/>
      <c r="AC147" s="299"/>
      <c r="AD147" s="299"/>
      <c r="AE147" s="299"/>
      <c r="AF147" s="299"/>
      <c r="AG147" s="299"/>
      <c r="AH147" s="299"/>
      <c r="AI147" s="299"/>
      <c r="AJ147" s="299"/>
      <c r="AK147" s="299"/>
      <c r="AL147" s="299"/>
      <c r="AM147" s="299"/>
      <c r="AN147" s="299"/>
      <c r="AO147" s="299"/>
      <c r="AP147" s="299"/>
      <c r="AQ147" s="299"/>
      <c r="AR147" s="299"/>
      <c r="AS147" s="299"/>
      <c r="AT147" s="299"/>
      <c r="AU147" s="299"/>
      <c r="AV147" s="299"/>
      <c r="AW147" s="299"/>
      <c r="AX147" s="299"/>
      <c r="AY147" s="299"/>
      <c r="AZ147" s="299"/>
      <c r="BA147" s="299"/>
      <c r="BB147" s="299"/>
      <c r="BC147" s="299"/>
      <c r="BD147" s="299"/>
      <c r="BE147" s="299"/>
      <c r="BF147" s="299"/>
      <c r="BG147" s="299"/>
      <c r="BH147" s="299"/>
      <c r="BI147" s="299"/>
      <c r="BJ147" s="299"/>
      <c r="BK147" s="299"/>
      <c r="BL147" s="299"/>
      <c r="BM147" s="299"/>
      <c r="BN147" s="299"/>
      <c r="BO147" s="299"/>
      <c r="BP147" s="299"/>
      <c r="BQ147" s="299"/>
      <c r="BR147" s="299"/>
      <c r="BS147" s="299"/>
      <c r="BT147" s="299"/>
      <c r="BU147" s="299"/>
      <c r="BV147" s="299"/>
      <c r="BW147" s="299"/>
      <c r="BX147" s="299"/>
      <c r="BY147" s="299"/>
      <c r="BZ147" s="299"/>
      <c r="CA147" s="299"/>
      <c r="CB147" s="299"/>
      <c r="CC147" s="299"/>
      <c r="CD147" s="299"/>
      <c r="CE147" s="299"/>
      <c r="CF147" s="299"/>
      <c r="CG147" s="299"/>
      <c r="CH147" s="299"/>
      <c r="CI147" s="299"/>
      <c r="CJ147" s="299"/>
      <c r="CK147" s="299"/>
      <c r="CL147" s="299"/>
      <c r="CM147" s="299"/>
      <c r="CN147" s="299"/>
      <c r="CO147" s="299"/>
      <c r="CP147" s="299"/>
      <c r="CQ147" s="299"/>
      <c r="CR147" s="299"/>
    </row>
    <row r="148" spans="10:96" x14ac:dyDescent="0.2">
      <c r="J148" s="260"/>
      <c r="K148" s="299"/>
      <c r="L148" s="299"/>
      <c r="M148" s="299"/>
      <c r="N148" s="299"/>
      <c r="O148" s="299"/>
      <c r="P148" s="299"/>
      <c r="Q148" s="299"/>
      <c r="R148" s="299"/>
      <c r="S148" s="299"/>
      <c r="T148" s="299"/>
      <c r="U148" s="299"/>
      <c r="V148" s="299"/>
      <c r="W148" s="299"/>
      <c r="X148" s="299"/>
      <c r="Y148" s="299"/>
      <c r="Z148" s="299"/>
      <c r="AA148" s="299"/>
      <c r="AB148" s="299"/>
      <c r="AC148" s="299"/>
      <c r="AD148" s="299"/>
      <c r="AE148" s="299"/>
      <c r="AF148" s="299"/>
      <c r="AG148" s="299"/>
      <c r="AH148" s="299"/>
      <c r="AI148" s="299"/>
      <c r="AJ148" s="299"/>
      <c r="AK148" s="299"/>
      <c r="AL148" s="299"/>
      <c r="AM148" s="299"/>
      <c r="AN148" s="299"/>
      <c r="AO148" s="299"/>
      <c r="AP148" s="299"/>
      <c r="AQ148" s="299"/>
      <c r="AR148" s="299"/>
      <c r="AS148" s="299"/>
      <c r="AT148" s="299"/>
      <c r="AU148" s="299"/>
      <c r="AV148" s="299"/>
      <c r="AW148" s="299"/>
      <c r="AX148" s="299"/>
      <c r="AY148" s="299"/>
      <c r="AZ148" s="299"/>
      <c r="BA148" s="299"/>
      <c r="BB148" s="299"/>
      <c r="BC148" s="299"/>
      <c r="BD148" s="299"/>
      <c r="BE148" s="299"/>
      <c r="BF148" s="299"/>
      <c r="BG148" s="299"/>
      <c r="BH148" s="299"/>
      <c r="BI148" s="299"/>
      <c r="BJ148" s="299"/>
      <c r="BK148" s="299"/>
      <c r="BL148" s="299"/>
      <c r="BM148" s="299"/>
      <c r="BN148" s="299"/>
      <c r="BO148" s="299"/>
      <c r="BP148" s="299"/>
      <c r="BQ148" s="299"/>
      <c r="BR148" s="299"/>
      <c r="BS148" s="299"/>
      <c r="BT148" s="299"/>
      <c r="BU148" s="299"/>
      <c r="BV148" s="299"/>
      <c r="BW148" s="299"/>
      <c r="BX148" s="299"/>
      <c r="BY148" s="299"/>
      <c r="BZ148" s="299"/>
      <c r="CA148" s="299"/>
      <c r="CB148" s="299"/>
      <c r="CC148" s="299"/>
      <c r="CD148" s="299"/>
      <c r="CE148" s="299"/>
      <c r="CF148" s="299"/>
      <c r="CG148" s="299"/>
      <c r="CH148" s="299"/>
      <c r="CI148" s="299"/>
      <c r="CJ148" s="299"/>
      <c r="CK148" s="299"/>
      <c r="CL148" s="299"/>
      <c r="CM148" s="299"/>
      <c r="CN148" s="299"/>
      <c r="CO148" s="299"/>
      <c r="CP148" s="299"/>
      <c r="CQ148" s="299"/>
      <c r="CR148" s="299"/>
    </row>
    <row r="149" spans="10:96" x14ac:dyDescent="0.2">
      <c r="J149" s="260"/>
      <c r="K149" s="299"/>
      <c r="L149" s="299"/>
      <c r="M149" s="299"/>
      <c r="N149" s="299"/>
      <c r="O149" s="299"/>
      <c r="P149" s="299"/>
      <c r="Q149" s="299"/>
      <c r="R149" s="299"/>
      <c r="S149" s="299"/>
      <c r="T149" s="299"/>
      <c r="U149" s="299"/>
      <c r="V149" s="299"/>
      <c r="W149" s="299"/>
      <c r="X149" s="299"/>
      <c r="Y149" s="299"/>
      <c r="Z149" s="299"/>
      <c r="AA149" s="299"/>
      <c r="AB149" s="299"/>
      <c r="AC149" s="299"/>
      <c r="AD149" s="299"/>
      <c r="AE149" s="299"/>
      <c r="AF149" s="299"/>
      <c r="AG149" s="299"/>
      <c r="AH149" s="299"/>
      <c r="AI149" s="299"/>
      <c r="AJ149" s="299"/>
      <c r="AK149" s="299"/>
      <c r="AL149" s="299"/>
      <c r="AM149" s="299"/>
      <c r="AN149" s="299"/>
      <c r="AO149" s="299"/>
      <c r="AP149" s="299"/>
      <c r="AQ149" s="299"/>
      <c r="AR149" s="299"/>
      <c r="AS149" s="299"/>
      <c r="AT149" s="299"/>
      <c r="AU149" s="299"/>
      <c r="AV149" s="299"/>
      <c r="AW149" s="299"/>
      <c r="AX149" s="299"/>
      <c r="AY149" s="299"/>
      <c r="AZ149" s="299"/>
      <c r="BA149" s="299"/>
      <c r="BB149" s="299"/>
      <c r="BC149" s="299"/>
      <c r="BD149" s="299"/>
      <c r="BE149" s="299"/>
      <c r="BF149" s="299"/>
      <c r="BG149" s="299"/>
      <c r="BH149" s="299"/>
      <c r="BI149" s="299"/>
      <c r="BJ149" s="299"/>
      <c r="BK149" s="299"/>
      <c r="BL149" s="299"/>
      <c r="BM149" s="299"/>
      <c r="BN149" s="299"/>
      <c r="BO149" s="299"/>
      <c r="BP149" s="299"/>
      <c r="BQ149" s="299"/>
      <c r="BR149" s="299"/>
      <c r="BS149" s="299"/>
      <c r="BT149" s="299"/>
      <c r="BU149" s="299"/>
      <c r="BV149" s="299"/>
      <c r="BW149" s="299"/>
      <c r="BX149" s="299"/>
      <c r="BY149" s="299"/>
      <c r="BZ149" s="299"/>
      <c r="CA149" s="299"/>
      <c r="CB149" s="299"/>
      <c r="CC149" s="299"/>
      <c r="CD149" s="299"/>
      <c r="CE149" s="299"/>
      <c r="CF149" s="299"/>
      <c r="CG149" s="299"/>
      <c r="CH149" s="299"/>
      <c r="CI149" s="299"/>
      <c r="CJ149" s="299"/>
      <c r="CK149" s="299"/>
      <c r="CL149" s="299"/>
      <c r="CM149" s="299"/>
      <c r="CN149" s="299"/>
      <c r="CO149" s="299"/>
      <c r="CP149" s="299"/>
      <c r="CQ149" s="299"/>
      <c r="CR149" s="299"/>
    </row>
    <row r="150" spans="10:96" x14ac:dyDescent="0.2">
      <c r="J150" s="260"/>
      <c r="K150" s="299"/>
      <c r="L150" s="299"/>
      <c r="M150" s="299"/>
      <c r="N150" s="299"/>
      <c r="O150" s="299"/>
      <c r="P150" s="299"/>
      <c r="Q150" s="299"/>
      <c r="R150" s="299"/>
      <c r="S150" s="299"/>
      <c r="T150" s="299"/>
      <c r="U150" s="299"/>
      <c r="V150" s="299"/>
      <c r="W150" s="299"/>
      <c r="X150" s="299"/>
      <c r="Y150" s="299"/>
      <c r="Z150" s="299"/>
      <c r="AA150" s="299"/>
      <c r="AB150" s="299"/>
      <c r="AC150" s="299"/>
      <c r="AD150" s="299"/>
      <c r="AE150" s="299"/>
      <c r="AF150" s="299"/>
      <c r="AG150" s="299"/>
      <c r="AH150" s="299"/>
      <c r="AI150" s="299"/>
      <c r="AJ150" s="299"/>
      <c r="AK150" s="299"/>
      <c r="AL150" s="299"/>
      <c r="AM150" s="299"/>
      <c r="AN150" s="299"/>
      <c r="AO150" s="299"/>
      <c r="AP150" s="299"/>
      <c r="AQ150" s="299"/>
      <c r="AR150" s="299"/>
      <c r="AS150" s="299"/>
      <c r="AT150" s="299"/>
      <c r="AU150" s="299"/>
      <c r="AV150" s="299"/>
      <c r="AW150" s="299"/>
      <c r="AX150" s="299"/>
      <c r="AY150" s="299"/>
      <c r="AZ150" s="299"/>
      <c r="BA150" s="299"/>
      <c r="BB150" s="299"/>
      <c r="BC150" s="299"/>
      <c r="BD150" s="299"/>
      <c r="BE150" s="299"/>
      <c r="BF150" s="299"/>
      <c r="BG150" s="299"/>
      <c r="BH150" s="299"/>
      <c r="BI150" s="299"/>
      <c r="BJ150" s="299"/>
      <c r="BK150" s="299"/>
      <c r="BL150" s="299"/>
      <c r="BM150" s="299"/>
      <c r="BN150" s="299"/>
      <c r="BO150" s="299"/>
      <c r="BP150" s="299"/>
      <c r="BQ150" s="299"/>
      <c r="BR150" s="299"/>
      <c r="BS150" s="299"/>
      <c r="BT150" s="299"/>
      <c r="BU150" s="299"/>
      <c r="BV150" s="299"/>
      <c r="BW150" s="299"/>
      <c r="BX150" s="299"/>
      <c r="BY150" s="299"/>
      <c r="BZ150" s="299"/>
      <c r="CA150" s="299"/>
      <c r="CB150" s="299"/>
      <c r="CC150" s="299"/>
      <c r="CD150" s="299"/>
      <c r="CE150" s="299"/>
      <c r="CF150" s="299"/>
      <c r="CG150" s="299"/>
      <c r="CH150" s="299"/>
      <c r="CI150" s="299"/>
      <c r="CJ150" s="299"/>
      <c r="CK150" s="299"/>
      <c r="CL150" s="299"/>
      <c r="CM150" s="299"/>
      <c r="CN150" s="299"/>
      <c r="CO150" s="299"/>
      <c r="CP150" s="299"/>
      <c r="CQ150" s="299"/>
      <c r="CR150" s="299"/>
    </row>
    <row r="151" spans="10:96" x14ac:dyDescent="0.2">
      <c r="J151" s="260"/>
      <c r="K151" s="299"/>
      <c r="L151" s="299"/>
      <c r="M151" s="299"/>
      <c r="N151" s="299"/>
      <c r="O151" s="299"/>
      <c r="P151" s="299"/>
      <c r="Q151" s="299"/>
      <c r="R151" s="299"/>
      <c r="S151" s="299"/>
      <c r="T151" s="299"/>
      <c r="U151" s="299"/>
      <c r="V151" s="299"/>
      <c r="W151" s="299"/>
      <c r="X151" s="299"/>
      <c r="Y151" s="299"/>
      <c r="Z151" s="299"/>
      <c r="AA151" s="299"/>
      <c r="AB151" s="299"/>
      <c r="AC151" s="299"/>
      <c r="AD151" s="299"/>
      <c r="AE151" s="299"/>
      <c r="AF151" s="299"/>
      <c r="AG151" s="299"/>
      <c r="AH151" s="299"/>
      <c r="AI151" s="299"/>
      <c r="AJ151" s="299"/>
      <c r="AK151" s="299"/>
      <c r="AL151" s="299"/>
      <c r="AM151" s="299"/>
      <c r="AN151" s="299"/>
      <c r="AO151" s="299"/>
      <c r="AP151" s="299"/>
      <c r="AQ151" s="299"/>
      <c r="AR151" s="299"/>
      <c r="AS151" s="299"/>
      <c r="AT151" s="299"/>
      <c r="AU151" s="299"/>
      <c r="AV151" s="299"/>
      <c r="AW151" s="299"/>
      <c r="AX151" s="299"/>
      <c r="AY151" s="299"/>
      <c r="AZ151" s="299"/>
      <c r="BA151" s="299"/>
      <c r="BB151" s="299"/>
      <c r="BC151" s="299"/>
      <c r="BD151" s="299"/>
      <c r="BE151" s="299"/>
      <c r="BF151" s="299"/>
      <c r="BG151" s="299"/>
      <c r="BH151" s="299"/>
      <c r="BI151" s="299"/>
      <c r="BJ151" s="299"/>
      <c r="BK151" s="299"/>
      <c r="BL151" s="299"/>
      <c r="BM151" s="299"/>
      <c r="BN151" s="299"/>
      <c r="BO151" s="299"/>
      <c r="BP151" s="299"/>
      <c r="BQ151" s="299"/>
      <c r="BR151" s="299"/>
      <c r="BS151" s="299"/>
      <c r="BT151" s="299"/>
      <c r="BU151" s="299"/>
      <c r="BV151" s="299"/>
      <c r="BW151" s="299"/>
      <c r="BX151" s="299"/>
      <c r="BY151" s="299"/>
      <c r="BZ151" s="299"/>
      <c r="CA151" s="299"/>
      <c r="CB151" s="299"/>
      <c r="CC151" s="299"/>
      <c r="CD151" s="299"/>
      <c r="CE151" s="299"/>
      <c r="CF151" s="299"/>
      <c r="CG151" s="299"/>
      <c r="CH151" s="299"/>
      <c r="CI151" s="299"/>
      <c r="CJ151" s="299"/>
      <c r="CK151" s="299"/>
      <c r="CL151" s="299"/>
      <c r="CM151" s="299"/>
      <c r="CN151" s="299"/>
      <c r="CO151" s="299"/>
      <c r="CP151" s="299"/>
      <c r="CQ151" s="299"/>
      <c r="CR151" s="299"/>
    </row>
    <row r="152" spans="10:96" x14ac:dyDescent="0.2">
      <c r="J152" s="260"/>
      <c r="K152" s="299"/>
      <c r="L152" s="299"/>
      <c r="M152" s="299"/>
      <c r="N152" s="299"/>
      <c r="O152" s="299"/>
      <c r="P152" s="299"/>
      <c r="Q152" s="299"/>
      <c r="R152" s="299"/>
      <c r="S152" s="299"/>
      <c r="T152" s="299"/>
      <c r="U152" s="299"/>
      <c r="V152" s="299"/>
      <c r="W152" s="299"/>
      <c r="X152" s="299"/>
      <c r="Y152" s="299"/>
      <c r="Z152" s="299"/>
      <c r="AA152" s="299"/>
      <c r="AB152" s="299"/>
      <c r="AC152" s="299"/>
      <c r="AD152" s="299"/>
      <c r="AE152" s="299"/>
      <c r="AF152" s="299"/>
      <c r="AG152" s="299"/>
      <c r="AH152" s="299"/>
      <c r="AI152" s="299"/>
      <c r="AJ152" s="299"/>
      <c r="AK152" s="299"/>
      <c r="AL152" s="299"/>
      <c r="AM152" s="299"/>
      <c r="AN152" s="299"/>
      <c r="AO152" s="299"/>
      <c r="AP152" s="299"/>
      <c r="AQ152" s="299"/>
      <c r="AR152" s="299"/>
      <c r="AS152" s="299"/>
      <c r="AT152" s="299"/>
      <c r="AU152" s="299"/>
      <c r="AV152" s="299"/>
      <c r="AW152" s="299"/>
      <c r="AX152" s="299"/>
      <c r="AY152" s="299"/>
      <c r="AZ152" s="299"/>
      <c r="BA152" s="299"/>
      <c r="BB152" s="299"/>
      <c r="BC152" s="299"/>
      <c r="BD152" s="299"/>
      <c r="BE152" s="299"/>
      <c r="BF152" s="299"/>
      <c r="BG152" s="299"/>
      <c r="BH152" s="299"/>
      <c r="BI152" s="299"/>
      <c r="BJ152" s="299"/>
      <c r="BK152" s="299"/>
      <c r="BL152" s="299"/>
      <c r="BM152" s="299"/>
      <c r="BN152" s="299"/>
      <c r="BO152" s="299"/>
      <c r="BP152" s="299"/>
      <c r="BQ152" s="299"/>
      <c r="BR152" s="299"/>
      <c r="BS152" s="299"/>
      <c r="BT152" s="299"/>
      <c r="BU152" s="299"/>
      <c r="BV152" s="299"/>
      <c r="BW152" s="299"/>
      <c r="BX152" s="299"/>
      <c r="BY152" s="299"/>
      <c r="BZ152" s="299"/>
      <c r="CA152" s="299"/>
      <c r="CB152" s="299"/>
      <c r="CC152" s="299"/>
      <c r="CD152" s="299"/>
      <c r="CE152" s="299"/>
      <c r="CF152" s="299"/>
      <c r="CG152" s="299"/>
      <c r="CH152" s="299"/>
      <c r="CI152" s="299"/>
      <c r="CJ152" s="299"/>
      <c r="CK152" s="299"/>
      <c r="CL152" s="299"/>
      <c r="CM152" s="299"/>
      <c r="CN152" s="299"/>
      <c r="CO152" s="299"/>
      <c r="CP152" s="299"/>
      <c r="CQ152" s="299"/>
      <c r="CR152" s="299"/>
    </row>
    <row r="153" spans="10:96" x14ac:dyDescent="0.2">
      <c r="J153" s="260"/>
      <c r="K153" s="299"/>
      <c r="L153" s="299"/>
      <c r="M153" s="299"/>
      <c r="N153" s="299"/>
      <c r="O153" s="299"/>
      <c r="P153" s="299"/>
      <c r="Q153" s="299"/>
      <c r="R153" s="299"/>
      <c r="S153" s="299"/>
      <c r="T153" s="299"/>
      <c r="U153" s="299"/>
      <c r="V153" s="299"/>
      <c r="W153" s="299"/>
      <c r="X153" s="299"/>
      <c r="Y153" s="299"/>
      <c r="Z153" s="299"/>
      <c r="AA153" s="299"/>
      <c r="AB153" s="299"/>
      <c r="AC153" s="299"/>
      <c r="AD153" s="299"/>
      <c r="AE153" s="299"/>
      <c r="AF153" s="299"/>
      <c r="AG153" s="299"/>
      <c r="AH153" s="299"/>
      <c r="AI153" s="299"/>
      <c r="AJ153" s="299"/>
      <c r="AK153" s="299"/>
      <c r="AL153" s="299"/>
      <c r="AM153" s="299"/>
      <c r="AN153" s="299"/>
      <c r="AO153" s="299"/>
      <c r="AP153" s="299"/>
      <c r="AQ153" s="299"/>
      <c r="AR153" s="299"/>
      <c r="AS153" s="299"/>
      <c r="AT153" s="299"/>
      <c r="AU153" s="299"/>
      <c r="AV153" s="299"/>
      <c r="AW153" s="299"/>
      <c r="AX153" s="299"/>
      <c r="AY153" s="299"/>
      <c r="AZ153" s="299"/>
      <c r="BA153" s="299"/>
      <c r="BB153" s="299"/>
      <c r="BC153" s="299"/>
      <c r="BD153" s="299"/>
      <c r="BE153" s="299"/>
      <c r="BF153" s="299"/>
      <c r="BG153" s="299"/>
      <c r="BH153" s="299"/>
      <c r="BI153" s="299"/>
      <c r="BJ153" s="299"/>
      <c r="BK153" s="299"/>
      <c r="BL153" s="299"/>
      <c r="BM153" s="299"/>
      <c r="BN153" s="299"/>
      <c r="BO153" s="299"/>
      <c r="BP153" s="299"/>
      <c r="BQ153" s="299"/>
      <c r="BR153" s="299"/>
      <c r="BS153" s="299"/>
      <c r="BT153" s="299"/>
      <c r="BU153" s="299"/>
      <c r="BV153" s="299"/>
      <c r="BW153" s="299"/>
      <c r="BX153" s="299"/>
      <c r="BY153" s="299"/>
      <c r="BZ153" s="299"/>
      <c r="CA153" s="299"/>
      <c r="CB153" s="299"/>
      <c r="CC153" s="299"/>
      <c r="CD153" s="299"/>
      <c r="CE153" s="299"/>
      <c r="CF153" s="299"/>
      <c r="CG153" s="299"/>
      <c r="CH153" s="299"/>
      <c r="CI153" s="299"/>
      <c r="CJ153" s="299"/>
      <c r="CK153" s="299"/>
      <c r="CL153" s="299"/>
      <c r="CM153" s="299"/>
      <c r="CN153" s="299"/>
      <c r="CO153" s="299"/>
      <c r="CP153" s="299"/>
      <c r="CQ153" s="299"/>
      <c r="CR153" s="299"/>
    </row>
    <row r="154" spans="10:96" x14ac:dyDescent="0.2">
      <c r="J154" s="260"/>
      <c r="K154" s="299"/>
      <c r="L154" s="299"/>
      <c r="M154" s="299"/>
      <c r="N154" s="299"/>
      <c r="O154" s="299"/>
      <c r="P154" s="299"/>
      <c r="Q154" s="299"/>
      <c r="R154" s="299"/>
      <c r="S154" s="299"/>
      <c r="T154" s="299"/>
      <c r="U154" s="299"/>
      <c r="V154" s="299"/>
      <c r="W154" s="299"/>
      <c r="X154" s="299"/>
      <c r="Y154" s="299"/>
      <c r="Z154" s="299"/>
      <c r="AA154" s="299"/>
      <c r="AB154" s="299"/>
      <c r="AC154" s="299"/>
      <c r="AD154" s="299"/>
      <c r="AE154" s="299"/>
      <c r="AF154" s="299"/>
      <c r="AG154" s="299"/>
      <c r="AH154" s="299"/>
      <c r="AI154" s="299"/>
      <c r="AJ154" s="299"/>
      <c r="AK154" s="299"/>
      <c r="AL154" s="299"/>
      <c r="AM154" s="299"/>
      <c r="AN154" s="299"/>
      <c r="AO154" s="299"/>
      <c r="AP154" s="299"/>
      <c r="AQ154" s="299"/>
      <c r="AR154" s="299"/>
      <c r="AS154" s="299"/>
      <c r="AT154" s="299"/>
      <c r="AU154" s="299"/>
      <c r="AV154" s="299"/>
      <c r="AW154" s="299"/>
      <c r="AX154" s="299"/>
      <c r="AY154" s="299"/>
      <c r="AZ154" s="299"/>
      <c r="BA154" s="299"/>
      <c r="BB154" s="299"/>
      <c r="BC154" s="299"/>
      <c r="BD154" s="299"/>
      <c r="BE154" s="299"/>
      <c r="BF154" s="299"/>
      <c r="BG154" s="299"/>
      <c r="BH154" s="299"/>
      <c r="BI154" s="299"/>
      <c r="BJ154" s="299"/>
      <c r="BK154" s="299"/>
      <c r="BL154" s="299"/>
      <c r="BM154" s="299"/>
      <c r="BN154" s="299"/>
      <c r="BO154" s="299"/>
      <c r="BP154" s="299"/>
      <c r="BQ154" s="299"/>
      <c r="BR154" s="299"/>
      <c r="BS154" s="299"/>
      <c r="BT154" s="299"/>
      <c r="BU154" s="299"/>
      <c r="BV154" s="299"/>
      <c r="BW154" s="299"/>
      <c r="BX154" s="299"/>
      <c r="BY154" s="299"/>
      <c r="BZ154" s="299"/>
      <c r="CA154" s="299"/>
      <c r="CB154" s="299"/>
      <c r="CC154" s="299"/>
      <c r="CD154" s="299"/>
      <c r="CE154" s="299"/>
      <c r="CF154" s="299"/>
      <c r="CG154" s="299"/>
      <c r="CH154" s="299"/>
      <c r="CI154" s="299"/>
      <c r="CJ154" s="299"/>
      <c r="CK154" s="299"/>
      <c r="CL154" s="299"/>
      <c r="CM154" s="299"/>
      <c r="CN154" s="299"/>
      <c r="CO154" s="299"/>
      <c r="CP154" s="299"/>
      <c r="CQ154" s="299"/>
      <c r="CR154" s="299"/>
    </row>
    <row r="155" spans="10:96" x14ac:dyDescent="0.2">
      <c r="J155" s="260"/>
      <c r="K155" s="299"/>
      <c r="L155" s="299"/>
      <c r="M155" s="299"/>
      <c r="N155" s="299"/>
      <c r="O155" s="299"/>
      <c r="P155" s="299"/>
      <c r="Q155" s="299"/>
      <c r="R155" s="299"/>
      <c r="S155" s="299"/>
      <c r="T155" s="299"/>
      <c r="U155" s="299"/>
      <c r="V155" s="299"/>
      <c r="W155" s="299"/>
      <c r="X155" s="299"/>
      <c r="Y155" s="299"/>
      <c r="Z155" s="299"/>
      <c r="AA155" s="299"/>
      <c r="AB155" s="299"/>
      <c r="AC155" s="299"/>
      <c r="AD155" s="299"/>
      <c r="AE155" s="299"/>
      <c r="AF155" s="299"/>
      <c r="AG155" s="299"/>
      <c r="AH155" s="299"/>
      <c r="AI155" s="299"/>
      <c r="AJ155" s="299"/>
      <c r="AK155" s="299"/>
      <c r="AL155" s="299"/>
      <c r="AM155" s="299"/>
      <c r="AN155" s="299"/>
      <c r="AO155" s="299"/>
      <c r="AP155" s="299"/>
      <c r="AQ155" s="299"/>
      <c r="AR155" s="299"/>
      <c r="AS155" s="299"/>
      <c r="AT155" s="299"/>
      <c r="AU155" s="299"/>
      <c r="AV155" s="299"/>
      <c r="AW155" s="299"/>
      <c r="AX155" s="299"/>
      <c r="AY155" s="299"/>
      <c r="AZ155" s="299"/>
      <c r="BA155" s="299"/>
      <c r="BB155" s="299"/>
      <c r="BC155" s="299"/>
      <c r="BD155" s="299"/>
      <c r="BE155" s="299"/>
      <c r="BF155" s="299"/>
      <c r="BG155" s="299"/>
      <c r="BH155" s="299"/>
      <c r="BI155" s="299"/>
      <c r="BJ155" s="299"/>
      <c r="BK155" s="299"/>
      <c r="BL155" s="299"/>
      <c r="BM155" s="299"/>
      <c r="BN155" s="299"/>
      <c r="BO155" s="299"/>
      <c r="BP155" s="299"/>
      <c r="BQ155" s="299"/>
      <c r="BR155" s="299"/>
      <c r="BS155" s="299"/>
      <c r="BT155" s="299"/>
      <c r="BU155" s="299"/>
      <c r="BV155" s="299"/>
      <c r="BW155" s="299"/>
      <c r="BX155" s="299"/>
      <c r="BY155" s="299"/>
      <c r="BZ155" s="299"/>
      <c r="CA155" s="299"/>
      <c r="CB155" s="299"/>
      <c r="CC155" s="299"/>
      <c r="CD155" s="299"/>
      <c r="CE155" s="299"/>
      <c r="CF155" s="299"/>
      <c r="CG155" s="299"/>
      <c r="CH155" s="299"/>
      <c r="CI155" s="299"/>
      <c r="CJ155" s="299"/>
      <c r="CK155" s="299"/>
      <c r="CL155" s="299"/>
      <c r="CM155" s="299"/>
      <c r="CN155" s="299"/>
      <c r="CO155" s="299"/>
      <c r="CP155" s="299"/>
      <c r="CQ155" s="299"/>
      <c r="CR155" s="299"/>
    </row>
    <row r="156" spans="10:96" x14ac:dyDescent="0.2">
      <c r="J156" s="260"/>
      <c r="K156" s="299"/>
      <c r="L156" s="299"/>
      <c r="M156" s="299"/>
      <c r="N156" s="299"/>
      <c r="O156" s="299"/>
      <c r="P156" s="299"/>
      <c r="Q156" s="299"/>
      <c r="R156" s="299"/>
      <c r="S156" s="299"/>
      <c r="T156" s="299"/>
      <c r="U156" s="299"/>
      <c r="V156" s="299"/>
      <c r="W156" s="299"/>
      <c r="X156" s="299"/>
      <c r="Y156" s="299"/>
      <c r="Z156" s="299"/>
      <c r="AA156" s="299"/>
      <c r="AB156" s="299"/>
      <c r="AC156" s="299"/>
      <c r="AD156" s="299"/>
      <c r="AE156" s="299"/>
      <c r="AF156" s="299"/>
      <c r="AG156" s="299"/>
      <c r="AH156" s="299"/>
      <c r="AI156" s="299"/>
      <c r="AJ156" s="299"/>
      <c r="AK156" s="299"/>
      <c r="AL156" s="299"/>
      <c r="AM156" s="299"/>
      <c r="AN156" s="299"/>
      <c r="AO156" s="299"/>
      <c r="AP156" s="299"/>
      <c r="AQ156" s="299"/>
      <c r="AR156" s="299"/>
      <c r="AS156" s="299"/>
      <c r="AT156" s="299"/>
      <c r="AU156" s="299"/>
      <c r="AV156" s="299"/>
      <c r="AW156" s="299"/>
      <c r="AX156" s="299"/>
      <c r="AY156" s="299"/>
      <c r="AZ156" s="299"/>
      <c r="BA156" s="299"/>
      <c r="BB156" s="299"/>
      <c r="BC156" s="299"/>
      <c r="BD156" s="299"/>
      <c r="BE156" s="299"/>
      <c r="BF156" s="299"/>
      <c r="BG156" s="299"/>
      <c r="BH156" s="299"/>
      <c r="BI156" s="299"/>
      <c r="BJ156" s="299"/>
      <c r="BK156" s="299"/>
      <c r="BL156" s="299"/>
      <c r="BM156" s="299"/>
      <c r="BN156" s="299"/>
      <c r="BO156" s="299"/>
      <c r="BP156" s="299"/>
      <c r="BQ156" s="299"/>
      <c r="BR156" s="299"/>
      <c r="BS156" s="299"/>
      <c r="BT156" s="299"/>
      <c r="BU156" s="299"/>
      <c r="BV156" s="299"/>
      <c r="BW156" s="299"/>
      <c r="BX156" s="299"/>
      <c r="BY156" s="299"/>
      <c r="BZ156" s="299"/>
      <c r="CA156" s="299"/>
      <c r="CB156" s="299"/>
      <c r="CC156" s="299"/>
      <c r="CD156" s="299"/>
      <c r="CE156" s="299"/>
      <c r="CF156" s="299"/>
      <c r="CG156" s="299"/>
      <c r="CH156" s="299"/>
      <c r="CI156" s="299"/>
      <c r="CJ156" s="299"/>
      <c r="CK156" s="299"/>
      <c r="CL156" s="299"/>
      <c r="CM156" s="299"/>
      <c r="CN156" s="299"/>
      <c r="CO156" s="299"/>
      <c r="CP156" s="299"/>
      <c r="CQ156" s="299"/>
      <c r="CR156" s="299"/>
    </row>
    <row r="157" spans="10:96" x14ac:dyDescent="0.2">
      <c r="J157" s="260"/>
      <c r="K157" s="299"/>
      <c r="L157" s="299"/>
      <c r="M157" s="299"/>
      <c r="N157" s="299"/>
      <c r="O157" s="299"/>
      <c r="P157" s="299"/>
      <c r="Q157" s="299"/>
      <c r="R157" s="299"/>
      <c r="S157" s="299"/>
      <c r="T157" s="299"/>
      <c r="U157" s="299"/>
      <c r="V157" s="299"/>
      <c r="W157" s="299"/>
      <c r="X157" s="299"/>
      <c r="Y157" s="299"/>
      <c r="Z157" s="299"/>
      <c r="AA157" s="299"/>
      <c r="AB157" s="299"/>
      <c r="AC157" s="299"/>
      <c r="AD157" s="299"/>
      <c r="AE157" s="299"/>
      <c r="AF157" s="299"/>
      <c r="AG157" s="299"/>
      <c r="AH157" s="299"/>
      <c r="AI157" s="299"/>
      <c r="AJ157" s="299"/>
      <c r="AK157" s="299"/>
      <c r="AL157" s="299"/>
      <c r="AM157" s="299"/>
      <c r="AN157" s="299"/>
      <c r="AO157" s="299"/>
      <c r="AP157" s="299"/>
      <c r="AQ157" s="299"/>
      <c r="AR157" s="299"/>
      <c r="AS157" s="299"/>
      <c r="AT157" s="299"/>
      <c r="AU157" s="299"/>
      <c r="AV157" s="299"/>
      <c r="AW157" s="299"/>
      <c r="AX157" s="299"/>
      <c r="AY157" s="299"/>
      <c r="AZ157" s="299"/>
      <c r="BA157" s="299"/>
      <c r="BB157" s="299"/>
      <c r="BC157" s="299"/>
      <c r="BD157" s="299"/>
      <c r="BE157" s="299"/>
      <c r="BF157" s="299"/>
      <c r="BG157" s="299"/>
      <c r="BH157" s="299"/>
      <c r="BI157" s="299"/>
      <c r="BJ157" s="299"/>
      <c r="BK157" s="299"/>
      <c r="BL157" s="299"/>
      <c r="BM157" s="299"/>
      <c r="BN157" s="299"/>
      <c r="BO157" s="299"/>
      <c r="BP157" s="299"/>
      <c r="BQ157" s="299"/>
      <c r="BR157" s="299"/>
      <c r="BS157" s="299"/>
      <c r="BT157" s="299"/>
      <c r="BU157" s="299"/>
      <c r="BV157" s="299"/>
      <c r="BW157" s="299"/>
      <c r="BX157" s="299"/>
      <c r="BY157" s="299"/>
      <c r="BZ157" s="299"/>
      <c r="CA157" s="299"/>
      <c r="CB157" s="299"/>
      <c r="CC157" s="299"/>
      <c r="CD157" s="299"/>
      <c r="CE157" s="299"/>
      <c r="CF157" s="299"/>
      <c r="CG157" s="299"/>
      <c r="CH157" s="299"/>
      <c r="CI157" s="299"/>
      <c r="CJ157" s="299"/>
      <c r="CK157" s="299"/>
      <c r="CL157" s="299"/>
      <c r="CM157" s="299"/>
      <c r="CN157" s="299"/>
      <c r="CO157" s="299"/>
      <c r="CP157" s="299"/>
      <c r="CQ157" s="299"/>
      <c r="CR157" s="299"/>
    </row>
    <row r="158" spans="10:96" x14ac:dyDescent="0.2">
      <c r="J158" s="260"/>
      <c r="K158" s="299"/>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299"/>
      <c r="AJ158" s="299"/>
      <c r="AK158" s="299"/>
      <c r="AL158" s="299"/>
      <c r="AM158" s="299"/>
      <c r="AN158" s="299"/>
      <c r="AO158" s="299"/>
      <c r="AP158" s="299"/>
      <c r="AQ158" s="299"/>
      <c r="AR158" s="299"/>
      <c r="AS158" s="299"/>
      <c r="AT158" s="299"/>
      <c r="AU158" s="299"/>
      <c r="AV158" s="299"/>
      <c r="AW158" s="299"/>
      <c r="AX158" s="299"/>
      <c r="AY158" s="299"/>
      <c r="AZ158" s="299"/>
      <c r="BA158" s="299"/>
      <c r="BB158" s="299"/>
      <c r="BC158" s="299"/>
      <c r="BD158" s="299"/>
      <c r="BE158" s="299"/>
      <c r="BF158" s="299"/>
      <c r="BG158" s="299"/>
      <c r="BH158" s="299"/>
      <c r="BI158" s="299"/>
      <c r="BJ158" s="299"/>
      <c r="BK158" s="299"/>
      <c r="BL158" s="299"/>
      <c r="BM158" s="299"/>
      <c r="BN158" s="299"/>
      <c r="BO158" s="299"/>
      <c r="BP158" s="299"/>
      <c r="BQ158" s="299"/>
      <c r="BR158" s="299"/>
      <c r="BS158" s="299"/>
      <c r="BT158" s="299"/>
      <c r="BU158" s="299"/>
      <c r="BV158" s="299"/>
      <c r="BW158" s="299"/>
      <c r="BX158" s="299"/>
      <c r="BY158" s="299"/>
      <c r="BZ158" s="299"/>
      <c r="CA158" s="299"/>
      <c r="CB158" s="299"/>
      <c r="CC158" s="299"/>
      <c r="CD158" s="299"/>
      <c r="CE158" s="299"/>
      <c r="CF158" s="299"/>
      <c r="CG158" s="299"/>
      <c r="CH158" s="299"/>
      <c r="CI158" s="299"/>
      <c r="CJ158" s="299"/>
      <c r="CK158" s="299"/>
      <c r="CL158" s="299"/>
      <c r="CM158" s="299"/>
      <c r="CN158" s="299"/>
      <c r="CO158" s="299"/>
      <c r="CP158" s="299"/>
      <c r="CQ158" s="299"/>
      <c r="CR158" s="299"/>
    </row>
    <row r="159" spans="10:96" x14ac:dyDescent="0.2">
      <c r="J159" s="260"/>
      <c r="K159" s="299"/>
      <c r="L159" s="299"/>
      <c r="M159" s="299"/>
      <c r="N159" s="299"/>
      <c r="O159" s="299"/>
      <c r="P159" s="299"/>
      <c r="Q159" s="299"/>
      <c r="R159" s="299"/>
      <c r="S159" s="299"/>
      <c r="T159" s="299"/>
      <c r="U159" s="299"/>
      <c r="V159" s="299"/>
      <c r="W159" s="299"/>
      <c r="X159" s="299"/>
      <c r="Y159" s="299"/>
      <c r="Z159" s="299"/>
      <c r="AA159" s="299"/>
      <c r="AB159" s="299"/>
      <c r="AC159" s="299"/>
      <c r="AD159" s="299"/>
      <c r="AE159" s="299"/>
      <c r="AF159" s="299"/>
      <c r="AG159" s="299"/>
      <c r="AH159" s="299"/>
      <c r="AI159" s="299"/>
      <c r="AJ159" s="299"/>
      <c r="AK159" s="299"/>
      <c r="AL159" s="299"/>
      <c r="AM159" s="299"/>
      <c r="AN159" s="299"/>
      <c r="AO159" s="299"/>
      <c r="AP159" s="299"/>
      <c r="AQ159" s="299"/>
      <c r="AR159" s="299"/>
      <c r="AS159" s="299"/>
      <c r="AT159" s="299"/>
      <c r="AU159" s="299"/>
      <c r="AV159" s="299"/>
      <c r="AW159" s="299"/>
      <c r="AX159" s="299"/>
      <c r="AY159" s="299"/>
      <c r="AZ159" s="299"/>
      <c r="BA159" s="299"/>
      <c r="BB159" s="299"/>
      <c r="BC159" s="299"/>
      <c r="BD159" s="299"/>
      <c r="BE159" s="299"/>
      <c r="BF159" s="299"/>
      <c r="BG159" s="299"/>
      <c r="BH159" s="299"/>
      <c r="BI159" s="299"/>
      <c r="BJ159" s="299"/>
      <c r="BK159" s="299"/>
      <c r="BL159" s="299"/>
      <c r="BM159" s="299"/>
      <c r="BN159" s="299"/>
      <c r="BO159" s="299"/>
      <c r="BP159" s="299"/>
      <c r="BQ159" s="299"/>
      <c r="BR159" s="299"/>
      <c r="BS159" s="299"/>
      <c r="BT159" s="299"/>
      <c r="BU159" s="299"/>
      <c r="BV159" s="299"/>
      <c r="BW159" s="299"/>
      <c r="BX159" s="299"/>
      <c r="BY159" s="299"/>
      <c r="BZ159" s="299"/>
      <c r="CA159" s="299"/>
      <c r="CB159" s="299"/>
      <c r="CC159" s="299"/>
      <c r="CD159" s="299"/>
      <c r="CE159" s="299"/>
      <c r="CF159" s="299"/>
      <c r="CG159" s="299"/>
      <c r="CH159" s="299"/>
      <c r="CI159" s="299"/>
      <c r="CJ159" s="299"/>
      <c r="CK159" s="299"/>
      <c r="CL159" s="299"/>
      <c r="CM159" s="299"/>
      <c r="CN159" s="299"/>
      <c r="CO159" s="299"/>
      <c r="CP159" s="299"/>
      <c r="CQ159" s="299"/>
      <c r="CR159" s="299"/>
    </row>
    <row r="160" spans="10:96" x14ac:dyDescent="0.2">
      <c r="J160" s="260"/>
      <c r="K160" s="299"/>
      <c r="L160" s="299"/>
      <c r="M160" s="299"/>
      <c r="N160" s="299"/>
      <c r="O160" s="299"/>
      <c r="P160" s="299"/>
      <c r="Q160" s="299"/>
      <c r="R160" s="299"/>
      <c r="S160" s="299"/>
      <c r="T160" s="299"/>
      <c r="U160" s="299"/>
      <c r="V160" s="299"/>
      <c r="W160" s="299"/>
      <c r="X160" s="299"/>
      <c r="Y160" s="299"/>
      <c r="Z160" s="299"/>
      <c r="AA160" s="299"/>
      <c r="AB160" s="299"/>
      <c r="AC160" s="299"/>
      <c r="AD160" s="299"/>
      <c r="AE160" s="299"/>
      <c r="AF160" s="299"/>
      <c r="AG160" s="299"/>
      <c r="AH160" s="299"/>
      <c r="AI160" s="299"/>
      <c r="AJ160" s="299"/>
      <c r="AK160" s="299"/>
      <c r="AL160" s="299"/>
      <c r="AM160" s="299"/>
      <c r="AN160" s="299"/>
      <c r="AO160" s="299"/>
      <c r="AP160" s="299"/>
      <c r="AQ160" s="299"/>
      <c r="AR160" s="299"/>
      <c r="AS160" s="299"/>
      <c r="AT160" s="299"/>
      <c r="AU160" s="299"/>
      <c r="AV160" s="299"/>
      <c r="AW160" s="299"/>
      <c r="AX160" s="299"/>
      <c r="AY160" s="299"/>
      <c r="AZ160" s="299"/>
      <c r="BA160" s="299"/>
      <c r="BB160" s="299"/>
      <c r="BC160" s="299"/>
      <c r="BD160" s="299"/>
      <c r="BE160" s="299"/>
      <c r="BF160" s="299"/>
      <c r="BG160" s="299"/>
      <c r="BH160" s="299"/>
      <c r="BI160" s="299"/>
      <c r="BJ160" s="299"/>
      <c r="BK160" s="299"/>
      <c r="BL160" s="299"/>
      <c r="BM160" s="299"/>
      <c r="BN160" s="299"/>
      <c r="BO160" s="299"/>
      <c r="BP160" s="299"/>
      <c r="BQ160" s="299"/>
      <c r="BR160" s="299"/>
      <c r="BS160" s="299"/>
      <c r="BT160" s="299"/>
      <c r="BU160" s="299"/>
      <c r="BV160" s="299"/>
      <c r="BW160" s="299"/>
      <c r="BX160" s="299"/>
      <c r="BY160" s="299"/>
      <c r="BZ160" s="299"/>
      <c r="CA160" s="299"/>
      <c r="CB160" s="299"/>
      <c r="CC160" s="299"/>
      <c r="CD160" s="299"/>
      <c r="CE160" s="299"/>
      <c r="CF160" s="299"/>
      <c r="CG160" s="299"/>
      <c r="CH160" s="299"/>
      <c r="CI160" s="299"/>
      <c r="CJ160" s="299"/>
      <c r="CK160" s="299"/>
      <c r="CL160" s="299"/>
      <c r="CM160" s="299"/>
      <c r="CN160" s="299"/>
      <c r="CO160" s="299"/>
      <c r="CP160" s="299"/>
      <c r="CQ160" s="299"/>
      <c r="CR160" s="299"/>
    </row>
    <row r="161" spans="10:96" x14ac:dyDescent="0.2">
      <c r="J161" s="260"/>
      <c r="K161" s="299"/>
      <c r="L161" s="299"/>
      <c r="M161" s="299"/>
      <c r="N161" s="299"/>
      <c r="O161" s="299"/>
      <c r="P161" s="299"/>
      <c r="Q161" s="299"/>
      <c r="R161" s="299"/>
      <c r="S161" s="299"/>
      <c r="T161" s="299"/>
      <c r="U161" s="299"/>
      <c r="V161" s="299"/>
      <c r="W161" s="299"/>
      <c r="X161" s="299"/>
      <c r="Y161" s="299"/>
      <c r="Z161" s="299"/>
      <c r="AA161" s="299"/>
      <c r="AB161" s="299"/>
      <c r="AC161" s="299"/>
      <c r="AD161" s="299"/>
      <c r="AE161" s="299"/>
      <c r="AF161" s="299"/>
      <c r="AG161" s="299"/>
      <c r="AH161" s="299"/>
      <c r="AI161" s="299"/>
      <c r="AJ161" s="299"/>
      <c r="AK161" s="299"/>
      <c r="AL161" s="299"/>
      <c r="AM161" s="299"/>
      <c r="AN161" s="299"/>
      <c r="AO161" s="299"/>
      <c r="AP161" s="299"/>
      <c r="AQ161" s="299"/>
      <c r="AR161" s="299"/>
      <c r="AS161" s="299"/>
      <c r="AT161" s="299"/>
      <c r="AU161" s="299"/>
      <c r="AV161" s="299"/>
      <c r="AW161" s="299"/>
      <c r="AX161" s="299"/>
      <c r="AY161" s="299"/>
      <c r="AZ161" s="299"/>
      <c r="BA161" s="299"/>
      <c r="BB161" s="299"/>
      <c r="BC161" s="299"/>
      <c r="BD161" s="299"/>
      <c r="BE161" s="299"/>
      <c r="BF161" s="299"/>
      <c r="BG161" s="299"/>
      <c r="BH161" s="299"/>
      <c r="BI161" s="299"/>
      <c r="BJ161" s="299"/>
      <c r="BK161" s="299"/>
      <c r="BL161" s="299"/>
      <c r="BM161" s="299"/>
      <c r="BN161" s="299"/>
      <c r="BO161" s="299"/>
      <c r="BP161" s="299"/>
      <c r="BQ161" s="299"/>
      <c r="BR161" s="299"/>
      <c r="BS161" s="299"/>
      <c r="BT161" s="299"/>
      <c r="BU161" s="299"/>
      <c r="BV161" s="299"/>
      <c r="BW161" s="299"/>
      <c r="BX161" s="299"/>
      <c r="BY161" s="299"/>
      <c r="BZ161" s="299"/>
      <c r="CA161" s="299"/>
      <c r="CB161" s="299"/>
      <c r="CC161" s="299"/>
      <c r="CD161" s="299"/>
      <c r="CE161" s="299"/>
      <c r="CF161" s="299"/>
      <c r="CG161" s="299"/>
      <c r="CH161" s="299"/>
      <c r="CI161" s="299"/>
      <c r="CJ161" s="299"/>
      <c r="CK161" s="299"/>
      <c r="CL161" s="299"/>
      <c r="CM161" s="299"/>
      <c r="CN161" s="299"/>
      <c r="CO161" s="299"/>
      <c r="CP161" s="299"/>
      <c r="CQ161" s="299"/>
      <c r="CR161" s="299"/>
    </row>
    <row r="162" spans="10:96" x14ac:dyDescent="0.2">
      <c r="J162" s="260"/>
      <c r="K162" s="299"/>
      <c r="L162" s="299"/>
      <c r="M162" s="299"/>
      <c r="N162" s="299"/>
      <c r="O162" s="299"/>
      <c r="P162" s="299"/>
      <c r="Q162" s="299"/>
      <c r="R162" s="299"/>
      <c r="S162" s="299"/>
      <c r="T162" s="299"/>
      <c r="U162" s="299"/>
      <c r="V162" s="299"/>
      <c r="W162" s="299"/>
      <c r="X162" s="299"/>
      <c r="Y162" s="299"/>
      <c r="Z162" s="299"/>
      <c r="AA162" s="299"/>
      <c r="AB162" s="299"/>
      <c r="AC162" s="299"/>
      <c r="AD162" s="299"/>
      <c r="AE162" s="299"/>
      <c r="AF162" s="299"/>
      <c r="AG162" s="299"/>
      <c r="AH162" s="299"/>
      <c r="AI162" s="299"/>
      <c r="AJ162" s="299"/>
      <c r="AK162" s="299"/>
      <c r="AL162" s="299"/>
      <c r="AM162" s="299"/>
      <c r="AN162" s="299"/>
      <c r="AO162" s="299"/>
      <c r="AP162" s="299"/>
      <c r="AQ162" s="299"/>
      <c r="AR162" s="299"/>
      <c r="AS162" s="299"/>
      <c r="AT162" s="299"/>
      <c r="AU162" s="299"/>
      <c r="AV162" s="299"/>
      <c r="AW162" s="299"/>
      <c r="AX162" s="299"/>
      <c r="AY162" s="299"/>
      <c r="AZ162" s="299"/>
      <c r="BA162" s="299"/>
      <c r="BB162" s="299"/>
      <c r="BC162" s="299"/>
      <c r="BD162" s="299"/>
      <c r="BE162" s="299"/>
      <c r="BF162" s="299"/>
      <c r="BG162" s="299"/>
      <c r="BH162" s="299"/>
      <c r="BI162" s="299"/>
      <c r="BJ162" s="299"/>
      <c r="BK162" s="299"/>
      <c r="BL162" s="299"/>
      <c r="BM162" s="299"/>
      <c r="BN162" s="299"/>
      <c r="BO162" s="299"/>
      <c r="BP162" s="299"/>
      <c r="BQ162" s="299"/>
      <c r="BR162" s="299"/>
      <c r="BS162" s="299"/>
      <c r="BT162" s="299"/>
      <c r="BU162" s="299"/>
      <c r="BV162" s="299"/>
      <c r="BW162" s="299"/>
      <c r="BX162" s="299"/>
      <c r="BY162" s="299"/>
      <c r="BZ162" s="299"/>
      <c r="CA162" s="299"/>
      <c r="CB162" s="299"/>
      <c r="CC162" s="299"/>
      <c r="CD162" s="299"/>
      <c r="CE162" s="299"/>
      <c r="CF162" s="299"/>
      <c r="CG162" s="299"/>
      <c r="CH162" s="299"/>
      <c r="CI162" s="299"/>
      <c r="CJ162" s="299"/>
      <c r="CK162" s="299"/>
      <c r="CL162" s="299"/>
      <c r="CM162" s="299"/>
      <c r="CN162" s="299"/>
      <c r="CO162" s="299"/>
      <c r="CP162" s="299"/>
      <c r="CQ162" s="299"/>
      <c r="CR162" s="299"/>
    </row>
    <row r="163" spans="10:96" x14ac:dyDescent="0.2">
      <c r="J163" s="260"/>
      <c r="K163" s="299"/>
      <c r="L163" s="299"/>
      <c r="M163" s="299"/>
      <c r="N163" s="299"/>
      <c r="O163" s="299"/>
      <c r="P163" s="299"/>
      <c r="Q163" s="299"/>
      <c r="R163" s="299"/>
      <c r="S163" s="299"/>
      <c r="T163" s="299"/>
      <c r="U163" s="299"/>
      <c r="V163" s="299"/>
      <c r="W163" s="299"/>
      <c r="X163" s="299"/>
      <c r="Y163" s="299"/>
      <c r="Z163" s="299"/>
      <c r="AA163" s="299"/>
      <c r="AB163" s="299"/>
      <c r="AC163" s="299"/>
      <c r="AD163" s="299"/>
      <c r="AE163" s="299"/>
      <c r="AF163" s="299"/>
      <c r="AG163" s="299"/>
      <c r="AH163" s="299"/>
      <c r="AI163" s="299"/>
      <c r="AJ163" s="299"/>
      <c r="AK163" s="299"/>
      <c r="AL163" s="299"/>
      <c r="AM163" s="299"/>
      <c r="AN163" s="299"/>
      <c r="AO163" s="299"/>
      <c r="AP163" s="299"/>
      <c r="AQ163" s="299"/>
      <c r="AR163" s="299"/>
      <c r="AS163" s="299"/>
      <c r="AT163" s="299"/>
      <c r="AU163" s="299"/>
      <c r="AV163" s="299"/>
      <c r="AW163" s="299"/>
      <c r="AX163" s="299"/>
      <c r="AY163" s="299"/>
      <c r="AZ163" s="299"/>
      <c r="BA163" s="299"/>
      <c r="BB163" s="299"/>
      <c r="BC163" s="299"/>
      <c r="BD163" s="299"/>
      <c r="BE163" s="299"/>
      <c r="BF163" s="299"/>
      <c r="BG163" s="299"/>
      <c r="BH163" s="299"/>
      <c r="BI163" s="299"/>
      <c r="BJ163" s="299"/>
      <c r="BK163" s="299"/>
      <c r="BL163" s="299"/>
      <c r="BM163" s="299"/>
      <c r="BN163" s="299"/>
      <c r="BO163" s="299"/>
      <c r="BP163" s="299"/>
      <c r="BQ163" s="299"/>
      <c r="BR163" s="299"/>
      <c r="BS163" s="299"/>
      <c r="BT163" s="299"/>
      <c r="BU163" s="299"/>
      <c r="BV163" s="299"/>
      <c r="BW163" s="299"/>
      <c r="BX163" s="299"/>
      <c r="BY163" s="299"/>
      <c r="BZ163" s="299"/>
      <c r="CA163" s="299"/>
      <c r="CB163" s="299"/>
      <c r="CC163" s="299"/>
      <c r="CD163" s="299"/>
      <c r="CE163" s="299"/>
      <c r="CF163" s="299"/>
      <c r="CG163" s="299"/>
      <c r="CH163" s="299"/>
      <c r="CI163" s="299"/>
      <c r="CJ163" s="299"/>
      <c r="CK163" s="299"/>
      <c r="CL163" s="299"/>
      <c r="CM163" s="299"/>
      <c r="CN163" s="299"/>
      <c r="CO163" s="299"/>
      <c r="CP163" s="299"/>
      <c r="CQ163" s="299"/>
      <c r="CR163" s="299"/>
    </row>
    <row r="164" spans="10:96" x14ac:dyDescent="0.2">
      <c r="J164" s="260"/>
      <c r="K164" s="299"/>
      <c r="L164" s="299"/>
      <c r="M164" s="299"/>
      <c r="N164" s="299"/>
      <c r="O164" s="299"/>
      <c r="P164" s="299"/>
      <c r="Q164" s="299"/>
      <c r="R164" s="299"/>
      <c r="S164" s="299"/>
      <c r="T164" s="299"/>
      <c r="U164" s="299"/>
      <c r="V164" s="299"/>
      <c r="W164" s="299"/>
      <c r="X164" s="299"/>
      <c r="Y164" s="299"/>
      <c r="Z164" s="299"/>
      <c r="AA164" s="299"/>
      <c r="AB164" s="299"/>
      <c r="AC164" s="299"/>
      <c r="AD164" s="299"/>
      <c r="AE164" s="299"/>
      <c r="AF164" s="299"/>
      <c r="AG164" s="299"/>
      <c r="AH164" s="299"/>
      <c r="AI164" s="299"/>
      <c r="AJ164" s="299"/>
      <c r="AK164" s="299"/>
      <c r="AL164" s="299"/>
      <c r="AM164" s="299"/>
      <c r="AN164" s="299"/>
      <c r="AO164" s="299"/>
      <c r="AP164" s="299"/>
      <c r="AQ164" s="299"/>
      <c r="AR164" s="299"/>
      <c r="AS164" s="299"/>
      <c r="AT164" s="299"/>
      <c r="AU164" s="299"/>
      <c r="AV164" s="299"/>
      <c r="AW164" s="299"/>
      <c r="AX164" s="299"/>
      <c r="AY164" s="299"/>
      <c r="AZ164" s="299"/>
      <c r="BA164" s="299"/>
      <c r="BB164" s="299"/>
      <c r="BC164" s="299"/>
      <c r="BD164" s="299"/>
      <c r="BE164" s="299"/>
      <c r="BF164" s="299"/>
      <c r="BG164" s="299"/>
      <c r="BH164" s="299"/>
      <c r="BI164" s="299"/>
      <c r="BJ164" s="299"/>
      <c r="BK164" s="299"/>
      <c r="BL164" s="299"/>
      <c r="BM164" s="299"/>
      <c r="BN164" s="299"/>
      <c r="BO164" s="299"/>
      <c r="BP164" s="299"/>
      <c r="BQ164" s="299"/>
      <c r="BR164" s="299"/>
      <c r="BS164" s="299"/>
      <c r="BT164" s="299"/>
      <c r="BU164" s="299"/>
      <c r="BV164" s="299"/>
      <c r="BW164" s="299"/>
      <c r="BX164" s="299"/>
      <c r="BY164" s="299"/>
      <c r="BZ164" s="299"/>
      <c r="CA164" s="299"/>
      <c r="CB164" s="299"/>
      <c r="CC164" s="299"/>
      <c r="CD164" s="299"/>
      <c r="CE164" s="299"/>
      <c r="CF164" s="299"/>
      <c r="CG164" s="299"/>
      <c r="CH164" s="299"/>
      <c r="CI164" s="299"/>
      <c r="CJ164" s="299"/>
      <c r="CK164" s="299"/>
      <c r="CL164" s="299"/>
      <c r="CM164" s="299"/>
      <c r="CN164" s="299"/>
      <c r="CO164" s="299"/>
      <c r="CP164" s="299"/>
      <c r="CQ164" s="299"/>
      <c r="CR164" s="299"/>
    </row>
    <row r="165" spans="10:96" x14ac:dyDescent="0.2">
      <c r="J165" s="260"/>
      <c r="K165" s="299"/>
      <c r="L165" s="299"/>
      <c r="M165" s="299"/>
      <c r="N165" s="299"/>
      <c r="O165" s="299"/>
      <c r="P165" s="299"/>
      <c r="Q165" s="299"/>
      <c r="R165" s="299"/>
      <c r="S165" s="299"/>
      <c r="T165" s="299"/>
      <c r="U165" s="299"/>
      <c r="V165" s="299"/>
      <c r="W165" s="299"/>
      <c r="X165" s="299"/>
      <c r="Y165" s="299"/>
      <c r="Z165" s="299"/>
      <c r="AA165" s="299"/>
      <c r="AB165" s="299"/>
      <c r="AC165" s="299"/>
      <c r="AD165" s="299"/>
      <c r="AE165" s="299"/>
      <c r="AF165" s="299"/>
      <c r="AG165" s="299"/>
      <c r="AH165" s="299"/>
      <c r="AI165" s="299"/>
      <c r="AJ165" s="299"/>
      <c r="AK165" s="299"/>
      <c r="AL165" s="299"/>
      <c r="AM165" s="299"/>
      <c r="AN165" s="299"/>
      <c r="AO165" s="299"/>
      <c r="AP165" s="299"/>
      <c r="AQ165" s="299"/>
      <c r="AR165" s="299"/>
      <c r="AS165" s="299"/>
      <c r="AT165" s="299"/>
      <c r="AU165" s="299"/>
      <c r="AV165" s="299"/>
      <c r="AW165" s="299"/>
      <c r="AX165" s="299"/>
      <c r="AY165" s="299"/>
      <c r="AZ165" s="299"/>
      <c r="BA165" s="299"/>
      <c r="BB165" s="299"/>
      <c r="BC165" s="299"/>
      <c r="BD165" s="299"/>
      <c r="BE165" s="299"/>
      <c r="BF165" s="299"/>
      <c r="BG165" s="299"/>
      <c r="BH165" s="299"/>
      <c r="BI165" s="299"/>
      <c r="BJ165" s="299"/>
      <c r="BK165" s="299"/>
      <c r="BL165" s="299"/>
      <c r="BM165" s="299"/>
      <c r="BN165" s="299"/>
      <c r="BO165" s="299"/>
      <c r="BP165" s="299"/>
      <c r="BQ165" s="299"/>
      <c r="BR165" s="299"/>
      <c r="BS165" s="299"/>
      <c r="BT165" s="299"/>
      <c r="BU165" s="299"/>
      <c r="BV165" s="299"/>
      <c r="BW165" s="299"/>
      <c r="BX165" s="299"/>
      <c r="BY165" s="299"/>
      <c r="BZ165" s="299"/>
      <c r="CA165" s="299"/>
      <c r="CB165" s="299"/>
      <c r="CC165" s="299"/>
      <c r="CD165" s="299"/>
      <c r="CE165" s="299"/>
      <c r="CF165" s="299"/>
      <c r="CG165" s="299"/>
      <c r="CH165" s="299"/>
      <c r="CI165" s="299"/>
      <c r="CJ165" s="299"/>
      <c r="CK165" s="299"/>
      <c r="CL165" s="299"/>
      <c r="CM165" s="299"/>
      <c r="CN165" s="299"/>
      <c r="CO165" s="299"/>
      <c r="CP165" s="299"/>
      <c r="CQ165" s="299"/>
      <c r="CR165" s="299"/>
    </row>
    <row r="166" spans="10:96" x14ac:dyDescent="0.2">
      <c r="J166" s="260"/>
      <c r="K166" s="299"/>
      <c r="L166" s="299"/>
      <c r="M166" s="299"/>
      <c r="N166" s="299"/>
      <c r="O166" s="299"/>
      <c r="P166" s="299"/>
      <c r="Q166" s="299"/>
      <c r="R166" s="299"/>
      <c r="S166" s="299"/>
      <c r="T166" s="299"/>
      <c r="U166" s="299"/>
      <c r="V166" s="299"/>
      <c r="W166" s="299"/>
      <c r="X166" s="299"/>
      <c r="Y166" s="299"/>
      <c r="Z166" s="299"/>
      <c r="AA166" s="299"/>
      <c r="AB166" s="299"/>
      <c r="AC166" s="299"/>
      <c r="AD166" s="299"/>
      <c r="AE166" s="299"/>
      <c r="AF166" s="299"/>
      <c r="AG166" s="299"/>
      <c r="AH166" s="299"/>
      <c r="AI166" s="299"/>
      <c r="AJ166" s="299"/>
      <c r="AK166" s="299"/>
      <c r="AL166" s="299"/>
      <c r="AM166" s="299"/>
      <c r="AN166" s="299"/>
      <c r="AO166" s="299"/>
      <c r="AP166" s="299"/>
      <c r="AQ166" s="299"/>
      <c r="AR166" s="299"/>
      <c r="AS166" s="299"/>
      <c r="AT166" s="299"/>
      <c r="AU166" s="299"/>
      <c r="AV166" s="299"/>
      <c r="AW166" s="299"/>
      <c r="AX166" s="299"/>
      <c r="AY166" s="299"/>
      <c r="AZ166" s="299"/>
      <c r="BA166" s="299"/>
      <c r="BB166" s="299"/>
      <c r="BC166" s="299"/>
      <c r="BD166" s="299"/>
      <c r="BE166" s="299"/>
      <c r="BF166" s="299"/>
      <c r="BG166" s="299"/>
      <c r="BH166" s="299"/>
      <c r="BI166" s="299"/>
      <c r="BJ166" s="299"/>
      <c r="BK166" s="299"/>
      <c r="BL166" s="299"/>
      <c r="BM166" s="299"/>
      <c r="BN166" s="299"/>
      <c r="BO166" s="299"/>
      <c r="BP166" s="299"/>
      <c r="BQ166" s="299"/>
      <c r="BR166" s="299"/>
      <c r="BS166" s="299"/>
      <c r="BT166" s="299"/>
      <c r="BU166" s="299"/>
      <c r="BV166" s="299"/>
      <c r="BW166" s="299"/>
      <c r="BX166" s="299"/>
      <c r="BY166" s="299"/>
      <c r="BZ166" s="299"/>
      <c r="CA166" s="299"/>
      <c r="CB166" s="299"/>
      <c r="CC166" s="299"/>
      <c r="CD166" s="299"/>
      <c r="CE166" s="299"/>
      <c r="CF166" s="299"/>
      <c r="CG166" s="299"/>
      <c r="CH166" s="299"/>
      <c r="CI166" s="299"/>
      <c r="CJ166" s="299"/>
      <c r="CK166" s="299"/>
      <c r="CL166" s="299"/>
      <c r="CM166" s="299"/>
      <c r="CN166" s="299"/>
      <c r="CO166" s="299"/>
      <c r="CP166" s="299"/>
      <c r="CQ166" s="299"/>
      <c r="CR166" s="299"/>
    </row>
    <row r="167" spans="10:96" x14ac:dyDescent="0.2">
      <c r="J167" s="260"/>
      <c r="K167" s="299"/>
      <c r="L167" s="299"/>
      <c r="M167" s="299"/>
      <c r="N167" s="299"/>
      <c r="O167" s="299"/>
      <c r="P167" s="299"/>
      <c r="Q167" s="299"/>
      <c r="R167" s="299"/>
      <c r="S167" s="299"/>
      <c r="T167" s="299"/>
      <c r="U167" s="299"/>
      <c r="V167" s="299"/>
      <c r="W167" s="299"/>
      <c r="X167" s="299"/>
      <c r="Y167" s="299"/>
      <c r="Z167" s="299"/>
      <c r="AA167" s="299"/>
      <c r="AB167" s="299"/>
      <c r="AC167" s="299"/>
      <c r="AD167" s="299"/>
      <c r="AE167" s="299"/>
      <c r="AF167" s="299"/>
      <c r="AG167" s="299"/>
      <c r="AH167" s="299"/>
      <c r="AI167" s="299"/>
      <c r="AJ167" s="299"/>
      <c r="AK167" s="299"/>
      <c r="AL167" s="299"/>
      <c r="AM167" s="299"/>
      <c r="AN167" s="299"/>
      <c r="AO167" s="299"/>
      <c r="AP167" s="299"/>
      <c r="AQ167" s="299"/>
      <c r="AR167" s="299"/>
      <c r="AS167" s="299"/>
      <c r="AT167" s="299"/>
      <c r="AU167" s="299"/>
      <c r="AV167" s="299"/>
      <c r="AW167" s="299"/>
      <c r="AX167" s="299"/>
      <c r="AY167" s="299"/>
      <c r="AZ167" s="299"/>
      <c r="BA167" s="299"/>
      <c r="BB167" s="299"/>
      <c r="BC167" s="299"/>
      <c r="BD167" s="299"/>
      <c r="BE167" s="299"/>
      <c r="BF167" s="299"/>
      <c r="BG167" s="299"/>
      <c r="BH167" s="299"/>
      <c r="BI167" s="299"/>
      <c r="BJ167" s="299"/>
      <c r="BK167" s="299"/>
      <c r="BL167" s="299"/>
      <c r="BM167" s="299"/>
      <c r="BN167" s="299"/>
      <c r="BO167" s="299"/>
      <c r="BP167" s="299"/>
      <c r="BQ167" s="299"/>
      <c r="BR167" s="299"/>
      <c r="BS167" s="299"/>
      <c r="BT167" s="299"/>
      <c r="BU167" s="299"/>
      <c r="BV167" s="299"/>
      <c r="BW167" s="299"/>
      <c r="BX167" s="299"/>
      <c r="BY167" s="299"/>
      <c r="BZ167" s="299"/>
      <c r="CA167" s="299"/>
      <c r="CB167" s="299"/>
      <c r="CC167" s="299"/>
      <c r="CD167" s="299"/>
      <c r="CE167" s="299"/>
      <c r="CF167" s="299"/>
      <c r="CG167" s="299"/>
      <c r="CH167" s="299"/>
      <c r="CI167" s="299"/>
      <c r="CJ167" s="299"/>
      <c r="CK167" s="299"/>
      <c r="CL167" s="299"/>
      <c r="CM167" s="299"/>
      <c r="CN167" s="299"/>
      <c r="CO167" s="299"/>
      <c r="CP167" s="299"/>
      <c r="CQ167" s="299"/>
      <c r="CR167" s="299"/>
    </row>
    <row r="168" spans="10:96" x14ac:dyDescent="0.2">
      <c r="J168" s="260"/>
      <c r="K168" s="299"/>
      <c r="L168" s="299"/>
      <c r="M168" s="299"/>
      <c r="N168" s="299"/>
      <c r="O168" s="299"/>
      <c r="P168" s="299"/>
      <c r="Q168" s="299"/>
      <c r="R168" s="299"/>
      <c r="S168" s="299"/>
      <c r="T168" s="299"/>
      <c r="U168" s="299"/>
      <c r="V168" s="299"/>
      <c r="W168" s="299"/>
      <c r="X168" s="299"/>
      <c r="Y168" s="299"/>
      <c r="Z168" s="299"/>
      <c r="AA168" s="299"/>
      <c r="AB168" s="299"/>
      <c r="AC168" s="299"/>
      <c r="AD168" s="299"/>
      <c r="AE168" s="299"/>
      <c r="AF168" s="299"/>
      <c r="AG168" s="299"/>
      <c r="AH168" s="299"/>
      <c r="AI168" s="299"/>
      <c r="AJ168" s="299"/>
      <c r="AK168" s="299"/>
      <c r="AL168" s="299"/>
      <c r="AM168" s="299"/>
      <c r="AN168" s="299"/>
      <c r="AO168" s="299"/>
      <c r="AP168" s="299"/>
      <c r="AQ168" s="299"/>
      <c r="AR168" s="299"/>
      <c r="AS168" s="299"/>
      <c r="AT168" s="299"/>
      <c r="AU168" s="299"/>
      <c r="AV168" s="299"/>
      <c r="AW168" s="299"/>
      <c r="AX168" s="299"/>
      <c r="AY168" s="299"/>
      <c r="AZ168" s="299"/>
      <c r="BA168" s="299"/>
      <c r="BB168" s="299"/>
      <c r="BC168" s="299"/>
      <c r="BD168" s="299"/>
      <c r="BE168" s="299"/>
      <c r="BF168" s="299"/>
      <c r="BG168" s="299"/>
      <c r="BH168" s="299"/>
      <c r="BI168" s="299"/>
      <c r="BJ168" s="299"/>
      <c r="BK168" s="299"/>
      <c r="BL168" s="299"/>
      <c r="BM168" s="299"/>
      <c r="BN168" s="299"/>
      <c r="BO168" s="299"/>
      <c r="BP168" s="299"/>
      <c r="BQ168" s="299"/>
      <c r="BR168" s="299"/>
      <c r="BS168" s="299"/>
      <c r="BT168" s="299"/>
      <c r="BU168" s="299"/>
      <c r="BV168" s="299"/>
      <c r="BW168" s="299"/>
      <c r="BX168" s="299"/>
      <c r="BY168" s="299"/>
      <c r="BZ168" s="299"/>
      <c r="CA168" s="299"/>
      <c r="CB168" s="299"/>
      <c r="CC168" s="299"/>
      <c r="CD168" s="299"/>
      <c r="CE168" s="299"/>
      <c r="CF168" s="299"/>
      <c r="CG168" s="299"/>
      <c r="CH168" s="299"/>
      <c r="CI168" s="299"/>
      <c r="CJ168" s="299"/>
      <c r="CK168" s="299"/>
      <c r="CL168" s="299"/>
      <c r="CM168" s="299"/>
      <c r="CN168" s="299"/>
      <c r="CO168" s="299"/>
      <c r="CP168" s="299"/>
      <c r="CQ168" s="299"/>
      <c r="CR168" s="299"/>
    </row>
    <row r="169" spans="10:96" x14ac:dyDescent="0.2">
      <c r="J169" s="260"/>
      <c r="K169" s="299"/>
      <c r="L169" s="299"/>
      <c r="M169" s="299"/>
      <c r="N169" s="299"/>
      <c r="O169" s="299"/>
      <c r="P169" s="299"/>
      <c r="Q169" s="299"/>
      <c r="R169" s="299"/>
      <c r="S169" s="299"/>
      <c r="T169" s="299"/>
      <c r="U169" s="299"/>
      <c r="V169" s="299"/>
      <c r="W169" s="299"/>
      <c r="X169" s="299"/>
      <c r="Y169" s="299"/>
      <c r="Z169" s="299"/>
      <c r="AA169" s="299"/>
      <c r="AB169" s="299"/>
      <c r="AC169" s="299"/>
      <c r="AD169" s="299"/>
      <c r="AE169" s="299"/>
      <c r="AF169" s="299"/>
      <c r="AG169" s="299"/>
      <c r="AH169" s="299"/>
      <c r="AI169" s="299"/>
      <c r="AJ169" s="299"/>
      <c r="AK169" s="299"/>
      <c r="AL169" s="299"/>
      <c r="AM169" s="299"/>
      <c r="AN169" s="299"/>
      <c r="AO169" s="299"/>
      <c r="AP169" s="299"/>
      <c r="AQ169" s="299"/>
      <c r="AR169" s="299"/>
      <c r="AS169" s="299"/>
      <c r="AT169" s="299"/>
      <c r="AU169" s="299"/>
      <c r="AV169" s="299"/>
      <c r="AW169" s="299"/>
      <c r="AX169" s="299"/>
      <c r="AY169" s="299"/>
      <c r="AZ169" s="299"/>
      <c r="BA169" s="299"/>
      <c r="BB169" s="299"/>
      <c r="BC169" s="299"/>
      <c r="BD169" s="299"/>
      <c r="BE169" s="299"/>
      <c r="BF169" s="299"/>
      <c r="BG169" s="299"/>
      <c r="BH169" s="299"/>
      <c r="BI169" s="299"/>
      <c r="BJ169" s="299"/>
      <c r="BK169" s="299"/>
      <c r="BL169" s="299"/>
      <c r="BM169" s="299"/>
      <c r="BN169" s="299"/>
      <c r="BO169" s="299"/>
      <c r="BP169" s="299"/>
      <c r="BQ169" s="299"/>
      <c r="BR169" s="299"/>
      <c r="BS169" s="299"/>
      <c r="BT169" s="299"/>
      <c r="BU169" s="299"/>
      <c r="BV169" s="299"/>
      <c r="BW169" s="299"/>
      <c r="BX169" s="299"/>
      <c r="BY169" s="299"/>
      <c r="BZ169" s="299"/>
      <c r="CA169" s="299"/>
      <c r="CB169" s="299"/>
      <c r="CC169" s="299"/>
      <c r="CD169" s="299"/>
      <c r="CE169" s="299"/>
      <c r="CF169" s="299"/>
      <c r="CG169" s="299"/>
      <c r="CH169" s="299"/>
      <c r="CI169" s="299"/>
      <c r="CJ169" s="299"/>
      <c r="CK169" s="299"/>
      <c r="CL169" s="299"/>
      <c r="CM169" s="299"/>
      <c r="CN169" s="299"/>
      <c r="CO169" s="299"/>
      <c r="CP169" s="299"/>
      <c r="CQ169" s="299"/>
      <c r="CR169" s="299"/>
    </row>
    <row r="170" spans="10:96" x14ac:dyDescent="0.2">
      <c r="J170" s="260"/>
      <c r="K170" s="299"/>
      <c r="L170" s="299"/>
      <c r="M170" s="299"/>
      <c r="N170" s="299"/>
      <c r="O170" s="299"/>
      <c r="P170" s="299"/>
      <c r="Q170" s="299"/>
      <c r="R170" s="299"/>
      <c r="S170" s="299"/>
      <c r="T170" s="299"/>
      <c r="U170" s="299"/>
      <c r="V170" s="299"/>
      <c r="W170" s="299"/>
      <c r="X170" s="299"/>
      <c r="Y170" s="299"/>
      <c r="Z170" s="299"/>
      <c r="AA170" s="299"/>
      <c r="AB170" s="299"/>
      <c r="AC170" s="299"/>
      <c r="AD170" s="299"/>
      <c r="AE170" s="299"/>
      <c r="AF170" s="299"/>
      <c r="AG170" s="299"/>
      <c r="AH170" s="299"/>
      <c r="AI170" s="299"/>
      <c r="AJ170" s="299"/>
      <c r="AK170" s="299"/>
      <c r="AL170" s="299"/>
      <c r="AM170" s="299"/>
      <c r="AN170" s="299"/>
      <c r="AO170" s="299"/>
      <c r="AP170" s="299"/>
      <c r="AQ170" s="299"/>
      <c r="AR170" s="299"/>
      <c r="AS170" s="299"/>
      <c r="AT170" s="299"/>
      <c r="AU170" s="299"/>
      <c r="AV170" s="299"/>
      <c r="AW170" s="299"/>
      <c r="AX170" s="299"/>
      <c r="AY170" s="299"/>
      <c r="AZ170" s="299"/>
      <c r="BA170" s="299"/>
      <c r="BB170" s="299"/>
      <c r="BC170" s="299"/>
      <c r="BD170" s="299"/>
      <c r="BE170" s="299"/>
      <c r="BF170" s="299"/>
      <c r="BG170" s="299"/>
      <c r="BH170" s="299"/>
      <c r="BI170" s="299"/>
      <c r="BJ170" s="299"/>
      <c r="BK170" s="299"/>
      <c r="BL170" s="299"/>
      <c r="BM170" s="299"/>
      <c r="BN170" s="299"/>
      <c r="BO170" s="299"/>
      <c r="BP170" s="299"/>
      <c r="BQ170" s="299"/>
      <c r="BR170" s="299"/>
      <c r="BS170" s="299"/>
      <c r="BT170" s="299"/>
      <c r="BU170" s="299"/>
      <c r="BV170" s="299"/>
      <c r="BW170" s="299"/>
      <c r="BX170" s="299"/>
      <c r="BY170" s="299"/>
      <c r="BZ170" s="299"/>
      <c r="CA170" s="299"/>
      <c r="CB170" s="299"/>
      <c r="CC170" s="299"/>
      <c r="CD170" s="299"/>
      <c r="CE170" s="299"/>
      <c r="CF170" s="299"/>
      <c r="CG170" s="299"/>
      <c r="CH170" s="299"/>
      <c r="CI170" s="299"/>
      <c r="CJ170" s="299"/>
      <c r="CK170" s="299"/>
      <c r="CL170" s="299"/>
      <c r="CM170" s="299"/>
      <c r="CN170" s="299"/>
      <c r="CO170" s="299"/>
      <c r="CP170" s="299"/>
      <c r="CQ170" s="299"/>
      <c r="CR170" s="299"/>
    </row>
    <row r="171" spans="10:96" x14ac:dyDescent="0.2">
      <c r="J171" s="260"/>
      <c r="K171" s="299"/>
      <c r="L171" s="299"/>
      <c r="M171" s="299"/>
      <c r="N171" s="299"/>
      <c r="O171" s="299"/>
      <c r="P171" s="299"/>
      <c r="Q171" s="299"/>
      <c r="R171" s="299"/>
      <c r="S171" s="299"/>
      <c r="T171" s="299"/>
      <c r="U171" s="299"/>
      <c r="V171" s="299"/>
      <c r="W171" s="299"/>
      <c r="X171" s="299"/>
      <c r="Y171" s="299"/>
      <c r="Z171" s="299"/>
      <c r="AA171" s="299"/>
      <c r="AB171" s="299"/>
      <c r="AC171" s="299"/>
      <c r="AD171" s="299"/>
      <c r="AE171" s="299"/>
      <c r="AF171" s="299"/>
      <c r="AG171" s="299"/>
      <c r="AH171" s="299"/>
      <c r="AI171" s="299"/>
      <c r="AJ171" s="299"/>
      <c r="AK171" s="299"/>
      <c r="AL171" s="299"/>
      <c r="AM171" s="299"/>
      <c r="AN171" s="299"/>
      <c r="AO171" s="299"/>
      <c r="AP171" s="299"/>
      <c r="AQ171" s="299"/>
      <c r="AR171" s="299"/>
      <c r="AS171" s="299"/>
      <c r="AT171" s="299"/>
      <c r="AU171" s="299"/>
      <c r="AV171" s="299"/>
      <c r="AW171" s="299"/>
      <c r="AX171" s="299"/>
      <c r="AY171" s="299"/>
      <c r="AZ171" s="299"/>
      <c r="BA171" s="299"/>
      <c r="BB171" s="299"/>
      <c r="BC171" s="299"/>
      <c r="BD171" s="299"/>
      <c r="BE171" s="299"/>
      <c r="BF171" s="299"/>
      <c r="BG171" s="299"/>
      <c r="BH171" s="299"/>
      <c r="BI171" s="299"/>
      <c r="BJ171" s="299"/>
      <c r="BK171" s="299"/>
      <c r="BL171" s="299"/>
      <c r="BM171" s="299"/>
      <c r="BN171" s="299"/>
      <c r="BO171" s="299"/>
      <c r="BP171" s="299"/>
      <c r="BQ171" s="299"/>
      <c r="BR171" s="299"/>
      <c r="BS171" s="299"/>
      <c r="BT171" s="299"/>
      <c r="BU171" s="299"/>
      <c r="BV171" s="299"/>
      <c r="BW171" s="299"/>
      <c r="BX171" s="299"/>
      <c r="BY171" s="299"/>
      <c r="BZ171" s="299"/>
      <c r="CA171" s="299"/>
      <c r="CB171" s="299"/>
      <c r="CC171" s="299"/>
      <c r="CD171" s="299"/>
      <c r="CE171" s="299"/>
      <c r="CF171" s="299"/>
      <c r="CG171" s="299"/>
      <c r="CH171" s="299"/>
      <c r="CI171" s="299"/>
      <c r="CJ171" s="299"/>
      <c r="CK171" s="299"/>
      <c r="CL171" s="299"/>
      <c r="CM171" s="299"/>
      <c r="CN171" s="299"/>
      <c r="CO171" s="299"/>
      <c r="CP171" s="299"/>
      <c r="CQ171" s="299"/>
      <c r="CR171" s="299"/>
    </row>
    <row r="172" spans="10:96" x14ac:dyDescent="0.2">
      <c r="J172" s="260"/>
      <c r="K172" s="299"/>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299"/>
      <c r="AP172" s="299"/>
      <c r="AQ172" s="299"/>
      <c r="AR172" s="299"/>
      <c r="AS172" s="299"/>
      <c r="AT172" s="299"/>
      <c r="AU172" s="299"/>
      <c r="AV172" s="299"/>
      <c r="AW172" s="299"/>
      <c r="AX172" s="299"/>
      <c r="AY172" s="299"/>
      <c r="AZ172" s="299"/>
      <c r="BA172" s="299"/>
      <c r="BB172" s="299"/>
      <c r="BC172" s="299"/>
      <c r="BD172" s="299"/>
      <c r="BE172" s="299"/>
      <c r="BF172" s="299"/>
      <c r="BG172" s="299"/>
      <c r="BH172" s="299"/>
      <c r="BI172" s="299"/>
      <c r="BJ172" s="299"/>
      <c r="BK172" s="299"/>
      <c r="BL172" s="299"/>
      <c r="BM172" s="299"/>
      <c r="BN172" s="299"/>
      <c r="BO172" s="299"/>
      <c r="BP172" s="299"/>
      <c r="BQ172" s="299"/>
      <c r="BR172" s="299"/>
      <c r="BS172" s="299"/>
      <c r="BT172" s="299"/>
      <c r="BU172" s="299"/>
      <c r="BV172" s="299"/>
      <c r="BW172" s="299"/>
      <c r="BX172" s="299"/>
      <c r="BY172" s="299"/>
      <c r="BZ172" s="299"/>
      <c r="CA172" s="299"/>
      <c r="CB172" s="299"/>
      <c r="CC172" s="299"/>
      <c r="CD172" s="299"/>
      <c r="CE172" s="299"/>
      <c r="CF172" s="299"/>
      <c r="CG172" s="299"/>
      <c r="CH172" s="299"/>
      <c r="CI172" s="299"/>
      <c r="CJ172" s="299"/>
      <c r="CK172" s="299"/>
      <c r="CL172" s="299"/>
      <c r="CM172" s="299"/>
      <c r="CN172" s="299"/>
      <c r="CO172" s="299"/>
      <c r="CP172" s="299"/>
      <c r="CQ172" s="299"/>
      <c r="CR172" s="299"/>
    </row>
    <row r="173" spans="10:96" x14ac:dyDescent="0.2">
      <c r="J173" s="260"/>
      <c r="K173" s="299"/>
      <c r="L173" s="299"/>
      <c r="M173" s="299"/>
      <c r="N173" s="299"/>
      <c r="O173" s="299"/>
      <c r="P173" s="299"/>
      <c r="Q173" s="299"/>
      <c r="R173" s="299"/>
      <c r="S173" s="299"/>
      <c r="T173" s="299"/>
      <c r="U173" s="299"/>
      <c r="V173" s="299"/>
      <c r="W173" s="299"/>
      <c r="X173" s="299"/>
      <c r="Y173" s="299"/>
      <c r="Z173" s="299"/>
      <c r="AA173" s="299"/>
      <c r="AB173" s="299"/>
      <c r="AC173" s="299"/>
      <c r="AD173" s="299"/>
      <c r="AE173" s="299"/>
      <c r="AF173" s="299"/>
      <c r="AG173" s="299"/>
      <c r="AH173" s="299"/>
      <c r="AI173" s="299"/>
      <c r="AJ173" s="299"/>
      <c r="AK173" s="299"/>
      <c r="AL173" s="299"/>
      <c r="AM173" s="299"/>
      <c r="AN173" s="299"/>
      <c r="AO173" s="299"/>
      <c r="AP173" s="299"/>
      <c r="AQ173" s="299"/>
      <c r="AR173" s="299"/>
      <c r="AS173" s="299"/>
      <c r="AT173" s="299"/>
      <c r="AU173" s="299"/>
      <c r="AV173" s="299"/>
      <c r="AW173" s="299"/>
      <c r="AX173" s="299"/>
      <c r="AY173" s="299"/>
      <c r="AZ173" s="299"/>
      <c r="BA173" s="299"/>
      <c r="BB173" s="299"/>
      <c r="BC173" s="299"/>
      <c r="BD173" s="299"/>
      <c r="BE173" s="299"/>
      <c r="BF173" s="299"/>
      <c r="BG173" s="299"/>
      <c r="BH173" s="299"/>
      <c r="BI173" s="299"/>
      <c r="BJ173" s="299"/>
      <c r="BK173" s="299"/>
      <c r="BL173" s="299"/>
      <c r="BM173" s="299"/>
      <c r="BN173" s="299"/>
      <c r="BO173" s="299"/>
      <c r="BP173" s="299"/>
      <c r="BQ173" s="299"/>
      <c r="BR173" s="299"/>
      <c r="BS173" s="299"/>
      <c r="BT173" s="299"/>
      <c r="BU173" s="299"/>
      <c r="BV173" s="299"/>
      <c r="BW173" s="299"/>
      <c r="BX173" s="299"/>
      <c r="BY173" s="299"/>
      <c r="BZ173" s="299"/>
      <c r="CA173" s="299"/>
      <c r="CB173" s="299"/>
      <c r="CC173" s="299"/>
      <c r="CD173" s="299"/>
      <c r="CE173" s="299"/>
      <c r="CF173" s="299"/>
      <c r="CG173" s="299"/>
      <c r="CH173" s="299"/>
      <c r="CI173" s="299"/>
      <c r="CJ173" s="299"/>
      <c r="CK173" s="299"/>
      <c r="CL173" s="299"/>
      <c r="CM173" s="299"/>
      <c r="CN173" s="299"/>
      <c r="CO173" s="299"/>
      <c r="CP173" s="299"/>
      <c r="CQ173" s="299"/>
      <c r="CR173" s="299"/>
    </row>
    <row r="174" spans="10:96" x14ac:dyDescent="0.2">
      <c r="J174" s="260"/>
      <c r="K174" s="299"/>
      <c r="L174" s="299"/>
      <c r="M174" s="299"/>
      <c r="N174" s="299"/>
      <c r="O174" s="299"/>
      <c r="P174" s="299"/>
      <c r="Q174" s="299"/>
      <c r="R174" s="299"/>
      <c r="S174" s="299"/>
      <c r="T174" s="299"/>
      <c r="U174" s="299"/>
      <c r="V174" s="299"/>
      <c r="W174" s="299"/>
      <c r="X174" s="299"/>
      <c r="Y174" s="299"/>
      <c r="Z174" s="299"/>
      <c r="AA174" s="299"/>
      <c r="AB174" s="299"/>
      <c r="AC174" s="299"/>
      <c r="AD174" s="299"/>
      <c r="AE174" s="299"/>
      <c r="AF174" s="299"/>
      <c r="AG174" s="299"/>
      <c r="AH174" s="299"/>
      <c r="AI174" s="299"/>
      <c r="AJ174" s="299"/>
      <c r="AK174" s="299"/>
      <c r="AL174" s="299"/>
      <c r="AM174" s="299"/>
      <c r="AN174" s="299"/>
      <c r="AO174" s="299"/>
      <c r="AP174" s="299"/>
      <c r="AQ174" s="299"/>
      <c r="AR174" s="299"/>
      <c r="AS174" s="299"/>
      <c r="AT174" s="299"/>
      <c r="AU174" s="299"/>
      <c r="AV174" s="299"/>
      <c r="AW174" s="299"/>
      <c r="AX174" s="299"/>
      <c r="AY174" s="299"/>
      <c r="AZ174" s="299"/>
      <c r="BA174" s="299"/>
      <c r="BB174" s="299"/>
      <c r="BC174" s="299"/>
      <c r="BD174" s="299"/>
      <c r="BE174" s="299"/>
      <c r="BF174" s="299"/>
      <c r="BG174" s="299"/>
      <c r="BH174" s="299"/>
      <c r="BI174" s="299"/>
      <c r="BJ174" s="299"/>
      <c r="BK174" s="299"/>
      <c r="BL174" s="299"/>
      <c r="BM174" s="299"/>
      <c r="BN174" s="299"/>
      <c r="BO174" s="299"/>
      <c r="BP174" s="299"/>
      <c r="BQ174" s="299"/>
      <c r="BR174" s="299"/>
      <c r="BS174" s="299"/>
      <c r="BT174" s="299"/>
      <c r="BU174" s="299"/>
      <c r="BV174" s="299"/>
      <c r="BW174" s="299"/>
      <c r="BX174" s="299"/>
      <c r="BY174" s="299"/>
      <c r="BZ174" s="299"/>
      <c r="CA174" s="299"/>
      <c r="CB174" s="299"/>
      <c r="CC174" s="299"/>
      <c r="CD174" s="299"/>
      <c r="CE174" s="299"/>
      <c r="CF174" s="299"/>
      <c r="CG174" s="299"/>
      <c r="CH174" s="299"/>
      <c r="CI174" s="299"/>
      <c r="CJ174" s="299"/>
      <c r="CK174" s="299"/>
      <c r="CL174" s="299"/>
      <c r="CM174" s="299"/>
      <c r="CN174" s="299"/>
      <c r="CO174" s="299"/>
      <c r="CP174" s="299"/>
      <c r="CQ174" s="299"/>
      <c r="CR174" s="299"/>
    </row>
    <row r="175" spans="10:96" x14ac:dyDescent="0.2">
      <c r="J175" s="260"/>
      <c r="K175" s="299"/>
      <c r="L175" s="299"/>
      <c r="M175" s="299"/>
      <c r="N175" s="299"/>
      <c r="O175" s="299"/>
      <c r="P175" s="299"/>
      <c r="Q175" s="299"/>
      <c r="R175" s="299"/>
      <c r="S175" s="299"/>
      <c r="T175" s="299"/>
      <c r="U175" s="299"/>
      <c r="V175" s="299"/>
      <c r="W175" s="299"/>
      <c r="X175" s="299"/>
      <c r="Y175" s="299"/>
      <c r="Z175" s="299"/>
      <c r="AA175" s="299"/>
      <c r="AB175" s="299"/>
      <c r="AC175" s="299"/>
      <c r="AD175" s="299"/>
      <c r="AE175" s="299"/>
      <c r="AF175" s="299"/>
      <c r="AG175" s="299"/>
      <c r="AH175" s="299"/>
      <c r="AI175" s="299"/>
      <c r="AJ175" s="299"/>
      <c r="AK175" s="299"/>
      <c r="AL175" s="299"/>
      <c r="AM175" s="299"/>
      <c r="AN175" s="299"/>
      <c r="AO175" s="299"/>
      <c r="AP175" s="299"/>
      <c r="AQ175" s="299"/>
      <c r="AR175" s="299"/>
      <c r="AS175" s="299"/>
      <c r="AT175" s="299"/>
      <c r="AU175" s="299"/>
      <c r="AV175" s="299"/>
      <c r="AW175" s="299"/>
      <c r="AX175" s="299"/>
      <c r="AY175" s="299"/>
      <c r="AZ175" s="299"/>
      <c r="BA175" s="299"/>
      <c r="BB175" s="299"/>
      <c r="BC175" s="299"/>
      <c r="BD175" s="299"/>
      <c r="BE175" s="299"/>
      <c r="BF175" s="299"/>
      <c r="BG175" s="299"/>
      <c r="BH175" s="299"/>
      <c r="BI175" s="299"/>
      <c r="BJ175" s="299"/>
      <c r="BK175" s="299"/>
      <c r="BL175" s="299"/>
      <c r="BM175" s="299"/>
      <c r="BN175" s="299"/>
      <c r="BO175" s="299"/>
      <c r="BP175" s="299"/>
      <c r="BQ175" s="299"/>
      <c r="BR175" s="299"/>
      <c r="BS175" s="299"/>
      <c r="BT175" s="299"/>
      <c r="BU175" s="299"/>
      <c r="BV175" s="299"/>
      <c r="BW175" s="299"/>
      <c r="BX175" s="299"/>
      <c r="BY175" s="299"/>
      <c r="BZ175" s="299"/>
      <c r="CA175" s="299"/>
      <c r="CB175" s="299"/>
      <c r="CC175" s="299"/>
      <c r="CD175" s="299"/>
      <c r="CE175" s="299"/>
      <c r="CF175" s="299"/>
      <c r="CG175" s="299"/>
      <c r="CH175" s="299"/>
      <c r="CI175" s="299"/>
      <c r="CJ175" s="299"/>
      <c r="CK175" s="299"/>
      <c r="CL175" s="299"/>
      <c r="CM175" s="299"/>
      <c r="CN175" s="299"/>
      <c r="CO175" s="299"/>
      <c r="CP175" s="299"/>
      <c r="CQ175" s="299"/>
      <c r="CR175" s="299"/>
    </row>
    <row r="176" spans="10:96" x14ac:dyDescent="0.2">
      <c r="J176" s="260"/>
      <c r="K176" s="299"/>
      <c r="L176" s="299"/>
      <c r="M176" s="299"/>
      <c r="N176" s="299"/>
      <c r="O176" s="299"/>
      <c r="P176" s="299"/>
      <c r="Q176" s="299"/>
      <c r="R176" s="299"/>
      <c r="S176" s="299"/>
      <c r="T176" s="299"/>
      <c r="U176" s="299"/>
      <c r="V176" s="299"/>
      <c r="W176" s="299"/>
      <c r="X176" s="299"/>
      <c r="Y176" s="299"/>
      <c r="Z176" s="299"/>
      <c r="AA176" s="299"/>
      <c r="AB176" s="299"/>
      <c r="AC176" s="299"/>
      <c r="AD176" s="299"/>
      <c r="AE176" s="299"/>
      <c r="AF176" s="299"/>
      <c r="AG176" s="299"/>
      <c r="AH176" s="299"/>
      <c r="AI176" s="299"/>
      <c r="AJ176" s="299"/>
      <c r="AK176" s="299"/>
      <c r="AL176" s="299"/>
      <c r="AM176" s="299"/>
      <c r="AN176" s="299"/>
      <c r="AO176" s="299"/>
      <c r="AP176" s="299"/>
      <c r="AQ176" s="299"/>
      <c r="AR176" s="299"/>
      <c r="AS176" s="299"/>
      <c r="AT176" s="299"/>
      <c r="AU176" s="299"/>
      <c r="AV176" s="299"/>
      <c r="AW176" s="299"/>
      <c r="AX176" s="299"/>
      <c r="AY176" s="299"/>
      <c r="AZ176" s="299"/>
      <c r="BA176" s="299"/>
      <c r="BB176" s="299"/>
      <c r="BC176" s="299"/>
      <c r="BD176" s="299"/>
      <c r="BE176" s="299"/>
      <c r="BF176" s="299"/>
      <c r="BG176" s="299"/>
      <c r="BH176" s="299"/>
      <c r="BI176" s="299"/>
      <c r="BJ176" s="299"/>
      <c r="BK176" s="299"/>
      <c r="BL176" s="299"/>
      <c r="BM176" s="299"/>
      <c r="BN176" s="299"/>
      <c r="BO176" s="299"/>
      <c r="BP176" s="299"/>
      <c r="BQ176" s="299"/>
      <c r="BR176" s="299"/>
      <c r="BS176" s="299"/>
      <c r="BT176" s="299"/>
      <c r="BU176" s="299"/>
      <c r="BV176" s="299"/>
      <c r="BW176" s="299"/>
      <c r="BX176" s="299"/>
      <c r="BY176" s="299"/>
      <c r="BZ176" s="299"/>
      <c r="CA176" s="299"/>
      <c r="CB176" s="299"/>
      <c r="CC176" s="299"/>
      <c r="CD176" s="299"/>
      <c r="CE176" s="299"/>
      <c r="CF176" s="299"/>
      <c r="CG176" s="299"/>
      <c r="CH176" s="299"/>
      <c r="CI176" s="299"/>
      <c r="CJ176" s="299"/>
      <c r="CK176" s="299"/>
      <c r="CL176" s="299"/>
      <c r="CM176" s="299"/>
      <c r="CN176" s="299"/>
      <c r="CO176" s="299"/>
      <c r="CP176" s="299"/>
      <c r="CQ176" s="299"/>
      <c r="CR176" s="299"/>
    </row>
    <row r="177" spans="10:96" x14ac:dyDescent="0.2">
      <c r="J177" s="260"/>
      <c r="K177" s="299"/>
      <c r="L177" s="299"/>
      <c r="M177" s="299"/>
      <c r="N177" s="299"/>
      <c r="O177" s="299"/>
      <c r="P177" s="299"/>
      <c r="Q177" s="299"/>
      <c r="R177" s="299"/>
      <c r="S177" s="299"/>
      <c r="T177" s="299"/>
      <c r="U177" s="299"/>
      <c r="V177" s="299"/>
      <c r="W177" s="299"/>
      <c r="X177" s="299"/>
      <c r="Y177" s="299"/>
      <c r="Z177" s="299"/>
      <c r="AA177" s="299"/>
      <c r="AB177" s="299"/>
      <c r="AC177" s="299"/>
      <c r="AD177" s="299"/>
      <c r="AE177" s="299"/>
      <c r="AF177" s="299"/>
      <c r="AG177" s="299"/>
      <c r="AH177" s="299"/>
      <c r="AI177" s="299"/>
      <c r="AJ177" s="299"/>
      <c r="AK177" s="299"/>
      <c r="AL177" s="299"/>
      <c r="AM177" s="299"/>
      <c r="AN177" s="299"/>
      <c r="AO177" s="299"/>
      <c r="AP177" s="299"/>
      <c r="AQ177" s="299"/>
      <c r="AR177" s="299"/>
      <c r="AS177" s="299"/>
      <c r="AT177" s="299"/>
      <c r="AU177" s="299"/>
      <c r="AV177" s="299"/>
      <c r="AW177" s="299"/>
      <c r="AX177" s="299"/>
      <c r="AY177" s="299"/>
      <c r="AZ177" s="299"/>
      <c r="BA177" s="299"/>
      <c r="BB177" s="299"/>
      <c r="BC177" s="299"/>
      <c r="BD177" s="299"/>
      <c r="BE177" s="299"/>
      <c r="BF177" s="299"/>
      <c r="BG177" s="299"/>
      <c r="BH177" s="299"/>
      <c r="BI177" s="299"/>
      <c r="BJ177" s="299"/>
      <c r="BK177" s="299"/>
      <c r="BL177" s="299"/>
      <c r="BM177" s="299"/>
      <c r="BN177" s="299"/>
      <c r="BO177" s="299"/>
      <c r="BP177" s="299"/>
      <c r="BQ177" s="299"/>
      <c r="BR177" s="299"/>
      <c r="BS177" s="299"/>
      <c r="BT177" s="299"/>
      <c r="BU177" s="299"/>
      <c r="BV177" s="299"/>
      <c r="BW177" s="299"/>
      <c r="BX177" s="299"/>
      <c r="BY177" s="299"/>
      <c r="BZ177" s="299"/>
      <c r="CA177" s="299"/>
      <c r="CB177" s="299"/>
      <c r="CC177" s="299"/>
      <c r="CD177" s="299"/>
      <c r="CE177" s="299"/>
      <c r="CF177" s="299"/>
      <c r="CG177" s="299"/>
      <c r="CH177" s="299"/>
      <c r="CI177" s="299"/>
      <c r="CJ177" s="299"/>
      <c r="CK177" s="299"/>
      <c r="CL177" s="299"/>
      <c r="CM177" s="299"/>
      <c r="CN177" s="299"/>
      <c r="CO177" s="299"/>
      <c r="CP177" s="299"/>
      <c r="CQ177" s="299"/>
      <c r="CR177" s="299"/>
    </row>
    <row r="178" spans="10:96" x14ac:dyDescent="0.2">
      <c r="J178" s="260"/>
      <c r="K178" s="299"/>
      <c r="L178" s="299"/>
      <c r="M178" s="299"/>
      <c r="N178" s="299"/>
      <c r="O178" s="299"/>
      <c r="P178" s="299"/>
      <c r="Q178" s="299"/>
      <c r="R178" s="299"/>
      <c r="S178" s="299"/>
      <c r="T178" s="299"/>
      <c r="U178" s="299"/>
      <c r="V178" s="299"/>
      <c r="W178" s="299"/>
      <c r="X178" s="299"/>
      <c r="Y178" s="299"/>
      <c r="Z178" s="299"/>
      <c r="AA178" s="299"/>
      <c r="AB178" s="299"/>
      <c r="AC178" s="299"/>
      <c r="AD178" s="299"/>
      <c r="AE178" s="299"/>
      <c r="AF178" s="299"/>
      <c r="AG178" s="299"/>
      <c r="AH178" s="299"/>
      <c r="AI178" s="299"/>
      <c r="AJ178" s="299"/>
      <c r="AK178" s="299"/>
      <c r="AL178" s="299"/>
      <c r="AM178" s="299"/>
      <c r="AN178" s="299"/>
      <c r="AO178" s="299"/>
      <c r="AP178" s="299"/>
      <c r="AQ178" s="299"/>
      <c r="AR178" s="299"/>
      <c r="AS178" s="299"/>
      <c r="AT178" s="299"/>
      <c r="AU178" s="299"/>
      <c r="AV178" s="299"/>
      <c r="AW178" s="299"/>
      <c r="AX178" s="299"/>
      <c r="AY178" s="299"/>
      <c r="AZ178" s="299"/>
      <c r="BA178" s="299"/>
      <c r="BB178" s="299"/>
      <c r="BC178" s="299"/>
      <c r="BD178" s="299"/>
      <c r="BE178" s="299"/>
      <c r="BF178" s="299"/>
      <c r="BG178" s="299"/>
      <c r="BH178" s="299"/>
      <c r="BI178" s="299"/>
      <c r="BJ178" s="299"/>
      <c r="BK178" s="299"/>
      <c r="BL178" s="299"/>
      <c r="BM178" s="299"/>
      <c r="BN178" s="299"/>
      <c r="BO178" s="299"/>
      <c r="BP178" s="299"/>
      <c r="BQ178" s="299"/>
      <c r="BR178" s="299"/>
      <c r="BS178" s="299"/>
      <c r="BT178" s="299"/>
      <c r="BU178" s="299"/>
      <c r="BV178" s="299"/>
      <c r="BW178" s="299"/>
      <c r="BX178" s="299"/>
      <c r="BY178" s="299"/>
      <c r="BZ178" s="299"/>
      <c r="CA178" s="299"/>
      <c r="CB178" s="299"/>
      <c r="CC178" s="299"/>
      <c r="CD178" s="299"/>
      <c r="CE178" s="299"/>
      <c r="CF178" s="299"/>
      <c r="CG178" s="299"/>
      <c r="CH178" s="299"/>
      <c r="CI178" s="299"/>
      <c r="CJ178" s="299"/>
      <c r="CK178" s="299"/>
      <c r="CL178" s="299"/>
      <c r="CM178" s="299"/>
      <c r="CN178" s="299"/>
      <c r="CO178" s="299"/>
      <c r="CP178" s="299"/>
      <c r="CQ178" s="299"/>
      <c r="CR178" s="299"/>
    </row>
    <row r="179" spans="10:96" x14ac:dyDescent="0.2">
      <c r="J179" s="260"/>
      <c r="K179" s="299"/>
      <c r="L179" s="299"/>
      <c r="M179" s="299"/>
      <c r="N179" s="299"/>
      <c r="O179" s="299"/>
      <c r="P179" s="299"/>
      <c r="Q179" s="299"/>
      <c r="R179" s="299"/>
      <c r="S179" s="299"/>
      <c r="T179" s="299"/>
      <c r="U179" s="299"/>
      <c r="V179" s="299"/>
      <c r="W179" s="299"/>
      <c r="X179" s="299"/>
      <c r="Y179" s="299"/>
      <c r="Z179" s="299"/>
      <c r="AA179" s="299"/>
      <c r="AB179" s="299"/>
      <c r="AC179" s="299"/>
      <c r="AD179" s="299"/>
      <c r="AE179" s="299"/>
      <c r="AF179" s="299"/>
      <c r="AG179" s="299"/>
      <c r="AH179" s="299"/>
      <c r="AI179" s="299"/>
      <c r="AJ179" s="299"/>
      <c r="AK179" s="299"/>
      <c r="AL179" s="299"/>
      <c r="AM179" s="299"/>
      <c r="AN179" s="299"/>
      <c r="AO179" s="299"/>
      <c r="AP179" s="299"/>
      <c r="AQ179" s="299"/>
      <c r="AR179" s="299"/>
      <c r="AS179" s="299"/>
      <c r="AT179" s="299"/>
      <c r="AU179" s="299"/>
      <c r="AV179" s="299"/>
      <c r="AW179" s="299"/>
      <c r="AX179" s="299"/>
      <c r="AY179" s="299"/>
      <c r="AZ179" s="299"/>
      <c r="BA179" s="299"/>
      <c r="BB179" s="299"/>
      <c r="BC179" s="299"/>
      <c r="BD179" s="299"/>
      <c r="BE179" s="299"/>
      <c r="BF179" s="299"/>
      <c r="BG179" s="299"/>
      <c r="BH179" s="299"/>
      <c r="BI179" s="299"/>
      <c r="BJ179" s="299"/>
      <c r="BK179" s="299"/>
      <c r="BL179" s="299"/>
      <c r="BM179" s="299"/>
      <c r="BN179" s="299"/>
      <c r="BO179" s="299"/>
      <c r="BP179" s="299"/>
      <c r="BQ179" s="299"/>
      <c r="BR179" s="299"/>
      <c r="BS179" s="299"/>
      <c r="BT179" s="299"/>
      <c r="BU179" s="299"/>
      <c r="BV179" s="299"/>
      <c r="BW179" s="299"/>
      <c r="BX179" s="299"/>
      <c r="BY179" s="299"/>
      <c r="BZ179" s="299"/>
      <c r="CA179" s="299"/>
      <c r="CB179" s="299"/>
      <c r="CC179" s="299"/>
      <c r="CD179" s="299"/>
      <c r="CE179" s="299"/>
      <c r="CF179" s="299"/>
      <c r="CG179" s="299"/>
      <c r="CH179" s="299"/>
      <c r="CI179" s="299"/>
      <c r="CJ179" s="299"/>
      <c r="CK179" s="299"/>
      <c r="CL179" s="299"/>
      <c r="CM179" s="299"/>
      <c r="CN179" s="299"/>
      <c r="CO179" s="299"/>
      <c r="CP179" s="299"/>
      <c r="CQ179" s="299"/>
      <c r="CR179" s="299"/>
    </row>
    <row r="180" spans="10:96" x14ac:dyDescent="0.2">
      <c r="J180" s="260"/>
      <c r="K180" s="299"/>
      <c r="L180" s="299"/>
      <c r="M180" s="299"/>
      <c r="N180" s="299"/>
      <c r="O180" s="299"/>
      <c r="P180" s="299"/>
      <c r="Q180" s="299"/>
      <c r="R180" s="299"/>
      <c r="S180" s="299"/>
      <c r="T180" s="299"/>
      <c r="U180" s="299"/>
      <c r="V180" s="299"/>
      <c r="W180" s="299"/>
      <c r="X180" s="299"/>
      <c r="Y180" s="299"/>
      <c r="Z180" s="299"/>
      <c r="AA180" s="299"/>
      <c r="AB180" s="299"/>
      <c r="AC180" s="299"/>
      <c r="AD180" s="299"/>
      <c r="AE180" s="299"/>
      <c r="AF180" s="299"/>
      <c r="AG180" s="299"/>
      <c r="AH180" s="299"/>
      <c r="AI180" s="299"/>
      <c r="AJ180" s="299"/>
      <c r="AK180" s="299"/>
      <c r="AL180" s="299"/>
      <c r="AM180" s="299"/>
      <c r="AN180" s="299"/>
      <c r="AO180" s="299"/>
      <c r="AP180" s="299"/>
      <c r="AQ180" s="299"/>
      <c r="AR180" s="299"/>
      <c r="AS180" s="299"/>
      <c r="AT180" s="299"/>
      <c r="AU180" s="299"/>
      <c r="AV180" s="299"/>
      <c r="AW180" s="299"/>
      <c r="AX180" s="299"/>
      <c r="AY180" s="299"/>
      <c r="AZ180" s="299"/>
      <c r="BA180" s="299"/>
      <c r="BB180" s="299"/>
      <c r="BC180" s="299"/>
      <c r="BD180" s="299"/>
      <c r="BE180" s="299"/>
      <c r="BF180" s="299"/>
      <c r="BG180" s="299"/>
      <c r="BH180" s="299"/>
      <c r="BI180" s="299"/>
      <c r="BJ180" s="299"/>
      <c r="BK180" s="299"/>
      <c r="BL180" s="299"/>
      <c r="BM180" s="299"/>
      <c r="BN180" s="299"/>
      <c r="BO180" s="299"/>
      <c r="BP180" s="299"/>
      <c r="BQ180" s="299"/>
      <c r="BR180" s="299"/>
      <c r="BS180" s="299"/>
      <c r="BT180" s="299"/>
      <c r="BU180" s="299"/>
      <c r="BV180" s="299"/>
      <c r="BW180" s="299"/>
      <c r="BX180" s="299"/>
      <c r="BY180" s="299"/>
      <c r="BZ180" s="299"/>
      <c r="CA180" s="299"/>
      <c r="CB180" s="299"/>
      <c r="CC180" s="299"/>
      <c r="CD180" s="299"/>
      <c r="CE180" s="299"/>
      <c r="CF180" s="299"/>
      <c r="CG180" s="299"/>
      <c r="CH180" s="299"/>
      <c r="CI180" s="299"/>
      <c r="CJ180" s="299"/>
      <c r="CK180" s="299"/>
      <c r="CL180" s="299"/>
      <c r="CM180" s="299"/>
      <c r="CN180" s="299"/>
      <c r="CO180" s="299"/>
      <c r="CP180" s="299"/>
      <c r="CQ180" s="299"/>
      <c r="CR180" s="299"/>
    </row>
    <row r="181" spans="10:96" x14ac:dyDescent="0.2">
      <c r="J181" s="260"/>
      <c r="K181" s="299"/>
      <c r="L181" s="299"/>
      <c r="M181" s="299"/>
      <c r="N181" s="299"/>
      <c r="O181" s="299"/>
      <c r="P181" s="299"/>
      <c r="Q181" s="299"/>
      <c r="R181" s="299"/>
      <c r="S181" s="299"/>
      <c r="T181" s="299"/>
      <c r="U181" s="299"/>
      <c r="V181" s="299"/>
      <c r="W181" s="299"/>
      <c r="X181" s="299"/>
      <c r="Y181" s="299"/>
      <c r="Z181" s="299"/>
      <c r="AA181" s="299"/>
      <c r="AB181" s="299"/>
      <c r="AC181" s="299"/>
      <c r="AD181" s="299"/>
      <c r="AE181" s="299"/>
      <c r="AF181" s="299"/>
      <c r="AG181" s="299"/>
      <c r="AH181" s="299"/>
      <c r="AI181" s="299"/>
      <c r="AJ181" s="299"/>
      <c r="AK181" s="299"/>
      <c r="AL181" s="299"/>
      <c r="AM181" s="299"/>
      <c r="AN181" s="299"/>
      <c r="AO181" s="299"/>
      <c r="AP181" s="299"/>
      <c r="AQ181" s="299"/>
      <c r="AR181" s="299"/>
      <c r="AS181" s="299"/>
      <c r="AT181" s="299"/>
      <c r="AU181" s="299"/>
      <c r="AV181" s="299"/>
      <c r="AW181" s="299"/>
      <c r="AX181" s="299"/>
      <c r="AY181" s="299"/>
      <c r="AZ181" s="299"/>
      <c r="BA181" s="299"/>
      <c r="BB181" s="299"/>
      <c r="BC181" s="299"/>
      <c r="BD181" s="299"/>
      <c r="BE181" s="299"/>
      <c r="BF181" s="299"/>
      <c r="BG181" s="299"/>
      <c r="BH181" s="299"/>
      <c r="BI181" s="299"/>
      <c r="BJ181" s="299"/>
      <c r="BK181" s="299"/>
      <c r="BL181" s="299"/>
      <c r="BM181" s="299"/>
      <c r="BN181" s="299"/>
      <c r="BO181" s="299"/>
      <c r="BP181" s="299"/>
      <c r="BQ181" s="299"/>
      <c r="BR181" s="299"/>
      <c r="BS181" s="299"/>
      <c r="BT181" s="299"/>
      <c r="BU181" s="299"/>
      <c r="BV181" s="299"/>
      <c r="BW181" s="299"/>
      <c r="BX181" s="299"/>
      <c r="BY181" s="299"/>
      <c r="BZ181" s="299"/>
      <c r="CA181" s="299"/>
      <c r="CB181" s="299"/>
      <c r="CC181" s="299"/>
      <c r="CD181" s="299"/>
      <c r="CE181" s="299"/>
      <c r="CF181" s="299"/>
      <c r="CG181" s="299"/>
      <c r="CH181" s="299"/>
      <c r="CI181" s="299"/>
      <c r="CJ181" s="299"/>
      <c r="CK181" s="299"/>
      <c r="CL181" s="299"/>
      <c r="CM181" s="299"/>
      <c r="CN181" s="299"/>
      <c r="CO181" s="299"/>
      <c r="CP181" s="299"/>
      <c r="CQ181" s="299"/>
      <c r="CR181" s="299"/>
    </row>
    <row r="182" spans="10:96" x14ac:dyDescent="0.2">
      <c r="J182" s="260"/>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9"/>
      <c r="BW182" s="299"/>
      <c r="BX182" s="299"/>
      <c r="BY182" s="299"/>
      <c r="BZ182" s="299"/>
      <c r="CA182" s="299"/>
      <c r="CB182" s="299"/>
      <c r="CC182" s="299"/>
      <c r="CD182" s="299"/>
      <c r="CE182" s="299"/>
      <c r="CF182" s="299"/>
      <c r="CG182" s="299"/>
      <c r="CH182" s="299"/>
      <c r="CI182" s="299"/>
      <c r="CJ182" s="299"/>
      <c r="CK182" s="299"/>
      <c r="CL182" s="299"/>
      <c r="CM182" s="299"/>
      <c r="CN182" s="299"/>
      <c r="CO182" s="299"/>
      <c r="CP182" s="299"/>
      <c r="CQ182" s="299"/>
      <c r="CR182" s="299"/>
    </row>
    <row r="183" spans="10:96" x14ac:dyDescent="0.2">
      <c r="J183" s="260"/>
      <c r="K183" s="299"/>
      <c r="L183" s="299"/>
      <c r="M183" s="299"/>
      <c r="N183" s="299"/>
      <c r="O183" s="299"/>
      <c r="P183" s="299"/>
      <c r="Q183" s="299"/>
      <c r="R183" s="299"/>
      <c r="S183" s="299"/>
      <c r="T183" s="299"/>
      <c r="U183" s="299"/>
      <c r="V183" s="299"/>
      <c r="W183" s="299"/>
      <c r="X183" s="299"/>
      <c r="Y183" s="299"/>
      <c r="Z183" s="299"/>
      <c r="AA183" s="299"/>
      <c r="AB183" s="299"/>
      <c r="AC183" s="299"/>
      <c r="AD183" s="299"/>
      <c r="AE183" s="299"/>
      <c r="AF183" s="299"/>
      <c r="AG183" s="299"/>
      <c r="AH183" s="299"/>
      <c r="AI183" s="299"/>
      <c r="AJ183" s="299"/>
      <c r="AK183" s="299"/>
      <c r="AL183" s="299"/>
      <c r="AM183" s="299"/>
      <c r="AN183" s="299"/>
      <c r="AO183" s="299"/>
      <c r="AP183" s="299"/>
      <c r="AQ183" s="299"/>
      <c r="AR183" s="299"/>
      <c r="AS183" s="299"/>
      <c r="AT183" s="299"/>
      <c r="AU183" s="299"/>
      <c r="AV183" s="299"/>
      <c r="AW183" s="299"/>
      <c r="AX183" s="299"/>
      <c r="AY183" s="299"/>
      <c r="AZ183" s="299"/>
      <c r="BA183" s="299"/>
      <c r="BB183" s="299"/>
      <c r="BC183" s="299"/>
      <c r="BD183" s="299"/>
      <c r="BE183" s="299"/>
      <c r="BF183" s="299"/>
      <c r="BG183" s="299"/>
      <c r="BH183" s="299"/>
      <c r="BI183" s="299"/>
      <c r="BJ183" s="299"/>
      <c r="BK183" s="299"/>
      <c r="BL183" s="299"/>
      <c r="BM183" s="299"/>
      <c r="BN183" s="299"/>
      <c r="BO183" s="299"/>
      <c r="BP183" s="299"/>
      <c r="BQ183" s="299"/>
      <c r="BR183" s="299"/>
      <c r="BS183" s="299"/>
      <c r="BT183" s="299"/>
      <c r="BU183" s="299"/>
      <c r="BV183" s="299"/>
      <c r="BW183" s="299"/>
      <c r="BX183" s="299"/>
      <c r="BY183" s="299"/>
      <c r="BZ183" s="299"/>
      <c r="CA183" s="299"/>
      <c r="CB183" s="299"/>
      <c r="CC183" s="299"/>
      <c r="CD183" s="299"/>
      <c r="CE183" s="299"/>
      <c r="CF183" s="299"/>
      <c r="CG183" s="299"/>
      <c r="CH183" s="299"/>
      <c r="CI183" s="299"/>
      <c r="CJ183" s="299"/>
      <c r="CK183" s="299"/>
      <c r="CL183" s="299"/>
      <c r="CM183" s="299"/>
      <c r="CN183" s="299"/>
      <c r="CO183" s="299"/>
      <c r="CP183" s="299"/>
      <c r="CQ183" s="299"/>
      <c r="CR183" s="299"/>
    </row>
    <row r="184" spans="10:96" x14ac:dyDescent="0.2">
      <c r="J184" s="260"/>
      <c r="K184" s="299"/>
      <c r="L184" s="299"/>
      <c r="M184" s="299"/>
      <c r="N184" s="299"/>
      <c r="O184" s="299"/>
      <c r="P184" s="299"/>
      <c r="Q184" s="299"/>
      <c r="R184" s="299"/>
      <c r="S184" s="299"/>
      <c r="T184" s="299"/>
      <c r="U184" s="299"/>
      <c r="V184" s="299"/>
      <c r="W184" s="299"/>
      <c r="X184" s="299"/>
      <c r="Y184" s="299"/>
      <c r="Z184" s="299"/>
      <c r="AA184" s="299"/>
      <c r="AB184" s="299"/>
      <c r="AC184" s="299"/>
      <c r="AD184" s="299"/>
      <c r="AE184" s="299"/>
      <c r="AF184" s="299"/>
      <c r="AG184" s="299"/>
      <c r="AH184" s="299"/>
      <c r="AI184" s="299"/>
      <c r="AJ184" s="299"/>
      <c r="AK184" s="299"/>
      <c r="AL184" s="299"/>
      <c r="AM184" s="299"/>
      <c r="AN184" s="299"/>
      <c r="AO184" s="299"/>
      <c r="AP184" s="299"/>
      <c r="AQ184" s="299"/>
      <c r="AR184" s="299"/>
      <c r="AS184" s="299"/>
      <c r="AT184" s="299"/>
      <c r="AU184" s="299"/>
      <c r="AV184" s="299"/>
      <c r="AW184" s="299"/>
      <c r="AX184" s="299"/>
      <c r="AY184" s="299"/>
      <c r="AZ184" s="299"/>
      <c r="BA184" s="299"/>
      <c r="BB184" s="299"/>
      <c r="BC184" s="299"/>
      <c r="BD184" s="299"/>
      <c r="BE184" s="299"/>
      <c r="BF184" s="299"/>
      <c r="BG184" s="299"/>
      <c r="BH184" s="299"/>
      <c r="BI184" s="299"/>
      <c r="BJ184" s="299"/>
      <c r="BK184" s="299"/>
      <c r="BL184" s="299"/>
      <c r="BM184" s="299"/>
      <c r="BN184" s="299"/>
      <c r="BO184" s="299"/>
      <c r="BP184" s="299"/>
      <c r="BQ184" s="299"/>
      <c r="BR184" s="299"/>
      <c r="BS184" s="299"/>
      <c r="BT184" s="299"/>
      <c r="BU184" s="299"/>
      <c r="BV184" s="299"/>
      <c r="BW184" s="299"/>
      <c r="BX184" s="299"/>
      <c r="BY184" s="299"/>
      <c r="BZ184" s="299"/>
      <c r="CA184" s="299"/>
      <c r="CB184" s="299"/>
      <c r="CC184" s="299"/>
      <c r="CD184" s="299"/>
      <c r="CE184" s="299"/>
      <c r="CF184" s="299"/>
      <c r="CG184" s="299"/>
      <c r="CH184" s="299"/>
      <c r="CI184" s="299"/>
      <c r="CJ184" s="299"/>
      <c r="CK184" s="299"/>
      <c r="CL184" s="299"/>
      <c r="CM184" s="299"/>
      <c r="CN184" s="299"/>
      <c r="CO184" s="299"/>
      <c r="CP184" s="299"/>
      <c r="CQ184" s="299"/>
      <c r="CR184" s="299"/>
    </row>
    <row r="185" spans="10:96" x14ac:dyDescent="0.2">
      <c r="J185" s="260"/>
      <c r="K185" s="299"/>
      <c r="L185" s="299"/>
      <c r="M185" s="299"/>
      <c r="N185" s="299"/>
      <c r="O185" s="299"/>
      <c r="P185" s="299"/>
      <c r="Q185" s="299"/>
      <c r="R185" s="299"/>
      <c r="S185" s="299"/>
      <c r="T185" s="299"/>
      <c r="U185" s="299"/>
      <c r="V185" s="299"/>
      <c r="W185" s="299"/>
      <c r="X185" s="299"/>
      <c r="Y185" s="299"/>
      <c r="Z185" s="299"/>
      <c r="AA185" s="299"/>
      <c r="AB185" s="299"/>
      <c r="AC185" s="299"/>
      <c r="AD185" s="299"/>
      <c r="AE185" s="299"/>
      <c r="AF185" s="299"/>
      <c r="AG185" s="299"/>
      <c r="AH185" s="299"/>
      <c r="AI185" s="299"/>
      <c r="AJ185" s="299"/>
      <c r="AK185" s="299"/>
      <c r="AL185" s="299"/>
      <c r="AM185" s="299"/>
      <c r="AN185" s="299"/>
      <c r="AO185" s="299"/>
      <c r="AP185" s="299"/>
      <c r="AQ185" s="299"/>
      <c r="AR185" s="299"/>
      <c r="AS185" s="299"/>
      <c r="AT185" s="299"/>
      <c r="AU185" s="299"/>
      <c r="AV185" s="299"/>
      <c r="AW185" s="299"/>
      <c r="AX185" s="299"/>
      <c r="AY185" s="299"/>
      <c r="AZ185" s="299"/>
      <c r="BA185" s="299"/>
      <c r="BB185" s="299"/>
      <c r="BC185" s="299"/>
      <c r="BD185" s="299"/>
      <c r="BE185" s="299"/>
      <c r="BF185" s="299"/>
      <c r="BG185" s="299"/>
      <c r="BH185" s="299"/>
      <c r="BI185" s="299"/>
      <c r="BJ185" s="299"/>
      <c r="BK185" s="299"/>
      <c r="BL185" s="299"/>
      <c r="BM185" s="299"/>
      <c r="BN185" s="299"/>
      <c r="BO185" s="299"/>
      <c r="BP185" s="299"/>
      <c r="BQ185" s="299"/>
      <c r="BR185" s="299"/>
      <c r="BS185" s="299"/>
      <c r="BT185" s="299"/>
      <c r="BU185" s="299"/>
      <c r="BV185" s="299"/>
      <c r="BW185" s="299"/>
      <c r="BX185" s="299"/>
      <c r="BY185" s="299"/>
      <c r="BZ185" s="299"/>
      <c r="CA185" s="299"/>
      <c r="CB185" s="299"/>
      <c r="CC185" s="299"/>
      <c r="CD185" s="299"/>
      <c r="CE185" s="299"/>
      <c r="CF185" s="299"/>
      <c r="CG185" s="299"/>
      <c r="CH185" s="299"/>
      <c r="CI185" s="299"/>
      <c r="CJ185" s="299"/>
      <c r="CK185" s="299"/>
      <c r="CL185" s="299"/>
      <c r="CM185" s="299"/>
      <c r="CN185" s="299"/>
      <c r="CO185" s="299"/>
      <c r="CP185" s="299"/>
      <c r="CQ185" s="299"/>
      <c r="CR185" s="299"/>
    </row>
    <row r="186" spans="10:96" x14ac:dyDescent="0.2">
      <c r="J186" s="260"/>
      <c r="K186" s="299"/>
      <c r="L186" s="299"/>
      <c r="M186" s="299"/>
      <c r="N186" s="299"/>
      <c r="O186" s="299"/>
      <c r="P186" s="299"/>
      <c r="Q186" s="299"/>
      <c r="R186" s="299"/>
      <c r="S186" s="299"/>
      <c r="T186" s="299"/>
      <c r="U186" s="299"/>
      <c r="V186" s="299"/>
      <c r="W186" s="299"/>
      <c r="X186" s="299"/>
      <c r="Y186" s="299"/>
      <c r="Z186" s="299"/>
      <c r="AA186" s="299"/>
      <c r="AB186" s="299"/>
      <c r="AC186" s="299"/>
      <c r="AD186" s="299"/>
      <c r="AE186" s="299"/>
      <c r="AF186" s="299"/>
      <c r="AG186" s="299"/>
      <c r="AH186" s="299"/>
      <c r="AI186" s="299"/>
      <c r="AJ186" s="299"/>
      <c r="AK186" s="299"/>
      <c r="AL186" s="299"/>
      <c r="AM186" s="299"/>
      <c r="AN186" s="299"/>
      <c r="AO186" s="299"/>
      <c r="AP186" s="299"/>
      <c r="AQ186" s="299"/>
      <c r="AR186" s="299"/>
      <c r="AS186" s="299"/>
      <c r="AT186" s="299"/>
      <c r="AU186" s="299"/>
      <c r="AV186" s="299"/>
      <c r="AW186" s="299"/>
      <c r="AX186" s="299"/>
      <c r="AY186" s="299"/>
      <c r="AZ186" s="299"/>
      <c r="BA186" s="299"/>
      <c r="BB186" s="299"/>
      <c r="BC186" s="299"/>
      <c r="BD186" s="299"/>
      <c r="BE186" s="299"/>
      <c r="BF186" s="299"/>
      <c r="BG186" s="299"/>
      <c r="BH186" s="299"/>
      <c r="BI186" s="299"/>
      <c r="BJ186" s="299"/>
      <c r="BK186" s="299"/>
      <c r="BL186" s="299"/>
      <c r="BM186" s="299"/>
      <c r="BN186" s="299"/>
      <c r="BO186" s="299"/>
      <c r="BP186" s="299"/>
      <c r="BQ186" s="299"/>
      <c r="BR186" s="299"/>
      <c r="BS186" s="299"/>
      <c r="BT186" s="299"/>
      <c r="BU186" s="299"/>
      <c r="BV186" s="299"/>
      <c r="BW186" s="299"/>
      <c r="BX186" s="299"/>
      <c r="BY186" s="299"/>
      <c r="BZ186" s="299"/>
      <c r="CA186" s="299"/>
      <c r="CB186" s="299"/>
      <c r="CC186" s="299"/>
      <c r="CD186" s="299"/>
      <c r="CE186" s="299"/>
      <c r="CF186" s="299"/>
      <c r="CG186" s="299"/>
      <c r="CH186" s="299"/>
      <c r="CI186" s="299"/>
      <c r="CJ186" s="299"/>
      <c r="CK186" s="299"/>
      <c r="CL186" s="299"/>
      <c r="CM186" s="299"/>
      <c r="CN186" s="299"/>
      <c r="CO186" s="299"/>
      <c r="CP186" s="299"/>
      <c r="CQ186" s="299"/>
      <c r="CR186" s="299"/>
    </row>
    <row r="187" spans="10:96" x14ac:dyDescent="0.2">
      <c r="J187" s="260"/>
      <c r="K187" s="299"/>
      <c r="L187" s="299"/>
      <c r="M187" s="299"/>
      <c r="N187" s="299"/>
      <c r="O187" s="299"/>
      <c r="P187" s="299"/>
      <c r="Q187" s="299"/>
      <c r="R187" s="299"/>
      <c r="S187" s="299"/>
      <c r="T187" s="299"/>
      <c r="U187" s="299"/>
      <c r="V187" s="299"/>
      <c r="W187" s="299"/>
      <c r="X187" s="299"/>
      <c r="Y187" s="299"/>
      <c r="Z187" s="299"/>
      <c r="AA187" s="299"/>
      <c r="AB187" s="299"/>
      <c r="AC187" s="299"/>
      <c r="AD187" s="299"/>
      <c r="AE187" s="299"/>
      <c r="AF187" s="299"/>
      <c r="AG187" s="299"/>
      <c r="AH187" s="299"/>
      <c r="AI187" s="299"/>
      <c r="AJ187" s="299"/>
      <c r="AK187" s="299"/>
      <c r="AL187" s="299"/>
      <c r="AM187" s="299"/>
      <c r="AN187" s="299"/>
      <c r="AO187" s="299"/>
      <c r="AP187" s="299"/>
      <c r="AQ187" s="299"/>
      <c r="AR187" s="299"/>
      <c r="AS187" s="299"/>
      <c r="AT187" s="299"/>
      <c r="AU187" s="299"/>
      <c r="AV187" s="299"/>
      <c r="AW187" s="299"/>
      <c r="AX187" s="299"/>
      <c r="AY187" s="299"/>
      <c r="AZ187" s="299"/>
      <c r="BA187" s="299"/>
      <c r="BB187" s="299"/>
      <c r="BC187" s="299"/>
      <c r="BD187" s="299"/>
      <c r="BE187" s="299"/>
      <c r="BF187" s="299"/>
      <c r="BG187" s="299"/>
      <c r="BH187" s="299"/>
      <c r="BI187" s="299"/>
      <c r="BJ187" s="299"/>
      <c r="BK187" s="299"/>
      <c r="BL187" s="299"/>
      <c r="BM187" s="299"/>
      <c r="BN187" s="299"/>
      <c r="BO187" s="299"/>
      <c r="BP187" s="299"/>
      <c r="BQ187" s="299"/>
      <c r="BR187" s="299"/>
      <c r="BS187" s="299"/>
      <c r="BT187" s="299"/>
      <c r="BU187" s="299"/>
      <c r="BV187" s="299"/>
      <c r="BW187" s="299"/>
      <c r="BX187" s="299"/>
      <c r="BY187" s="299"/>
      <c r="BZ187" s="299"/>
      <c r="CA187" s="299"/>
      <c r="CB187" s="299"/>
      <c r="CC187" s="299"/>
      <c r="CD187" s="299"/>
      <c r="CE187" s="299"/>
      <c r="CF187" s="299"/>
      <c r="CG187" s="299"/>
      <c r="CH187" s="299"/>
      <c r="CI187" s="299"/>
      <c r="CJ187" s="299"/>
      <c r="CK187" s="299"/>
      <c r="CL187" s="299"/>
      <c r="CM187" s="299"/>
      <c r="CN187" s="299"/>
      <c r="CO187" s="299"/>
      <c r="CP187" s="299"/>
      <c r="CQ187" s="299"/>
      <c r="CR187" s="299"/>
    </row>
    <row r="188" spans="10:96" x14ac:dyDescent="0.2">
      <c r="J188" s="260"/>
      <c r="K188" s="299"/>
      <c r="L188" s="299"/>
      <c r="M188" s="299"/>
      <c r="N188" s="299"/>
      <c r="O188" s="299"/>
      <c r="P188" s="299"/>
      <c r="Q188" s="299"/>
      <c r="R188" s="299"/>
      <c r="S188" s="299"/>
      <c r="T188" s="299"/>
      <c r="U188" s="299"/>
      <c r="V188" s="299"/>
      <c r="W188" s="299"/>
      <c r="X188" s="299"/>
      <c r="Y188" s="299"/>
      <c r="Z188" s="299"/>
      <c r="AA188" s="299"/>
      <c r="AB188" s="299"/>
      <c r="AC188" s="299"/>
      <c r="AD188" s="299"/>
      <c r="AE188" s="299"/>
      <c r="AF188" s="299"/>
      <c r="AG188" s="299"/>
      <c r="AH188" s="299"/>
      <c r="AI188" s="299"/>
      <c r="AJ188" s="299"/>
      <c r="AK188" s="299"/>
      <c r="AL188" s="299"/>
      <c r="AM188" s="299"/>
      <c r="AN188" s="299"/>
      <c r="AO188" s="299"/>
      <c r="AP188" s="299"/>
      <c r="AQ188" s="299"/>
      <c r="AR188" s="299"/>
      <c r="AS188" s="299"/>
      <c r="AT188" s="299"/>
      <c r="AU188" s="299"/>
      <c r="AV188" s="299"/>
      <c r="AW188" s="299"/>
      <c r="AX188" s="299"/>
      <c r="AY188" s="299"/>
      <c r="AZ188" s="299"/>
      <c r="BA188" s="299"/>
      <c r="BB188" s="299"/>
      <c r="BC188" s="299"/>
      <c r="BD188" s="299"/>
      <c r="BE188" s="299"/>
      <c r="BF188" s="299"/>
      <c r="BG188" s="299"/>
      <c r="BH188" s="299"/>
      <c r="BI188" s="299"/>
      <c r="BJ188" s="299"/>
      <c r="BK188" s="299"/>
      <c r="BL188" s="299"/>
      <c r="BM188" s="299"/>
      <c r="BN188" s="299"/>
      <c r="BO188" s="299"/>
      <c r="BP188" s="299"/>
      <c r="BQ188" s="299"/>
      <c r="BR188" s="299"/>
      <c r="BS188" s="299"/>
      <c r="BT188" s="299"/>
      <c r="BU188" s="299"/>
      <c r="BV188" s="299"/>
      <c r="BW188" s="299"/>
      <c r="BX188" s="299"/>
      <c r="BY188" s="299"/>
      <c r="BZ188" s="299"/>
      <c r="CA188" s="299"/>
      <c r="CB188" s="299"/>
      <c r="CC188" s="299"/>
      <c r="CD188" s="299"/>
      <c r="CE188" s="299"/>
      <c r="CF188" s="299"/>
      <c r="CG188" s="299"/>
      <c r="CH188" s="299"/>
      <c r="CI188" s="299"/>
      <c r="CJ188" s="299"/>
      <c r="CK188" s="299"/>
      <c r="CL188" s="299"/>
      <c r="CM188" s="299"/>
      <c r="CN188" s="299"/>
      <c r="CO188" s="299"/>
      <c r="CP188" s="299"/>
      <c r="CQ188" s="299"/>
      <c r="CR188" s="299"/>
    </row>
    <row r="189" spans="10:96" x14ac:dyDescent="0.2">
      <c r="J189" s="260"/>
      <c r="K189" s="299"/>
      <c r="L189" s="299"/>
      <c r="M189" s="299"/>
      <c r="N189" s="299"/>
      <c r="O189" s="299"/>
      <c r="P189" s="299"/>
      <c r="Q189" s="299"/>
      <c r="R189" s="299"/>
      <c r="S189" s="299"/>
      <c r="T189" s="299"/>
      <c r="U189" s="299"/>
      <c r="V189" s="299"/>
      <c r="W189" s="299"/>
      <c r="X189" s="299"/>
      <c r="Y189" s="299"/>
      <c r="Z189" s="299"/>
      <c r="AA189" s="299"/>
      <c r="AB189" s="299"/>
      <c r="AC189" s="299"/>
      <c r="AD189" s="299"/>
      <c r="AE189" s="299"/>
      <c r="AF189" s="299"/>
      <c r="AG189" s="299"/>
      <c r="AH189" s="299"/>
      <c r="AI189" s="299"/>
      <c r="AJ189" s="299"/>
      <c r="AK189" s="299"/>
      <c r="AL189" s="299"/>
      <c r="AM189" s="299"/>
      <c r="AN189" s="299"/>
      <c r="AO189" s="299"/>
      <c r="AP189" s="299"/>
      <c r="AQ189" s="299"/>
      <c r="AR189" s="299"/>
      <c r="AS189" s="299"/>
      <c r="AT189" s="299"/>
      <c r="AU189" s="299"/>
      <c r="AV189" s="299"/>
      <c r="AW189" s="299"/>
      <c r="AX189" s="299"/>
      <c r="AY189" s="299"/>
      <c r="AZ189" s="299"/>
      <c r="BA189" s="299"/>
      <c r="BB189" s="299"/>
      <c r="BC189" s="299"/>
      <c r="BD189" s="299"/>
      <c r="BE189" s="299"/>
      <c r="BF189" s="299"/>
      <c r="BG189" s="299"/>
      <c r="BH189" s="299"/>
      <c r="BI189" s="299"/>
      <c r="BJ189" s="299"/>
      <c r="BK189" s="299"/>
      <c r="BL189" s="299"/>
      <c r="BM189" s="299"/>
      <c r="BN189" s="299"/>
      <c r="BO189" s="299"/>
      <c r="BP189" s="299"/>
      <c r="BQ189" s="299"/>
      <c r="BR189" s="299"/>
      <c r="BS189" s="299"/>
      <c r="BT189" s="299"/>
      <c r="BU189" s="299"/>
      <c r="BV189" s="299"/>
      <c r="BW189" s="299"/>
      <c r="BX189" s="299"/>
      <c r="BY189" s="299"/>
      <c r="BZ189" s="299"/>
      <c r="CA189" s="299"/>
      <c r="CB189" s="299"/>
      <c r="CC189" s="299"/>
      <c r="CD189" s="299"/>
      <c r="CE189" s="299"/>
      <c r="CF189" s="299"/>
      <c r="CG189" s="299"/>
      <c r="CH189" s="299"/>
      <c r="CI189" s="299"/>
      <c r="CJ189" s="299"/>
      <c r="CK189" s="299"/>
      <c r="CL189" s="299"/>
      <c r="CM189" s="299"/>
      <c r="CN189" s="299"/>
      <c r="CO189" s="299"/>
      <c r="CP189" s="299"/>
      <c r="CQ189" s="299"/>
      <c r="CR189" s="299"/>
    </row>
    <row r="190" spans="10:96" x14ac:dyDescent="0.2">
      <c r="J190" s="260"/>
      <c r="K190" s="299"/>
      <c r="L190" s="299"/>
      <c r="M190" s="299"/>
      <c r="N190" s="299"/>
      <c r="O190" s="299"/>
      <c r="P190" s="299"/>
      <c r="Q190" s="299"/>
      <c r="R190" s="299"/>
      <c r="S190" s="299"/>
      <c r="T190" s="299"/>
      <c r="U190" s="299"/>
      <c r="V190" s="299"/>
      <c r="W190" s="299"/>
      <c r="X190" s="299"/>
      <c r="Y190" s="299"/>
      <c r="Z190" s="299"/>
      <c r="AA190" s="299"/>
      <c r="AB190" s="299"/>
      <c r="AC190" s="299"/>
      <c r="AD190" s="299"/>
      <c r="AE190" s="299"/>
      <c r="AF190" s="299"/>
      <c r="AG190" s="299"/>
      <c r="AH190" s="299"/>
      <c r="AI190" s="299"/>
      <c r="AJ190" s="299"/>
      <c r="AK190" s="299"/>
      <c r="AL190" s="299"/>
      <c r="AM190" s="299"/>
      <c r="AN190" s="299"/>
      <c r="AO190" s="299"/>
      <c r="AP190" s="299"/>
      <c r="AQ190" s="299"/>
      <c r="AR190" s="299"/>
      <c r="AS190" s="299"/>
      <c r="AT190" s="299"/>
      <c r="AU190" s="299"/>
      <c r="AV190" s="299"/>
      <c r="AW190" s="299"/>
      <c r="AX190" s="299"/>
      <c r="AY190" s="299"/>
      <c r="AZ190" s="299"/>
      <c r="BA190" s="299"/>
      <c r="BB190" s="299"/>
      <c r="BC190" s="299"/>
      <c r="BD190" s="299"/>
      <c r="BE190" s="299"/>
      <c r="BF190" s="299"/>
      <c r="BG190" s="299"/>
      <c r="BH190" s="299"/>
      <c r="BI190" s="299"/>
      <c r="BJ190" s="299"/>
      <c r="BK190" s="299"/>
      <c r="BL190" s="299"/>
      <c r="BM190" s="299"/>
      <c r="BN190" s="299"/>
      <c r="BO190" s="299"/>
      <c r="BP190" s="299"/>
      <c r="BQ190" s="299"/>
      <c r="BR190" s="299"/>
      <c r="BS190" s="299"/>
      <c r="BT190" s="299"/>
      <c r="BU190" s="299"/>
      <c r="BV190" s="299"/>
      <c r="BW190" s="299"/>
      <c r="BX190" s="299"/>
      <c r="BY190" s="299"/>
      <c r="BZ190" s="299"/>
      <c r="CA190" s="299"/>
      <c r="CB190" s="299"/>
      <c r="CC190" s="299"/>
      <c r="CD190" s="299"/>
      <c r="CE190" s="299"/>
      <c r="CF190" s="299"/>
      <c r="CG190" s="299"/>
      <c r="CH190" s="299"/>
      <c r="CI190" s="299"/>
      <c r="CJ190" s="299"/>
      <c r="CK190" s="299"/>
      <c r="CL190" s="299"/>
      <c r="CM190" s="299"/>
      <c r="CN190" s="299"/>
      <c r="CO190" s="299"/>
      <c r="CP190" s="299"/>
      <c r="CQ190" s="299"/>
      <c r="CR190" s="299"/>
    </row>
    <row r="191" spans="10:96" x14ac:dyDescent="0.2">
      <c r="J191" s="260"/>
      <c r="K191" s="299"/>
      <c r="L191" s="299"/>
      <c r="M191" s="299"/>
      <c r="N191" s="299"/>
      <c r="O191" s="299"/>
      <c r="P191" s="299"/>
      <c r="Q191" s="299"/>
      <c r="R191" s="299"/>
      <c r="S191" s="299"/>
      <c r="T191" s="299"/>
      <c r="U191" s="299"/>
      <c r="V191" s="299"/>
      <c r="W191" s="299"/>
      <c r="X191" s="299"/>
      <c r="Y191" s="299"/>
      <c r="Z191" s="299"/>
      <c r="AA191" s="299"/>
      <c r="AB191" s="299"/>
      <c r="AC191" s="299"/>
      <c r="AD191" s="299"/>
      <c r="AE191" s="299"/>
      <c r="AF191" s="299"/>
      <c r="AG191" s="299"/>
      <c r="AH191" s="299"/>
      <c r="AI191" s="299"/>
      <c r="AJ191" s="299"/>
      <c r="AK191" s="299"/>
      <c r="AL191" s="299"/>
      <c r="AM191" s="299"/>
      <c r="AN191" s="299"/>
      <c r="AO191" s="299"/>
      <c r="AP191" s="299"/>
      <c r="AQ191" s="299"/>
      <c r="AR191" s="299"/>
      <c r="AS191" s="299"/>
      <c r="AT191" s="299"/>
      <c r="AU191" s="299"/>
      <c r="AV191" s="299"/>
      <c r="AW191" s="299"/>
      <c r="AX191" s="299"/>
      <c r="AY191" s="299"/>
      <c r="AZ191" s="299"/>
      <c r="BA191" s="299"/>
      <c r="BB191" s="299"/>
      <c r="BC191" s="299"/>
      <c r="BD191" s="299"/>
      <c r="BE191" s="299"/>
      <c r="BF191" s="299"/>
      <c r="BG191" s="299"/>
      <c r="BH191" s="299"/>
      <c r="BI191" s="299"/>
      <c r="BJ191" s="299"/>
      <c r="BK191" s="299"/>
      <c r="BL191" s="299"/>
      <c r="BM191" s="299"/>
      <c r="BN191" s="299"/>
      <c r="BO191" s="299"/>
      <c r="BP191" s="299"/>
      <c r="BQ191" s="299"/>
      <c r="BR191" s="299"/>
      <c r="BS191" s="299"/>
      <c r="BT191" s="299"/>
      <c r="BU191" s="299"/>
      <c r="BV191" s="299"/>
      <c r="BW191" s="299"/>
      <c r="BX191" s="299"/>
      <c r="BY191" s="299"/>
      <c r="BZ191" s="299"/>
      <c r="CA191" s="299"/>
      <c r="CB191" s="299"/>
      <c r="CC191" s="299"/>
      <c r="CD191" s="299"/>
      <c r="CE191" s="299"/>
      <c r="CF191" s="299"/>
      <c r="CG191" s="299"/>
      <c r="CH191" s="299"/>
      <c r="CI191" s="299"/>
      <c r="CJ191" s="299"/>
      <c r="CK191" s="299"/>
      <c r="CL191" s="299"/>
      <c r="CM191" s="299"/>
      <c r="CN191" s="299"/>
      <c r="CO191" s="299"/>
      <c r="CP191" s="299"/>
      <c r="CQ191" s="299"/>
      <c r="CR191" s="299"/>
    </row>
    <row r="192" spans="10:96" x14ac:dyDescent="0.2">
      <c r="J192" s="260"/>
      <c r="K192" s="299"/>
      <c r="L192" s="299"/>
      <c r="M192" s="299"/>
      <c r="N192" s="299"/>
      <c r="O192" s="299"/>
      <c r="P192" s="299"/>
      <c r="Q192" s="299"/>
      <c r="R192" s="299"/>
      <c r="S192" s="299"/>
      <c r="T192" s="299"/>
      <c r="U192" s="299"/>
      <c r="V192" s="299"/>
      <c r="W192" s="299"/>
      <c r="X192" s="299"/>
      <c r="Y192" s="299"/>
      <c r="Z192" s="299"/>
      <c r="AA192" s="299"/>
      <c r="AB192" s="299"/>
      <c r="AC192" s="299"/>
      <c r="AD192" s="299"/>
      <c r="AE192" s="299"/>
      <c r="AF192" s="299"/>
      <c r="AG192" s="299"/>
      <c r="AH192" s="299"/>
      <c r="AI192" s="299"/>
      <c r="AJ192" s="299"/>
      <c r="AK192" s="299"/>
      <c r="AL192" s="299"/>
      <c r="AM192" s="299"/>
      <c r="AN192" s="299"/>
      <c r="AO192" s="299"/>
      <c r="AP192" s="299"/>
      <c r="AQ192" s="299"/>
      <c r="AR192" s="299"/>
      <c r="AS192" s="299"/>
      <c r="AT192" s="299"/>
      <c r="AU192" s="299"/>
      <c r="AV192" s="299"/>
      <c r="AW192" s="299"/>
      <c r="AX192" s="299"/>
      <c r="AY192" s="299"/>
      <c r="AZ192" s="299"/>
      <c r="BA192" s="299"/>
      <c r="BB192" s="299"/>
      <c r="BC192" s="299"/>
      <c r="BD192" s="299"/>
      <c r="BE192" s="299"/>
      <c r="BF192" s="299"/>
      <c r="BG192" s="299"/>
      <c r="BH192" s="299"/>
      <c r="BI192" s="299"/>
      <c r="BJ192" s="299"/>
      <c r="BK192" s="299"/>
      <c r="BL192" s="299"/>
      <c r="BM192" s="299"/>
      <c r="BN192" s="299"/>
      <c r="BO192" s="299"/>
      <c r="BP192" s="299"/>
      <c r="BQ192" s="299"/>
      <c r="BR192" s="299"/>
      <c r="BS192" s="299"/>
      <c r="BT192" s="299"/>
      <c r="BU192" s="299"/>
      <c r="BV192" s="299"/>
      <c r="BW192" s="299"/>
      <c r="BX192" s="299"/>
      <c r="BY192" s="299"/>
      <c r="BZ192" s="299"/>
      <c r="CA192" s="299"/>
      <c r="CB192" s="299"/>
      <c r="CC192" s="299"/>
      <c r="CD192" s="299"/>
      <c r="CE192" s="299"/>
      <c r="CF192" s="299"/>
      <c r="CG192" s="299"/>
      <c r="CH192" s="299"/>
      <c r="CI192" s="299"/>
      <c r="CJ192" s="299"/>
      <c r="CK192" s="299"/>
      <c r="CL192" s="299"/>
      <c r="CM192" s="299"/>
      <c r="CN192" s="299"/>
      <c r="CO192" s="299"/>
      <c r="CP192" s="299"/>
      <c r="CQ192" s="299"/>
      <c r="CR192" s="299"/>
    </row>
    <row r="193" spans="10:96" x14ac:dyDescent="0.2">
      <c r="J193" s="260"/>
      <c r="K193" s="299"/>
      <c r="L193" s="299"/>
      <c r="M193" s="299"/>
      <c r="N193" s="299"/>
      <c r="O193" s="299"/>
      <c r="P193" s="299"/>
      <c r="Q193" s="299"/>
      <c r="R193" s="299"/>
      <c r="S193" s="299"/>
      <c r="T193" s="299"/>
      <c r="U193" s="299"/>
      <c r="V193" s="299"/>
      <c r="W193" s="299"/>
      <c r="X193" s="299"/>
      <c r="Y193" s="299"/>
      <c r="Z193" s="299"/>
      <c r="AA193" s="299"/>
      <c r="AB193" s="299"/>
      <c r="AC193" s="299"/>
      <c r="AD193" s="299"/>
      <c r="AE193" s="299"/>
      <c r="AF193" s="299"/>
      <c r="AG193" s="299"/>
      <c r="AH193" s="299"/>
      <c r="AI193" s="299"/>
      <c r="AJ193" s="299"/>
      <c r="AK193" s="299"/>
      <c r="AL193" s="299"/>
      <c r="AM193" s="299"/>
      <c r="AN193" s="299"/>
      <c r="AO193" s="299"/>
      <c r="AP193" s="299"/>
      <c r="AQ193" s="299"/>
      <c r="AR193" s="299"/>
      <c r="AS193" s="299"/>
      <c r="AT193" s="299"/>
      <c r="AU193" s="299"/>
      <c r="AV193" s="299"/>
      <c r="AW193" s="299"/>
      <c r="AX193" s="299"/>
      <c r="AY193" s="299"/>
      <c r="AZ193" s="299"/>
      <c r="BA193" s="299"/>
      <c r="BB193" s="299"/>
      <c r="BC193" s="299"/>
      <c r="BD193" s="299"/>
      <c r="BE193" s="299"/>
      <c r="BF193" s="299"/>
      <c r="BG193" s="299"/>
      <c r="BH193" s="299"/>
      <c r="BI193" s="299"/>
      <c r="BJ193" s="299"/>
      <c r="BK193" s="299"/>
      <c r="BL193" s="299"/>
      <c r="BM193" s="299"/>
      <c r="BN193" s="299"/>
      <c r="BO193" s="299"/>
      <c r="BP193" s="299"/>
      <c r="BQ193" s="299"/>
      <c r="BR193" s="299"/>
      <c r="BS193" s="299"/>
      <c r="BT193" s="299"/>
      <c r="BU193" s="299"/>
      <c r="BV193" s="299"/>
      <c r="BW193" s="299"/>
      <c r="BX193" s="299"/>
      <c r="BY193" s="299"/>
      <c r="BZ193" s="299"/>
      <c r="CA193" s="299"/>
      <c r="CB193" s="299"/>
      <c r="CC193" s="299"/>
      <c r="CD193" s="299"/>
      <c r="CE193" s="299"/>
      <c r="CF193" s="299"/>
      <c r="CG193" s="299"/>
      <c r="CH193" s="299"/>
      <c r="CI193" s="299"/>
      <c r="CJ193" s="299"/>
      <c r="CK193" s="299"/>
      <c r="CL193" s="299"/>
      <c r="CM193" s="299"/>
      <c r="CN193" s="299"/>
      <c r="CO193" s="299"/>
      <c r="CP193" s="299"/>
      <c r="CQ193" s="299"/>
      <c r="CR193" s="299"/>
    </row>
    <row r="194" spans="10:96" x14ac:dyDescent="0.2">
      <c r="J194" s="260"/>
      <c r="K194" s="299"/>
      <c r="L194" s="299"/>
      <c r="M194" s="299"/>
      <c r="N194" s="299"/>
      <c r="O194" s="299"/>
      <c r="P194" s="299"/>
      <c r="Q194" s="299"/>
      <c r="R194" s="299"/>
      <c r="S194" s="299"/>
      <c r="T194" s="299"/>
      <c r="U194" s="299"/>
      <c r="V194" s="299"/>
      <c r="W194" s="299"/>
      <c r="X194" s="299"/>
      <c r="Y194" s="299"/>
      <c r="Z194" s="299"/>
      <c r="AA194" s="299"/>
      <c r="AB194" s="299"/>
      <c r="AC194" s="299"/>
      <c r="AD194" s="299"/>
      <c r="AE194" s="299"/>
      <c r="AF194" s="299"/>
      <c r="AG194" s="299"/>
      <c r="AH194" s="299"/>
      <c r="AI194" s="299"/>
      <c r="AJ194" s="299"/>
      <c r="AK194" s="299"/>
      <c r="AL194" s="299"/>
      <c r="AM194" s="299"/>
      <c r="AN194" s="299"/>
      <c r="AO194" s="299"/>
      <c r="AP194" s="299"/>
      <c r="AQ194" s="299"/>
      <c r="AR194" s="299"/>
      <c r="AS194" s="299"/>
      <c r="AT194" s="299"/>
      <c r="AU194" s="299"/>
      <c r="AV194" s="299"/>
      <c r="AW194" s="299"/>
      <c r="AX194" s="299"/>
      <c r="AY194" s="299"/>
      <c r="AZ194" s="299"/>
      <c r="BA194" s="299"/>
      <c r="BB194" s="299"/>
      <c r="BC194" s="299"/>
      <c r="BD194" s="299"/>
      <c r="BE194" s="299"/>
      <c r="BF194" s="299"/>
      <c r="BG194" s="299"/>
      <c r="BH194" s="299"/>
      <c r="BI194" s="299"/>
      <c r="BJ194" s="299"/>
      <c r="BK194" s="299"/>
      <c r="BL194" s="299"/>
      <c r="BM194" s="299"/>
      <c r="BN194" s="299"/>
      <c r="BO194" s="299"/>
      <c r="BP194" s="299"/>
      <c r="BQ194" s="299"/>
      <c r="BR194" s="299"/>
      <c r="BS194" s="299"/>
      <c r="BT194" s="299"/>
      <c r="BU194" s="299"/>
      <c r="BV194" s="299"/>
      <c r="BW194" s="299"/>
      <c r="BX194" s="299"/>
      <c r="BY194" s="299"/>
      <c r="BZ194" s="299"/>
      <c r="CA194" s="299"/>
      <c r="CB194" s="299"/>
      <c r="CC194" s="299"/>
      <c r="CD194" s="299"/>
      <c r="CE194" s="299"/>
      <c r="CF194" s="299"/>
      <c r="CG194" s="299"/>
      <c r="CH194" s="299"/>
      <c r="CI194" s="299"/>
      <c r="CJ194" s="299"/>
      <c r="CK194" s="299"/>
      <c r="CL194" s="299"/>
      <c r="CM194" s="299"/>
      <c r="CN194" s="299"/>
      <c r="CO194" s="299"/>
      <c r="CP194" s="299"/>
      <c r="CQ194" s="299"/>
      <c r="CR194" s="299"/>
    </row>
    <row r="195" spans="10:96" x14ac:dyDescent="0.2">
      <c r="J195" s="260"/>
      <c r="K195" s="299"/>
      <c r="L195" s="299"/>
      <c r="M195" s="299"/>
      <c r="N195" s="299"/>
      <c r="O195" s="299"/>
      <c r="P195" s="299"/>
      <c r="Q195" s="299"/>
      <c r="R195" s="299"/>
      <c r="S195" s="299"/>
      <c r="T195" s="299"/>
      <c r="U195" s="299"/>
      <c r="V195" s="299"/>
      <c r="W195" s="299"/>
      <c r="X195" s="299"/>
      <c r="Y195" s="299"/>
      <c r="Z195" s="299"/>
      <c r="AA195" s="299"/>
      <c r="AB195" s="299"/>
      <c r="AC195" s="299"/>
      <c r="AD195" s="299"/>
      <c r="AE195" s="299"/>
      <c r="AF195" s="299"/>
      <c r="AG195" s="299"/>
      <c r="AH195" s="299"/>
      <c r="AI195" s="299"/>
      <c r="AJ195" s="299"/>
      <c r="AK195" s="299"/>
      <c r="AL195" s="299"/>
      <c r="AM195" s="299"/>
      <c r="AN195" s="299"/>
      <c r="AO195" s="299"/>
      <c r="AP195" s="299"/>
      <c r="AQ195" s="299"/>
      <c r="AR195" s="299"/>
      <c r="AS195" s="299"/>
      <c r="AT195" s="299"/>
      <c r="AU195" s="299"/>
      <c r="AV195" s="299"/>
      <c r="AW195" s="299"/>
      <c r="AX195" s="299"/>
      <c r="AY195" s="299"/>
      <c r="AZ195" s="299"/>
      <c r="BA195" s="299"/>
      <c r="BB195" s="299"/>
      <c r="BC195" s="299"/>
      <c r="BD195" s="299"/>
      <c r="BE195" s="299"/>
      <c r="BF195" s="299"/>
      <c r="BG195" s="299"/>
      <c r="BH195" s="299"/>
      <c r="BI195" s="299"/>
      <c r="BJ195" s="299"/>
      <c r="BK195" s="299"/>
      <c r="BL195" s="299"/>
      <c r="BM195" s="299"/>
      <c r="BN195" s="299"/>
      <c r="BO195" s="299"/>
      <c r="BP195" s="299"/>
      <c r="BQ195" s="299"/>
      <c r="BR195" s="299"/>
      <c r="BS195" s="299"/>
      <c r="BT195" s="299"/>
      <c r="BU195" s="299"/>
      <c r="BV195" s="299"/>
      <c r="BW195" s="299"/>
      <c r="BX195" s="299"/>
      <c r="BY195" s="299"/>
      <c r="BZ195" s="299"/>
      <c r="CA195" s="299"/>
      <c r="CB195" s="299"/>
      <c r="CC195" s="299"/>
      <c r="CD195" s="299"/>
      <c r="CE195" s="299"/>
      <c r="CF195" s="299"/>
      <c r="CG195" s="299"/>
      <c r="CH195" s="299"/>
      <c r="CI195" s="299"/>
      <c r="CJ195" s="299"/>
      <c r="CK195" s="299"/>
      <c r="CL195" s="299"/>
      <c r="CM195" s="299"/>
      <c r="CN195" s="299"/>
      <c r="CO195" s="299"/>
      <c r="CP195" s="299"/>
      <c r="CQ195" s="299"/>
      <c r="CR195" s="299"/>
    </row>
    <row r="196" spans="10:96" x14ac:dyDescent="0.2">
      <c r="J196" s="260"/>
      <c r="K196" s="299"/>
      <c r="L196" s="299"/>
      <c r="M196" s="299"/>
      <c r="N196" s="299"/>
      <c r="O196" s="299"/>
      <c r="P196" s="299"/>
      <c r="Q196" s="299"/>
      <c r="R196" s="299"/>
      <c r="S196" s="299"/>
      <c r="T196" s="299"/>
      <c r="U196" s="299"/>
      <c r="V196" s="299"/>
      <c r="W196" s="299"/>
      <c r="X196" s="299"/>
      <c r="Y196" s="299"/>
      <c r="Z196" s="299"/>
      <c r="AA196" s="299"/>
      <c r="AB196" s="299"/>
      <c r="AC196" s="299"/>
      <c r="AD196" s="299"/>
      <c r="AE196" s="299"/>
      <c r="AF196" s="299"/>
      <c r="AG196" s="299"/>
      <c r="AH196" s="299"/>
      <c r="AI196" s="299"/>
      <c r="AJ196" s="299"/>
      <c r="AK196" s="299"/>
      <c r="AL196" s="299"/>
      <c r="AM196" s="299"/>
      <c r="AN196" s="299"/>
      <c r="AO196" s="299"/>
      <c r="AP196" s="299"/>
      <c r="AQ196" s="299"/>
      <c r="AR196" s="299"/>
      <c r="AS196" s="299"/>
      <c r="AT196" s="299"/>
      <c r="AU196" s="299"/>
      <c r="AV196" s="299"/>
      <c r="AW196" s="299"/>
      <c r="AX196" s="299"/>
      <c r="AY196" s="299"/>
      <c r="AZ196" s="299"/>
      <c r="BA196" s="299"/>
      <c r="BB196" s="299"/>
      <c r="BC196" s="299"/>
      <c r="BD196" s="299"/>
      <c r="BE196" s="299"/>
      <c r="BF196" s="299"/>
      <c r="BG196" s="299"/>
      <c r="BH196" s="299"/>
      <c r="BI196" s="299"/>
      <c r="BJ196" s="299"/>
      <c r="BK196" s="299"/>
      <c r="BL196" s="299"/>
      <c r="BM196" s="299"/>
      <c r="BN196" s="299"/>
      <c r="BO196" s="299"/>
      <c r="BP196" s="299"/>
      <c r="BQ196" s="299"/>
      <c r="BR196" s="299"/>
      <c r="BS196" s="299"/>
      <c r="BT196" s="299"/>
      <c r="BU196" s="299"/>
      <c r="BV196" s="299"/>
      <c r="BW196" s="299"/>
      <c r="BX196" s="299"/>
      <c r="BY196" s="299"/>
      <c r="BZ196" s="299"/>
      <c r="CA196" s="299"/>
      <c r="CB196" s="299"/>
      <c r="CC196" s="299"/>
      <c r="CD196" s="299"/>
      <c r="CE196" s="299"/>
      <c r="CF196" s="299"/>
      <c r="CG196" s="299"/>
      <c r="CH196" s="299"/>
      <c r="CI196" s="299"/>
      <c r="CJ196" s="299"/>
      <c r="CK196" s="299"/>
      <c r="CL196" s="299"/>
      <c r="CM196" s="299"/>
      <c r="CN196" s="299"/>
      <c r="CO196" s="299"/>
      <c r="CP196" s="299"/>
      <c r="CQ196" s="299"/>
      <c r="CR196" s="299"/>
    </row>
    <row r="197" spans="10:96" x14ac:dyDescent="0.2">
      <c r="J197" s="260"/>
      <c r="K197" s="299"/>
      <c r="L197" s="299"/>
      <c r="M197" s="299"/>
      <c r="N197" s="299"/>
      <c r="O197" s="299"/>
      <c r="P197" s="299"/>
      <c r="Q197" s="299"/>
      <c r="R197" s="299"/>
      <c r="S197" s="299"/>
      <c r="T197" s="299"/>
      <c r="U197" s="299"/>
      <c r="V197" s="299"/>
      <c r="W197" s="299"/>
      <c r="X197" s="299"/>
      <c r="Y197" s="299"/>
      <c r="Z197" s="299"/>
      <c r="AA197" s="299"/>
      <c r="AB197" s="299"/>
      <c r="AC197" s="299"/>
      <c r="AD197" s="299"/>
      <c r="AE197" s="299"/>
      <c r="AF197" s="299"/>
      <c r="AG197" s="299"/>
      <c r="AH197" s="299"/>
      <c r="AI197" s="299"/>
      <c r="AJ197" s="299"/>
      <c r="AK197" s="299"/>
      <c r="AL197" s="299"/>
      <c r="AM197" s="299"/>
      <c r="AN197" s="299"/>
      <c r="AO197" s="299"/>
      <c r="AP197" s="299"/>
      <c r="AQ197" s="299"/>
      <c r="AR197" s="299"/>
      <c r="AS197" s="299"/>
      <c r="AT197" s="299"/>
      <c r="AU197" s="299"/>
      <c r="AV197" s="299"/>
      <c r="AW197" s="299"/>
      <c r="AX197" s="299"/>
      <c r="AY197" s="299"/>
      <c r="AZ197" s="299"/>
      <c r="BA197" s="299"/>
      <c r="BB197" s="299"/>
      <c r="BC197" s="299"/>
      <c r="BD197" s="299"/>
      <c r="BE197" s="299"/>
      <c r="BF197" s="299"/>
      <c r="BG197" s="299"/>
      <c r="BH197" s="299"/>
      <c r="BI197" s="299"/>
      <c r="BJ197" s="299"/>
      <c r="BK197" s="299"/>
      <c r="BL197" s="299"/>
      <c r="BM197" s="299"/>
      <c r="BN197" s="299"/>
      <c r="BO197" s="299"/>
      <c r="BP197" s="299"/>
      <c r="BQ197" s="299"/>
      <c r="BR197" s="299"/>
      <c r="BS197" s="299"/>
      <c r="BT197" s="299"/>
      <c r="BU197" s="299"/>
      <c r="BV197" s="299"/>
      <c r="BW197" s="299"/>
      <c r="BX197" s="299"/>
      <c r="BY197" s="299"/>
      <c r="BZ197" s="299"/>
      <c r="CA197" s="299"/>
      <c r="CB197" s="299"/>
      <c r="CC197" s="299"/>
      <c r="CD197" s="299"/>
      <c r="CE197" s="299"/>
      <c r="CF197" s="299"/>
      <c r="CG197" s="299"/>
      <c r="CH197" s="299"/>
      <c r="CI197" s="299"/>
      <c r="CJ197" s="299"/>
      <c r="CK197" s="299"/>
      <c r="CL197" s="299"/>
      <c r="CM197" s="299"/>
      <c r="CN197" s="299"/>
      <c r="CO197" s="299"/>
      <c r="CP197" s="299"/>
      <c r="CQ197" s="299"/>
      <c r="CR197" s="299"/>
    </row>
    <row r="198" spans="10:96" x14ac:dyDescent="0.2">
      <c r="J198" s="260"/>
      <c r="K198" s="299"/>
      <c r="L198" s="299"/>
      <c r="M198" s="299"/>
      <c r="N198" s="299"/>
      <c r="O198" s="299"/>
      <c r="P198" s="299"/>
      <c r="Q198" s="299"/>
      <c r="R198" s="299"/>
      <c r="S198" s="299"/>
      <c r="T198" s="299"/>
      <c r="U198" s="299"/>
      <c r="V198" s="299"/>
      <c r="W198" s="299"/>
      <c r="X198" s="299"/>
      <c r="Y198" s="299"/>
      <c r="Z198" s="299"/>
      <c r="AA198" s="299"/>
      <c r="AB198" s="299"/>
      <c r="AC198" s="299"/>
      <c r="AD198" s="299"/>
      <c r="AE198" s="299"/>
      <c r="AF198" s="299"/>
      <c r="AG198" s="299"/>
      <c r="AH198" s="299"/>
      <c r="AI198" s="299"/>
      <c r="AJ198" s="299"/>
      <c r="AK198" s="299"/>
      <c r="AL198" s="299"/>
      <c r="AM198" s="299"/>
      <c r="AN198" s="299"/>
      <c r="AO198" s="299"/>
      <c r="AP198" s="299"/>
      <c r="AQ198" s="299"/>
      <c r="AR198" s="299"/>
      <c r="AS198" s="299"/>
      <c r="AT198" s="299"/>
      <c r="AU198" s="299"/>
      <c r="AV198" s="299"/>
      <c r="AW198" s="299"/>
      <c r="AX198" s="299"/>
      <c r="AY198" s="299"/>
      <c r="AZ198" s="299"/>
      <c r="BA198" s="299"/>
      <c r="BB198" s="299"/>
      <c r="BC198" s="299"/>
      <c r="BD198" s="299"/>
      <c r="BE198" s="299"/>
      <c r="BF198" s="299"/>
      <c r="BG198" s="299"/>
      <c r="BH198" s="299"/>
      <c r="BI198" s="299"/>
      <c r="BJ198" s="299"/>
      <c r="BK198" s="299"/>
      <c r="BL198" s="299"/>
      <c r="BM198" s="299"/>
      <c r="BN198" s="299"/>
      <c r="BO198" s="299"/>
      <c r="BP198" s="299"/>
      <c r="BQ198" s="299"/>
      <c r="BR198" s="299"/>
      <c r="BS198" s="299"/>
      <c r="BT198" s="299"/>
      <c r="BU198" s="299"/>
      <c r="BV198" s="299"/>
      <c r="BW198" s="299"/>
      <c r="BX198" s="299"/>
      <c r="BY198" s="299"/>
      <c r="BZ198" s="299"/>
      <c r="CA198" s="299"/>
      <c r="CB198" s="299"/>
      <c r="CC198" s="299"/>
      <c r="CD198" s="299"/>
      <c r="CE198" s="299"/>
      <c r="CF198" s="299"/>
      <c r="CG198" s="299"/>
      <c r="CH198" s="299"/>
      <c r="CI198" s="299"/>
      <c r="CJ198" s="299"/>
      <c r="CK198" s="299"/>
      <c r="CL198" s="299"/>
      <c r="CM198" s="299"/>
      <c r="CN198" s="299"/>
      <c r="CO198" s="299"/>
      <c r="CP198" s="299"/>
      <c r="CQ198" s="299"/>
      <c r="CR198" s="299"/>
    </row>
    <row r="199" spans="10:96" x14ac:dyDescent="0.2">
      <c r="J199" s="260"/>
      <c r="K199" s="299"/>
      <c r="L199" s="299"/>
      <c r="M199" s="299"/>
      <c r="N199" s="299"/>
      <c r="O199" s="299"/>
      <c r="P199" s="299"/>
      <c r="Q199" s="299"/>
      <c r="R199" s="299"/>
      <c r="S199" s="299"/>
      <c r="T199" s="299"/>
      <c r="U199" s="299"/>
      <c r="V199" s="299"/>
      <c r="W199" s="299"/>
      <c r="X199" s="299"/>
      <c r="Y199" s="299"/>
      <c r="Z199" s="299"/>
      <c r="AA199" s="299"/>
      <c r="AB199" s="299"/>
      <c r="AC199" s="299"/>
      <c r="AD199" s="299"/>
      <c r="AE199" s="299"/>
      <c r="AF199" s="299"/>
      <c r="AG199" s="299"/>
      <c r="AH199" s="299"/>
      <c r="AI199" s="299"/>
      <c r="AJ199" s="299"/>
      <c r="AK199" s="299"/>
      <c r="AL199" s="299"/>
      <c r="AM199" s="299"/>
      <c r="AN199" s="299"/>
      <c r="AO199" s="299"/>
      <c r="AP199" s="299"/>
      <c r="AQ199" s="299"/>
      <c r="AR199" s="299"/>
      <c r="AS199" s="299"/>
      <c r="AT199" s="299"/>
      <c r="AU199" s="299"/>
      <c r="AV199" s="299"/>
      <c r="AW199" s="299"/>
      <c r="AX199" s="299"/>
      <c r="AY199" s="299"/>
      <c r="AZ199" s="299"/>
      <c r="BA199" s="299"/>
      <c r="BB199" s="299"/>
      <c r="BC199" s="299"/>
      <c r="BD199" s="299"/>
      <c r="BE199" s="299"/>
      <c r="BF199" s="299"/>
      <c r="BG199" s="299"/>
      <c r="BH199" s="299"/>
      <c r="BI199" s="299"/>
      <c r="BJ199" s="299"/>
      <c r="BK199" s="299"/>
      <c r="BL199" s="299"/>
      <c r="BM199" s="299"/>
      <c r="BN199" s="299"/>
      <c r="BO199" s="299"/>
      <c r="BP199" s="299"/>
      <c r="BQ199" s="299"/>
      <c r="BR199" s="299"/>
      <c r="BS199" s="299"/>
      <c r="BT199" s="299"/>
      <c r="BU199" s="299"/>
      <c r="BV199" s="299"/>
      <c r="BW199" s="299"/>
      <c r="BX199" s="299"/>
      <c r="BY199" s="299"/>
      <c r="BZ199" s="299"/>
      <c r="CA199" s="299"/>
      <c r="CB199" s="299"/>
      <c r="CC199" s="299"/>
      <c r="CD199" s="299"/>
      <c r="CE199" s="299"/>
      <c r="CF199" s="299"/>
      <c r="CG199" s="299"/>
      <c r="CH199" s="299"/>
      <c r="CI199" s="299"/>
      <c r="CJ199" s="299"/>
      <c r="CK199" s="299"/>
      <c r="CL199" s="299"/>
      <c r="CM199" s="299"/>
      <c r="CN199" s="299"/>
      <c r="CO199" s="299"/>
      <c r="CP199" s="299"/>
      <c r="CQ199" s="299"/>
      <c r="CR199" s="299"/>
    </row>
    <row r="200" spans="10:96" x14ac:dyDescent="0.2">
      <c r="J200" s="260"/>
      <c r="K200" s="299"/>
      <c r="L200" s="299"/>
      <c r="M200" s="299"/>
      <c r="N200" s="299"/>
      <c r="O200" s="299"/>
      <c r="P200" s="299"/>
      <c r="Q200" s="299"/>
      <c r="R200" s="299"/>
      <c r="S200" s="299"/>
      <c r="T200" s="299"/>
      <c r="U200" s="299"/>
      <c r="V200" s="299"/>
      <c r="W200" s="299"/>
      <c r="X200" s="299"/>
      <c r="Y200" s="299"/>
      <c r="Z200" s="299"/>
      <c r="AA200" s="299"/>
      <c r="AB200" s="299"/>
      <c r="AC200" s="299"/>
      <c r="AD200" s="299"/>
      <c r="AE200" s="299"/>
      <c r="AF200" s="299"/>
      <c r="AG200" s="299"/>
      <c r="AH200" s="299"/>
      <c r="AI200" s="299"/>
      <c r="AJ200" s="299"/>
      <c r="AK200" s="299"/>
      <c r="AL200" s="299"/>
      <c r="AM200" s="299"/>
      <c r="AN200" s="299"/>
      <c r="AO200" s="299"/>
      <c r="AP200" s="299"/>
      <c r="AQ200" s="299"/>
      <c r="AR200" s="299"/>
      <c r="AS200" s="299"/>
      <c r="AT200" s="299"/>
      <c r="AU200" s="299"/>
      <c r="AV200" s="299"/>
      <c r="AW200" s="299"/>
      <c r="AX200" s="299"/>
      <c r="AY200" s="299"/>
      <c r="AZ200" s="299"/>
      <c r="BA200" s="299"/>
      <c r="BB200" s="299"/>
      <c r="BC200" s="299"/>
      <c r="BD200" s="299"/>
      <c r="BE200" s="299"/>
      <c r="BF200" s="299"/>
      <c r="BG200" s="299"/>
      <c r="BH200" s="299"/>
      <c r="BI200" s="299"/>
      <c r="BJ200" s="299"/>
      <c r="BK200" s="299"/>
      <c r="BL200" s="299"/>
      <c r="BM200" s="299"/>
      <c r="BN200" s="299"/>
      <c r="BO200" s="299"/>
      <c r="BP200" s="299"/>
      <c r="BQ200" s="299"/>
      <c r="BR200" s="299"/>
      <c r="BS200" s="299"/>
      <c r="BT200" s="299"/>
      <c r="BU200" s="299"/>
      <c r="BV200" s="299"/>
      <c r="BW200" s="299"/>
      <c r="BX200" s="299"/>
      <c r="BY200" s="299"/>
      <c r="BZ200" s="299"/>
      <c r="CA200" s="299"/>
      <c r="CB200" s="299"/>
      <c r="CC200" s="299"/>
      <c r="CD200" s="299"/>
      <c r="CE200" s="299"/>
      <c r="CF200" s="299"/>
      <c r="CG200" s="299"/>
      <c r="CH200" s="299"/>
      <c r="CI200" s="299"/>
      <c r="CJ200" s="299"/>
      <c r="CK200" s="299"/>
      <c r="CL200" s="299"/>
      <c r="CM200" s="299"/>
      <c r="CN200" s="299"/>
      <c r="CO200" s="299"/>
      <c r="CP200" s="299"/>
      <c r="CQ200" s="299"/>
      <c r="CR200" s="299"/>
    </row>
    <row r="201" spans="10:96" x14ac:dyDescent="0.2">
      <c r="J201" s="260"/>
      <c r="K201" s="299"/>
      <c r="L201" s="299"/>
      <c r="M201" s="299"/>
      <c r="N201" s="299"/>
      <c r="O201" s="299"/>
      <c r="P201" s="299"/>
      <c r="Q201" s="299"/>
      <c r="R201" s="299"/>
      <c r="S201" s="299"/>
      <c r="T201" s="299"/>
      <c r="U201" s="299"/>
      <c r="V201" s="299"/>
      <c r="W201" s="299"/>
      <c r="X201" s="299"/>
      <c r="Y201" s="299"/>
      <c r="Z201" s="299"/>
      <c r="AA201" s="299"/>
      <c r="AB201" s="299"/>
      <c r="AC201" s="299"/>
      <c r="AD201" s="299"/>
      <c r="AE201" s="299"/>
      <c r="AF201" s="299"/>
      <c r="AG201" s="299"/>
      <c r="AH201" s="299"/>
      <c r="AI201" s="299"/>
      <c r="AJ201" s="299"/>
      <c r="AK201" s="299"/>
      <c r="AL201" s="299"/>
      <c r="AM201" s="299"/>
      <c r="AN201" s="299"/>
      <c r="AO201" s="299"/>
      <c r="AP201" s="299"/>
      <c r="AQ201" s="299"/>
      <c r="AR201" s="299"/>
      <c r="AS201" s="299"/>
      <c r="AT201" s="299"/>
      <c r="AU201" s="299"/>
      <c r="AV201" s="299"/>
      <c r="AW201" s="299"/>
      <c r="AX201" s="299"/>
      <c r="AY201" s="299"/>
      <c r="AZ201" s="299"/>
      <c r="BA201" s="299"/>
      <c r="BB201" s="299"/>
      <c r="BC201" s="299"/>
      <c r="BD201" s="299"/>
      <c r="BE201" s="299"/>
      <c r="BF201" s="299"/>
      <c r="BG201" s="299"/>
      <c r="BH201" s="299"/>
      <c r="BI201" s="299"/>
      <c r="BJ201" s="299"/>
      <c r="BK201" s="299"/>
      <c r="BL201" s="299"/>
      <c r="BM201" s="299"/>
      <c r="BN201" s="299"/>
      <c r="BO201" s="299"/>
      <c r="BP201" s="299"/>
      <c r="BQ201" s="299"/>
      <c r="BR201" s="299"/>
      <c r="BS201" s="299"/>
      <c r="BT201" s="299"/>
      <c r="BU201" s="299"/>
      <c r="BV201" s="299"/>
      <c r="BW201" s="299"/>
      <c r="BX201" s="299"/>
      <c r="BY201" s="299"/>
      <c r="BZ201" s="299"/>
      <c r="CA201" s="299"/>
      <c r="CB201" s="299"/>
      <c r="CC201" s="299"/>
      <c r="CD201" s="299"/>
      <c r="CE201" s="299"/>
      <c r="CF201" s="299"/>
      <c r="CG201" s="299"/>
      <c r="CH201" s="299"/>
      <c r="CI201" s="299"/>
      <c r="CJ201" s="299"/>
      <c r="CK201" s="299"/>
      <c r="CL201" s="299"/>
      <c r="CM201" s="299"/>
      <c r="CN201" s="299"/>
      <c r="CO201" s="299"/>
      <c r="CP201" s="299"/>
      <c r="CQ201" s="299"/>
      <c r="CR201" s="299"/>
    </row>
    <row r="202" spans="10:96" x14ac:dyDescent="0.2">
      <c r="J202" s="260"/>
      <c r="K202" s="299"/>
      <c r="L202" s="299"/>
      <c r="M202" s="299"/>
      <c r="N202" s="299"/>
      <c r="O202" s="299"/>
      <c r="P202" s="299"/>
      <c r="Q202" s="299"/>
      <c r="R202" s="299"/>
      <c r="S202" s="299"/>
      <c r="T202" s="299"/>
      <c r="U202" s="299"/>
      <c r="V202" s="299"/>
      <c r="W202" s="299"/>
      <c r="X202" s="299"/>
      <c r="Y202" s="299"/>
      <c r="Z202" s="299"/>
      <c r="AA202" s="299"/>
      <c r="AB202" s="299"/>
      <c r="AC202" s="299"/>
      <c r="AD202" s="299"/>
      <c r="AE202" s="299"/>
      <c r="AF202" s="299"/>
      <c r="AG202" s="299"/>
      <c r="AH202" s="299"/>
      <c r="AI202" s="299"/>
      <c r="AJ202" s="299"/>
      <c r="AK202" s="299"/>
      <c r="AL202" s="299"/>
      <c r="AM202" s="299"/>
      <c r="AN202" s="299"/>
      <c r="AO202" s="299"/>
      <c r="AP202" s="299"/>
      <c r="AQ202" s="299"/>
      <c r="AR202" s="299"/>
      <c r="AS202" s="299"/>
      <c r="AT202" s="299"/>
      <c r="AU202" s="299"/>
      <c r="AV202" s="299"/>
      <c r="AW202" s="299"/>
      <c r="AX202" s="299"/>
      <c r="AY202" s="299"/>
      <c r="AZ202" s="299"/>
      <c r="BA202" s="299"/>
      <c r="BB202" s="299"/>
      <c r="BC202" s="299"/>
      <c r="BD202" s="299"/>
      <c r="BE202" s="299"/>
      <c r="BF202" s="299"/>
      <c r="BG202" s="299"/>
      <c r="BH202" s="299"/>
      <c r="BI202" s="299"/>
      <c r="BJ202" s="299"/>
      <c r="BK202" s="299"/>
      <c r="BL202" s="299"/>
      <c r="BM202" s="299"/>
      <c r="BN202" s="299"/>
      <c r="BO202" s="299"/>
      <c r="BP202" s="299"/>
      <c r="BQ202" s="299"/>
      <c r="BR202" s="299"/>
      <c r="BS202" s="299"/>
      <c r="BT202" s="299"/>
      <c r="BU202" s="299"/>
      <c r="BV202" s="299"/>
      <c r="BW202" s="299"/>
      <c r="BX202" s="299"/>
      <c r="BY202" s="299"/>
      <c r="BZ202" s="299"/>
      <c r="CA202" s="299"/>
      <c r="CB202" s="299"/>
      <c r="CC202" s="299"/>
      <c r="CD202" s="299"/>
      <c r="CE202" s="299"/>
      <c r="CF202" s="299"/>
      <c r="CG202" s="299"/>
      <c r="CH202" s="299"/>
      <c r="CI202" s="299"/>
      <c r="CJ202" s="299"/>
      <c r="CK202" s="299"/>
      <c r="CL202" s="299"/>
      <c r="CM202" s="299"/>
      <c r="CN202" s="299"/>
      <c r="CO202" s="299"/>
      <c r="CP202" s="299"/>
      <c r="CQ202" s="299"/>
      <c r="CR202" s="299"/>
    </row>
    <row r="203" spans="10:96" x14ac:dyDescent="0.2">
      <c r="J203" s="260"/>
      <c r="K203" s="299"/>
      <c r="L203" s="299"/>
      <c r="M203" s="299"/>
      <c r="N203" s="299"/>
      <c r="O203" s="299"/>
      <c r="P203" s="299"/>
      <c r="Q203" s="299"/>
      <c r="R203" s="299"/>
      <c r="S203" s="299"/>
      <c r="T203" s="299"/>
      <c r="U203" s="299"/>
      <c r="V203" s="299"/>
      <c r="W203" s="299"/>
      <c r="X203" s="299"/>
      <c r="Y203" s="299"/>
      <c r="Z203" s="299"/>
      <c r="AA203" s="299"/>
      <c r="AB203" s="299"/>
      <c r="AC203" s="299"/>
      <c r="AD203" s="299"/>
      <c r="AE203" s="299"/>
      <c r="AF203" s="299"/>
      <c r="AG203" s="299"/>
      <c r="AH203" s="299"/>
      <c r="AI203" s="299"/>
      <c r="AJ203" s="299"/>
      <c r="AK203" s="299"/>
      <c r="AL203" s="299"/>
      <c r="AM203" s="299"/>
      <c r="AN203" s="299"/>
      <c r="AO203" s="299"/>
      <c r="AP203" s="299"/>
      <c r="AQ203" s="299"/>
      <c r="AR203" s="299"/>
      <c r="AS203" s="299"/>
      <c r="AT203" s="299"/>
      <c r="AU203" s="299"/>
      <c r="AV203" s="299"/>
      <c r="AW203" s="299"/>
      <c r="AX203" s="299"/>
      <c r="AY203" s="299"/>
      <c r="AZ203" s="299"/>
      <c r="BA203" s="299"/>
      <c r="BB203" s="299"/>
      <c r="BC203" s="299"/>
      <c r="BD203" s="299"/>
      <c r="BE203" s="299"/>
      <c r="BF203" s="299"/>
      <c r="BG203" s="299"/>
      <c r="BH203" s="299"/>
      <c r="BI203" s="299"/>
      <c r="BJ203" s="299"/>
      <c r="BK203" s="299"/>
      <c r="BL203" s="299"/>
      <c r="BM203" s="299"/>
      <c r="BN203" s="299"/>
      <c r="BO203" s="299"/>
      <c r="BP203" s="299"/>
      <c r="BQ203" s="299"/>
      <c r="BR203" s="299"/>
      <c r="BS203" s="299"/>
      <c r="BT203" s="299"/>
      <c r="BU203" s="299"/>
      <c r="BV203" s="299"/>
      <c r="BW203" s="299"/>
      <c r="BX203" s="299"/>
      <c r="BY203" s="299"/>
      <c r="BZ203" s="299"/>
      <c r="CA203" s="299"/>
      <c r="CB203" s="299"/>
      <c r="CC203" s="299"/>
      <c r="CD203" s="299"/>
      <c r="CE203" s="299"/>
      <c r="CF203" s="299"/>
      <c r="CG203" s="299"/>
      <c r="CH203" s="299"/>
      <c r="CI203" s="299"/>
      <c r="CJ203" s="299"/>
      <c r="CK203" s="299"/>
      <c r="CL203" s="299"/>
      <c r="CM203" s="299"/>
      <c r="CN203" s="299"/>
      <c r="CO203" s="299"/>
      <c r="CP203" s="299"/>
      <c r="CQ203" s="299"/>
      <c r="CR203" s="299"/>
    </row>
    <row r="204" spans="10:96" x14ac:dyDescent="0.2">
      <c r="J204" s="260"/>
      <c r="K204" s="299"/>
      <c r="L204" s="299"/>
      <c r="M204" s="299"/>
      <c r="N204" s="299"/>
      <c r="O204" s="299"/>
      <c r="P204" s="299"/>
      <c r="Q204" s="299"/>
      <c r="R204" s="299"/>
      <c r="S204" s="299"/>
      <c r="T204" s="299"/>
      <c r="U204" s="299"/>
      <c r="V204" s="299"/>
      <c r="W204" s="299"/>
      <c r="X204" s="299"/>
      <c r="Y204" s="299"/>
      <c r="Z204" s="299"/>
      <c r="AA204" s="299"/>
      <c r="AB204" s="299"/>
      <c r="AC204" s="299"/>
      <c r="AD204" s="299"/>
      <c r="AE204" s="299"/>
      <c r="AF204" s="299"/>
      <c r="AG204" s="299"/>
      <c r="AH204" s="299"/>
      <c r="AI204" s="299"/>
      <c r="AJ204" s="299"/>
      <c r="AK204" s="299"/>
      <c r="AL204" s="299"/>
      <c r="AM204" s="299"/>
      <c r="AN204" s="299"/>
      <c r="AO204" s="299"/>
      <c r="AP204" s="299"/>
      <c r="AQ204" s="299"/>
      <c r="AR204" s="299"/>
      <c r="AS204" s="299"/>
      <c r="AT204" s="299"/>
      <c r="AU204" s="299"/>
      <c r="AV204" s="299"/>
      <c r="AW204" s="299"/>
      <c r="AX204" s="299"/>
      <c r="AY204" s="299"/>
      <c r="AZ204" s="299"/>
      <c r="BA204" s="299"/>
      <c r="BB204" s="299"/>
      <c r="BC204" s="299"/>
      <c r="BD204" s="299"/>
      <c r="BE204" s="299"/>
      <c r="BF204" s="299"/>
      <c r="BG204" s="299"/>
      <c r="BH204" s="299"/>
      <c r="BI204" s="299"/>
      <c r="BJ204" s="299"/>
      <c r="BK204" s="299"/>
      <c r="BL204" s="299"/>
      <c r="BM204" s="299"/>
      <c r="BN204" s="299"/>
      <c r="BO204" s="299"/>
      <c r="BP204" s="299"/>
      <c r="BQ204" s="299"/>
      <c r="BR204" s="299"/>
      <c r="BS204" s="299"/>
      <c r="BT204" s="299"/>
      <c r="BU204" s="299"/>
      <c r="BV204" s="299"/>
      <c r="BW204" s="299"/>
      <c r="BX204" s="299"/>
      <c r="BY204" s="299"/>
      <c r="BZ204" s="299"/>
      <c r="CA204" s="299"/>
      <c r="CB204" s="299"/>
      <c r="CC204" s="299"/>
      <c r="CD204" s="299"/>
      <c r="CE204" s="299"/>
      <c r="CF204" s="299"/>
      <c r="CG204" s="299"/>
      <c r="CH204" s="299"/>
      <c r="CI204" s="299"/>
      <c r="CJ204" s="299"/>
      <c r="CK204" s="299"/>
      <c r="CL204" s="299"/>
      <c r="CM204" s="299"/>
      <c r="CN204" s="299"/>
      <c r="CO204" s="299"/>
      <c r="CP204" s="299"/>
      <c r="CQ204" s="299"/>
      <c r="CR204" s="299"/>
    </row>
    <row r="205" spans="10:96" x14ac:dyDescent="0.2">
      <c r="J205" s="260"/>
      <c r="K205" s="299"/>
      <c r="L205" s="299"/>
      <c r="M205" s="299"/>
      <c r="N205" s="299"/>
      <c r="O205" s="299"/>
      <c r="P205" s="299"/>
      <c r="Q205" s="299"/>
      <c r="R205" s="299"/>
      <c r="S205" s="299"/>
      <c r="T205" s="299"/>
      <c r="U205" s="299"/>
      <c r="V205" s="299"/>
      <c r="W205" s="299"/>
      <c r="X205" s="299"/>
      <c r="Y205" s="299"/>
      <c r="Z205" s="299"/>
      <c r="AA205" s="299"/>
      <c r="AB205" s="299"/>
      <c r="AC205" s="299"/>
      <c r="AD205" s="299"/>
      <c r="AE205" s="299"/>
      <c r="AF205" s="299"/>
      <c r="AG205" s="299"/>
      <c r="AH205" s="299"/>
      <c r="AI205" s="299"/>
      <c r="AJ205" s="299"/>
      <c r="AK205" s="299"/>
      <c r="AL205" s="299"/>
      <c r="AM205" s="299"/>
      <c r="AN205" s="299"/>
      <c r="AO205" s="299"/>
      <c r="AP205" s="299"/>
      <c r="AQ205" s="299"/>
      <c r="AR205" s="299"/>
      <c r="AS205" s="299"/>
      <c r="AT205" s="299"/>
      <c r="AU205" s="299"/>
      <c r="AV205" s="299"/>
      <c r="AW205" s="299"/>
      <c r="AX205" s="299"/>
      <c r="AY205" s="299"/>
      <c r="AZ205" s="299"/>
      <c r="BA205" s="299"/>
      <c r="BB205" s="299"/>
      <c r="BC205" s="299"/>
      <c r="BD205" s="299"/>
      <c r="BE205" s="299"/>
      <c r="BF205" s="299"/>
      <c r="BG205" s="299"/>
      <c r="BH205" s="299"/>
      <c r="BI205" s="299"/>
      <c r="BJ205" s="299"/>
      <c r="BK205" s="299"/>
      <c r="BL205" s="299"/>
      <c r="BM205" s="299"/>
      <c r="BN205" s="299"/>
      <c r="BO205" s="299"/>
      <c r="BP205" s="299"/>
      <c r="BQ205" s="299"/>
      <c r="BR205" s="299"/>
      <c r="BS205" s="299"/>
      <c r="BT205" s="299"/>
      <c r="BU205" s="299"/>
      <c r="BV205" s="299"/>
      <c r="BW205" s="299"/>
      <c r="BX205" s="299"/>
      <c r="BY205" s="299"/>
      <c r="BZ205" s="299"/>
      <c r="CA205" s="299"/>
      <c r="CB205" s="299"/>
      <c r="CC205" s="299"/>
      <c r="CD205" s="299"/>
      <c r="CE205" s="299"/>
      <c r="CF205" s="299"/>
      <c r="CG205" s="299"/>
      <c r="CH205" s="299"/>
      <c r="CI205" s="299"/>
      <c r="CJ205" s="299"/>
      <c r="CK205" s="299"/>
      <c r="CL205" s="299"/>
      <c r="CM205" s="299"/>
      <c r="CN205" s="299"/>
      <c r="CO205" s="299"/>
      <c r="CP205" s="299"/>
      <c r="CQ205" s="299"/>
      <c r="CR205" s="299"/>
    </row>
    <row r="206" spans="10:96" x14ac:dyDescent="0.2">
      <c r="J206" s="260"/>
      <c r="K206" s="299"/>
      <c r="L206" s="299"/>
      <c r="M206" s="299"/>
      <c r="N206" s="299"/>
      <c r="O206" s="299"/>
      <c r="P206" s="299"/>
      <c r="Q206" s="299"/>
      <c r="R206" s="299"/>
      <c r="S206" s="299"/>
      <c r="T206" s="299"/>
      <c r="U206" s="299"/>
      <c r="V206" s="299"/>
      <c r="W206" s="299"/>
      <c r="X206" s="299"/>
      <c r="Y206" s="299"/>
      <c r="Z206" s="299"/>
      <c r="AA206" s="299"/>
      <c r="AB206" s="299"/>
      <c r="AC206" s="299"/>
      <c r="AD206" s="299"/>
      <c r="AE206" s="299"/>
      <c r="AF206" s="299"/>
      <c r="AG206" s="299"/>
      <c r="AH206" s="299"/>
      <c r="AI206" s="299"/>
      <c r="AJ206" s="299"/>
      <c r="AK206" s="299"/>
      <c r="AL206" s="299"/>
      <c r="AM206" s="299"/>
      <c r="AN206" s="299"/>
      <c r="AO206" s="299"/>
      <c r="AP206" s="299"/>
      <c r="AQ206" s="299"/>
      <c r="AR206" s="299"/>
      <c r="AS206" s="299"/>
      <c r="AT206" s="299"/>
      <c r="AU206" s="299"/>
      <c r="AV206" s="299"/>
      <c r="AW206" s="299"/>
      <c r="AX206" s="299"/>
      <c r="AY206" s="299"/>
      <c r="AZ206" s="299"/>
      <c r="BA206" s="299"/>
      <c r="BB206" s="299"/>
      <c r="BC206" s="299"/>
      <c r="BD206" s="299"/>
      <c r="BE206" s="299"/>
      <c r="BF206" s="299"/>
      <c r="BG206" s="299"/>
      <c r="BH206" s="299"/>
      <c r="BI206" s="299"/>
      <c r="BJ206" s="299"/>
      <c r="BK206" s="299"/>
      <c r="BL206" s="299"/>
      <c r="BM206" s="299"/>
      <c r="BN206" s="299"/>
      <c r="BO206" s="299"/>
      <c r="BP206" s="299"/>
      <c r="BQ206" s="299"/>
      <c r="BR206" s="299"/>
      <c r="BS206" s="299"/>
      <c r="BT206" s="299"/>
      <c r="BU206" s="299"/>
      <c r="BV206" s="299"/>
      <c r="BW206" s="299"/>
      <c r="BX206" s="299"/>
      <c r="BY206" s="299"/>
      <c r="BZ206" s="299"/>
      <c r="CA206" s="299"/>
      <c r="CB206" s="299"/>
      <c r="CC206" s="299"/>
      <c r="CD206" s="299"/>
      <c r="CE206" s="299"/>
      <c r="CF206" s="299"/>
      <c r="CG206" s="299"/>
      <c r="CH206" s="299"/>
      <c r="CI206" s="299"/>
      <c r="CJ206" s="299"/>
      <c r="CK206" s="299"/>
      <c r="CL206" s="299"/>
      <c r="CM206" s="299"/>
      <c r="CN206" s="299"/>
      <c r="CO206" s="299"/>
      <c r="CP206" s="299"/>
      <c r="CQ206" s="299"/>
      <c r="CR206" s="299"/>
    </row>
    <row r="207" spans="10:96" x14ac:dyDescent="0.2">
      <c r="J207" s="260"/>
      <c r="K207" s="299"/>
      <c r="L207" s="299"/>
      <c r="M207" s="299"/>
      <c r="N207" s="299"/>
      <c r="O207" s="299"/>
      <c r="P207" s="299"/>
      <c r="Q207" s="299"/>
      <c r="R207" s="299"/>
      <c r="S207" s="299"/>
      <c r="T207" s="299"/>
      <c r="U207" s="299"/>
      <c r="V207" s="299"/>
      <c r="W207" s="299"/>
      <c r="X207" s="299"/>
      <c r="Y207" s="299"/>
      <c r="Z207" s="299"/>
      <c r="AA207" s="299"/>
      <c r="AB207" s="299"/>
      <c r="AC207" s="299"/>
      <c r="AD207" s="299"/>
      <c r="AE207" s="299"/>
      <c r="AF207" s="299"/>
      <c r="AG207" s="299"/>
      <c r="AH207" s="299"/>
      <c r="AI207" s="299"/>
      <c r="AJ207" s="299"/>
      <c r="AK207" s="299"/>
      <c r="AL207" s="299"/>
      <c r="AM207" s="299"/>
      <c r="AN207" s="299"/>
      <c r="AO207" s="299"/>
      <c r="AP207" s="299"/>
      <c r="AQ207" s="299"/>
      <c r="AR207" s="299"/>
      <c r="AS207" s="299"/>
      <c r="AT207" s="299"/>
      <c r="AU207" s="299"/>
      <c r="AV207" s="299"/>
      <c r="AW207" s="299"/>
      <c r="AX207" s="299"/>
      <c r="AY207" s="299"/>
      <c r="AZ207" s="299"/>
      <c r="BA207" s="299"/>
      <c r="BB207" s="299"/>
      <c r="BC207" s="299"/>
      <c r="BD207" s="299"/>
      <c r="BE207" s="299"/>
      <c r="BF207" s="299"/>
      <c r="BG207" s="299"/>
      <c r="BH207" s="299"/>
      <c r="BI207" s="299"/>
      <c r="BJ207" s="299"/>
      <c r="BK207" s="299"/>
      <c r="BL207" s="299"/>
      <c r="BM207" s="299"/>
      <c r="BN207" s="299"/>
      <c r="BO207" s="299"/>
      <c r="BP207" s="299"/>
      <c r="BQ207" s="299"/>
      <c r="BR207" s="299"/>
      <c r="BS207" s="299"/>
      <c r="BT207" s="299"/>
      <c r="BU207" s="299"/>
      <c r="BV207" s="299"/>
      <c r="BW207" s="299"/>
      <c r="BX207" s="299"/>
      <c r="BY207" s="299"/>
      <c r="BZ207" s="299"/>
      <c r="CA207" s="299"/>
      <c r="CB207" s="299"/>
      <c r="CC207" s="299"/>
      <c r="CD207" s="299"/>
      <c r="CE207" s="299"/>
      <c r="CF207" s="299"/>
      <c r="CG207" s="299"/>
      <c r="CH207" s="299"/>
      <c r="CI207" s="299"/>
      <c r="CJ207" s="299"/>
      <c r="CK207" s="299"/>
      <c r="CL207" s="299"/>
      <c r="CM207" s="299"/>
      <c r="CN207" s="299"/>
      <c r="CO207" s="299"/>
      <c r="CP207" s="299"/>
      <c r="CQ207" s="299"/>
      <c r="CR207" s="299"/>
    </row>
    <row r="208" spans="10:96" x14ac:dyDescent="0.2">
      <c r="J208" s="260"/>
      <c r="K208" s="299"/>
      <c r="L208" s="299"/>
      <c r="M208" s="299"/>
      <c r="N208" s="299"/>
      <c r="O208" s="299"/>
      <c r="P208" s="299"/>
      <c r="Q208" s="299"/>
      <c r="R208" s="299"/>
      <c r="S208" s="299"/>
      <c r="T208" s="299"/>
      <c r="U208" s="299"/>
      <c r="V208" s="299"/>
      <c r="W208" s="299"/>
      <c r="X208" s="299"/>
      <c r="Y208" s="299"/>
      <c r="Z208" s="299"/>
      <c r="AA208" s="299"/>
      <c r="AB208" s="299"/>
      <c r="AC208" s="299"/>
      <c r="AD208" s="299"/>
      <c r="AE208" s="299"/>
      <c r="AF208" s="299"/>
      <c r="AG208" s="299"/>
      <c r="AH208" s="299"/>
      <c r="AI208" s="299"/>
      <c r="AJ208" s="299"/>
      <c r="AK208" s="299"/>
      <c r="AL208" s="299"/>
      <c r="AM208" s="299"/>
      <c r="AN208" s="299"/>
      <c r="AO208" s="299"/>
      <c r="AP208" s="299"/>
      <c r="AQ208" s="299"/>
      <c r="AR208" s="299"/>
      <c r="AS208" s="299"/>
      <c r="AT208" s="299"/>
      <c r="AU208" s="299"/>
      <c r="AV208" s="299"/>
      <c r="AW208" s="299"/>
      <c r="AX208" s="299"/>
      <c r="AY208" s="299"/>
      <c r="AZ208" s="299"/>
      <c r="BA208" s="299"/>
      <c r="BB208" s="299"/>
      <c r="BC208" s="299"/>
      <c r="BD208" s="299"/>
      <c r="BE208" s="299"/>
      <c r="BF208" s="299"/>
      <c r="BG208" s="299"/>
      <c r="BH208" s="299"/>
      <c r="BI208" s="299"/>
      <c r="BJ208" s="299"/>
      <c r="BK208" s="299"/>
      <c r="BL208" s="299"/>
      <c r="BM208" s="299"/>
      <c r="BN208" s="299"/>
      <c r="BO208" s="299"/>
      <c r="BP208" s="299"/>
      <c r="BQ208" s="299"/>
      <c r="BR208" s="299"/>
      <c r="BS208" s="299"/>
      <c r="BT208" s="299"/>
      <c r="BU208" s="299"/>
      <c r="BV208" s="299"/>
      <c r="BW208" s="299"/>
      <c r="BX208" s="299"/>
      <c r="BY208" s="299"/>
      <c r="BZ208" s="299"/>
      <c r="CA208" s="299"/>
      <c r="CB208" s="299"/>
      <c r="CC208" s="299"/>
      <c r="CD208" s="299"/>
      <c r="CE208" s="299"/>
      <c r="CF208" s="299"/>
      <c r="CG208" s="299"/>
      <c r="CH208" s="299"/>
      <c r="CI208" s="299"/>
      <c r="CJ208" s="299"/>
      <c r="CK208" s="299"/>
      <c r="CL208" s="299"/>
      <c r="CM208" s="299"/>
      <c r="CN208" s="299"/>
      <c r="CO208" s="299"/>
      <c r="CP208" s="299"/>
      <c r="CQ208" s="299"/>
      <c r="CR208" s="299"/>
    </row>
    <row r="209" spans="10:96" x14ac:dyDescent="0.2">
      <c r="J209" s="260"/>
      <c r="K209" s="299"/>
      <c r="L209" s="299"/>
      <c r="M209" s="299"/>
      <c r="N209" s="299"/>
      <c r="O209" s="299"/>
      <c r="P209" s="299"/>
      <c r="Q209" s="299"/>
      <c r="R209" s="299"/>
      <c r="S209" s="299"/>
      <c r="T209" s="299"/>
      <c r="U209" s="299"/>
      <c r="V209" s="299"/>
      <c r="W209" s="299"/>
      <c r="X209" s="299"/>
      <c r="Y209" s="299"/>
      <c r="Z209" s="299"/>
      <c r="AA209" s="299"/>
      <c r="AB209" s="299"/>
      <c r="AC209" s="299"/>
      <c r="AD209" s="299"/>
      <c r="AE209" s="299"/>
      <c r="AF209" s="299"/>
      <c r="AG209" s="299"/>
      <c r="AH209" s="299"/>
      <c r="AI209" s="299"/>
      <c r="AJ209" s="299"/>
      <c r="AK209" s="299"/>
      <c r="AL209" s="299"/>
      <c r="AM209" s="299"/>
      <c r="AN209" s="299"/>
      <c r="AO209" s="299"/>
      <c r="AP209" s="299"/>
      <c r="AQ209" s="299"/>
      <c r="AR209" s="299"/>
      <c r="AS209" s="299"/>
      <c r="AT209" s="299"/>
      <c r="AU209" s="299"/>
      <c r="AV209" s="299"/>
      <c r="AW209" s="299"/>
      <c r="AX209" s="299"/>
      <c r="AY209" s="299"/>
      <c r="AZ209" s="299"/>
      <c r="BA209" s="299"/>
      <c r="BB209" s="299"/>
      <c r="BC209" s="299"/>
      <c r="BD209" s="299"/>
      <c r="BE209" s="299"/>
      <c r="BF209" s="299"/>
      <c r="BG209" s="299"/>
      <c r="BH209" s="299"/>
      <c r="BI209" s="299"/>
      <c r="BJ209" s="299"/>
      <c r="BK209" s="299"/>
      <c r="BL209" s="299"/>
      <c r="BM209" s="299"/>
      <c r="BN209" s="299"/>
      <c r="BO209" s="299"/>
      <c r="BP209" s="299"/>
      <c r="BQ209" s="299"/>
      <c r="BR209" s="299"/>
      <c r="BS209" s="299"/>
      <c r="BT209" s="299"/>
      <c r="BU209" s="299"/>
      <c r="BV209" s="299"/>
      <c r="BW209" s="299"/>
      <c r="BX209" s="299"/>
      <c r="BY209" s="299"/>
      <c r="BZ209" s="299"/>
      <c r="CA209" s="299"/>
      <c r="CB209" s="299"/>
      <c r="CC209" s="299"/>
      <c r="CD209" s="299"/>
      <c r="CE209" s="299"/>
      <c r="CF209" s="299"/>
      <c r="CG209" s="299"/>
      <c r="CH209" s="299"/>
      <c r="CI209" s="299"/>
      <c r="CJ209" s="299"/>
      <c r="CK209" s="299"/>
      <c r="CL209" s="299"/>
      <c r="CM209" s="299"/>
      <c r="CN209" s="299"/>
      <c r="CO209" s="299"/>
      <c r="CP209" s="299"/>
      <c r="CQ209" s="299"/>
      <c r="CR209" s="299"/>
    </row>
    <row r="210" spans="10:96" x14ac:dyDescent="0.2">
      <c r="J210" s="260"/>
      <c r="K210" s="299"/>
      <c r="L210" s="299"/>
      <c r="M210" s="299"/>
      <c r="N210" s="299"/>
      <c r="O210" s="299"/>
      <c r="P210" s="299"/>
      <c r="Q210" s="299"/>
      <c r="R210" s="299"/>
      <c r="S210" s="299"/>
      <c r="T210" s="299"/>
      <c r="U210" s="299"/>
      <c r="V210" s="299"/>
      <c r="W210" s="299"/>
      <c r="X210" s="299"/>
      <c r="Y210" s="299"/>
      <c r="Z210" s="299"/>
      <c r="AA210" s="299"/>
      <c r="AB210" s="299"/>
      <c r="AC210" s="299"/>
      <c r="AD210" s="299"/>
      <c r="AE210" s="299"/>
      <c r="AF210" s="299"/>
      <c r="AG210" s="299"/>
      <c r="AH210" s="299"/>
      <c r="AI210" s="299"/>
      <c r="AJ210" s="299"/>
      <c r="AK210" s="299"/>
      <c r="AL210" s="299"/>
      <c r="AM210" s="299"/>
      <c r="AN210" s="299"/>
      <c r="AO210" s="299"/>
      <c r="AP210" s="299"/>
      <c r="AQ210" s="299"/>
      <c r="AR210" s="299"/>
      <c r="AS210" s="299"/>
      <c r="AT210" s="299"/>
      <c r="AU210" s="299"/>
      <c r="AV210" s="299"/>
      <c r="AW210" s="299"/>
      <c r="AX210" s="299"/>
      <c r="AY210" s="299"/>
      <c r="AZ210" s="299"/>
      <c r="BA210" s="299"/>
      <c r="BB210" s="299"/>
      <c r="BC210" s="299"/>
      <c r="BD210" s="299"/>
      <c r="BE210" s="299"/>
      <c r="BF210" s="299"/>
      <c r="BG210" s="299"/>
      <c r="BH210" s="299"/>
      <c r="BI210" s="299"/>
      <c r="BJ210" s="299"/>
      <c r="BK210" s="299"/>
      <c r="BL210" s="299"/>
      <c r="BM210" s="299"/>
      <c r="BN210" s="299"/>
      <c r="BO210" s="299"/>
      <c r="BP210" s="299"/>
      <c r="BQ210" s="299"/>
      <c r="BR210" s="299"/>
      <c r="BS210" s="299"/>
      <c r="BT210" s="299"/>
      <c r="BU210" s="299"/>
      <c r="BV210" s="299"/>
      <c r="BW210" s="299"/>
      <c r="BX210" s="299"/>
      <c r="BY210" s="299"/>
      <c r="BZ210" s="299"/>
      <c r="CA210" s="299"/>
      <c r="CB210" s="299"/>
      <c r="CC210" s="299"/>
      <c r="CD210" s="299"/>
      <c r="CE210" s="299"/>
      <c r="CF210" s="299"/>
      <c r="CG210" s="299"/>
      <c r="CH210" s="299"/>
      <c r="CI210" s="299"/>
      <c r="CJ210" s="299"/>
      <c r="CK210" s="299"/>
      <c r="CL210" s="299"/>
      <c r="CM210" s="299"/>
      <c r="CN210" s="299"/>
      <c r="CO210" s="299"/>
      <c r="CP210" s="299"/>
      <c r="CQ210" s="299"/>
      <c r="CR210" s="299"/>
    </row>
    <row r="211" spans="10:96" x14ac:dyDescent="0.2">
      <c r="J211" s="260"/>
      <c r="K211" s="299"/>
      <c r="L211" s="299"/>
      <c r="M211" s="299"/>
      <c r="N211" s="299"/>
      <c r="O211" s="299"/>
      <c r="P211" s="299"/>
      <c r="Q211" s="299"/>
      <c r="R211" s="299"/>
      <c r="S211" s="299"/>
      <c r="T211" s="299"/>
      <c r="U211" s="299"/>
      <c r="V211" s="299"/>
      <c r="W211" s="299"/>
      <c r="X211" s="299"/>
      <c r="Y211" s="299"/>
      <c r="Z211" s="299"/>
      <c r="AA211" s="299"/>
      <c r="AB211" s="299"/>
      <c r="AC211" s="299"/>
      <c r="AD211" s="299"/>
      <c r="AE211" s="299"/>
      <c r="AF211" s="299"/>
      <c r="AG211" s="299"/>
      <c r="AH211" s="299"/>
      <c r="AI211" s="299"/>
      <c r="AJ211" s="299"/>
      <c r="AK211" s="299"/>
      <c r="AL211" s="299"/>
      <c r="AM211" s="299"/>
      <c r="AN211" s="299"/>
      <c r="AO211" s="299"/>
      <c r="AP211" s="299"/>
      <c r="AQ211" s="299"/>
      <c r="AR211" s="299"/>
      <c r="AS211" s="299"/>
      <c r="AT211" s="299"/>
      <c r="AU211" s="299"/>
      <c r="AV211" s="299"/>
      <c r="AW211" s="299"/>
      <c r="AX211" s="299"/>
      <c r="AY211" s="299"/>
      <c r="AZ211" s="299"/>
      <c r="BA211" s="299"/>
      <c r="BB211" s="299"/>
      <c r="BC211" s="299"/>
      <c r="BD211" s="299"/>
      <c r="BE211" s="299"/>
      <c r="BF211" s="299"/>
      <c r="BG211" s="299"/>
      <c r="BH211" s="299"/>
      <c r="BI211" s="299"/>
      <c r="BJ211" s="299"/>
      <c r="BK211" s="299"/>
      <c r="BL211" s="299"/>
      <c r="BM211" s="299"/>
      <c r="BN211" s="299"/>
      <c r="BO211" s="299"/>
      <c r="BP211" s="299"/>
      <c r="BQ211" s="299"/>
      <c r="BR211" s="299"/>
      <c r="BS211" s="299"/>
      <c r="BT211" s="299"/>
      <c r="BU211" s="299"/>
      <c r="BV211" s="299"/>
      <c r="BW211" s="299"/>
      <c r="BX211" s="299"/>
      <c r="BY211" s="299"/>
      <c r="BZ211" s="299"/>
      <c r="CA211" s="299"/>
      <c r="CB211" s="299"/>
      <c r="CC211" s="299"/>
      <c r="CD211" s="299"/>
      <c r="CE211" s="299"/>
      <c r="CF211" s="299"/>
      <c r="CG211" s="299"/>
      <c r="CH211" s="299"/>
      <c r="CI211" s="299"/>
      <c r="CJ211" s="299"/>
      <c r="CK211" s="299"/>
      <c r="CL211" s="299"/>
      <c r="CM211" s="299"/>
      <c r="CN211" s="299"/>
      <c r="CO211" s="299"/>
      <c r="CP211" s="299"/>
      <c r="CQ211" s="299"/>
      <c r="CR211" s="299"/>
    </row>
    <row r="212" spans="10:96" x14ac:dyDescent="0.2">
      <c r="J212" s="260"/>
      <c r="K212" s="299"/>
      <c r="L212" s="299"/>
      <c r="M212" s="299"/>
      <c r="N212" s="299"/>
      <c r="O212" s="299"/>
      <c r="P212" s="299"/>
      <c r="Q212" s="299"/>
      <c r="R212" s="299"/>
      <c r="S212" s="299"/>
      <c r="T212" s="299"/>
      <c r="U212" s="299"/>
      <c r="V212" s="299"/>
      <c r="W212" s="299"/>
      <c r="X212" s="299"/>
      <c r="Y212" s="299"/>
      <c r="Z212" s="299"/>
      <c r="AA212" s="299"/>
      <c r="AB212" s="299"/>
      <c r="AC212" s="299"/>
      <c r="AD212" s="299"/>
      <c r="AE212" s="299"/>
      <c r="AF212" s="299"/>
      <c r="AG212" s="299"/>
      <c r="AH212" s="299"/>
      <c r="AI212" s="299"/>
      <c r="AJ212" s="299"/>
      <c r="AK212" s="299"/>
      <c r="AL212" s="299"/>
      <c r="AM212" s="299"/>
      <c r="AN212" s="299"/>
      <c r="AO212" s="299"/>
      <c r="AP212" s="299"/>
      <c r="AQ212" s="299"/>
      <c r="AR212" s="299"/>
      <c r="AS212" s="299"/>
      <c r="AT212" s="299"/>
      <c r="AU212" s="299"/>
      <c r="AV212" s="299"/>
      <c r="AW212" s="299"/>
      <c r="AX212" s="299"/>
      <c r="AY212" s="299"/>
      <c r="AZ212" s="299"/>
      <c r="BA212" s="299"/>
      <c r="BB212" s="299"/>
      <c r="BC212" s="299"/>
      <c r="BD212" s="299"/>
      <c r="BE212" s="299"/>
      <c r="BF212" s="299"/>
      <c r="BG212" s="299"/>
      <c r="BH212" s="299"/>
      <c r="BI212" s="299"/>
      <c r="BJ212" s="299"/>
      <c r="BK212" s="299"/>
      <c r="BL212" s="299"/>
      <c r="BM212" s="299"/>
      <c r="BN212" s="299"/>
      <c r="BO212" s="299"/>
      <c r="BP212" s="299"/>
      <c r="BQ212" s="299"/>
      <c r="BR212" s="299"/>
      <c r="BS212" s="299"/>
      <c r="BT212" s="299"/>
      <c r="BU212" s="299"/>
      <c r="BV212" s="299"/>
      <c r="BW212" s="299"/>
      <c r="BX212" s="299"/>
      <c r="BY212" s="299"/>
      <c r="BZ212" s="299"/>
      <c r="CA212" s="299"/>
      <c r="CB212" s="299"/>
      <c r="CC212" s="299"/>
      <c r="CD212" s="299"/>
      <c r="CE212" s="299"/>
      <c r="CF212" s="299"/>
      <c r="CG212" s="299"/>
      <c r="CH212" s="299"/>
      <c r="CI212" s="299"/>
      <c r="CJ212" s="299"/>
      <c r="CK212" s="299"/>
      <c r="CL212" s="299"/>
      <c r="CM212" s="299"/>
      <c r="CN212" s="299"/>
      <c r="CO212" s="299"/>
      <c r="CP212" s="299"/>
      <c r="CQ212" s="299"/>
      <c r="CR212" s="299"/>
    </row>
    <row r="213" spans="10:96" x14ac:dyDescent="0.2">
      <c r="J213" s="260"/>
      <c r="K213" s="299"/>
      <c r="L213" s="299"/>
      <c r="M213" s="299"/>
      <c r="N213" s="299"/>
      <c r="O213" s="299"/>
      <c r="P213" s="299"/>
      <c r="Q213" s="299"/>
      <c r="R213" s="299"/>
      <c r="S213" s="299"/>
      <c r="T213" s="299"/>
      <c r="U213" s="299"/>
      <c r="V213" s="299"/>
      <c r="W213" s="299"/>
      <c r="X213" s="299"/>
      <c r="Y213" s="299"/>
      <c r="Z213" s="299"/>
      <c r="AA213" s="299"/>
      <c r="AB213" s="299"/>
      <c r="AC213" s="299"/>
      <c r="AD213" s="299"/>
      <c r="AE213" s="299"/>
      <c r="AF213" s="299"/>
      <c r="AG213" s="299"/>
      <c r="AH213" s="299"/>
      <c r="AI213" s="299"/>
      <c r="AJ213" s="299"/>
      <c r="AK213" s="299"/>
      <c r="AL213" s="299"/>
      <c r="AM213" s="299"/>
      <c r="AN213" s="299"/>
      <c r="AO213" s="299"/>
      <c r="AP213" s="299"/>
      <c r="AQ213" s="299"/>
      <c r="AR213" s="299"/>
      <c r="AS213" s="299"/>
      <c r="AT213" s="299"/>
      <c r="AU213" s="299"/>
      <c r="AV213" s="299"/>
      <c r="AW213" s="299"/>
      <c r="AX213" s="299"/>
      <c r="AY213" s="299"/>
      <c r="AZ213" s="299"/>
      <c r="BA213" s="299"/>
      <c r="BB213" s="299"/>
      <c r="BC213" s="299"/>
      <c r="BD213" s="299"/>
      <c r="BE213" s="299"/>
      <c r="BF213" s="299"/>
      <c r="BG213" s="299"/>
      <c r="BH213" s="299"/>
      <c r="BI213" s="299"/>
      <c r="BJ213" s="299"/>
      <c r="BK213" s="299"/>
      <c r="BL213" s="299"/>
      <c r="BM213" s="299"/>
      <c r="BN213" s="299"/>
      <c r="BO213" s="299"/>
      <c r="BP213" s="299"/>
      <c r="BQ213" s="299"/>
      <c r="BR213" s="299"/>
      <c r="BS213" s="299"/>
      <c r="BT213" s="299"/>
      <c r="BU213" s="299"/>
      <c r="BV213" s="299"/>
      <c r="BW213" s="299"/>
      <c r="BX213" s="299"/>
      <c r="BY213" s="299"/>
      <c r="BZ213" s="299"/>
      <c r="CA213" s="299"/>
      <c r="CB213" s="299"/>
      <c r="CC213" s="299"/>
      <c r="CD213" s="299"/>
      <c r="CE213" s="299"/>
      <c r="CF213" s="299"/>
      <c r="CG213" s="299"/>
      <c r="CH213" s="299"/>
      <c r="CI213" s="299"/>
      <c r="CJ213" s="299"/>
      <c r="CK213" s="299"/>
      <c r="CL213" s="299"/>
      <c r="CM213" s="299"/>
      <c r="CN213" s="299"/>
      <c r="CO213" s="299"/>
      <c r="CP213" s="299"/>
      <c r="CQ213" s="299"/>
      <c r="CR213" s="299"/>
    </row>
    <row r="214" spans="10:96" x14ac:dyDescent="0.2">
      <c r="J214" s="260"/>
      <c r="K214" s="299"/>
      <c r="L214" s="299"/>
      <c r="M214" s="299"/>
      <c r="N214" s="299"/>
      <c r="O214" s="299"/>
      <c r="P214" s="299"/>
      <c r="Q214" s="299"/>
      <c r="R214" s="299"/>
      <c r="S214" s="299"/>
      <c r="T214" s="299"/>
      <c r="U214" s="299"/>
      <c r="V214" s="299"/>
      <c r="W214" s="299"/>
      <c r="X214" s="299"/>
      <c r="Y214" s="299"/>
      <c r="Z214" s="299"/>
      <c r="AA214" s="299"/>
      <c r="AB214" s="299"/>
      <c r="AC214" s="299"/>
      <c r="AD214" s="299"/>
      <c r="AE214" s="299"/>
      <c r="AF214" s="299"/>
      <c r="AG214" s="299"/>
      <c r="AH214" s="299"/>
      <c r="AI214" s="299"/>
      <c r="AJ214" s="299"/>
      <c r="AK214" s="299"/>
      <c r="AL214" s="299"/>
      <c r="AM214" s="299"/>
      <c r="AN214" s="299"/>
      <c r="AO214" s="299"/>
      <c r="AP214" s="299"/>
      <c r="AQ214" s="299"/>
      <c r="AR214" s="299"/>
      <c r="AS214" s="299"/>
      <c r="AT214" s="299"/>
      <c r="AU214" s="299"/>
      <c r="AV214" s="299"/>
      <c r="AW214" s="299"/>
      <c r="AX214" s="299"/>
      <c r="AY214" s="299"/>
      <c r="AZ214" s="299"/>
      <c r="BA214" s="299"/>
      <c r="BB214" s="299"/>
      <c r="BC214" s="299"/>
      <c r="BD214" s="299"/>
      <c r="BE214" s="299"/>
      <c r="BF214" s="299"/>
      <c r="BG214" s="299"/>
      <c r="BH214" s="299"/>
      <c r="BI214" s="299"/>
      <c r="BJ214" s="299"/>
      <c r="BK214" s="299"/>
      <c r="BL214" s="299"/>
      <c r="BM214" s="299"/>
      <c r="BN214" s="299"/>
      <c r="BO214" s="299"/>
      <c r="BP214" s="299"/>
      <c r="BQ214" s="299"/>
      <c r="BR214" s="299"/>
      <c r="BS214" s="299"/>
      <c r="BT214" s="299"/>
      <c r="BU214" s="299"/>
      <c r="BV214" s="299"/>
      <c r="BW214" s="299"/>
      <c r="BX214" s="299"/>
      <c r="BY214" s="299"/>
      <c r="BZ214" s="299"/>
      <c r="CA214" s="299"/>
      <c r="CB214" s="299"/>
      <c r="CC214" s="299"/>
      <c r="CD214" s="299"/>
      <c r="CE214" s="299"/>
      <c r="CF214" s="299"/>
      <c r="CG214" s="299"/>
      <c r="CH214" s="299"/>
      <c r="CI214" s="299"/>
      <c r="CJ214" s="299"/>
      <c r="CK214" s="299"/>
      <c r="CL214" s="299"/>
      <c r="CM214" s="299"/>
      <c r="CN214" s="299"/>
      <c r="CO214" s="299"/>
      <c r="CP214" s="299"/>
      <c r="CQ214" s="299"/>
      <c r="CR214" s="299"/>
    </row>
    <row r="215" spans="10:96" x14ac:dyDescent="0.2">
      <c r="J215" s="260"/>
      <c r="K215" s="299"/>
      <c r="L215" s="299"/>
      <c r="M215" s="299"/>
      <c r="N215" s="299"/>
      <c r="O215" s="299"/>
      <c r="P215" s="299"/>
      <c r="Q215" s="299"/>
      <c r="R215" s="299"/>
      <c r="S215" s="299"/>
      <c r="T215" s="299"/>
      <c r="U215" s="299"/>
      <c r="V215" s="299"/>
      <c r="W215" s="299"/>
      <c r="X215" s="299"/>
      <c r="Y215" s="299"/>
      <c r="Z215" s="299"/>
      <c r="AA215" s="299"/>
      <c r="AB215" s="299"/>
      <c r="AC215" s="299"/>
      <c r="AD215" s="299"/>
      <c r="AE215" s="299"/>
      <c r="AF215" s="299"/>
      <c r="AG215" s="299"/>
      <c r="AH215" s="299"/>
      <c r="AI215" s="299"/>
      <c r="AJ215" s="299"/>
      <c r="AK215" s="299"/>
      <c r="AL215" s="299"/>
      <c r="AM215" s="299"/>
      <c r="AN215" s="299"/>
      <c r="AO215" s="299"/>
      <c r="AP215" s="299"/>
      <c r="AQ215" s="299"/>
      <c r="AR215" s="299"/>
      <c r="AS215" s="299"/>
      <c r="AT215" s="299"/>
      <c r="AU215" s="299"/>
      <c r="AV215" s="299"/>
      <c r="AW215" s="299"/>
      <c r="AX215" s="299"/>
      <c r="AY215" s="299"/>
      <c r="AZ215" s="299"/>
      <c r="BA215" s="299"/>
      <c r="BB215" s="299"/>
      <c r="BC215" s="299"/>
      <c r="BD215" s="299"/>
      <c r="BE215" s="299"/>
      <c r="BF215" s="299"/>
      <c r="BG215" s="299"/>
      <c r="BH215" s="299"/>
      <c r="BI215" s="299"/>
      <c r="BJ215" s="299"/>
      <c r="BK215" s="299"/>
      <c r="BL215" s="299"/>
      <c r="BM215" s="299"/>
      <c r="BN215" s="299"/>
      <c r="BO215" s="299"/>
      <c r="BP215" s="299"/>
      <c r="BQ215" s="299"/>
      <c r="BR215" s="299"/>
      <c r="BS215" s="299"/>
      <c r="BT215" s="299"/>
      <c r="BU215" s="299"/>
      <c r="BV215" s="299"/>
      <c r="BW215" s="299"/>
      <c r="BX215" s="299"/>
      <c r="BY215" s="299"/>
      <c r="BZ215" s="299"/>
      <c r="CA215" s="299"/>
      <c r="CB215" s="299"/>
      <c r="CC215" s="299"/>
      <c r="CD215" s="299"/>
      <c r="CE215" s="299"/>
      <c r="CF215" s="299"/>
      <c r="CG215" s="299"/>
      <c r="CH215" s="299"/>
      <c r="CI215" s="299"/>
      <c r="CJ215" s="299"/>
      <c r="CK215" s="299"/>
      <c r="CL215" s="299"/>
      <c r="CM215" s="299"/>
      <c r="CN215" s="299"/>
      <c r="CO215" s="299"/>
      <c r="CP215" s="299"/>
      <c r="CQ215" s="299"/>
      <c r="CR215" s="299"/>
    </row>
    <row r="216" spans="10:96" x14ac:dyDescent="0.2">
      <c r="J216" s="260"/>
      <c r="K216" s="299"/>
      <c r="L216" s="299"/>
      <c r="M216" s="299"/>
      <c r="N216" s="299"/>
      <c r="O216" s="299"/>
      <c r="P216" s="299"/>
      <c r="Q216" s="299"/>
      <c r="R216" s="299"/>
      <c r="S216" s="299"/>
      <c r="T216" s="299"/>
      <c r="U216" s="299"/>
      <c r="V216" s="299"/>
      <c r="W216" s="299"/>
      <c r="X216" s="299"/>
      <c r="Y216" s="299"/>
      <c r="Z216" s="299"/>
      <c r="AA216" s="299"/>
      <c r="AB216" s="299"/>
      <c r="AC216" s="299"/>
      <c r="AD216" s="299"/>
      <c r="AE216" s="299"/>
      <c r="AF216" s="299"/>
      <c r="AG216" s="299"/>
      <c r="AH216" s="299"/>
      <c r="AI216" s="299"/>
      <c r="AJ216" s="299"/>
      <c r="AK216" s="299"/>
      <c r="AL216" s="299"/>
      <c r="AM216" s="299"/>
      <c r="AN216" s="299"/>
      <c r="AO216" s="299"/>
      <c r="AP216" s="299"/>
      <c r="AQ216" s="299"/>
      <c r="AR216" s="299"/>
      <c r="AS216" s="299"/>
      <c r="AT216" s="299"/>
      <c r="AU216" s="299"/>
      <c r="AV216" s="299"/>
      <c r="AW216" s="299"/>
      <c r="AX216" s="299"/>
      <c r="AY216" s="299"/>
      <c r="AZ216" s="299"/>
      <c r="BA216" s="299"/>
      <c r="BB216" s="299"/>
      <c r="BC216" s="299"/>
      <c r="BD216" s="299"/>
      <c r="BE216" s="299"/>
      <c r="BF216" s="299"/>
      <c r="BG216" s="299"/>
      <c r="BH216" s="299"/>
      <c r="BI216" s="299"/>
      <c r="BJ216" s="299"/>
      <c r="BK216" s="299"/>
      <c r="BL216" s="299"/>
      <c r="BM216" s="299"/>
      <c r="BN216" s="299"/>
      <c r="BO216" s="299"/>
      <c r="BP216" s="299"/>
      <c r="BQ216" s="299"/>
      <c r="BR216" s="299"/>
      <c r="BS216" s="299"/>
      <c r="BT216" s="299"/>
      <c r="BU216" s="299"/>
      <c r="BV216" s="299"/>
      <c r="BW216" s="299"/>
      <c r="BX216" s="299"/>
      <c r="BY216" s="299"/>
      <c r="BZ216" s="299"/>
      <c r="CA216" s="299"/>
      <c r="CB216" s="299"/>
      <c r="CC216" s="299"/>
      <c r="CD216" s="299"/>
      <c r="CE216" s="299"/>
      <c r="CF216" s="299"/>
      <c r="CG216" s="299"/>
      <c r="CH216" s="299"/>
      <c r="CI216" s="299"/>
      <c r="CJ216" s="299"/>
      <c r="CK216" s="299"/>
      <c r="CL216" s="299"/>
      <c r="CM216" s="299"/>
      <c r="CN216" s="299"/>
      <c r="CO216" s="299"/>
      <c r="CP216" s="299"/>
      <c r="CQ216" s="299"/>
      <c r="CR216" s="299"/>
    </row>
    <row r="217" spans="10:96" x14ac:dyDescent="0.2">
      <c r="J217" s="260"/>
      <c r="K217" s="299"/>
      <c r="L217" s="299"/>
      <c r="M217" s="299"/>
      <c r="N217" s="299"/>
      <c r="O217" s="299"/>
      <c r="P217" s="299"/>
      <c r="Q217" s="299"/>
      <c r="R217" s="299"/>
      <c r="S217" s="299"/>
      <c r="T217" s="299"/>
      <c r="U217" s="299"/>
      <c r="V217" s="299"/>
      <c r="W217" s="299"/>
      <c r="X217" s="299"/>
      <c r="Y217" s="299"/>
      <c r="Z217" s="299"/>
      <c r="AA217" s="299"/>
      <c r="AB217" s="299"/>
      <c r="AC217" s="299"/>
      <c r="AD217" s="299"/>
      <c r="AE217" s="299"/>
      <c r="AF217" s="299"/>
      <c r="AG217" s="299"/>
      <c r="AH217" s="299"/>
      <c r="AI217" s="299"/>
      <c r="AJ217" s="299"/>
      <c r="AK217" s="299"/>
      <c r="AL217" s="299"/>
      <c r="AM217" s="299"/>
      <c r="AN217" s="299"/>
      <c r="AO217" s="299"/>
      <c r="AP217" s="299"/>
      <c r="AQ217" s="299"/>
      <c r="AR217" s="299"/>
      <c r="AS217" s="299"/>
      <c r="AT217" s="299"/>
      <c r="AU217" s="299"/>
      <c r="AV217" s="299"/>
      <c r="AW217" s="299"/>
      <c r="AX217" s="299"/>
      <c r="AY217" s="299"/>
      <c r="AZ217" s="299"/>
      <c r="BA217" s="299"/>
      <c r="BB217" s="299"/>
      <c r="BC217" s="299"/>
      <c r="BD217" s="299"/>
      <c r="BE217" s="299"/>
      <c r="BF217" s="299"/>
      <c r="BG217" s="299"/>
      <c r="BH217" s="299"/>
      <c r="BI217" s="299"/>
      <c r="BJ217" s="299"/>
      <c r="BK217" s="299"/>
      <c r="BL217" s="299"/>
      <c r="BM217" s="299"/>
      <c r="BN217" s="299"/>
      <c r="BO217" s="299"/>
      <c r="BP217" s="299"/>
      <c r="BQ217" s="299"/>
      <c r="BR217" s="299"/>
      <c r="BS217" s="299"/>
      <c r="BT217" s="299"/>
      <c r="BU217" s="299"/>
      <c r="BV217" s="299"/>
      <c r="BW217" s="299"/>
      <c r="BX217" s="299"/>
      <c r="BY217" s="299"/>
      <c r="BZ217" s="299"/>
      <c r="CA217" s="299"/>
      <c r="CB217" s="299"/>
      <c r="CC217" s="299"/>
      <c r="CD217" s="299"/>
      <c r="CE217" s="299"/>
      <c r="CF217" s="299"/>
      <c r="CG217" s="299"/>
      <c r="CH217" s="299"/>
      <c r="CI217" s="299"/>
      <c r="CJ217" s="299"/>
      <c r="CK217" s="299"/>
      <c r="CL217" s="299"/>
      <c r="CM217" s="299"/>
      <c r="CN217" s="299"/>
      <c r="CO217" s="299"/>
      <c r="CP217" s="299"/>
      <c r="CQ217" s="299"/>
      <c r="CR217" s="299"/>
    </row>
    <row r="218" spans="10:96" x14ac:dyDescent="0.2">
      <c r="J218" s="260"/>
      <c r="K218" s="299"/>
      <c r="L218" s="299"/>
      <c r="M218" s="299"/>
      <c r="N218" s="299"/>
      <c r="O218" s="299"/>
      <c r="P218" s="299"/>
      <c r="Q218" s="299"/>
      <c r="R218" s="299"/>
      <c r="S218" s="299"/>
      <c r="T218" s="299"/>
      <c r="U218" s="299"/>
      <c r="V218" s="299"/>
      <c r="W218" s="299"/>
      <c r="X218" s="299"/>
      <c r="Y218" s="299"/>
      <c r="Z218" s="299"/>
      <c r="AA218" s="299"/>
      <c r="AB218" s="299"/>
      <c r="AC218" s="299"/>
      <c r="AD218" s="299"/>
      <c r="AE218" s="299"/>
      <c r="AF218" s="299"/>
      <c r="AG218" s="299"/>
      <c r="AH218" s="299"/>
      <c r="AI218" s="299"/>
      <c r="AJ218" s="299"/>
      <c r="AK218" s="299"/>
      <c r="AL218" s="299"/>
      <c r="AM218" s="299"/>
      <c r="AN218" s="299"/>
      <c r="AO218" s="299"/>
      <c r="AP218" s="299"/>
      <c r="AQ218" s="299"/>
      <c r="AR218" s="299"/>
      <c r="AS218" s="299"/>
      <c r="AT218" s="299"/>
      <c r="AU218" s="299"/>
      <c r="AV218" s="299"/>
      <c r="AW218" s="299"/>
      <c r="AX218" s="299"/>
      <c r="AY218" s="299"/>
      <c r="AZ218" s="299"/>
      <c r="BA218" s="299"/>
      <c r="BB218" s="299"/>
      <c r="BC218" s="299"/>
      <c r="BD218" s="299"/>
      <c r="BE218" s="299"/>
      <c r="BF218" s="299"/>
      <c r="BG218" s="299"/>
      <c r="BH218" s="299"/>
      <c r="BI218" s="299"/>
      <c r="BJ218" s="299"/>
      <c r="BK218" s="299"/>
      <c r="BL218" s="299"/>
      <c r="BM218" s="299"/>
      <c r="BN218" s="299"/>
      <c r="BO218" s="299"/>
      <c r="BP218" s="299"/>
      <c r="BQ218" s="299"/>
      <c r="BR218" s="299"/>
      <c r="BS218" s="299"/>
      <c r="BT218" s="299"/>
      <c r="BU218" s="299"/>
      <c r="BV218" s="299"/>
      <c r="BW218" s="299"/>
      <c r="BX218" s="299"/>
      <c r="BY218" s="299"/>
      <c r="BZ218" s="299"/>
      <c r="CA218" s="299"/>
      <c r="CB218" s="299"/>
      <c r="CC218" s="299"/>
      <c r="CD218" s="299"/>
      <c r="CE218" s="299"/>
      <c r="CF218" s="299"/>
      <c r="CG218" s="299"/>
      <c r="CH218" s="299"/>
      <c r="CI218" s="299"/>
      <c r="CJ218" s="299"/>
      <c r="CK218" s="299"/>
      <c r="CL218" s="299"/>
      <c r="CM218" s="299"/>
      <c r="CN218" s="299"/>
      <c r="CO218" s="299"/>
      <c r="CP218" s="299"/>
      <c r="CQ218" s="299"/>
      <c r="CR218" s="299"/>
    </row>
    <row r="219" spans="10:96" x14ac:dyDescent="0.2">
      <c r="J219" s="260"/>
      <c r="K219" s="299"/>
      <c r="L219" s="299"/>
      <c r="M219" s="299"/>
      <c r="N219" s="299"/>
      <c r="O219" s="299"/>
      <c r="P219" s="299"/>
      <c r="Q219" s="299"/>
      <c r="R219" s="299"/>
      <c r="S219" s="299"/>
      <c r="T219" s="299"/>
      <c r="U219" s="299"/>
      <c r="V219" s="299"/>
      <c r="W219" s="299"/>
      <c r="X219" s="299"/>
      <c r="Y219" s="299"/>
      <c r="Z219" s="299"/>
      <c r="AA219" s="299"/>
      <c r="AB219" s="299"/>
      <c r="AC219" s="299"/>
      <c r="AD219" s="299"/>
      <c r="AE219" s="299"/>
      <c r="AF219" s="299"/>
      <c r="AG219" s="299"/>
      <c r="AH219" s="299"/>
      <c r="AI219" s="299"/>
      <c r="AJ219" s="299"/>
      <c r="AK219" s="299"/>
      <c r="AL219" s="299"/>
      <c r="AM219" s="299"/>
      <c r="AN219" s="299"/>
      <c r="AO219" s="299"/>
      <c r="AP219" s="299"/>
      <c r="AQ219" s="299"/>
      <c r="AR219" s="299"/>
      <c r="AS219" s="299"/>
      <c r="AT219" s="299"/>
      <c r="AU219" s="299"/>
      <c r="AV219" s="299"/>
      <c r="AW219" s="299"/>
      <c r="AX219" s="299"/>
      <c r="AY219" s="299"/>
      <c r="AZ219" s="299"/>
      <c r="BA219" s="299"/>
      <c r="BB219" s="299"/>
      <c r="BC219" s="299"/>
      <c r="BD219" s="299"/>
      <c r="BE219" s="299"/>
      <c r="BF219" s="299"/>
      <c r="BG219" s="299"/>
      <c r="BH219" s="299"/>
      <c r="BI219" s="299"/>
      <c r="BJ219" s="299"/>
      <c r="BK219" s="299"/>
      <c r="BL219" s="299"/>
      <c r="BM219" s="299"/>
      <c r="BN219" s="299"/>
      <c r="BO219" s="299"/>
      <c r="BP219" s="299"/>
      <c r="BQ219" s="299"/>
      <c r="BR219" s="299"/>
      <c r="BS219" s="299"/>
      <c r="BT219" s="299"/>
      <c r="BU219" s="299"/>
      <c r="BV219" s="299"/>
      <c r="BW219" s="299"/>
      <c r="BX219" s="299"/>
      <c r="BY219" s="299"/>
      <c r="BZ219" s="299"/>
      <c r="CA219" s="299"/>
      <c r="CB219" s="299"/>
      <c r="CC219" s="299"/>
      <c r="CD219" s="299"/>
      <c r="CE219" s="299"/>
      <c r="CF219" s="299"/>
      <c r="CG219" s="299"/>
      <c r="CH219" s="299"/>
      <c r="CI219" s="299"/>
      <c r="CJ219" s="299"/>
      <c r="CK219" s="299"/>
      <c r="CL219" s="299"/>
      <c r="CM219" s="299"/>
      <c r="CN219" s="299"/>
      <c r="CO219" s="299"/>
      <c r="CP219" s="299"/>
      <c r="CQ219" s="299"/>
      <c r="CR219" s="299"/>
    </row>
    <row r="220" spans="10:96" x14ac:dyDescent="0.2">
      <c r="J220" s="260"/>
      <c r="K220" s="299"/>
      <c r="L220" s="299"/>
      <c r="M220" s="299"/>
      <c r="N220" s="299"/>
      <c r="O220" s="299"/>
      <c r="P220" s="299"/>
      <c r="Q220" s="299"/>
      <c r="R220" s="299"/>
      <c r="S220" s="299"/>
      <c r="T220" s="299"/>
      <c r="U220" s="299"/>
      <c r="V220" s="299"/>
      <c r="W220" s="299"/>
      <c r="X220" s="299"/>
      <c r="Y220" s="299"/>
      <c r="Z220" s="299"/>
      <c r="AA220" s="299"/>
      <c r="AB220" s="299"/>
      <c r="AC220" s="299"/>
      <c r="AD220" s="299"/>
      <c r="AE220" s="299"/>
      <c r="AF220" s="299"/>
      <c r="AG220" s="299"/>
      <c r="AH220" s="299"/>
      <c r="AI220" s="299"/>
      <c r="AJ220" s="299"/>
      <c r="AK220" s="299"/>
      <c r="AL220" s="299"/>
      <c r="AM220" s="299"/>
      <c r="AN220" s="299"/>
      <c r="AO220" s="299"/>
      <c r="AP220" s="299"/>
      <c r="AQ220" s="299"/>
      <c r="AR220" s="299"/>
      <c r="AS220" s="299"/>
      <c r="AT220" s="299"/>
      <c r="AU220" s="299"/>
      <c r="AV220" s="299"/>
      <c r="AW220" s="299"/>
      <c r="AX220" s="299"/>
      <c r="AY220" s="299"/>
      <c r="AZ220" s="299"/>
      <c r="BA220" s="299"/>
      <c r="BB220" s="299"/>
      <c r="BC220" s="299"/>
      <c r="BD220" s="299"/>
      <c r="BE220" s="299"/>
      <c r="BF220" s="299"/>
      <c r="BG220" s="299"/>
      <c r="BH220" s="299"/>
      <c r="BI220" s="299"/>
      <c r="BJ220" s="299"/>
      <c r="BK220" s="299"/>
      <c r="BL220" s="299"/>
      <c r="BM220" s="299"/>
      <c r="BN220" s="299"/>
      <c r="BO220" s="299"/>
      <c r="BP220" s="299"/>
      <c r="BQ220" s="299"/>
      <c r="BR220" s="299"/>
      <c r="BS220" s="299"/>
      <c r="BT220" s="299"/>
      <c r="BU220" s="299"/>
      <c r="BV220" s="299"/>
      <c r="BW220" s="299"/>
      <c r="BX220" s="299"/>
      <c r="BY220" s="299"/>
      <c r="BZ220" s="299"/>
      <c r="CA220" s="299"/>
      <c r="CB220" s="299"/>
      <c r="CC220" s="299"/>
      <c r="CD220" s="299"/>
      <c r="CE220" s="299"/>
      <c r="CF220" s="299"/>
      <c r="CG220" s="299"/>
      <c r="CH220" s="299"/>
      <c r="CI220" s="299"/>
      <c r="CJ220" s="299"/>
      <c r="CK220" s="299"/>
      <c r="CL220" s="299"/>
      <c r="CM220" s="299"/>
      <c r="CN220" s="299"/>
      <c r="CO220" s="299"/>
      <c r="CP220" s="299"/>
      <c r="CQ220" s="299"/>
      <c r="CR220" s="299"/>
    </row>
    <row r="221" spans="10:96" x14ac:dyDescent="0.2">
      <c r="J221" s="260"/>
      <c r="K221" s="299"/>
      <c r="L221" s="299"/>
      <c r="M221" s="299"/>
      <c r="N221" s="299"/>
      <c r="O221" s="299"/>
      <c r="P221" s="299"/>
      <c r="Q221" s="299"/>
      <c r="R221" s="299"/>
      <c r="S221" s="299"/>
      <c r="T221" s="299"/>
      <c r="U221" s="299"/>
      <c r="V221" s="299"/>
      <c r="W221" s="299"/>
      <c r="X221" s="299"/>
      <c r="Y221" s="299"/>
      <c r="Z221" s="299"/>
      <c r="AA221" s="299"/>
      <c r="AB221" s="299"/>
      <c r="AC221" s="299"/>
      <c r="AD221" s="299"/>
      <c r="AE221" s="299"/>
      <c r="AF221" s="299"/>
      <c r="AG221" s="299"/>
      <c r="AH221" s="299"/>
      <c r="AI221" s="299"/>
      <c r="AJ221" s="299"/>
      <c r="AK221" s="299"/>
      <c r="AL221" s="299"/>
      <c r="AM221" s="299"/>
      <c r="AN221" s="299"/>
      <c r="AO221" s="299"/>
      <c r="AP221" s="299"/>
      <c r="AQ221" s="299"/>
      <c r="AR221" s="299"/>
      <c r="AS221" s="299"/>
      <c r="AT221" s="299"/>
      <c r="AU221" s="299"/>
      <c r="AV221" s="299"/>
      <c r="AW221" s="299"/>
      <c r="AX221" s="299"/>
      <c r="AY221" s="299"/>
      <c r="AZ221" s="299"/>
      <c r="BA221" s="299"/>
      <c r="BB221" s="299"/>
      <c r="BC221" s="299"/>
      <c r="BD221" s="299"/>
      <c r="BE221" s="299"/>
      <c r="BF221" s="299"/>
      <c r="BG221" s="299"/>
      <c r="BH221" s="299"/>
      <c r="BI221" s="299"/>
      <c r="BJ221" s="299"/>
      <c r="BK221" s="299"/>
      <c r="BL221" s="299"/>
      <c r="BM221" s="299"/>
      <c r="BN221" s="299"/>
      <c r="BO221" s="299"/>
      <c r="BP221" s="299"/>
      <c r="BQ221" s="299"/>
      <c r="BR221" s="299"/>
      <c r="BS221" s="299"/>
      <c r="BT221" s="299"/>
      <c r="BU221" s="299"/>
      <c r="BV221" s="299"/>
      <c r="BW221" s="299"/>
      <c r="BX221" s="299"/>
      <c r="BY221" s="299"/>
      <c r="BZ221" s="299"/>
      <c r="CA221" s="299"/>
      <c r="CB221" s="299"/>
      <c r="CC221" s="299"/>
      <c r="CD221" s="299"/>
      <c r="CE221" s="299"/>
      <c r="CF221" s="299"/>
      <c r="CG221" s="299"/>
      <c r="CH221" s="299"/>
      <c r="CI221" s="299"/>
      <c r="CJ221" s="299"/>
      <c r="CK221" s="299"/>
      <c r="CL221" s="299"/>
      <c r="CM221" s="299"/>
      <c r="CN221" s="299"/>
      <c r="CO221" s="299"/>
      <c r="CP221" s="299"/>
      <c r="CQ221" s="299"/>
      <c r="CR221" s="299"/>
    </row>
    <row r="222" spans="10:96" x14ac:dyDescent="0.2">
      <c r="J222" s="260"/>
      <c r="K222" s="299"/>
      <c r="L222" s="299"/>
      <c r="M222" s="299"/>
      <c r="N222" s="299"/>
      <c r="O222" s="299"/>
      <c r="P222" s="299"/>
      <c r="Q222" s="299"/>
      <c r="R222" s="299"/>
      <c r="S222" s="299"/>
      <c r="T222" s="299"/>
      <c r="U222" s="299"/>
      <c r="V222" s="299"/>
      <c r="W222" s="299"/>
      <c r="X222" s="299"/>
      <c r="Y222" s="299"/>
      <c r="Z222" s="299"/>
      <c r="AA222" s="299"/>
      <c r="AB222" s="299"/>
      <c r="AC222" s="299"/>
      <c r="AD222" s="299"/>
      <c r="AE222" s="299"/>
      <c r="AF222" s="299"/>
      <c r="AG222" s="299"/>
      <c r="AH222" s="299"/>
      <c r="AI222" s="299"/>
      <c r="AJ222" s="299"/>
      <c r="AK222" s="299"/>
      <c r="AL222" s="299"/>
      <c r="AM222" s="299"/>
      <c r="AN222" s="299"/>
      <c r="AO222" s="299"/>
      <c r="AP222" s="299"/>
      <c r="AQ222" s="299"/>
      <c r="AR222" s="299"/>
      <c r="AS222" s="299"/>
      <c r="AT222" s="299"/>
      <c r="AU222" s="299"/>
      <c r="AV222" s="299"/>
      <c r="AW222" s="299"/>
      <c r="AX222" s="299"/>
      <c r="AY222" s="299"/>
      <c r="AZ222" s="299"/>
      <c r="BA222" s="299"/>
      <c r="BB222" s="299"/>
      <c r="BC222" s="299"/>
      <c r="BD222" s="299"/>
      <c r="BE222" s="299"/>
      <c r="BF222" s="299"/>
      <c r="BG222" s="299"/>
      <c r="BH222" s="299"/>
      <c r="BI222" s="299"/>
      <c r="BJ222" s="299"/>
      <c r="BK222" s="299"/>
      <c r="BL222" s="299"/>
      <c r="BM222" s="299"/>
      <c r="BN222" s="299"/>
      <c r="BO222" s="299"/>
      <c r="BP222" s="299"/>
      <c r="BQ222" s="299"/>
      <c r="BR222" s="299"/>
      <c r="BS222" s="299"/>
      <c r="BT222" s="299"/>
      <c r="BU222" s="299"/>
      <c r="BV222" s="299"/>
      <c r="BW222" s="299"/>
      <c r="BX222" s="299"/>
      <c r="BY222" s="299"/>
      <c r="BZ222" s="299"/>
      <c r="CA222" s="299"/>
      <c r="CB222" s="299"/>
      <c r="CC222" s="299"/>
      <c r="CD222" s="299"/>
      <c r="CE222" s="299"/>
      <c r="CF222" s="299"/>
      <c r="CG222" s="299"/>
      <c r="CH222" s="299"/>
      <c r="CI222" s="299"/>
      <c r="CJ222" s="299"/>
      <c r="CK222" s="299"/>
      <c r="CL222" s="299"/>
      <c r="CM222" s="299"/>
      <c r="CN222" s="299"/>
      <c r="CO222" s="299"/>
      <c r="CP222" s="299"/>
      <c r="CQ222" s="299"/>
      <c r="CR222" s="299"/>
    </row>
    <row r="223" spans="10:96" x14ac:dyDescent="0.2">
      <c r="J223" s="260"/>
      <c r="K223" s="299"/>
      <c r="L223" s="299"/>
      <c r="M223" s="299"/>
      <c r="N223" s="299"/>
      <c r="O223" s="299"/>
      <c r="P223" s="299"/>
      <c r="Q223" s="299"/>
      <c r="R223" s="299"/>
      <c r="S223" s="299"/>
      <c r="T223" s="299"/>
      <c r="U223" s="299"/>
      <c r="V223" s="299"/>
      <c r="W223" s="299"/>
      <c r="X223" s="299"/>
      <c r="Y223" s="299"/>
      <c r="Z223" s="299"/>
      <c r="AA223" s="299"/>
      <c r="AB223" s="299"/>
      <c r="AC223" s="299"/>
      <c r="AD223" s="299"/>
      <c r="AE223" s="299"/>
      <c r="AF223" s="299"/>
      <c r="AG223" s="299"/>
      <c r="AH223" s="299"/>
      <c r="AI223" s="299"/>
      <c r="AJ223" s="299"/>
      <c r="AK223" s="299"/>
      <c r="AL223" s="299"/>
      <c r="AM223" s="299"/>
      <c r="AN223" s="299"/>
      <c r="AO223" s="299"/>
      <c r="AP223" s="299"/>
      <c r="AQ223" s="299"/>
      <c r="AR223" s="299"/>
      <c r="AS223" s="299"/>
      <c r="AT223" s="299"/>
      <c r="AU223" s="299"/>
      <c r="AV223" s="299"/>
      <c r="AW223" s="299"/>
      <c r="AX223" s="299"/>
      <c r="AY223" s="299"/>
      <c r="AZ223" s="299"/>
      <c r="BA223" s="299"/>
      <c r="BB223" s="299"/>
      <c r="BC223" s="299"/>
      <c r="BD223" s="299"/>
      <c r="BE223" s="299"/>
      <c r="BF223" s="299"/>
      <c r="BG223" s="299"/>
      <c r="BH223" s="299"/>
      <c r="BI223" s="299"/>
      <c r="BJ223" s="299"/>
      <c r="BK223" s="299"/>
      <c r="BL223" s="299"/>
      <c r="BM223" s="299"/>
      <c r="BN223" s="299"/>
      <c r="BO223" s="299"/>
      <c r="BP223" s="299"/>
      <c r="BQ223" s="299"/>
      <c r="BR223" s="299"/>
      <c r="BS223" s="299"/>
      <c r="BT223" s="299"/>
      <c r="BU223" s="299"/>
      <c r="BV223" s="299"/>
      <c r="BW223" s="299"/>
      <c r="BX223" s="299"/>
      <c r="BY223" s="299"/>
      <c r="BZ223" s="299"/>
      <c r="CA223" s="299"/>
      <c r="CB223" s="299"/>
      <c r="CC223" s="299"/>
      <c r="CD223" s="299"/>
      <c r="CE223" s="299"/>
      <c r="CF223" s="299"/>
      <c r="CG223" s="299"/>
      <c r="CH223" s="299"/>
      <c r="CI223" s="299"/>
      <c r="CJ223" s="299"/>
      <c r="CK223" s="299"/>
      <c r="CL223" s="299"/>
      <c r="CM223" s="299"/>
      <c r="CN223" s="299"/>
      <c r="CO223" s="299"/>
      <c r="CP223" s="299"/>
      <c r="CQ223" s="299"/>
      <c r="CR223" s="299"/>
    </row>
    <row r="224" spans="10:96" x14ac:dyDescent="0.2">
      <c r="J224" s="260"/>
      <c r="K224" s="299"/>
      <c r="L224" s="299"/>
      <c r="M224" s="299"/>
      <c r="N224" s="299"/>
      <c r="O224" s="299"/>
      <c r="P224" s="299"/>
      <c r="Q224" s="299"/>
      <c r="R224" s="299"/>
      <c r="S224" s="299"/>
      <c r="T224" s="299"/>
      <c r="U224" s="299"/>
      <c r="V224" s="299"/>
      <c r="W224" s="299"/>
      <c r="X224" s="299"/>
      <c r="Y224" s="299"/>
      <c r="Z224" s="299"/>
      <c r="AA224" s="299"/>
      <c r="AB224" s="299"/>
      <c r="AC224" s="299"/>
      <c r="AD224" s="299"/>
      <c r="AE224" s="299"/>
      <c r="AF224" s="299"/>
      <c r="AG224" s="299"/>
      <c r="AH224" s="299"/>
      <c r="AI224" s="299"/>
      <c r="AJ224" s="299"/>
      <c r="AK224" s="299"/>
      <c r="AL224" s="299"/>
      <c r="AM224" s="299"/>
      <c r="AN224" s="299"/>
      <c r="AO224" s="299"/>
      <c r="AP224" s="299"/>
      <c r="AQ224" s="299"/>
      <c r="AR224" s="299"/>
      <c r="AS224" s="299"/>
      <c r="AT224" s="299"/>
      <c r="AU224" s="299"/>
      <c r="AV224" s="299"/>
      <c r="AW224" s="299"/>
      <c r="AX224" s="299"/>
      <c r="AY224" s="299"/>
      <c r="AZ224" s="299"/>
      <c r="BA224" s="299"/>
      <c r="BB224" s="299"/>
      <c r="BC224" s="299"/>
      <c r="BD224" s="299"/>
      <c r="BE224" s="299"/>
      <c r="BF224" s="299"/>
      <c r="BG224" s="299"/>
      <c r="BH224" s="299"/>
      <c r="BI224" s="299"/>
      <c r="BJ224" s="299"/>
      <c r="BK224" s="299"/>
      <c r="BL224" s="299"/>
      <c r="BM224" s="299"/>
      <c r="BN224" s="299"/>
      <c r="BO224" s="299"/>
      <c r="BP224" s="299"/>
      <c r="BQ224" s="299"/>
      <c r="BR224" s="299"/>
      <c r="BS224" s="299"/>
      <c r="BT224" s="299"/>
      <c r="BU224" s="299"/>
      <c r="BV224" s="299"/>
      <c r="BW224" s="299"/>
      <c r="BX224" s="299"/>
      <c r="BY224" s="299"/>
      <c r="BZ224" s="299"/>
      <c r="CA224" s="299"/>
      <c r="CB224" s="299"/>
      <c r="CC224" s="299"/>
      <c r="CD224" s="299"/>
      <c r="CE224" s="299"/>
      <c r="CF224" s="299"/>
      <c r="CG224" s="299"/>
      <c r="CH224" s="299"/>
      <c r="CI224" s="299"/>
      <c r="CJ224" s="299"/>
      <c r="CK224" s="299"/>
      <c r="CL224" s="299"/>
      <c r="CM224" s="299"/>
      <c r="CN224" s="299"/>
      <c r="CO224" s="299"/>
      <c r="CP224" s="299"/>
      <c r="CQ224" s="299"/>
      <c r="CR224" s="299"/>
    </row>
    <row r="225" spans="10:96" x14ac:dyDescent="0.2">
      <c r="J225" s="260"/>
      <c r="K225" s="299"/>
      <c r="L225" s="299"/>
      <c r="M225" s="299"/>
      <c r="N225" s="299"/>
      <c r="O225" s="299"/>
      <c r="P225" s="299"/>
      <c r="Q225" s="299"/>
      <c r="R225" s="299"/>
      <c r="S225" s="299"/>
      <c r="T225" s="299"/>
      <c r="U225" s="299"/>
      <c r="V225" s="299"/>
      <c r="W225" s="299"/>
      <c r="X225" s="299"/>
      <c r="Y225" s="299"/>
      <c r="Z225" s="299"/>
      <c r="AA225" s="299"/>
      <c r="AB225" s="299"/>
      <c r="AC225" s="299"/>
      <c r="AD225" s="299"/>
      <c r="AE225" s="299"/>
      <c r="AF225" s="299"/>
      <c r="AG225" s="299"/>
      <c r="AH225" s="299"/>
      <c r="AI225" s="299"/>
      <c r="AJ225" s="299"/>
      <c r="AK225" s="299"/>
      <c r="AL225" s="299"/>
      <c r="AM225" s="299"/>
      <c r="AN225" s="299"/>
      <c r="AO225" s="299"/>
      <c r="AP225" s="299"/>
      <c r="AQ225" s="299"/>
      <c r="AR225" s="299"/>
      <c r="AS225" s="299"/>
      <c r="AT225" s="299"/>
      <c r="AU225" s="299"/>
      <c r="AV225" s="299"/>
      <c r="AW225" s="299"/>
      <c r="AX225" s="299"/>
      <c r="AY225" s="299"/>
      <c r="AZ225" s="299"/>
      <c r="BA225" s="299"/>
      <c r="BB225" s="299"/>
      <c r="BC225" s="299"/>
      <c r="BD225" s="299"/>
      <c r="BE225" s="299"/>
      <c r="BF225" s="299"/>
      <c r="BG225" s="299"/>
      <c r="BH225" s="299"/>
      <c r="BI225" s="299"/>
      <c r="BJ225" s="299"/>
      <c r="BK225" s="299"/>
      <c r="BL225" s="299"/>
      <c r="BM225" s="299"/>
      <c r="BN225" s="299"/>
      <c r="BO225" s="299"/>
      <c r="BP225" s="299"/>
      <c r="BQ225" s="299"/>
      <c r="BR225" s="299"/>
      <c r="BS225" s="299"/>
      <c r="BT225" s="299"/>
      <c r="BU225" s="299"/>
      <c r="BV225" s="299"/>
      <c r="BW225" s="299"/>
      <c r="BX225" s="299"/>
      <c r="BY225" s="299"/>
      <c r="BZ225" s="299"/>
      <c r="CA225" s="299"/>
      <c r="CB225" s="299"/>
      <c r="CC225" s="299"/>
      <c r="CD225" s="299"/>
      <c r="CE225" s="299"/>
      <c r="CF225" s="299"/>
      <c r="CG225" s="299"/>
      <c r="CH225" s="299"/>
      <c r="CI225" s="299"/>
      <c r="CJ225" s="299"/>
      <c r="CK225" s="299"/>
      <c r="CL225" s="299"/>
      <c r="CM225" s="299"/>
      <c r="CN225" s="299"/>
      <c r="CO225" s="299"/>
      <c r="CP225" s="299"/>
      <c r="CQ225" s="299"/>
      <c r="CR225" s="299"/>
    </row>
    <row r="226" spans="10:96" x14ac:dyDescent="0.2">
      <c r="J226" s="260"/>
      <c r="K226" s="299"/>
      <c r="L226" s="299"/>
      <c r="M226" s="299"/>
      <c r="N226" s="299"/>
      <c r="O226" s="299"/>
      <c r="P226" s="299"/>
      <c r="Q226" s="299"/>
      <c r="R226" s="299"/>
      <c r="S226" s="299"/>
      <c r="T226" s="299"/>
      <c r="U226" s="299"/>
      <c r="V226" s="299"/>
      <c r="W226" s="299"/>
      <c r="X226" s="299"/>
      <c r="Y226" s="299"/>
      <c r="Z226" s="299"/>
      <c r="AA226" s="299"/>
      <c r="AB226" s="299"/>
      <c r="AC226" s="299"/>
      <c r="AD226" s="299"/>
      <c r="AE226" s="299"/>
      <c r="AF226" s="299"/>
      <c r="AG226" s="299"/>
      <c r="AH226" s="299"/>
      <c r="AI226" s="299"/>
      <c r="AJ226" s="299"/>
      <c r="AK226" s="299"/>
      <c r="AL226" s="299"/>
      <c r="AM226" s="299"/>
      <c r="AN226" s="299"/>
      <c r="AO226" s="299"/>
      <c r="AP226" s="299"/>
      <c r="AQ226" s="299"/>
      <c r="AR226" s="299"/>
      <c r="AS226" s="299"/>
      <c r="AT226" s="299"/>
      <c r="AU226" s="299"/>
      <c r="AV226" s="299"/>
      <c r="AW226" s="299"/>
      <c r="AX226" s="299"/>
      <c r="AY226" s="299"/>
      <c r="AZ226" s="299"/>
      <c r="BA226" s="299"/>
      <c r="BB226" s="299"/>
      <c r="BC226" s="299"/>
      <c r="BD226" s="299"/>
      <c r="BE226" s="299"/>
      <c r="BF226" s="299"/>
      <c r="BG226" s="299"/>
      <c r="BH226" s="299"/>
      <c r="BI226" s="299"/>
      <c r="BJ226" s="299"/>
      <c r="BK226" s="299"/>
      <c r="BL226" s="299"/>
      <c r="BM226" s="299"/>
      <c r="BN226" s="299"/>
      <c r="BO226" s="299"/>
      <c r="BP226" s="299"/>
      <c r="BQ226" s="299"/>
      <c r="BR226" s="299"/>
      <c r="BS226" s="299"/>
      <c r="BT226" s="299"/>
      <c r="BU226" s="299"/>
      <c r="BV226" s="299"/>
      <c r="BW226" s="299"/>
      <c r="BX226" s="299"/>
      <c r="BY226" s="299"/>
      <c r="BZ226" s="299"/>
      <c r="CA226" s="299"/>
      <c r="CB226" s="299"/>
      <c r="CC226" s="299"/>
      <c r="CD226" s="299"/>
      <c r="CE226" s="299"/>
      <c r="CF226" s="299"/>
      <c r="CG226" s="299"/>
      <c r="CH226" s="299"/>
      <c r="CI226" s="299"/>
      <c r="CJ226" s="299"/>
      <c r="CK226" s="299"/>
      <c r="CL226" s="299"/>
      <c r="CM226" s="299"/>
      <c r="CN226" s="299"/>
      <c r="CO226" s="299"/>
      <c r="CP226" s="299"/>
      <c r="CQ226" s="299"/>
      <c r="CR226" s="299"/>
    </row>
    <row r="227" spans="10:96" x14ac:dyDescent="0.2">
      <c r="J227" s="260"/>
      <c r="K227" s="299"/>
      <c r="L227" s="299"/>
      <c r="M227" s="299"/>
      <c r="N227" s="299"/>
      <c r="O227" s="299"/>
      <c r="P227" s="299"/>
      <c r="Q227" s="299"/>
      <c r="R227" s="299"/>
      <c r="S227" s="299"/>
      <c r="T227" s="299"/>
      <c r="U227" s="299"/>
      <c r="V227" s="299"/>
      <c r="W227" s="299"/>
      <c r="X227" s="299"/>
      <c r="Y227" s="299"/>
      <c r="Z227" s="299"/>
      <c r="AA227" s="299"/>
      <c r="AB227" s="299"/>
      <c r="AC227" s="299"/>
      <c r="AD227" s="299"/>
      <c r="AE227" s="299"/>
      <c r="AF227" s="299"/>
      <c r="AG227" s="299"/>
      <c r="AH227" s="299"/>
      <c r="AI227" s="299"/>
      <c r="AJ227" s="299"/>
      <c r="AK227" s="299"/>
      <c r="AL227" s="299"/>
      <c r="AM227" s="299"/>
      <c r="AN227" s="299"/>
      <c r="AO227" s="299"/>
      <c r="AP227" s="299"/>
      <c r="AQ227" s="299"/>
      <c r="AR227" s="299"/>
      <c r="AS227" s="299"/>
      <c r="AT227" s="299"/>
      <c r="AU227" s="299"/>
      <c r="AV227" s="299"/>
      <c r="AW227" s="299"/>
      <c r="AX227" s="299"/>
      <c r="AY227" s="299"/>
      <c r="AZ227" s="299"/>
      <c r="BA227" s="299"/>
      <c r="BB227" s="299"/>
      <c r="BC227" s="299"/>
      <c r="BD227" s="299"/>
      <c r="BE227" s="299"/>
      <c r="BF227" s="299"/>
      <c r="BG227" s="299"/>
      <c r="BH227" s="299"/>
      <c r="BI227" s="299"/>
      <c r="BJ227" s="299"/>
      <c r="BK227" s="299"/>
      <c r="BL227" s="299"/>
      <c r="BM227" s="299"/>
      <c r="BN227" s="299"/>
      <c r="BO227" s="299"/>
      <c r="BP227" s="299"/>
      <c r="BQ227" s="299"/>
      <c r="BR227" s="299"/>
      <c r="BS227" s="299"/>
      <c r="BT227" s="299"/>
      <c r="BU227" s="299"/>
      <c r="BV227" s="299"/>
      <c r="BW227" s="299"/>
      <c r="BX227" s="299"/>
      <c r="BY227" s="299"/>
      <c r="BZ227" s="299"/>
      <c r="CA227" s="299"/>
      <c r="CB227" s="299"/>
      <c r="CC227" s="299"/>
      <c r="CD227" s="299"/>
      <c r="CE227" s="299"/>
      <c r="CF227" s="299"/>
      <c r="CG227" s="299"/>
      <c r="CH227" s="299"/>
      <c r="CI227" s="299"/>
      <c r="CJ227" s="299"/>
      <c r="CK227" s="299"/>
      <c r="CL227" s="299"/>
      <c r="CM227" s="299"/>
      <c r="CN227" s="299"/>
      <c r="CO227" s="299"/>
      <c r="CP227" s="299"/>
      <c r="CQ227" s="299"/>
      <c r="CR227" s="299"/>
    </row>
    <row r="228" spans="10:96" x14ac:dyDescent="0.2">
      <c r="J228" s="260"/>
      <c r="K228" s="299"/>
      <c r="L228" s="299"/>
      <c r="M228" s="299"/>
      <c r="N228" s="299"/>
      <c r="O228" s="299"/>
      <c r="P228" s="299"/>
      <c r="Q228" s="299"/>
      <c r="R228" s="299"/>
      <c r="S228" s="299"/>
      <c r="T228" s="299"/>
      <c r="U228" s="299"/>
      <c r="V228" s="299"/>
      <c r="W228" s="299"/>
      <c r="X228" s="299"/>
      <c r="Y228" s="299"/>
      <c r="Z228" s="299"/>
      <c r="AA228" s="299"/>
      <c r="AB228" s="299"/>
      <c r="AC228" s="299"/>
      <c r="AD228" s="299"/>
      <c r="AE228" s="299"/>
      <c r="AF228" s="299"/>
      <c r="AG228" s="299"/>
      <c r="AH228" s="299"/>
      <c r="AI228" s="299"/>
      <c r="AJ228" s="299"/>
      <c r="AK228" s="299"/>
      <c r="AL228" s="299"/>
      <c r="AM228" s="299"/>
      <c r="AN228" s="299"/>
      <c r="AO228" s="299"/>
      <c r="AP228" s="299"/>
      <c r="AQ228" s="299"/>
      <c r="AR228" s="299"/>
      <c r="AS228" s="299"/>
      <c r="AT228" s="299"/>
      <c r="AU228" s="299"/>
      <c r="AV228" s="299"/>
      <c r="AW228" s="299"/>
      <c r="AX228" s="299"/>
      <c r="AY228" s="299"/>
      <c r="AZ228" s="299"/>
      <c r="BA228" s="299"/>
      <c r="BB228" s="299"/>
      <c r="BC228" s="299"/>
      <c r="BD228" s="299"/>
      <c r="BE228" s="299"/>
      <c r="BF228" s="299"/>
      <c r="BG228" s="299"/>
      <c r="BH228" s="299"/>
      <c r="BI228" s="299"/>
      <c r="BJ228" s="299"/>
      <c r="BK228" s="299"/>
      <c r="BL228" s="299"/>
      <c r="BM228" s="299"/>
      <c r="BN228" s="299"/>
      <c r="BO228" s="299"/>
      <c r="BP228" s="299"/>
      <c r="BQ228" s="299"/>
      <c r="BR228" s="299"/>
      <c r="BS228" s="299"/>
      <c r="BT228" s="299"/>
      <c r="BU228" s="299"/>
      <c r="BV228" s="299"/>
      <c r="BW228" s="299"/>
      <c r="BX228" s="299"/>
      <c r="BY228" s="299"/>
      <c r="BZ228" s="299"/>
      <c r="CA228" s="299"/>
      <c r="CB228" s="299"/>
      <c r="CC228" s="299"/>
      <c r="CD228" s="299"/>
      <c r="CE228" s="299"/>
      <c r="CF228" s="299"/>
      <c r="CG228" s="299"/>
      <c r="CH228" s="299"/>
      <c r="CI228" s="299"/>
      <c r="CJ228" s="299"/>
      <c r="CK228" s="299"/>
      <c r="CL228" s="299"/>
      <c r="CM228" s="299"/>
      <c r="CN228" s="299"/>
      <c r="CO228" s="299"/>
      <c r="CP228" s="299"/>
      <c r="CQ228" s="299"/>
      <c r="CR228" s="299"/>
    </row>
    <row r="229" spans="10:96" x14ac:dyDescent="0.2">
      <c r="J229" s="260"/>
      <c r="K229" s="299"/>
      <c r="L229" s="299"/>
      <c r="M229" s="299"/>
      <c r="N229" s="299"/>
      <c r="O229" s="299"/>
      <c r="P229" s="299"/>
      <c r="Q229" s="299"/>
      <c r="R229" s="299"/>
      <c r="S229" s="299"/>
      <c r="T229" s="299"/>
      <c r="U229" s="299"/>
      <c r="V229" s="299"/>
      <c r="W229" s="299"/>
      <c r="X229" s="299"/>
      <c r="Y229" s="299"/>
      <c r="Z229" s="299"/>
      <c r="AA229" s="299"/>
      <c r="AB229" s="299"/>
      <c r="AC229" s="299"/>
      <c r="AD229" s="299"/>
      <c r="AE229" s="299"/>
      <c r="AF229" s="299"/>
      <c r="AG229" s="299"/>
      <c r="AH229" s="299"/>
      <c r="AI229" s="299"/>
      <c r="AJ229" s="299"/>
      <c r="AK229" s="299"/>
      <c r="AL229" s="299"/>
      <c r="AM229" s="299"/>
      <c r="AN229" s="299"/>
      <c r="AO229" s="299"/>
      <c r="AP229" s="299"/>
      <c r="AQ229" s="299"/>
      <c r="AR229" s="299"/>
      <c r="AS229" s="299"/>
      <c r="AT229" s="299"/>
      <c r="AU229" s="299"/>
      <c r="AV229" s="299"/>
      <c r="AW229" s="299"/>
      <c r="AX229" s="299"/>
      <c r="AY229" s="299"/>
      <c r="AZ229" s="299"/>
      <c r="BA229" s="299"/>
      <c r="BB229" s="299"/>
      <c r="BC229" s="299"/>
      <c r="BD229" s="299"/>
      <c r="BE229" s="299"/>
      <c r="BF229" s="299"/>
      <c r="BG229" s="299"/>
      <c r="BH229" s="299"/>
      <c r="BI229" s="299"/>
      <c r="BJ229" s="299"/>
      <c r="BK229" s="299"/>
      <c r="BL229" s="299"/>
      <c r="BM229" s="299"/>
      <c r="BN229" s="299"/>
      <c r="BO229" s="299"/>
      <c r="BP229" s="299"/>
      <c r="BQ229" s="299"/>
      <c r="BR229" s="299"/>
      <c r="BS229" s="299"/>
      <c r="BT229" s="299"/>
      <c r="BU229" s="299"/>
      <c r="BV229" s="299"/>
      <c r="BW229" s="299"/>
      <c r="BX229" s="299"/>
      <c r="BY229" s="299"/>
      <c r="BZ229" s="299"/>
      <c r="CA229" s="299"/>
      <c r="CB229" s="299"/>
      <c r="CC229" s="299"/>
      <c r="CD229" s="299"/>
      <c r="CE229" s="299"/>
      <c r="CF229" s="299"/>
      <c r="CG229" s="299"/>
      <c r="CH229" s="299"/>
      <c r="CI229" s="299"/>
      <c r="CJ229" s="299"/>
      <c r="CK229" s="299"/>
      <c r="CL229" s="299"/>
      <c r="CM229" s="299"/>
      <c r="CN229" s="299"/>
      <c r="CO229" s="299"/>
      <c r="CP229" s="299"/>
      <c r="CQ229" s="299"/>
      <c r="CR229" s="299"/>
    </row>
    <row r="230" spans="10:96" x14ac:dyDescent="0.2">
      <c r="J230" s="260"/>
      <c r="K230" s="299"/>
      <c r="L230" s="299"/>
      <c r="M230" s="299"/>
      <c r="N230" s="299"/>
      <c r="O230" s="299"/>
      <c r="P230" s="299"/>
      <c r="Q230" s="299"/>
      <c r="R230" s="299"/>
      <c r="S230" s="299"/>
      <c r="T230" s="299"/>
      <c r="U230" s="299"/>
      <c r="V230" s="299"/>
      <c r="W230" s="299"/>
      <c r="X230" s="299"/>
      <c r="Y230" s="299"/>
      <c r="Z230" s="299"/>
      <c r="AA230" s="299"/>
      <c r="AB230" s="299"/>
      <c r="AC230" s="299"/>
      <c r="AD230" s="299"/>
      <c r="AE230" s="299"/>
      <c r="AF230" s="299"/>
      <c r="AG230" s="299"/>
      <c r="AH230" s="299"/>
      <c r="AI230" s="299"/>
      <c r="AJ230" s="299"/>
      <c r="AK230" s="299"/>
      <c r="AL230" s="299"/>
      <c r="AM230" s="299"/>
      <c r="AN230" s="299"/>
      <c r="AO230" s="299"/>
      <c r="AP230" s="299"/>
      <c r="AQ230" s="299"/>
      <c r="AR230" s="299"/>
      <c r="AS230" s="299"/>
      <c r="AT230" s="299"/>
      <c r="AU230" s="299"/>
      <c r="AV230" s="299"/>
      <c r="AW230" s="299"/>
      <c r="AX230" s="299"/>
      <c r="AY230" s="299"/>
      <c r="AZ230" s="299"/>
      <c r="BA230" s="299"/>
      <c r="BB230" s="299"/>
      <c r="BC230" s="299"/>
      <c r="BD230" s="299"/>
      <c r="BE230" s="299"/>
      <c r="BF230" s="299"/>
      <c r="BG230" s="299"/>
      <c r="BH230" s="299"/>
      <c r="BI230" s="299"/>
      <c r="BJ230" s="299"/>
      <c r="BK230" s="299"/>
      <c r="BL230" s="299"/>
      <c r="BM230" s="299"/>
      <c r="BN230" s="299"/>
      <c r="BO230" s="299"/>
      <c r="BP230" s="299"/>
      <c r="BQ230" s="299"/>
      <c r="BR230" s="299"/>
      <c r="BS230" s="299"/>
      <c r="BT230" s="299"/>
      <c r="BU230" s="299"/>
      <c r="BV230" s="299"/>
      <c r="BW230" s="299"/>
      <c r="BX230" s="299"/>
      <c r="BY230" s="299"/>
      <c r="BZ230" s="299"/>
      <c r="CA230" s="299"/>
      <c r="CB230" s="299"/>
      <c r="CC230" s="299"/>
      <c r="CD230" s="299"/>
      <c r="CE230" s="299"/>
      <c r="CF230" s="299"/>
      <c r="CG230" s="299"/>
      <c r="CH230" s="299"/>
      <c r="CI230" s="299"/>
      <c r="CJ230" s="299"/>
      <c r="CK230" s="299"/>
      <c r="CL230" s="299"/>
      <c r="CM230" s="299"/>
      <c r="CN230" s="299"/>
      <c r="CO230" s="299"/>
      <c r="CP230" s="299"/>
      <c r="CQ230" s="299"/>
      <c r="CR230" s="299"/>
    </row>
    <row r="231" spans="10:96" x14ac:dyDescent="0.2">
      <c r="J231" s="260"/>
      <c r="K231" s="299"/>
      <c r="L231" s="299"/>
      <c r="M231" s="299"/>
      <c r="N231" s="299"/>
      <c r="O231" s="299"/>
      <c r="P231" s="299"/>
      <c r="Q231" s="299"/>
      <c r="R231" s="299"/>
      <c r="S231" s="299"/>
      <c r="T231" s="299"/>
      <c r="U231" s="299"/>
      <c r="V231" s="299"/>
      <c r="W231" s="299"/>
      <c r="X231" s="299"/>
      <c r="Y231" s="299"/>
      <c r="Z231" s="299"/>
      <c r="AA231" s="299"/>
      <c r="AB231" s="299"/>
      <c r="AC231" s="299"/>
      <c r="AD231" s="299"/>
      <c r="AE231" s="299"/>
      <c r="AF231" s="299"/>
      <c r="AG231" s="299"/>
      <c r="AH231" s="299"/>
      <c r="AI231" s="299"/>
      <c r="AJ231" s="299"/>
      <c r="AK231" s="299"/>
      <c r="AL231" s="299"/>
      <c r="AM231" s="299"/>
      <c r="AN231" s="299"/>
      <c r="AO231" s="299"/>
      <c r="AP231" s="299"/>
      <c r="AQ231" s="299"/>
      <c r="AR231" s="299"/>
      <c r="AS231" s="299"/>
      <c r="AT231" s="299"/>
      <c r="AU231" s="299"/>
      <c r="AV231" s="299"/>
      <c r="AW231" s="299"/>
      <c r="AX231" s="299"/>
      <c r="AY231" s="299"/>
      <c r="AZ231" s="299"/>
      <c r="BA231" s="299"/>
      <c r="BB231" s="299"/>
      <c r="BC231" s="299"/>
      <c r="BD231" s="299"/>
      <c r="BE231" s="299"/>
      <c r="BF231" s="299"/>
      <c r="BG231" s="299"/>
      <c r="BH231" s="299"/>
      <c r="BI231" s="299"/>
      <c r="BJ231" s="299"/>
      <c r="BK231" s="299"/>
      <c r="BL231" s="299"/>
      <c r="BM231" s="299"/>
      <c r="BN231" s="299"/>
      <c r="BO231" s="299"/>
      <c r="BP231" s="299"/>
      <c r="BQ231" s="299"/>
      <c r="BR231" s="299"/>
      <c r="BS231" s="299"/>
      <c r="BT231" s="299"/>
      <c r="BU231" s="299"/>
      <c r="BV231" s="299"/>
      <c r="BW231" s="299"/>
      <c r="BX231" s="299"/>
      <c r="BY231" s="299"/>
      <c r="BZ231" s="299"/>
      <c r="CA231" s="299"/>
      <c r="CB231" s="299"/>
      <c r="CC231" s="299"/>
      <c r="CD231" s="299"/>
      <c r="CE231" s="299"/>
      <c r="CF231" s="299"/>
      <c r="CG231" s="299"/>
      <c r="CH231" s="299"/>
      <c r="CI231" s="299"/>
      <c r="CJ231" s="299"/>
      <c r="CK231" s="299"/>
      <c r="CL231" s="299"/>
      <c r="CM231" s="299"/>
      <c r="CN231" s="299"/>
      <c r="CO231" s="299"/>
      <c r="CP231" s="299"/>
      <c r="CQ231" s="299"/>
      <c r="CR231" s="299"/>
    </row>
    <row r="232" spans="10:96" x14ac:dyDescent="0.2">
      <c r="J232" s="260"/>
      <c r="K232" s="299"/>
      <c r="L232" s="299"/>
      <c r="M232" s="299"/>
      <c r="N232" s="299"/>
      <c r="O232" s="299"/>
      <c r="P232" s="299"/>
      <c r="Q232" s="299"/>
      <c r="R232" s="299"/>
      <c r="S232" s="299"/>
      <c r="T232" s="299"/>
      <c r="U232" s="299"/>
      <c r="V232" s="299"/>
      <c r="W232" s="299"/>
      <c r="X232" s="299"/>
      <c r="Y232" s="299"/>
      <c r="Z232" s="299"/>
      <c r="AA232" s="299"/>
      <c r="AB232" s="299"/>
      <c r="AC232" s="299"/>
      <c r="AD232" s="299"/>
      <c r="AE232" s="299"/>
      <c r="AF232" s="299"/>
      <c r="AG232" s="299"/>
      <c r="AH232" s="299"/>
      <c r="AI232" s="299"/>
      <c r="AJ232" s="299"/>
      <c r="AK232" s="299"/>
      <c r="AL232" s="299"/>
      <c r="AM232" s="299"/>
      <c r="AN232" s="299"/>
      <c r="AO232" s="299"/>
      <c r="AP232" s="299"/>
      <c r="AQ232" s="299"/>
      <c r="AR232" s="299"/>
      <c r="AS232" s="299"/>
      <c r="AT232" s="299"/>
      <c r="AU232" s="299"/>
      <c r="AV232" s="299"/>
      <c r="AW232" s="299"/>
      <c r="AX232" s="299"/>
      <c r="AY232" s="299"/>
      <c r="AZ232" s="299"/>
      <c r="BA232" s="299"/>
      <c r="BB232" s="299"/>
      <c r="BC232" s="299"/>
      <c r="BD232" s="299"/>
      <c r="BE232" s="299"/>
      <c r="BF232" s="299"/>
      <c r="BG232" s="299"/>
      <c r="BH232" s="299"/>
      <c r="BI232" s="299"/>
      <c r="BJ232" s="299"/>
      <c r="BK232" s="299"/>
      <c r="BL232" s="299"/>
      <c r="BM232" s="299"/>
      <c r="BN232" s="299"/>
      <c r="BO232" s="299"/>
      <c r="BP232" s="299"/>
      <c r="BQ232" s="299"/>
      <c r="BR232" s="299"/>
      <c r="BS232" s="299"/>
      <c r="BT232" s="299"/>
      <c r="BU232" s="299"/>
      <c r="BV232" s="299"/>
      <c r="BW232" s="299"/>
      <c r="BX232" s="299"/>
      <c r="BY232" s="299"/>
      <c r="BZ232" s="299"/>
      <c r="CA232" s="299"/>
      <c r="CB232" s="299"/>
      <c r="CC232" s="299"/>
      <c r="CD232" s="299"/>
      <c r="CE232" s="299"/>
      <c r="CF232" s="299"/>
      <c r="CG232" s="299"/>
      <c r="CH232" s="299"/>
      <c r="CI232" s="299"/>
      <c r="CJ232" s="299"/>
      <c r="CK232" s="299"/>
      <c r="CL232" s="299"/>
      <c r="CM232" s="299"/>
      <c r="CN232" s="299"/>
      <c r="CO232" s="299"/>
      <c r="CP232" s="299"/>
      <c r="CQ232" s="299"/>
      <c r="CR232" s="299"/>
    </row>
    <row r="233" spans="10:96" x14ac:dyDescent="0.2">
      <c r="J233" s="260"/>
      <c r="K233" s="299"/>
      <c r="L233" s="299"/>
      <c r="M233" s="299"/>
      <c r="N233" s="299"/>
      <c r="O233" s="299"/>
      <c r="P233" s="299"/>
      <c r="Q233" s="299"/>
      <c r="R233" s="299"/>
      <c r="S233" s="299"/>
      <c r="T233" s="299"/>
      <c r="U233" s="299"/>
      <c r="V233" s="299"/>
      <c r="W233" s="299"/>
      <c r="X233" s="299"/>
      <c r="Y233" s="299"/>
      <c r="Z233" s="299"/>
      <c r="AA233" s="299"/>
      <c r="AB233" s="299"/>
      <c r="AC233" s="299"/>
      <c r="AD233" s="299"/>
      <c r="AE233" s="299"/>
      <c r="AF233" s="299"/>
      <c r="AG233" s="299"/>
      <c r="AH233" s="299"/>
      <c r="AI233" s="299"/>
      <c r="AJ233" s="299"/>
      <c r="AK233" s="299"/>
      <c r="AL233" s="299"/>
      <c r="AM233" s="299"/>
      <c r="AN233" s="299"/>
      <c r="AO233" s="299"/>
      <c r="AP233" s="299"/>
      <c r="AQ233" s="299"/>
      <c r="AR233" s="299"/>
      <c r="AS233" s="299"/>
      <c r="AT233" s="299"/>
      <c r="AU233" s="299"/>
      <c r="AV233" s="299"/>
      <c r="AW233" s="299"/>
      <c r="AX233" s="299"/>
      <c r="AY233" s="299"/>
      <c r="AZ233" s="299"/>
      <c r="BA233" s="299"/>
      <c r="BB233" s="299"/>
      <c r="BC233" s="299"/>
      <c r="BD233" s="299"/>
      <c r="BE233" s="299"/>
      <c r="BF233" s="299"/>
      <c r="BG233" s="299"/>
      <c r="BH233" s="299"/>
      <c r="BI233" s="299"/>
      <c r="BJ233" s="299"/>
      <c r="BK233" s="299"/>
      <c r="BL233" s="299"/>
      <c r="BM233" s="299"/>
      <c r="BN233" s="299"/>
      <c r="BO233" s="299"/>
      <c r="BP233" s="299"/>
      <c r="BQ233" s="299"/>
      <c r="BR233" s="299"/>
      <c r="BS233" s="299"/>
      <c r="BT233" s="299"/>
      <c r="BU233" s="299"/>
      <c r="BV233" s="299"/>
      <c r="BW233" s="299"/>
      <c r="BX233" s="299"/>
      <c r="BY233" s="299"/>
      <c r="BZ233" s="299"/>
      <c r="CA233" s="299"/>
      <c r="CB233" s="299"/>
      <c r="CC233" s="299"/>
      <c r="CD233" s="299"/>
      <c r="CE233" s="299"/>
      <c r="CF233" s="299"/>
      <c r="CG233" s="299"/>
      <c r="CH233" s="299"/>
      <c r="CI233" s="299"/>
      <c r="CJ233" s="299"/>
      <c r="CK233" s="299"/>
      <c r="CL233" s="299"/>
      <c r="CM233" s="299"/>
      <c r="CN233" s="299"/>
      <c r="CO233" s="299"/>
      <c r="CP233" s="299"/>
      <c r="CQ233" s="299"/>
      <c r="CR233" s="299"/>
    </row>
    <row r="234" spans="10:96" x14ac:dyDescent="0.2">
      <c r="J234" s="260"/>
      <c r="K234" s="299"/>
      <c r="L234" s="299"/>
      <c r="M234" s="299"/>
      <c r="N234" s="299"/>
      <c r="O234" s="299"/>
      <c r="P234" s="299"/>
      <c r="Q234" s="299"/>
      <c r="R234" s="299"/>
      <c r="S234" s="299"/>
      <c r="T234" s="299"/>
      <c r="U234" s="299"/>
      <c r="V234" s="299"/>
      <c r="W234" s="299"/>
      <c r="X234" s="299"/>
      <c r="Y234" s="299"/>
      <c r="Z234" s="299"/>
      <c r="AA234" s="299"/>
      <c r="AB234" s="299"/>
      <c r="AC234" s="299"/>
      <c r="AD234" s="299"/>
      <c r="AE234" s="299"/>
      <c r="AF234" s="299"/>
      <c r="AG234" s="299"/>
      <c r="AH234" s="299"/>
      <c r="AI234" s="299"/>
      <c r="AJ234" s="299"/>
      <c r="AK234" s="299"/>
      <c r="AL234" s="299"/>
      <c r="AM234" s="299"/>
      <c r="AN234" s="299"/>
      <c r="AO234" s="299"/>
      <c r="AP234" s="299"/>
      <c r="AQ234" s="299"/>
      <c r="AR234" s="299"/>
      <c r="AS234" s="299"/>
      <c r="AT234" s="299"/>
      <c r="AU234" s="299"/>
      <c r="AV234" s="299"/>
      <c r="AW234" s="299"/>
      <c r="AX234" s="299"/>
      <c r="AY234" s="299"/>
      <c r="AZ234" s="299"/>
      <c r="BA234" s="299"/>
      <c r="BB234" s="299"/>
      <c r="BC234" s="299"/>
      <c r="BD234" s="299"/>
      <c r="BE234" s="299"/>
      <c r="BF234" s="299"/>
      <c r="BG234" s="299"/>
      <c r="BH234" s="299"/>
      <c r="BI234" s="299"/>
      <c r="BJ234" s="299"/>
      <c r="BK234" s="299"/>
      <c r="BL234" s="299"/>
      <c r="BM234" s="299"/>
      <c r="BN234" s="299"/>
      <c r="BO234" s="299"/>
      <c r="BP234" s="299"/>
      <c r="BQ234" s="299"/>
      <c r="BR234" s="299"/>
      <c r="BS234" s="299"/>
      <c r="BT234" s="299"/>
      <c r="BU234" s="299"/>
      <c r="BV234" s="299"/>
      <c r="BW234" s="299"/>
      <c r="BX234" s="299"/>
      <c r="BY234" s="299"/>
      <c r="BZ234" s="299"/>
      <c r="CA234" s="299"/>
      <c r="CB234" s="299"/>
      <c r="CC234" s="299"/>
      <c r="CD234" s="299"/>
      <c r="CE234" s="299"/>
      <c r="CF234" s="299"/>
      <c r="CG234" s="299"/>
      <c r="CH234" s="299"/>
      <c r="CI234" s="299"/>
      <c r="CJ234" s="299"/>
      <c r="CK234" s="299"/>
      <c r="CL234" s="299"/>
      <c r="CM234" s="299"/>
      <c r="CN234" s="299"/>
      <c r="CO234" s="299"/>
      <c r="CP234" s="299"/>
      <c r="CQ234" s="299"/>
      <c r="CR234" s="299"/>
    </row>
    <row r="235" spans="10:96" x14ac:dyDescent="0.2">
      <c r="J235" s="260"/>
      <c r="K235" s="299"/>
      <c r="L235" s="299"/>
      <c r="M235" s="299"/>
      <c r="N235" s="299"/>
      <c r="O235" s="299"/>
      <c r="P235" s="299"/>
      <c r="Q235" s="299"/>
      <c r="R235" s="299"/>
      <c r="S235" s="299"/>
      <c r="T235" s="299"/>
      <c r="U235" s="299"/>
      <c r="V235" s="299"/>
      <c r="W235" s="299"/>
      <c r="X235" s="299"/>
      <c r="Y235" s="299"/>
      <c r="Z235" s="299"/>
      <c r="AA235" s="299"/>
      <c r="AB235" s="299"/>
      <c r="AC235" s="299"/>
      <c r="AD235" s="299"/>
      <c r="AE235" s="299"/>
      <c r="AF235" s="299"/>
      <c r="AG235" s="299"/>
      <c r="AH235" s="299"/>
      <c r="AI235" s="299"/>
      <c r="AJ235" s="299"/>
      <c r="AK235" s="299"/>
      <c r="AL235" s="299"/>
      <c r="AM235" s="299"/>
      <c r="AN235" s="299"/>
      <c r="AO235" s="299"/>
      <c r="AP235" s="299"/>
      <c r="AQ235" s="299"/>
      <c r="AR235" s="299"/>
      <c r="AS235" s="299"/>
      <c r="AT235" s="299"/>
      <c r="AU235" s="299"/>
      <c r="AV235" s="299"/>
      <c r="AW235" s="299"/>
      <c r="AX235" s="299"/>
      <c r="AY235" s="299"/>
      <c r="AZ235" s="299"/>
      <c r="BA235" s="299"/>
      <c r="BB235" s="299"/>
      <c r="BC235" s="299"/>
      <c r="BD235" s="299"/>
      <c r="BE235" s="299"/>
      <c r="BF235" s="299"/>
      <c r="BG235" s="299"/>
      <c r="BH235" s="299"/>
      <c r="BI235" s="299"/>
      <c r="BJ235" s="299"/>
      <c r="BK235" s="299"/>
      <c r="BL235" s="299"/>
      <c r="BM235" s="299"/>
      <c r="BN235" s="299"/>
      <c r="BO235" s="299"/>
      <c r="BP235" s="299"/>
      <c r="BQ235" s="299"/>
      <c r="BR235" s="299"/>
      <c r="BS235" s="299"/>
      <c r="BT235" s="299"/>
      <c r="BU235" s="299"/>
      <c r="BV235" s="299"/>
      <c r="BW235" s="299"/>
      <c r="BX235" s="299"/>
      <c r="BY235" s="299"/>
      <c r="BZ235" s="299"/>
      <c r="CA235" s="299"/>
      <c r="CB235" s="299"/>
      <c r="CC235" s="299"/>
      <c r="CD235" s="299"/>
      <c r="CE235" s="299"/>
      <c r="CF235" s="299"/>
      <c r="CG235" s="299"/>
      <c r="CH235" s="299"/>
      <c r="CI235" s="299"/>
      <c r="CJ235" s="299"/>
      <c r="CK235" s="299"/>
      <c r="CL235" s="299"/>
      <c r="CM235" s="299"/>
      <c r="CN235" s="299"/>
      <c r="CO235" s="299"/>
      <c r="CP235" s="299"/>
      <c r="CQ235" s="299"/>
      <c r="CR235" s="299"/>
    </row>
    <row r="236" spans="10:96" x14ac:dyDescent="0.2">
      <c r="J236" s="260"/>
      <c r="K236" s="299"/>
      <c r="L236" s="299"/>
      <c r="M236" s="299"/>
      <c r="N236" s="299"/>
      <c r="O236" s="299"/>
      <c r="P236" s="299"/>
      <c r="Q236" s="299"/>
      <c r="R236" s="299"/>
      <c r="S236" s="299"/>
      <c r="T236" s="299"/>
      <c r="U236" s="299"/>
      <c r="V236" s="299"/>
      <c r="W236" s="299"/>
      <c r="X236" s="299"/>
      <c r="Y236" s="299"/>
      <c r="Z236" s="299"/>
      <c r="AA236" s="299"/>
      <c r="AB236" s="299"/>
      <c r="AC236" s="299"/>
      <c r="AD236" s="299"/>
      <c r="AE236" s="299"/>
      <c r="AF236" s="299"/>
      <c r="AG236" s="299"/>
      <c r="AH236" s="299"/>
      <c r="AI236" s="299"/>
      <c r="AJ236" s="299"/>
      <c r="AK236" s="299"/>
      <c r="AL236" s="299"/>
      <c r="AM236" s="299"/>
      <c r="AN236" s="299"/>
      <c r="AO236" s="299"/>
      <c r="AP236" s="299"/>
      <c r="AQ236" s="299"/>
      <c r="AR236" s="299"/>
      <c r="AS236" s="299"/>
      <c r="AT236" s="299"/>
      <c r="AU236" s="299"/>
      <c r="AV236" s="299"/>
      <c r="AW236" s="299"/>
      <c r="AX236" s="299"/>
      <c r="AY236" s="299"/>
      <c r="AZ236" s="299"/>
      <c r="BA236" s="299"/>
      <c r="BB236" s="299"/>
      <c r="BC236" s="299"/>
      <c r="BD236" s="299"/>
      <c r="BE236" s="299"/>
      <c r="BF236" s="299"/>
      <c r="BG236" s="299"/>
      <c r="BH236" s="299"/>
      <c r="BI236" s="299"/>
      <c r="BJ236" s="299"/>
      <c r="BK236" s="299"/>
      <c r="BL236" s="299"/>
      <c r="BM236" s="299"/>
      <c r="BN236" s="299"/>
      <c r="BO236" s="299"/>
      <c r="BP236" s="299"/>
      <c r="BQ236" s="299"/>
      <c r="BR236" s="299"/>
      <c r="BS236" s="299"/>
      <c r="BT236" s="299"/>
      <c r="BU236" s="299"/>
      <c r="BV236" s="299"/>
      <c r="BW236" s="299"/>
      <c r="BX236" s="299"/>
      <c r="BY236" s="299"/>
      <c r="BZ236" s="299"/>
      <c r="CA236" s="299"/>
      <c r="CB236" s="299"/>
      <c r="CC236" s="299"/>
      <c r="CD236" s="299"/>
      <c r="CE236" s="299"/>
      <c r="CF236" s="299"/>
      <c r="CG236" s="299"/>
      <c r="CH236" s="299"/>
      <c r="CI236" s="299"/>
      <c r="CJ236" s="299"/>
      <c r="CK236" s="299"/>
      <c r="CL236" s="299"/>
      <c r="CM236" s="299"/>
      <c r="CN236" s="299"/>
      <c r="CO236" s="299"/>
      <c r="CP236" s="299"/>
      <c r="CQ236" s="299"/>
      <c r="CR236" s="299"/>
    </row>
    <row r="237" spans="10:96" x14ac:dyDescent="0.2">
      <c r="J237" s="260"/>
      <c r="K237" s="299"/>
      <c r="L237" s="299"/>
      <c r="M237" s="299"/>
      <c r="N237" s="299"/>
      <c r="O237" s="299"/>
      <c r="P237" s="299"/>
      <c r="Q237" s="299"/>
      <c r="R237" s="299"/>
      <c r="S237" s="299"/>
      <c r="T237" s="299"/>
      <c r="U237" s="299"/>
      <c r="V237" s="299"/>
      <c r="W237" s="299"/>
      <c r="X237" s="299"/>
      <c r="Y237" s="299"/>
      <c r="Z237" s="299"/>
      <c r="AA237" s="299"/>
      <c r="AB237" s="299"/>
      <c r="AC237" s="299"/>
      <c r="AD237" s="299"/>
      <c r="AE237" s="299"/>
      <c r="AF237" s="299"/>
      <c r="AG237" s="299"/>
      <c r="AH237" s="299"/>
      <c r="AI237" s="299"/>
      <c r="AJ237" s="299"/>
      <c r="AK237" s="299"/>
      <c r="AL237" s="299"/>
      <c r="AM237" s="299"/>
      <c r="AN237" s="299"/>
      <c r="AO237" s="299"/>
      <c r="AP237" s="299"/>
      <c r="AQ237" s="299"/>
      <c r="AR237" s="299"/>
      <c r="AS237" s="299"/>
      <c r="AT237" s="299"/>
      <c r="AU237" s="299"/>
      <c r="AV237" s="299"/>
      <c r="AW237" s="299"/>
      <c r="AX237" s="299"/>
      <c r="AY237" s="299"/>
      <c r="AZ237" s="299"/>
      <c r="BA237" s="299"/>
      <c r="BB237" s="299"/>
      <c r="BC237" s="299"/>
      <c r="BD237" s="299"/>
      <c r="BE237" s="299"/>
      <c r="BF237" s="299"/>
      <c r="BG237" s="299"/>
      <c r="BH237" s="299"/>
      <c r="BI237" s="299"/>
      <c r="BJ237" s="299"/>
      <c r="BK237" s="299"/>
      <c r="BL237" s="299"/>
      <c r="BM237" s="299"/>
      <c r="BN237" s="299"/>
      <c r="BO237" s="299"/>
      <c r="BP237" s="299"/>
      <c r="BQ237" s="299"/>
      <c r="BR237" s="299"/>
      <c r="BS237" s="299"/>
      <c r="BT237" s="299"/>
      <c r="BU237" s="299"/>
      <c r="BV237" s="299"/>
      <c r="BW237" s="299"/>
      <c r="BX237" s="299"/>
      <c r="BY237" s="299"/>
      <c r="BZ237" s="299"/>
      <c r="CA237" s="299"/>
      <c r="CB237" s="299"/>
      <c r="CC237" s="299"/>
      <c r="CD237" s="299"/>
      <c r="CE237" s="299"/>
      <c r="CF237" s="299"/>
      <c r="CG237" s="299"/>
      <c r="CH237" s="299"/>
      <c r="CI237" s="299"/>
      <c r="CJ237" s="299"/>
      <c r="CK237" s="299"/>
      <c r="CL237" s="299"/>
      <c r="CM237" s="299"/>
      <c r="CN237" s="299"/>
      <c r="CO237" s="299"/>
      <c r="CP237" s="299"/>
      <c r="CQ237" s="299"/>
      <c r="CR237" s="299"/>
    </row>
    <row r="238" spans="10:96" x14ac:dyDescent="0.2">
      <c r="J238" s="260"/>
      <c r="K238" s="299"/>
      <c r="L238" s="299"/>
      <c r="M238" s="299"/>
      <c r="N238" s="299"/>
      <c r="O238" s="299"/>
      <c r="P238" s="299"/>
      <c r="Q238" s="299"/>
      <c r="R238" s="299"/>
      <c r="S238" s="299"/>
      <c r="T238" s="299"/>
      <c r="U238" s="299"/>
      <c r="V238" s="299"/>
      <c r="W238" s="299"/>
      <c r="X238" s="299"/>
      <c r="Y238" s="299"/>
      <c r="Z238" s="299"/>
      <c r="AA238" s="299"/>
      <c r="AB238" s="299"/>
      <c r="AC238" s="299"/>
      <c r="AD238" s="299"/>
      <c r="AE238" s="299"/>
      <c r="AF238" s="299"/>
      <c r="AG238" s="299"/>
      <c r="AH238" s="299"/>
      <c r="AI238" s="299"/>
      <c r="AJ238" s="299"/>
      <c r="AK238" s="299"/>
      <c r="AL238" s="299"/>
      <c r="AM238" s="299"/>
      <c r="AN238" s="299"/>
      <c r="AO238" s="299"/>
      <c r="AP238" s="299"/>
      <c r="AQ238" s="299"/>
      <c r="AR238" s="299"/>
      <c r="AS238" s="299"/>
      <c r="AT238" s="299"/>
      <c r="AU238" s="299"/>
      <c r="AV238" s="299"/>
      <c r="AW238" s="299"/>
      <c r="AX238" s="299"/>
      <c r="AY238" s="299"/>
      <c r="AZ238" s="299"/>
      <c r="BA238" s="299"/>
      <c r="BB238" s="299"/>
      <c r="BC238" s="299"/>
      <c r="BD238" s="299"/>
      <c r="BE238" s="299"/>
      <c r="BF238" s="299"/>
      <c r="BG238" s="299"/>
      <c r="BH238" s="299"/>
      <c r="BI238" s="299"/>
      <c r="BJ238" s="299"/>
      <c r="BK238" s="299"/>
      <c r="BL238" s="299"/>
      <c r="BM238" s="299"/>
      <c r="BN238" s="299"/>
      <c r="BO238" s="299"/>
      <c r="BP238" s="299"/>
      <c r="BQ238" s="299"/>
      <c r="BR238" s="299"/>
      <c r="BS238" s="299"/>
      <c r="BT238" s="299"/>
      <c r="BU238" s="299"/>
      <c r="BV238" s="299"/>
      <c r="BW238" s="299"/>
      <c r="BX238" s="299"/>
      <c r="BY238" s="299"/>
      <c r="BZ238" s="299"/>
      <c r="CA238" s="299"/>
      <c r="CB238" s="299"/>
      <c r="CC238" s="299"/>
      <c r="CD238" s="299"/>
      <c r="CE238" s="299"/>
      <c r="CF238" s="299"/>
      <c r="CG238" s="299"/>
      <c r="CH238" s="299"/>
      <c r="CI238" s="299"/>
      <c r="CJ238" s="299"/>
      <c r="CK238" s="299"/>
      <c r="CL238" s="299"/>
      <c r="CM238" s="299"/>
      <c r="CN238" s="299"/>
      <c r="CO238" s="299"/>
      <c r="CP238" s="299"/>
      <c r="CQ238" s="299"/>
      <c r="CR238" s="299"/>
    </row>
    <row r="239" spans="10:96" x14ac:dyDescent="0.2">
      <c r="J239" s="260"/>
      <c r="K239" s="299"/>
      <c r="L239" s="299"/>
      <c r="M239" s="299"/>
      <c r="N239" s="299"/>
      <c r="O239" s="299"/>
      <c r="P239" s="299"/>
      <c r="Q239" s="299"/>
      <c r="R239" s="299"/>
      <c r="S239" s="299"/>
      <c r="T239" s="299"/>
      <c r="U239" s="299"/>
      <c r="V239" s="299"/>
      <c r="W239" s="299"/>
      <c r="X239" s="299"/>
      <c r="Y239" s="299"/>
      <c r="Z239" s="299"/>
      <c r="AA239" s="299"/>
      <c r="AB239" s="299"/>
      <c r="AC239" s="299"/>
      <c r="AD239" s="299"/>
      <c r="AE239" s="299"/>
      <c r="AF239" s="299"/>
      <c r="AG239" s="299"/>
      <c r="AH239" s="299"/>
      <c r="AI239" s="299"/>
      <c r="AJ239" s="299"/>
      <c r="AK239" s="299"/>
      <c r="AL239" s="299"/>
      <c r="AM239" s="299"/>
      <c r="AN239" s="299"/>
      <c r="AO239" s="299"/>
      <c r="AP239" s="299"/>
      <c r="AQ239" s="299"/>
      <c r="AR239" s="299"/>
      <c r="AS239" s="299"/>
      <c r="AT239" s="299"/>
      <c r="AU239" s="299"/>
      <c r="AV239" s="299"/>
      <c r="AW239" s="299"/>
      <c r="AX239" s="299"/>
      <c r="AY239" s="299"/>
      <c r="AZ239" s="299"/>
      <c r="BA239" s="299"/>
      <c r="BB239" s="299"/>
      <c r="BC239" s="299"/>
      <c r="BD239" s="299"/>
      <c r="BE239" s="299"/>
      <c r="BF239" s="299"/>
      <c r="BG239" s="299"/>
      <c r="BH239" s="299"/>
      <c r="BI239" s="299"/>
      <c r="BJ239" s="299"/>
      <c r="BK239" s="299"/>
      <c r="BL239" s="299"/>
      <c r="BM239" s="299"/>
      <c r="BN239" s="299"/>
      <c r="BO239" s="299"/>
      <c r="BP239" s="299"/>
      <c r="BQ239" s="299"/>
      <c r="BR239" s="299"/>
      <c r="BS239" s="299"/>
      <c r="BT239" s="299"/>
      <c r="BU239" s="299"/>
      <c r="BV239" s="299"/>
      <c r="BW239" s="299"/>
      <c r="BX239" s="299"/>
      <c r="BY239" s="299"/>
      <c r="BZ239" s="299"/>
      <c r="CA239" s="299"/>
      <c r="CB239" s="299"/>
      <c r="CC239" s="299"/>
      <c r="CD239" s="299"/>
      <c r="CE239" s="299"/>
      <c r="CF239" s="299"/>
      <c r="CG239" s="299"/>
      <c r="CH239" s="299"/>
      <c r="CI239" s="299"/>
      <c r="CJ239" s="299"/>
      <c r="CK239" s="299"/>
      <c r="CL239" s="299"/>
      <c r="CM239" s="299"/>
      <c r="CN239" s="299"/>
      <c r="CO239" s="299"/>
      <c r="CP239" s="299"/>
      <c r="CQ239" s="299"/>
      <c r="CR239" s="299"/>
    </row>
    <row r="240" spans="10:96" x14ac:dyDescent="0.2">
      <c r="J240" s="260"/>
      <c r="K240" s="299"/>
      <c r="L240" s="299"/>
      <c r="M240" s="299"/>
      <c r="N240" s="299"/>
      <c r="O240" s="299"/>
      <c r="P240" s="299"/>
      <c r="Q240" s="299"/>
      <c r="R240" s="299"/>
      <c r="S240" s="299"/>
      <c r="T240" s="299"/>
      <c r="U240" s="299"/>
      <c r="V240" s="299"/>
      <c r="W240" s="299"/>
      <c r="X240" s="299"/>
      <c r="Y240" s="299"/>
      <c r="Z240" s="299"/>
      <c r="AA240" s="299"/>
      <c r="AB240" s="299"/>
      <c r="AC240" s="299"/>
      <c r="AD240" s="299"/>
      <c r="AE240" s="299"/>
      <c r="AF240" s="299"/>
      <c r="AG240" s="299"/>
      <c r="AH240" s="299"/>
      <c r="AI240" s="299"/>
      <c r="AJ240" s="299"/>
      <c r="AK240" s="299"/>
      <c r="AL240" s="299"/>
      <c r="AM240" s="299"/>
      <c r="AN240" s="299"/>
      <c r="AO240" s="299"/>
      <c r="AP240" s="299"/>
      <c r="AQ240" s="299"/>
      <c r="AR240" s="299"/>
      <c r="AS240" s="299"/>
      <c r="AT240" s="299"/>
      <c r="AU240" s="299"/>
      <c r="AV240" s="299"/>
      <c r="AW240" s="299"/>
      <c r="AX240" s="299"/>
      <c r="AY240" s="299"/>
      <c r="AZ240" s="299"/>
      <c r="BA240" s="299"/>
      <c r="BB240" s="299"/>
      <c r="BC240" s="299"/>
      <c r="BD240" s="299"/>
      <c r="BE240" s="299"/>
      <c r="BF240" s="299"/>
      <c r="BG240" s="299"/>
      <c r="BH240" s="299"/>
      <c r="BI240" s="299"/>
      <c r="BJ240" s="299"/>
      <c r="BK240" s="299"/>
      <c r="BL240" s="299"/>
      <c r="BM240" s="299"/>
      <c r="BN240" s="299"/>
      <c r="BO240" s="299"/>
      <c r="BP240" s="299"/>
      <c r="BQ240" s="299"/>
      <c r="BR240" s="299"/>
      <c r="BS240" s="299"/>
      <c r="BT240" s="299"/>
      <c r="BU240" s="299"/>
      <c r="BV240" s="299"/>
      <c r="BW240" s="299"/>
      <c r="BX240" s="299"/>
      <c r="BY240" s="299"/>
      <c r="BZ240" s="299"/>
      <c r="CA240" s="299"/>
      <c r="CB240" s="299"/>
      <c r="CC240" s="299"/>
      <c r="CD240" s="299"/>
      <c r="CE240" s="299"/>
      <c r="CF240" s="299"/>
      <c r="CG240" s="299"/>
      <c r="CH240" s="299"/>
      <c r="CI240" s="299"/>
      <c r="CJ240" s="299"/>
      <c r="CK240" s="299"/>
      <c r="CL240" s="299"/>
      <c r="CM240" s="299"/>
      <c r="CN240" s="299"/>
      <c r="CO240" s="299"/>
      <c r="CP240" s="299"/>
      <c r="CQ240" s="299"/>
      <c r="CR240" s="299"/>
    </row>
    <row r="241" spans="10:96" x14ac:dyDescent="0.2">
      <c r="J241" s="260"/>
      <c r="K241" s="299"/>
      <c r="L241" s="299"/>
      <c r="M241" s="299"/>
      <c r="N241" s="299"/>
      <c r="O241" s="299"/>
      <c r="P241" s="299"/>
      <c r="Q241" s="299"/>
      <c r="R241" s="299"/>
      <c r="S241" s="299"/>
      <c r="T241" s="299"/>
      <c r="U241" s="299"/>
      <c r="V241" s="299"/>
      <c r="W241" s="299"/>
      <c r="X241" s="299"/>
      <c r="Y241" s="299"/>
      <c r="Z241" s="299"/>
      <c r="AA241" s="299"/>
      <c r="AB241" s="299"/>
      <c r="AC241" s="299"/>
      <c r="AD241" s="299"/>
      <c r="AE241" s="299"/>
      <c r="AF241" s="299"/>
      <c r="AG241" s="299"/>
      <c r="AH241" s="299"/>
      <c r="AI241" s="299"/>
      <c r="AJ241" s="299"/>
      <c r="AK241" s="299"/>
      <c r="AL241" s="299"/>
      <c r="AM241" s="299"/>
      <c r="AN241" s="299"/>
      <c r="AO241" s="299"/>
      <c r="AP241" s="299"/>
      <c r="AQ241" s="299"/>
      <c r="AR241" s="299"/>
      <c r="AS241" s="299"/>
      <c r="AT241" s="299"/>
      <c r="AU241" s="299"/>
      <c r="AV241" s="299"/>
      <c r="AW241" s="299"/>
      <c r="AX241" s="299"/>
      <c r="AY241" s="299"/>
      <c r="AZ241" s="299"/>
      <c r="BA241" s="299"/>
      <c r="BB241" s="299"/>
      <c r="BC241" s="299"/>
      <c r="BD241" s="299"/>
      <c r="BE241" s="299"/>
      <c r="BF241" s="299"/>
      <c r="BG241" s="299"/>
      <c r="BH241" s="299"/>
      <c r="BI241" s="299"/>
      <c r="BJ241" s="299"/>
      <c r="BK241" s="299"/>
      <c r="BL241" s="299"/>
      <c r="BM241" s="299"/>
      <c r="BN241" s="299"/>
      <c r="BO241" s="299"/>
      <c r="BP241" s="299"/>
      <c r="BQ241" s="299"/>
      <c r="BR241" s="299"/>
      <c r="BS241" s="299"/>
      <c r="BT241" s="299"/>
      <c r="BU241" s="299"/>
      <c r="BV241" s="299"/>
      <c r="BW241" s="299"/>
      <c r="BX241" s="299"/>
      <c r="BY241" s="299"/>
      <c r="BZ241" s="299"/>
      <c r="CA241" s="299"/>
      <c r="CB241" s="299"/>
      <c r="CC241" s="299"/>
      <c r="CD241" s="299"/>
      <c r="CE241" s="299"/>
      <c r="CF241" s="299"/>
      <c r="CG241" s="299"/>
      <c r="CH241" s="299"/>
      <c r="CI241" s="299"/>
      <c r="CJ241" s="299"/>
      <c r="CK241" s="299"/>
      <c r="CL241" s="299"/>
      <c r="CM241" s="299"/>
      <c r="CN241" s="299"/>
      <c r="CO241" s="299"/>
      <c r="CP241" s="299"/>
      <c r="CQ241" s="299"/>
      <c r="CR241" s="299"/>
    </row>
    <row r="242" spans="10:96" x14ac:dyDescent="0.2">
      <c r="J242" s="260"/>
      <c r="K242" s="299"/>
      <c r="L242" s="299"/>
      <c r="M242" s="299"/>
      <c r="N242" s="299"/>
      <c r="O242" s="299"/>
      <c r="P242" s="299"/>
      <c r="Q242" s="299"/>
      <c r="R242" s="299"/>
      <c r="S242" s="299"/>
      <c r="T242" s="299"/>
      <c r="U242" s="299"/>
      <c r="V242" s="299"/>
      <c r="W242" s="299"/>
      <c r="X242" s="299"/>
      <c r="Y242" s="299"/>
      <c r="Z242" s="299"/>
      <c r="AA242" s="299"/>
      <c r="AB242" s="299"/>
      <c r="AC242" s="299"/>
      <c r="AD242" s="299"/>
      <c r="AE242" s="299"/>
      <c r="AF242" s="299"/>
      <c r="AG242" s="299"/>
      <c r="AH242" s="299"/>
      <c r="AI242" s="299"/>
      <c r="AJ242" s="299"/>
      <c r="AK242" s="299"/>
      <c r="AL242" s="299"/>
      <c r="AM242" s="299"/>
      <c r="AN242" s="299"/>
      <c r="AO242" s="299"/>
      <c r="AP242" s="299"/>
      <c r="AQ242" s="299"/>
      <c r="AR242" s="299"/>
      <c r="AS242" s="299"/>
      <c r="AT242" s="299"/>
      <c r="AU242" s="299"/>
      <c r="AV242" s="299"/>
      <c r="AW242" s="299"/>
      <c r="AX242" s="299"/>
      <c r="AY242" s="299"/>
      <c r="AZ242" s="299"/>
      <c r="BA242" s="299"/>
      <c r="BB242" s="299"/>
      <c r="BC242" s="299"/>
      <c r="BD242" s="299"/>
      <c r="BE242" s="299"/>
      <c r="BF242" s="299"/>
      <c r="BG242" s="299"/>
      <c r="BH242" s="299"/>
      <c r="BI242" s="299"/>
      <c r="BJ242" s="299"/>
      <c r="BK242" s="299"/>
      <c r="BL242" s="299"/>
      <c r="BM242" s="299"/>
      <c r="BN242" s="299"/>
      <c r="BO242" s="299"/>
      <c r="BP242" s="299"/>
      <c r="BQ242" s="299"/>
      <c r="BR242" s="299"/>
      <c r="BS242" s="299"/>
      <c r="BT242" s="299"/>
      <c r="BU242" s="299"/>
      <c r="BV242" s="299"/>
      <c r="BW242" s="299"/>
      <c r="BX242" s="299"/>
      <c r="BY242" s="299"/>
      <c r="BZ242" s="299"/>
      <c r="CA242" s="299"/>
      <c r="CB242" s="299"/>
      <c r="CC242" s="299"/>
      <c r="CD242" s="299"/>
      <c r="CE242" s="299"/>
      <c r="CF242" s="299"/>
      <c r="CG242" s="299"/>
      <c r="CH242" s="299"/>
      <c r="CI242" s="299"/>
      <c r="CJ242" s="299"/>
      <c r="CK242" s="299"/>
      <c r="CL242" s="299"/>
      <c r="CM242" s="299"/>
      <c r="CN242" s="299"/>
      <c r="CO242" s="299"/>
      <c r="CP242" s="299"/>
      <c r="CQ242" s="299"/>
      <c r="CR242" s="299"/>
    </row>
    <row r="243" spans="10:96" x14ac:dyDescent="0.2">
      <c r="J243" s="260"/>
      <c r="K243" s="299"/>
      <c r="L243" s="299"/>
      <c r="M243" s="299"/>
      <c r="N243" s="299"/>
      <c r="O243" s="299"/>
      <c r="P243" s="299"/>
      <c r="Q243" s="299"/>
      <c r="R243" s="299"/>
      <c r="S243" s="299"/>
      <c r="T243" s="299"/>
      <c r="U243" s="299"/>
      <c r="V243" s="299"/>
      <c r="W243" s="299"/>
      <c r="X243" s="299"/>
      <c r="Y243" s="299"/>
      <c r="Z243" s="299"/>
      <c r="AA243" s="299"/>
      <c r="AB243" s="299"/>
      <c r="AC243" s="299"/>
      <c r="AD243" s="299"/>
      <c r="AE243" s="299"/>
      <c r="AF243" s="299"/>
      <c r="AG243" s="299"/>
      <c r="AH243" s="299"/>
      <c r="AI243" s="299"/>
      <c r="AJ243" s="299"/>
      <c r="AK243" s="299"/>
      <c r="AL243" s="299"/>
      <c r="AM243" s="299"/>
      <c r="AN243" s="299"/>
      <c r="AO243" s="299"/>
      <c r="AP243" s="299"/>
      <c r="AQ243" s="299"/>
      <c r="AR243" s="299"/>
      <c r="AS243" s="299"/>
      <c r="AT243" s="299"/>
      <c r="AU243" s="299"/>
      <c r="AV243" s="299"/>
      <c r="AW243" s="299"/>
      <c r="AX243" s="299"/>
      <c r="AY243" s="299"/>
      <c r="AZ243" s="299"/>
      <c r="BA243" s="299"/>
      <c r="BB243" s="299"/>
      <c r="BC243" s="299"/>
      <c r="BD243" s="299"/>
      <c r="BE243" s="299"/>
      <c r="BF243" s="299"/>
      <c r="BG243" s="299"/>
      <c r="BH243" s="299"/>
      <c r="BI243" s="299"/>
      <c r="BJ243" s="299"/>
      <c r="BK243" s="299"/>
      <c r="BL243" s="299"/>
      <c r="BM243" s="299"/>
      <c r="BN243" s="299"/>
      <c r="BO243" s="299"/>
      <c r="BP243" s="299"/>
      <c r="BQ243" s="299"/>
      <c r="BR243" s="299"/>
      <c r="BS243" s="299"/>
      <c r="BT243" s="299"/>
      <c r="BU243" s="299"/>
      <c r="BV243" s="299"/>
      <c r="BW243" s="299"/>
      <c r="BX243" s="299"/>
      <c r="BY243" s="299"/>
      <c r="BZ243" s="299"/>
      <c r="CA243" s="299"/>
      <c r="CB243" s="299"/>
      <c r="CC243" s="299"/>
      <c r="CD243" s="299"/>
      <c r="CE243" s="299"/>
      <c r="CF243" s="299"/>
      <c r="CG243" s="299"/>
      <c r="CH243" s="299"/>
      <c r="CI243" s="299"/>
      <c r="CJ243" s="299"/>
      <c r="CK243" s="299"/>
      <c r="CL243" s="299"/>
      <c r="CM243" s="299"/>
      <c r="CN243" s="299"/>
      <c r="CO243" s="299"/>
      <c r="CP243" s="299"/>
      <c r="CQ243" s="299"/>
      <c r="CR243" s="299"/>
    </row>
    <row r="244" spans="10:96" x14ac:dyDescent="0.2">
      <c r="J244" s="260"/>
      <c r="K244" s="299"/>
      <c r="L244" s="299"/>
      <c r="M244" s="299"/>
      <c r="N244" s="299"/>
      <c r="O244" s="299"/>
      <c r="P244" s="299"/>
      <c r="Q244" s="299"/>
      <c r="R244" s="299"/>
      <c r="S244" s="299"/>
      <c r="T244" s="299"/>
      <c r="U244" s="299"/>
      <c r="V244" s="299"/>
      <c r="W244" s="299"/>
      <c r="X244" s="299"/>
      <c r="Y244" s="299"/>
      <c r="Z244" s="299"/>
      <c r="AA244" s="299"/>
      <c r="AB244" s="299"/>
      <c r="AC244" s="299"/>
      <c r="AD244" s="299"/>
      <c r="AE244" s="299"/>
      <c r="AF244" s="299"/>
      <c r="AG244" s="299"/>
      <c r="AH244" s="299"/>
      <c r="AI244" s="299"/>
      <c r="AJ244" s="299"/>
      <c r="AK244" s="299"/>
      <c r="AL244" s="299"/>
      <c r="AM244" s="299"/>
      <c r="AN244" s="299"/>
      <c r="AO244" s="299"/>
      <c r="AP244" s="299"/>
      <c r="AQ244" s="299"/>
      <c r="AR244" s="299"/>
      <c r="AS244" s="299"/>
      <c r="AT244" s="299"/>
      <c r="AU244" s="299"/>
      <c r="AV244" s="299"/>
      <c r="AW244" s="299"/>
      <c r="AX244" s="299"/>
      <c r="AY244" s="299"/>
      <c r="AZ244" s="299"/>
      <c r="BA244" s="299"/>
      <c r="BB244" s="299"/>
      <c r="BC244" s="299"/>
      <c r="BD244" s="299"/>
      <c r="BE244" s="299"/>
      <c r="BF244" s="299"/>
      <c r="BG244" s="299"/>
      <c r="BH244" s="299"/>
      <c r="BI244" s="299"/>
      <c r="BJ244" s="299"/>
      <c r="BK244" s="299"/>
      <c r="BL244" s="299"/>
      <c r="BM244" s="299"/>
      <c r="BN244" s="299"/>
      <c r="BO244" s="299"/>
      <c r="BP244" s="299"/>
      <c r="BQ244" s="299"/>
      <c r="BR244" s="299"/>
      <c r="BS244" s="299"/>
      <c r="BT244" s="299"/>
      <c r="BU244" s="299"/>
      <c r="BV244" s="299"/>
      <c r="BW244" s="299"/>
      <c r="BX244" s="299"/>
      <c r="BY244" s="299"/>
      <c r="BZ244" s="299"/>
      <c r="CA244" s="299"/>
      <c r="CB244" s="299"/>
      <c r="CC244" s="299"/>
      <c r="CD244" s="299"/>
      <c r="CE244" s="299"/>
      <c r="CF244" s="299"/>
      <c r="CG244" s="299"/>
      <c r="CH244" s="299"/>
      <c r="CI244" s="299"/>
      <c r="CJ244" s="299"/>
      <c r="CK244" s="299"/>
      <c r="CL244" s="299"/>
      <c r="CM244" s="299"/>
      <c r="CN244" s="299"/>
      <c r="CO244" s="299"/>
      <c r="CP244" s="299"/>
      <c r="CQ244" s="299"/>
      <c r="CR244" s="299"/>
    </row>
    <row r="245" spans="10:96" x14ac:dyDescent="0.2">
      <c r="J245" s="260"/>
      <c r="K245" s="299"/>
      <c r="L245" s="299"/>
      <c r="M245" s="299"/>
      <c r="N245" s="299"/>
      <c r="O245" s="299"/>
      <c r="P245" s="299"/>
      <c r="Q245" s="299"/>
      <c r="R245" s="299"/>
      <c r="S245" s="299"/>
      <c r="T245" s="299"/>
      <c r="U245" s="299"/>
      <c r="V245" s="299"/>
      <c r="W245" s="299"/>
      <c r="X245" s="299"/>
      <c r="Y245" s="299"/>
      <c r="Z245" s="299"/>
      <c r="AA245" s="299"/>
      <c r="AB245" s="299"/>
      <c r="AC245" s="299"/>
      <c r="AD245" s="299"/>
      <c r="AE245" s="299"/>
      <c r="AF245" s="299"/>
      <c r="AG245" s="299"/>
      <c r="AH245" s="299"/>
      <c r="AI245" s="299"/>
      <c r="AJ245" s="299"/>
      <c r="AK245" s="299"/>
      <c r="AL245" s="299"/>
      <c r="AM245" s="299"/>
      <c r="AN245" s="299"/>
      <c r="AO245" s="299"/>
      <c r="AP245" s="299"/>
      <c r="AQ245" s="299"/>
      <c r="AR245" s="299"/>
      <c r="AS245" s="299"/>
      <c r="AT245" s="299"/>
      <c r="AU245" s="299"/>
      <c r="AV245" s="299"/>
      <c r="AW245" s="299"/>
      <c r="AX245" s="299"/>
      <c r="AY245" s="299"/>
      <c r="AZ245" s="299"/>
      <c r="BA245" s="299"/>
      <c r="BB245" s="299"/>
      <c r="BC245" s="299"/>
      <c r="BD245" s="299"/>
      <c r="BE245" s="299"/>
      <c r="BF245" s="299"/>
      <c r="BG245" s="299"/>
      <c r="BH245" s="299"/>
      <c r="BI245" s="299"/>
      <c r="BJ245" s="299"/>
      <c r="BK245" s="299"/>
      <c r="BL245" s="299"/>
      <c r="BM245" s="299"/>
      <c r="BN245" s="299"/>
      <c r="BO245" s="299"/>
      <c r="BP245" s="299"/>
      <c r="BQ245" s="299"/>
      <c r="BR245" s="299"/>
      <c r="BS245" s="299"/>
      <c r="BT245" s="299"/>
      <c r="BU245" s="299"/>
      <c r="BV245" s="299"/>
      <c r="BW245" s="299"/>
      <c r="BX245" s="299"/>
      <c r="BY245" s="299"/>
      <c r="BZ245" s="299"/>
      <c r="CA245" s="299"/>
      <c r="CB245" s="299"/>
      <c r="CC245" s="299"/>
      <c r="CD245" s="299"/>
      <c r="CE245" s="299"/>
      <c r="CF245" s="299"/>
      <c r="CG245" s="299"/>
      <c r="CH245" s="299"/>
      <c r="CI245" s="299"/>
      <c r="CJ245" s="299"/>
      <c r="CK245" s="299"/>
      <c r="CL245" s="299"/>
      <c r="CM245" s="299"/>
      <c r="CN245" s="299"/>
      <c r="CO245" s="299"/>
      <c r="CP245" s="299"/>
      <c r="CQ245" s="299"/>
      <c r="CR245" s="299"/>
    </row>
    <row r="246" spans="10:96" x14ac:dyDescent="0.2">
      <c r="J246" s="260"/>
      <c r="K246" s="299"/>
      <c r="L246" s="299"/>
      <c r="M246" s="299"/>
      <c r="N246" s="299"/>
      <c r="O246" s="299"/>
      <c r="P246" s="299"/>
      <c r="Q246" s="299"/>
      <c r="R246" s="299"/>
      <c r="S246" s="299"/>
      <c r="T246" s="299"/>
      <c r="U246" s="299"/>
      <c r="V246" s="299"/>
      <c r="W246" s="299"/>
      <c r="X246" s="299"/>
      <c r="Y246" s="299"/>
      <c r="Z246" s="299"/>
      <c r="AA246" s="299"/>
      <c r="AB246" s="299"/>
      <c r="AC246" s="299"/>
      <c r="AD246" s="299"/>
      <c r="AE246" s="299"/>
      <c r="AF246" s="299"/>
      <c r="AG246" s="299"/>
      <c r="AH246" s="299"/>
      <c r="AI246" s="299"/>
      <c r="AJ246" s="299"/>
      <c r="AK246" s="299"/>
      <c r="AL246" s="299"/>
      <c r="AM246" s="299"/>
      <c r="AN246" s="299"/>
      <c r="AO246" s="299"/>
      <c r="AP246" s="299"/>
      <c r="AQ246" s="299"/>
      <c r="AR246" s="299"/>
      <c r="AS246" s="299"/>
      <c r="AT246" s="299"/>
      <c r="AU246" s="299"/>
      <c r="AV246" s="299"/>
      <c r="AW246" s="299"/>
      <c r="AX246" s="299"/>
      <c r="AY246" s="299"/>
      <c r="AZ246" s="299"/>
      <c r="BA246" s="299"/>
      <c r="BB246" s="299"/>
      <c r="BC246" s="299"/>
      <c r="BD246" s="299"/>
      <c r="BE246" s="299"/>
      <c r="BF246" s="299"/>
      <c r="BG246" s="299"/>
      <c r="BH246" s="299"/>
      <c r="BI246" s="299"/>
      <c r="BJ246" s="299"/>
      <c r="BK246" s="299"/>
      <c r="BL246" s="299"/>
      <c r="BM246" s="299"/>
      <c r="BN246" s="299"/>
      <c r="BO246" s="299"/>
      <c r="BP246" s="299"/>
      <c r="BQ246" s="299"/>
      <c r="BR246" s="299"/>
      <c r="BS246" s="299"/>
      <c r="BT246" s="299"/>
      <c r="BU246" s="299"/>
      <c r="BV246" s="299"/>
      <c r="BW246" s="299"/>
      <c r="BX246" s="299"/>
      <c r="BY246" s="299"/>
      <c r="BZ246" s="299"/>
      <c r="CA246" s="299"/>
      <c r="CB246" s="299"/>
      <c r="CC246" s="299"/>
      <c r="CD246" s="299"/>
      <c r="CE246" s="299"/>
      <c r="CF246" s="299"/>
      <c r="CG246" s="299"/>
      <c r="CH246" s="299"/>
      <c r="CI246" s="299"/>
      <c r="CJ246" s="299"/>
      <c r="CK246" s="299"/>
      <c r="CL246" s="299"/>
      <c r="CM246" s="299"/>
      <c r="CN246" s="299"/>
      <c r="CO246" s="299"/>
      <c r="CP246" s="299"/>
      <c r="CQ246" s="299"/>
      <c r="CR246" s="299"/>
    </row>
    <row r="247" spans="10:96" x14ac:dyDescent="0.2">
      <c r="J247" s="260"/>
      <c r="K247" s="299"/>
      <c r="L247" s="299"/>
      <c r="M247" s="299"/>
      <c r="N247" s="299"/>
      <c r="O247" s="299"/>
      <c r="P247" s="299"/>
      <c r="Q247" s="299"/>
      <c r="R247" s="299"/>
      <c r="S247" s="299"/>
      <c r="T247" s="299"/>
      <c r="U247" s="299"/>
      <c r="V247" s="299"/>
      <c r="W247" s="299"/>
      <c r="X247" s="299"/>
      <c r="Y247" s="299"/>
      <c r="Z247" s="299"/>
      <c r="AA247" s="299"/>
      <c r="AB247" s="299"/>
      <c r="AC247" s="299"/>
      <c r="AD247" s="299"/>
      <c r="AE247" s="299"/>
      <c r="AF247" s="299"/>
      <c r="AG247" s="299"/>
      <c r="AH247" s="299"/>
      <c r="AI247" s="299"/>
      <c r="AJ247" s="299"/>
      <c r="AK247" s="299"/>
      <c r="AL247" s="299"/>
      <c r="AM247" s="299"/>
      <c r="AN247" s="299"/>
      <c r="AO247" s="299"/>
      <c r="AP247" s="299"/>
      <c r="AQ247" s="299"/>
      <c r="AR247" s="299"/>
      <c r="AS247" s="299"/>
      <c r="AT247" s="299"/>
      <c r="AU247" s="299"/>
      <c r="AV247" s="299"/>
      <c r="AW247" s="299"/>
      <c r="AX247" s="299"/>
      <c r="AY247" s="299"/>
      <c r="AZ247" s="299"/>
      <c r="BA247" s="299"/>
      <c r="BB247" s="299"/>
      <c r="BC247" s="299"/>
      <c r="BD247" s="299"/>
      <c r="BE247" s="299"/>
      <c r="BF247" s="299"/>
      <c r="BG247" s="299"/>
      <c r="BH247" s="299"/>
      <c r="BI247" s="299"/>
      <c r="BJ247" s="299"/>
      <c r="BK247" s="299"/>
      <c r="BL247" s="299"/>
      <c r="BM247" s="299"/>
      <c r="BN247" s="299"/>
      <c r="BO247" s="299"/>
      <c r="BP247" s="299"/>
      <c r="BQ247" s="299"/>
      <c r="BR247" s="299"/>
      <c r="BS247" s="299"/>
      <c r="BT247" s="299"/>
      <c r="BU247" s="299"/>
      <c r="BV247" s="299"/>
      <c r="BW247" s="299"/>
      <c r="BX247" s="299"/>
      <c r="BY247" s="299"/>
      <c r="BZ247" s="299"/>
      <c r="CA247" s="299"/>
      <c r="CB247" s="299"/>
      <c r="CC247" s="299"/>
      <c r="CD247" s="299"/>
      <c r="CE247" s="299"/>
      <c r="CF247" s="299"/>
      <c r="CG247" s="299"/>
      <c r="CH247" s="299"/>
      <c r="CI247" s="299"/>
      <c r="CJ247" s="299"/>
      <c r="CK247" s="299"/>
      <c r="CL247" s="299"/>
      <c r="CM247" s="299"/>
      <c r="CN247" s="299"/>
      <c r="CO247" s="299"/>
      <c r="CP247" s="299"/>
      <c r="CQ247" s="299"/>
      <c r="CR247" s="299"/>
    </row>
    <row r="248" spans="10:96" x14ac:dyDescent="0.2">
      <c r="J248" s="260"/>
      <c r="K248" s="299"/>
      <c r="L248" s="299"/>
      <c r="M248" s="299"/>
      <c r="N248" s="299"/>
      <c r="O248" s="299"/>
      <c r="P248" s="299"/>
      <c r="Q248" s="299"/>
      <c r="R248" s="299"/>
      <c r="S248" s="299"/>
      <c r="T248" s="299"/>
      <c r="U248" s="299"/>
      <c r="V248" s="299"/>
      <c r="W248" s="299"/>
      <c r="X248" s="299"/>
      <c r="Y248" s="299"/>
      <c r="Z248" s="299"/>
      <c r="AA248" s="299"/>
      <c r="AB248" s="299"/>
      <c r="AC248" s="299"/>
      <c r="AD248" s="299"/>
      <c r="AE248" s="299"/>
      <c r="AF248" s="299"/>
      <c r="AG248" s="299"/>
      <c r="AH248" s="299"/>
      <c r="AI248" s="299"/>
      <c r="AJ248" s="299"/>
      <c r="AK248" s="299"/>
      <c r="AL248" s="299"/>
      <c r="AM248" s="299"/>
      <c r="AN248" s="299"/>
      <c r="AO248" s="299"/>
      <c r="AP248" s="299"/>
      <c r="AQ248" s="299"/>
      <c r="AR248" s="299"/>
      <c r="AS248" s="299"/>
      <c r="AT248" s="299"/>
      <c r="AU248" s="299"/>
      <c r="AV248" s="299"/>
      <c r="AW248" s="299"/>
      <c r="AX248" s="299"/>
      <c r="AY248" s="299"/>
      <c r="AZ248" s="299"/>
      <c r="BA248" s="299"/>
      <c r="BB248" s="299"/>
      <c r="BC248" s="299"/>
      <c r="BD248" s="299"/>
      <c r="BE248" s="299"/>
      <c r="BF248" s="299"/>
      <c r="BG248" s="299"/>
      <c r="BH248" s="299"/>
      <c r="BI248" s="299"/>
      <c r="BJ248" s="299"/>
      <c r="BK248" s="299"/>
      <c r="BL248" s="299"/>
      <c r="BM248" s="299"/>
      <c r="BN248" s="299"/>
      <c r="BO248" s="299"/>
      <c r="BP248" s="299"/>
      <c r="BQ248" s="299"/>
      <c r="BR248" s="299"/>
      <c r="BS248" s="299"/>
      <c r="BT248" s="299"/>
      <c r="BU248" s="299"/>
      <c r="BV248" s="299"/>
      <c r="BW248" s="299"/>
      <c r="BX248" s="299"/>
      <c r="BY248" s="299"/>
      <c r="BZ248" s="299"/>
      <c r="CA248" s="299"/>
      <c r="CB248" s="299"/>
      <c r="CC248" s="299"/>
      <c r="CD248" s="299"/>
      <c r="CE248" s="299"/>
      <c r="CF248" s="299"/>
      <c r="CG248" s="299"/>
      <c r="CH248" s="299"/>
      <c r="CI248" s="299"/>
      <c r="CJ248" s="299"/>
      <c r="CK248" s="299"/>
      <c r="CL248" s="299"/>
      <c r="CM248" s="299"/>
      <c r="CN248" s="299"/>
      <c r="CO248" s="299"/>
      <c r="CP248" s="299"/>
      <c r="CQ248" s="299"/>
      <c r="CR248" s="299"/>
    </row>
    <row r="249" spans="10:96" x14ac:dyDescent="0.2">
      <c r="J249" s="260"/>
      <c r="K249" s="299"/>
      <c r="L249" s="299"/>
      <c r="M249" s="299"/>
      <c r="N249" s="299"/>
      <c r="O249" s="299"/>
      <c r="P249" s="299"/>
      <c r="Q249" s="299"/>
      <c r="R249" s="299"/>
      <c r="S249" s="299"/>
      <c r="T249" s="299"/>
      <c r="U249" s="299"/>
      <c r="V249" s="299"/>
      <c r="W249" s="299"/>
      <c r="X249" s="299"/>
      <c r="Y249" s="299"/>
      <c r="Z249" s="299"/>
      <c r="AA249" s="299"/>
      <c r="AB249" s="299"/>
      <c r="AC249" s="299"/>
      <c r="AD249" s="299"/>
      <c r="AE249" s="299"/>
      <c r="AF249" s="299"/>
      <c r="AG249" s="299"/>
      <c r="AH249" s="299"/>
      <c r="AI249" s="299"/>
      <c r="AJ249" s="299"/>
      <c r="AK249" s="299"/>
      <c r="AL249" s="299"/>
      <c r="AM249" s="299"/>
      <c r="AN249" s="299"/>
      <c r="AO249" s="299"/>
      <c r="AP249" s="299"/>
      <c r="AQ249" s="299"/>
      <c r="AR249" s="299"/>
      <c r="AS249" s="299"/>
      <c r="AT249" s="299"/>
      <c r="AU249" s="299"/>
      <c r="AV249" s="299"/>
      <c r="AW249" s="299"/>
      <c r="AX249" s="299"/>
      <c r="AY249" s="299"/>
      <c r="AZ249" s="299"/>
      <c r="BA249" s="299"/>
      <c r="BB249" s="299"/>
      <c r="BC249" s="299"/>
      <c r="BD249" s="299"/>
      <c r="BE249" s="299"/>
      <c r="BF249" s="299"/>
      <c r="BG249" s="299"/>
      <c r="BH249" s="299"/>
      <c r="BI249" s="299"/>
      <c r="BJ249" s="299"/>
      <c r="BK249" s="299"/>
      <c r="BL249" s="299"/>
      <c r="BM249" s="299"/>
      <c r="BN249" s="299"/>
      <c r="BO249" s="299"/>
      <c r="BP249" s="299"/>
      <c r="BQ249" s="299"/>
      <c r="BR249" s="299"/>
      <c r="BS249" s="299"/>
      <c r="BT249" s="299"/>
      <c r="BU249" s="299"/>
      <c r="BV249" s="299"/>
      <c r="BW249" s="299"/>
      <c r="BX249" s="299"/>
      <c r="BY249" s="299"/>
      <c r="BZ249" s="299"/>
      <c r="CA249" s="299"/>
      <c r="CB249" s="299"/>
      <c r="CC249" s="299"/>
      <c r="CD249" s="299"/>
      <c r="CE249" s="299"/>
      <c r="CF249" s="299"/>
      <c r="CG249" s="299"/>
      <c r="CH249" s="299"/>
      <c r="CI249" s="299"/>
      <c r="CJ249" s="299"/>
      <c r="CK249" s="299"/>
      <c r="CL249" s="299"/>
      <c r="CM249" s="299"/>
      <c r="CN249" s="299"/>
      <c r="CO249" s="299"/>
      <c r="CP249" s="299"/>
      <c r="CQ249" s="299"/>
      <c r="CR249" s="299"/>
    </row>
    <row r="250" spans="10:96" x14ac:dyDescent="0.2">
      <c r="J250" s="260"/>
      <c r="K250" s="299"/>
      <c r="L250" s="299"/>
      <c r="M250" s="299"/>
      <c r="N250" s="299"/>
      <c r="O250" s="299"/>
      <c r="P250" s="299"/>
      <c r="Q250" s="299"/>
      <c r="R250" s="299"/>
      <c r="S250" s="299"/>
      <c r="T250" s="299"/>
      <c r="U250" s="299"/>
      <c r="V250" s="299"/>
      <c r="W250" s="299"/>
      <c r="X250" s="299"/>
      <c r="Y250" s="299"/>
      <c r="Z250" s="299"/>
      <c r="AA250" s="299"/>
      <c r="AB250" s="299"/>
      <c r="AC250" s="299"/>
      <c r="AD250" s="299"/>
      <c r="AE250" s="299"/>
      <c r="AF250" s="299"/>
      <c r="AG250" s="299"/>
      <c r="AH250" s="299"/>
      <c r="AI250" s="299"/>
      <c r="AJ250" s="299"/>
      <c r="AK250" s="299"/>
      <c r="AL250" s="299"/>
      <c r="AM250" s="299"/>
      <c r="AN250" s="299"/>
      <c r="AO250" s="299"/>
      <c r="AP250" s="299"/>
      <c r="AQ250" s="299"/>
      <c r="AR250" s="299"/>
      <c r="AS250" s="299"/>
      <c r="AT250" s="299"/>
      <c r="AU250" s="299"/>
      <c r="AV250" s="299"/>
      <c r="AW250" s="299"/>
      <c r="AX250" s="299"/>
      <c r="AY250" s="299"/>
      <c r="AZ250" s="299"/>
      <c r="BA250" s="299"/>
      <c r="BB250" s="299"/>
      <c r="BC250" s="299"/>
      <c r="BD250" s="299"/>
      <c r="BE250" s="299"/>
      <c r="BF250" s="299"/>
      <c r="BG250" s="299"/>
      <c r="BH250" s="299"/>
      <c r="BI250" s="299"/>
      <c r="BJ250" s="299"/>
      <c r="BK250" s="299"/>
      <c r="BL250" s="299"/>
      <c r="BM250" s="299"/>
      <c r="BN250" s="299"/>
      <c r="BO250" s="299"/>
      <c r="BP250" s="299"/>
      <c r="BQ250" s="299"/>
      <c r="BR250" s="299"/>
      <c r="BS250" s="299"/>
      <c r="BT250" s="299"/>
      <c r="BU250" s="299"/>
      <c r="BV250" s="299"/>
      <c r="BW250" s="299"/>
      <c r="BX250" s="299"/>
      <c r="BY250" s="299"/>
      <c r="BZ250" s="299"/>
      <c r="CA250" s="299"/>
      <c r="CB250" s="299"/>
      <c r="CC250" s="299"/>
      <c r="CD250" s="299"/>
      <c r="CE250" s="299"/>
      <c r="CF250" s="299"/>
      <c r="CG250" s="299"/>
      <c r="CH250" s="299"/>
      <c r="CI250" s="299"/>
      <c r="CJ250" s="299"/>
      <c r="CK250" s="299"/>
      <c r="CL250" s="299"/>
      <c r="CM250" s="299"/>
      <c r="CN250" s="299"/>
      <c r="CO250" s="299"/>
      <c r="CP250" s="299"/>
      <c r="CQ250" s="299"/>
      <c r="CR250" s="299"/>
    </row>
    <row r="251" spans="10:96" x14ac:dyDescent="0.2">
      <c r="J251" s="260"/>
      <c r="K251" s="299"/>
      <c r="L251" s="299"/>
      <c r="M251" s="299"/>
      <c r="N251" s="299"/>
      <c r="O251" s="299"/>
      <c r="P251" s="299"/>
      <c r="Q251" s="299"/>
      <c r="R251" s="299"/>
      <c r="S251" s="299"/>
      <c r="T251" s="299"/>
      <c r="U251" s="299"/>
      <c r="V251" s="299"/>
      <c r="W251" s="299"/>
      <c r="X251" s="299"/>
      <c r="Y251" s="299"/>
      <c r="Z251" s="299"/>
      <c r="AA251" s="299"/>
      <c r="AB251" s="299"/>
      <c r="AC251" s="299"/>
      <c r="AD251" s="299"/>
      <c r="AE251" s="299"/>
      <c r="AF251" s="299"/>
      <c r="AG251" s="299"/>
      <c r="AH251" s="299"/>
      <c r="AI251" s="299"/>
      <c r="AJ251" s="299"/>
      <c r="AK251" s="299"/>
      <c r="AL251" s="299"/>
      <c r="AM251" s="299"/>
      <c r="AN251" s="299"/>
      <c r="AO251" s="299"/>
      <c r="AP251" s="299"/>
      <c r="AQ251" s="299"/>
      <c r="AR251" s="299"/>
      <c r="AS251" s="299"/>
      <c r="AT251" s="299"/>
      <c r="AU251" s="299"/>
      <c r="AV251" s="299"/>
      <c r="AW251" s="299"/>
      <c r="AX251" s="299"/>
      <c r="AY251" s="299"/>
      <c r="AZ251" s="299"/>
      <c r="BA251" s="299"/>
      <c r="BB251" s="299"/>
      <c r="BC251" s="299"/>
      <c r="BD251" s="299"/>
      <c r="BE251" s="299"/>
      <c r="BF251" s="299"/>
      <c r="BG251" s="299"/>
      <c r="BH251" s="299"/>
      <c r="BI251" s="299"/>
      <c r="BJ251" s="299"/>
      <c r="BK251" s="299"/>
      <c r="BL251" s="299"/>
      <c r="BM251" s="299"/>
      <c r="BN251" s="299"/>
      <c r="BO251" s="299"/>
      <c r="BP251" s="299"/>
      <c r="BQ251" s="299"/>
      <c r="BR251" s="299"/>
      <c r="BS251" s="299"/>
      <c r="BT251" s="299"/>
      <c r="BU251" s="299"/>
      <c r="BV251" s="299"/>
      <c r="BW251" s="299"/>
      <c r="BX251" s="299"/>
      <c r="BY251" s="299"/>
      <c r="BZ251" s="299"/>
      <c r="CA251" s="299"/>
      <c r="CB251" s="299"/>
      <c r="CC251" s="299"/>
      <c r="CD251" s="299"/>
      <c r="CE251" s="299"/>
      <c r="CF251" s="299"/>
      <c r="CG251" s="299"/>
      <c r="CH251" s="299"/>
      <c r="CI251" s="299"/>
      <c r="CJ251" s="299"/>
      <c r="CK251" s="299"/>
      <c r="CL251" s="299"/>
      <c r="CM251" s="299"/>
      <c r="CN251" s="299"/>
      <c r="CO251" s="299"/>
      <c r="CP251" s="299"/>
      <c r="CQ251" s="299"/>
      <c r="CR251" s="299"/>
    </row>
    <row r="252" spans="10:96" x14ac:dyDescent="0.2">
      <c r="J252" s="260"/>
      <c r="K252" s="299"/>
      <c r="L252" s="299"/>
      <c r="M252" s="299"/>
      <c r="N252" s="299"/>
      <c r="O252" s="299"/>
      <c r="P252" s="299"/>
      <c r="Q252" s="299"/>
      <c r="R252" s="299"/>
      <c r="S252" s="299"/>
      <c r="T252" s="299"/>
      <c r="U252" s="299"/>
      <c r="V252" s="299"/>
      <c r="W252" s="299"/>
      <c r="X252" s="299"/>
      <c r="Y252" s="299"/>
      <c r="Z252" s="299"/>
      <c r="AA252" s="299"/>
      <c r="AB252" s="299"/>
      <c r="AC252" s="299"/>
      <c r="AD252" s="299"/>
      <c r="AE252" s="299"/>
      <c r="AF252" s="299"/>
      <c r="AG252" s="299"/>
      <c r="AH252" s="299"/>
      <c r="AI252" s="299"/>
      <c r="AJ252" s="299"/>
      <c r="AK252" s="299"/>
      <c r="AL252" s="299"/>
      <c r="AM252" s="299"/>
      <c r="AN252" s="299"/>
      <c r="AO252" s="299"/>
      <c r="AP252" s="299"/>
      <c r="AQ252" s="299"/>
      <c r="AR252" s="299"/>
      <c r="AS252" s="299"/>
      <c r="AT252" s="299"/>
      <c r="AU252" s="299"/>
      <c r="AV252" s="299"/>
      <c r="AW252" s="299"/>
      <c r="AX252" s="299"/>
      <c r="AY252" s="299"/>
      <c r="AZ252" s="299"/>
      <c r="BA252" s="299"/>
      <c r="BB252" s="299"/>
      <c r="BC252" s="299"/>
      <c r="BD252" s="299"/>
      <c r="BE252" s="299"/>
      <c r="BF252" s="299"/>
      <c r="BG252" s="299"/>
      <c r="BH252" s="299"/>
      <c r="BI252" s="299"/>
      <c r="BJ252" s="299"/>
      <c r="BK252" s="299"/>
      <c r="BL252" s="299"/>
      <c r="BM252" s="299"/>
      <c r="BN252" s="299"/>
      <c r="BO252" s="299"/>
      <c r="BP252" s="299"/>
      <c r="BQ252" s="299"/>
      <c r="BR252" s="299"/>
      <c r="BS252" s="299"/>
      <c r="BT252" s="299"/>
      <c r="BU252" s="299"/>
      <c r="BV252" s="299"/>
      <c r="BW252" s="299"/>
      <c r="BX252" s="299"/>
      <c r="BY252" s="299"/>
      <c r="BZ252" s="299"/>
      <c r="CA252" s="299"/>
      <c r="CB252" s="299"/>
      <c r="CC252" s="299"/>
      <c r="CD252" s="299"/>
      <c r="CE252" s="299"/>
      <c r="CF252" s="299"/>
      <c r="CG252" s="299"/>
      <c r="CH252" s="299"/>
      <c r="CI252" s="299"/>
      <c r="CJ252" s="299"/>
      <c r="CK252" s="299"/>
      <c r="CL252" s="299"/>
      <c r="CM252" s="299"/>
      <c r="CN252" s="299"/>
      <c r="CO252" s="299"/>
      <c r="CP252" s="299"/>
      <c r="CQ252" s="299"/>
      <c r="CR252" s="299"/>
    </row>
    <row r="253" spans="10:96" x14ac:dyDescent="0.2">
      <c r="J253" s="260"/>
      <c r="K253" s="299"/>
      <c r="L253" s="299"/>
      <c r="M253" s="299"/>
      <c r="N253" s="299"/>
      <c r="O253" s="299"/>
      <c r="P253" s="299"/>
      <c r="Q253" s="299"/>
      <c r="R253" s="299"/>
      <c r="S253" s="299"/>
      <c r="T253" s="299"/>
      <c r="U253" s="299"/>
      <c r="V253" s="299"/>
      <c r="W253" s="299"/>
      <c r="X253" s="299"/>
      <c r="Y253" s="299"/>
      <c r="Z253" s="299"/>
      <c r="AA253" s="299"/>
      <c r="AB253" s="299"/>
      <c r="AC253" s="299"/>
      <c r="AD253" s="299"/>
      <c r="AE253" s="299"/>
      <c r="AF253" s="299"/>
      <c r="AG253" s="299"/>
      <c r="AH253" s="299"/>
      <c r="AI253" s="299"/>
      <c r="AJ253" s="299"/>
      <c r="AK253" s="299"/>
      <c r="AL253" s="299"/>
      <c r="AM253" s="299"/>
      <c r="AN253" s="299"/>
      <c r="AO253" s="299"/>
      <c r="AP253" s="299"/>
      <c r="AQ253" s="299"/>
      <c r="AR253" s="299"/>
      <c r="AS253" s="299"/>
      <c r="AT253" s="299"/>
      <c r="AU253" s="299"/>
      <c r="AV253" s="299"/>
      <c r="AW253" s="299"/>
      <c r="AX253" s="299"/>
      <c r="AY253" s="299"/>
      <c r="AZ253" s="299"/>
      <c r="BA253" s="299"/>
      <c r="BB253" s="299"/>
      <c r="BC253" s="299"/>
      <c r="BD253" s="299"/>
      <c r="BE253" s="299"/>
      <c r="BF253" s="299"/>
      <c r="BG253" s="299"/>
      <c r="BH253" s="299"/>
      <c r="BI253" s="299"/>
      <c r="BJ253" s="299"/>
      <c r="BK253" s="299"/>
      <c r="BL253" s="299"/>
      <c r="BM253" s="299"/>
      <c r="BN253" s="299"/>
      <c r="BO253" s="299"/>
      <c r="BP253" s="299"/>
      <c r="BQ253" s="299"/>
      <c r="BR253" s="299"/>
      <c r="BS253" s="299"/>
      <c r="BT253" s="299"/>
      <c r="BU253" s="299"/>
      <c r="BV253" s="299"/>
      <c r="BW253" s="299"/>
      <c r="BX253" s="299"/>
      <c r="BY253" s="299"/>
      <c r="BZ253" s="299"/>
      <c r="CA253" s="299"/>
      <c r="CB253" s="299"/>
      <c r="CC253" s="299"/>
      <c r="CD253" s="299"/>
      <c r="CE253" s="299"/>
      <c r="CF253" s="299"/>
      <c r="CG253" s="299"/>
      <c r="CH253" s="299"/>
      <c r="CI253" s="299"/>
      <c r="CJ253" s="299"/>
      <c r="CK253" s="299"/>
      <c r="CL253" s="299"/>
      <c r="CM253" s="299"/>
      <c r="CN253" s="299"/>
      <c r="CO253" s="299"/>
      <c r="CP253" s="299"/>
      <c r="CQ253" s="299"/>
      <c r="CR253" s="299"/>
    </row>
    <row r="254" spans="10:96" x14ac:dyDescent="0.2">
      <c r="J254" s="260"/>
      <c r="K254" s="299"/>
      <c r="L254" s="299"/>
      <c r="M254" s="299"/>
      <c r="N254" s="299"/>
      <c r="O254" s="299"/>
      <c r="P254" s="299"/>
      <c r="Q254" s="299"/>
      <c r="R254" s="299"/>
      <c r="S254" s="299"/>
      <c r="T254" s="299"/>
      <c r="U254" s="299"/>
      <c r="V254" s="299"/>
      <c r="W254" s="299"/>
      <c r="X254" s="299"/>
      <c r="Y254" s="299"/>
      <c r="Z254" s="299"/>
      <c r="AA254" s="299"/>
      <c r="AB254" s="299"/>
      <c r="AC254" s="299"/>
      <c r="AD254" s="299"/>
      <c r="AE254" s="299"/>
      <c r="AF254" s="299"/>
      <c r="AG254" s="299"/>
      <c r="AH254" s="299"/>
      <c r="AI254" s="299"/>
      <c r="AJ254" s="299"/>
      <c r="AK254" s="299"/>
      <c r="AL254" s="299"/>
      <c r="AM254" s="299"/>
      <c r="AN254" s="299"/>
      <c r="AO254" s="299"/>
      <c r="AP254" s="299"/>
      <c r="AQ254" s="299"/>
      <c r="AR254" s="299"/>
      <c r="AS254" s="299"/>
      <c r="AT254" s="299"/>
      <c r="AU254" s="299"/>
      <c r="AV254" s="299"/>
      <c r="AW254" s="299"/>
      <c r="AX254" s="299"/>
      <c r="AY254" s="299"/>
      <c r="AZ254" s="299"/>
      <c r="BA254" s="299"/>
      <c r="BB254" s="299"/>
      <c r="BC254" s="299"/>
      <c r="BD254" s="299"/>
      <c r="BE254" s="299"/>
      <c r="BF254" s="299"/>
      <c r="BG254" s="299"/>
      <c r="BH254" s="299"/>
      <c r="BI254" s="299"/>
      <c r="BJ254" s="299"/>
      <c r="BK254" s="299"/>
      <c r="BL254" s="299"/>
      <c r="BM254" s="299"/>
      <c r="BN254" s="299"/>
      <c r="BO254" s="299"/>
      <c r="BP254" s="299"/>
      <c r="BQ254" s="299"/>
      <c r="BR254" s="299"/>
      <c r="BS254" s="299"/>
      <c r="BT254" s="299"/>
      <c r="BU254" s="299"/>
      <c r="BV254" s="299"/>
      <c r="BW254" s="299"/>
      <c r="BX254" s="299"/>
      <c r="BY254" s="299"/>
      <c r="BZ254" s="299"/>
      <c r="CA254" s="299"/>
      <c r="CB254" s="299"/>
      <c r="CC254" s="299"/>
      <c r="CD254" s="299"/>
      <c r="CE254" s="299"/>
      <c r="CF254" s="299"/>
      <c r="CG254" s="299"/>
      <c r="CH254" s="299"/>
      <c r="CI254" s="299"/>
      <c r="CJ254" s="299"/>
      <c r="CK254" s="299"/>
      <c r="CL254" s="299"/>
      <c r="CM254" s="299"/>
      <c r="CN254" s="299"/>
      <c r="CO254" s="299"/>
      <c r="CP254" s="299"/>
      <c r="CQ254" s="299"/>
      <c r="CR254" s="299"/>
    </row>
    <row r="255" spans="10:96" x14ac:dyDescent="0.2">
      <c r="J255" s="260"/>
      <c r="K255" s="299"/>
      <c r="L255" s="299"/>
      <c r="M255" s="299"/>
      <c r="N255" s="299"/>
      <c r="O255" s="299"/>
      <c r="P255" s="299"/>
      <c r="Q255" s="299"/>
      <c r="R255" s="299"/>
      <c r="S255" s="299"/>
      <c r="T255" s="299"/>
      <c r="U255" s="299"/>
      <c r="V255" s="299"/>
      <c r="W255" s="299"/>
      <c r="X255" s="299"/>
      <c r="Y255" s="299"/>
      <c r="Z255" s="299"/>
      <c r="AA255" s="299"/>
      <c r="AB255" s="299"/>
      <c r="AC255" s="299"/>
      <c r="AD255" s="299"/>
      <c r="AE255" s="299"/>
      <c r="AF255" s="299"/>
      <c r="AG255" s="299"/>
      <c r="AH255" s="299"/>
      <c r="AI255" s="299"/>
      <c r="AJ255" s="299"/>
      <c r="AK255" s="299"/>
      <c r="AL255" s="299"/>
      <c r="AM255" s="299"/>
      <c r="AN255" s="299"/>
      <c r="AO255" s="299"/>
      <c r="AP255" s="299"/>
      <c r="AQ255" s="299"/>
      <c r="AR255" s="299"/>
      <c r="AS255" s="299"/>
      <c r="AT255" s="299"/>
      <c r="AU255" s="299"/>
      <c r="AV255" s="299"/>
      <c r="AW255" s="299"/>
      <c r="AX255" s="299"/>
      <c r="AY255" s="299"/>
      <c r="AZ255" s="299"/>
      <c r="BA255" s="299"/>
      <c r="BB255" s="299"/>
      <c r="BC255" s="299"/>
      <c r="BD255" s="299"/>
      <c r="BE255" s="299"/>
      <c r="BF255" s="299"/>
      <c r="BG255" s="299"/>
      <c r="BH255" s="299"/>
      <c r="BI255" s="299"/>
      <c r="BJ255" s="299"/>
      <c r="BK255" s="299"/>
      <c r="BL255" s="299"/>
      <c r="BM255" s="299"/>
      <c r="BN255" s="299"/>
      <c r="BO255" s="299"/>
      <c r="BP255" s="299"/>
      <c r="BQ255" s="299"/>
      <c r="BR255" s="299"/>
      <c r="BS255" s="299"/>
      <c r="BT255" s="299"/>
      <c r="BU255" s="299"/>
      <c r="BV255" s="299"/>
      <c r="BW255" s="299"/>
      <c r="BX255" s="299"/>
      <c r="BY255" s="299"/>
      <c r="BZ255" s="299"/>
      <c r="CA255" s="299"/>
      <c r="CB255" s="299"/>
      <c r="CC255" s="299"/>
      <c r="CD255" s="299"/>
      <c r="CE255" s="299"/>
      <c r="CF255" s="299"/>
      <c r="CG255" s="299"/>
      <c r="CH255" s="299"/>
      <c r="CI255" s="299"/>
      <c r="CJ255" s="299"/>
      <c r="CK255" s="299"/>
      <c r="CL255" s="299"/>
      <c r="CM255" s="299"/>
      <c r="CN255" s="299"/>
      <c r="CO255" s="299"/>
      <c r="CP255" s="299"/>
      <c r="CQ255" s="299"/>
      <c r="CR255" s="299"/>
    </row>
  </sheetData>
  <sheetProtection algorithmName="SHA-512" hashValue="GzH9JmCMaN1PDkzXbdMU33CK+VDHdUlXSiyxLqGMpE/v8EccXJeKUd4/5tHBPxMpo3FLSzPbaCX5dvA2lbDFqQ==" saltValue="eJvxg043YvM58AlOboIgdQ==" spinCount="100000" sheet="1" formatCells="0" formatColumns="0" formatRows="0"/>
  <mergeCells count="13">
    <mergeCell ref="B40:G40"/>
    <mergeCell ref="B37:C37"/>
    <mergeCell ref="D37:F37"/>
    <mergeCell ref="B38:C38"/>
    <mergeCell ref="E38:F38"/>
    <mergeCell ref="B39:C39"/>
    <mergeCell ref="D39:F39"/>
    <mergeCell ref="B3:G3"/>
    <mergeCell ref="K9:L9"/>
    <mergeCell ref="B35:C35"/>
    <mergeCell ref="E35:F35"/>
    <mergeCell ref="B36:C36"/>
    <mergeCell ref="D36:F36"/>
  </mergeCells>
  <phoneticPr fontId="31"/>
  <conditionalFormatting sqref="G38">
    <cfRule type="expression" dxfId="8" priority="1">
      <formula>OR(AND($E$38="申請無し",$G$38&lt;&gt;0),AND($E$38="申請有り",$G$38&lt;=0))</formula>
    </cfRule>
  </conditionalFormatting>
  <dataValidations count="1">
    <dataValidation imeMode="off" allowBlank="1" showInputMessage="1" showErrorMessage="1" sqref="G38 D5:E34 G5:G34" xr:uid="{944874D2-F2D5-47ED-AA6F-E931E52ED24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EC120D5-E135-4238-9270-3F810FDE661E}">
          <x14:formula1>
            <xm:f>選択肢!$F$3:$F$7</xm:f>
          </x14:formula1>
          <xm:sqref>B5:B34</xm:sqref>
        </x14:dataValidation>
        <x14:dataValidation type="list" allowBlank="1" showInputMessage="1" showErrorMessage="1" xr:uid="{0773F07B-850B-4083-8EB1-8126E780A668}">
          <x14:formula1>
            <xm:f>選択肢!$G$3:$G$16</xm:f>
          </x14:formula1>
          <xm:sqref>F5:F34</xm:sqref>
        </x14:dataValidation>
        <x14:dataValidation type="list" allowBlank="1" showInputMessage="1" showErrorMessage="1" xr:uid="{5B3BC692-AAFA-4576-9C90-28CB33FD0D68}">
          <x14:formula1>
            <xm:f>選択肢!$A$2:$A$4</xm:f>
          </x14:formula1>
          <xm:sqref>D35</xm:sqref>
        </x14:dataValidation>
        <x14:dataValidation type="list" allowBlank="1" showInputMessage="1" showErrorMessage="1" xr:uid="{81639E41-A537-4313-BC4E-8C59D4BE659B}">
          <x14:formula1>
            <xm:f>選択肢!$I$2:$I$4</xm:f>
          </x14:formula1>
          <xm:sqref>E38:F38</xm:sqref>
        </x14:dataValidation>
        <x14:dataValidation type="list" allowBlank="1" showInputMessage="1" showErrorMessage="1" xr:uid="{684D774A-0A49-4E11-BDFA-FDB89BCE5DFC}">
          <x14:formula1>
            <xm:f>選択肢!$B$2:$B$6</xm:f>
          </x14:formula1>
          <xm:sqref>E35:F35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4DD8-7B40-4211-A273-3B7FE624615F}">
  <dimension ref="A1:K41"/>
  <sheetViews>
    <sheetView showGridLines="0" view="pageBreakPreview" zoomScale="70" zoomScaleNormal="70" zoomScaleSheetLayoutView="70" workbookViewId="0">
      <selection activeCell="K22" sqref="K22"/>
    </sheetView>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3.332031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593</v>
      </c>
      <c r="C2" s="246"/>
      <c r="D2" s="248"/>
      <c r="E2" s="248"/>
      <c r="F2" s="248"/>
      <c r="G2" s="246"/>
      <c r="I2" s="245" t="str">
        <f>'１号'!W2</f>
        <v>Ver.5</v>
      </c>
    </row>
    <row r="3" spans="1:9" ht="30" customHeight="1" thickBot="1" x14ac:dyDescent="0.25">
      <c r="A3" s="246"/>
      <c r="B3" s="442" t="s">
        <v>529</v>
      </c>
      <c r="C3" s="443"/>
      <c r="D3" s="443"/>
      <c r="E3" s="443"/>
      <c r="F3" s="443"/>
      <c r="G3" s="443"/>
      <c r="I3" s="249" t="s">
        <v>450</v>
      </c>
    </row>
    <row r="4" spans="1:9" ht="19.5" customHeight="1" thickBot="1" x14ac:dyDescent="0.25">
      <c r="A4" s="246"/>
      <c r="B4" s="250" t="s">
        <v>442</v>
      </c>
      <c r="C4" s="251" t="s">
        <v>313</v>
      </c>
      <c r="D4" s="251" t="s">
        <v>101</v>
      </c>
      <c r="E4" s="251" t="s">
        <v>6</v>
      </c>
      <c r="F4" s="252" t="s">
        <v>236</v>
      </c>
      <c r="G4" s="253" t="s">
        <v>102</v>
      </c>
    </row>
    <row r="5" spans="1:9" ht="19.5" customHeight="1" thickTop="1" x14ac:dyDescent="0.2">
      <c r="A5" s="254">
        <v>1</v>
      </c>
      <c r="B5" s="261"/>
      <c r="C5" s="125"/>
      <c r="D5" s="126"/>
      <c r="E5" s="319"/>
      <c r="F5" s="127"/>
      <c r="G5" s="255" t="str">
        <f>IF(D5="","",D5*E5)</f>
        <v/>
      </c>
    </row>
    <row r="6" spans="1:9" ht="19.5" customHeight="1" x14ac:dyDescent="0.2">
      <c r="A6" s="254">
        <v>2</v>
      </c>
      <c r="B6" s="262"/>
      <c r="C6" s="128"/>
      <c r="D6" s="129"/>
      <c r="E6" s="320"/>
      <c r="F6" s="127"/>
      <c r="G6" s="256" t="str">
        <f t="shared" ref="G6:G34" si="0">IF(D6="","",D6*E6)</f>
        <v/>
      </c>
    </row>
    <row r="7" spans="1:9" ht="19.5" customHeight="1" x14ac:dyDescent="0.2">
      <c r="A7" s="254">
        <v>3</v>
      </c>
      <c r="B7" s="262"/>
      <c r="C7" s="128"/>
      <c r="D7" s="129"/>
      <c r="E7" s="320"/>
      <c r="F7" s="127"/>
      <c r="G7" s="256" t="str">
        <f t="shared" si="0"/>
        <v/>
      </c>
    </row>
    <row r="8" spans="1:9" ht="19.5" customHeight="1" x14ac:dyDescent="0.2">
      <c r="A8" s="254">
        <v>4</v>
      </c>
      <c r="B8" s="262"/>
      <c r="C8" s="128"/>
      <c r="D8" s="129"/>
      <c r="E8" s="320"/>
      <c r="F8" s="127"/>
      <c r="G8" s="256" t="str">
        <f t="shared" si="0"/>
        <v/>
      </c>
    </row>
    <row r="9" spans="1:9" ht="19.5" customHeight="1" x14ac:dyDescent="0.2">
      <c r="A9" s="254">
        <v>5</v>
      </c>
      <c r="B9" s="262"/>
      <c r="C9" s="128"/>
      <c r="D9" s="129"/>
      <c r="E9" s="320"/>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246" t="s">
        <v>567</v>
      </c>
      <c r="K21" s="247"/>
    </row>
    <row r="22" spans="1:11" ht="19.5" customHeight="1" x14ac:dyDescent="0.2">
      <c r="A22" s="254">
        <v>18</v>
      </c>
      <c r="B22" s="262"/>
      <c r="C22" s="128"/>
      <c r="D22" s="129"/>
      <c r="E22" s="320"/>
      <c r="F22" s="127"/>
      <c r="G22" s="256" t="str">
        <f t="shared" si="0"/>
        <v/>
      </c>
      <c r="J22" s="359" t="s">
        <v>568</v>
      </c>
      <c r="K22" s="360">
        <f>IF(ROUNDDOWN(G37*2/3-G39,-3)&gt;(G35+G36),G35+G36,ROUNDDOWN(G37*2/3-G39,-3))</f>
        <v>0</v>
      </c>
    </row>
    <row r="23" spans="1:11" ht="19.5" customHeight="1" x14ac:dyDescent="0.2">
      <c r="A23" s="254">
        <v>19</v>
      </c>
      <c r="B23" s="262"/>
      <c r="C23" s="128"/>
      <c r="D23" s="129"/>
      <c r="E23" s="320"/>
      <c r="F23" s="127"/>
      <c r="G23" s="256" t="str">
        <f t="shared" si="0"/>
        <v/>
      </c>
      <c r="J23" s="359" t="s">
        <v>569</v>
      </c>
      <c r="K23" s="360">
        <f>IF(ROUNDDOWN(G37*2/3,-3)&gt;(G35+G36),G35+G36,ROUNDDOWN(G37*2/3,-3))</f>
        <v>0</v>
      </c>
    </row>
    <row r="24" spans="1:11" ht="19.5" customHeight="1" x14ac:dyDescent="0.2">
      <c r="A24" s="254">
        <v>20</v>
      </c>
      <c r="B24" s="262"/>
      <c r="C24" s="128"/>
      <c r="D24" s="129"/>
      <c r="E24" s="320"/>
      <c r="F24" s="127"/>
      <c r="G24" s="256" t="str">
        <f t="shared" si="0"/>
        <v/>
      </c>
    </row>
    <row r="25" spans="1:11" ht="19.5" customHeight="1" x14ac:dyDescent="0.2">
      <c r="A25" s="254">
        <v>21</v>
      </c>
      <c r="B25" s="262"/>
      <c r="C25" s="128"/>
      <c r="D25" s="129"/>
      <c r="E25" s="320"/>
      <c r="F25" s="127"/>
      <c r="G25" s="256" t="str">
        <f t="shared" si="0"/>
        <v/>
      </c>
    </row>
    <row r="26" spans="1:11" ht="19.5" customHeight="1" x14ac:dyDescent="0.2">
      <c r="A26" s="254">
        <v>22</v>
      </c>
      <c r="B26" s="262"/>
      <c r="C26" s="128"/>
      <c r="D26" s="129"/>
      <c r="E26" s="320"/>
      <c r="F26" s="127"/>
      <c r="G26" s="256" t="str">
        <f t="shared" si="0"/>
        <v/>
      </c>
    </row>
    <row r="27" spans="1:11" ht="19.5" customHeight="1" x14ac:dyDescent="0.2">
      <c r="A27" s="254">
        <v>23</v>
      </c>
      <c r="B27" s="262"/>
      <c r="C27" s="128"/>
      <c r="D27" s="129"/>
      <c r="E27" s="320"/>
      <c r="F27" s="127"/>
      <c r="G27" s="256" t="str">
        <f t="shared" si="0"/>
        <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262"/>
      <c r="C31" s="128"/>
      <c r="D31" s="129"/>
      <c r="E31" s="320"/>
      <c r="F31" s="127"/>
      <c r="G31" s="256" t="str">
        <f t="shared" si="0"/>
        <v/>
      </c>
    </row>
    <row r="32" spans="1:11" ht="19.5" customHeight="1" x14ac:dyDescent="0.2">
      <c r="A32" s="254">
        <v>28</v>
      </c>
      <c r="B32" s="262"/>
      <c r="C32" s="128"/>
      <c r="D32" s="129"/>
      <c r="E32" s="320"/>
      <c r="F32" s="127"/>
      <c r="G32" s="256" t="str">
        <f>IF(D32="","",D32*E32)</f>
        <v/>
      </c>
    </row>
    <row r="33" spans="1:8" ht="19.5" customHeight="1" x14ac:dyDescent="0.2">
      <c r="A33" s="254">
        <v>29</v>
      </c>
      <c r="B33" s="262"/>
      <c r="C33" s="128"/>
      <c r="D33" s="129"/>
      <c r="E33" s="320"/>
      <c r="F33" s="127"/>
      <c r="G33" s="256" t="str">
        <f>IF(D33="","",D33*E33)</f>
        <v/>
      </c>
    </row>
    <row r="34" spans="1:8" ht="19.5" customHeight="1" thickBot="1" x14ac:dyDescent="0.25">
      <c r="A34" s="254">
        <v>30</v>
      </c>
      <c r="B34" s="263"/>
      <c r="C34" s="197"/>
      <c r="D34" s="130"/>
      <c r="E34" s="321"/>
      <c r="F34" s="198"/>
      <c r="G34" s="257" t="str">
        <f t="shared" si="0"/>
        <v/>
      </c>
    </row>
    <row r="35" spans="1:8" ht="24" customHeight="1" x14ac:dyDescent="0.2">
      <c r="A35" s="246"/>
      <c r="B35" s="464" t="s">
        <v>483</v>
      </c>
      <c r="C35" s="465"/>
      <c r="D35" s="266" t="s">
        <v>486</v>
      </c>
      <c r="E35" s="267"/>
      <c r="F35" s="361" t="s">
        <v>281</v>
      </c>
      <c r="G35" s="362">
        <f>IF(D35="設置無し",0,IF(D35="3.5kW超",87000000*E35,0))</f>
        <v>0</v>
      </c>
    </row>
    <row r="36" spans="1:8" ht="24" customHeight="1" x14ac:dyDescent="0.2">
      <c r="A36" s="246"/>
      <c r="B36" s="466"/>
      <c r="C36" s="467"/>
      <c r="D36" s="269" t="s">
        <v>484</v>
      </c>
      <c r="E36" s="268"/>
      <c r="F36" s="363" t="s">
        <v>281</v>
      </c>
      <c r="G36" s="364">
        <f>IF(D36="設置無し",0,IF(D36="3.5kW以下",16000000*E36,0))</f>
        <v>0</v>
      </c>
    </row>
    <row r="37" spans="1:8" ht="24" customHeight="1" x14ac:dyDescent="0.2">
      <c r="A37" s="246"/>
      <c r="B37" s="468" t="s">
        <v>476</v>
      </c>
      <c r="C37" s="469"/>
      <c r="D37" s="451">
        <f>SUMIF(B5:B34,"&lt;&gt;"&amp;"▼助成対象外",G5:G34)</f>
        <v>0</v>
      </c>
      <c r="E37" s="452"/>
      <c r="F37" s="453"/>
      <c r="G37" s="356">
        <f>IF(AND(E35=0,E36=0),0,IF(ISERROR(D37),0,IF(D37&lt;0,0,D37)))</f>
        <v>0</v>
      </c>
    </row>
    <row r="38" spans="1:8" ht="24" customHeight="1" x14ac:dyDescent="0.2">
      <c r="A38" s="246"/>
      <c r="B38" s="468" t="s">
        <v>477</v>
      </c>
      <c r="C38" s="469"/>
      <c r="D38" s="451">
        <f>SUMIF(B5:B34,"▼助成対象外",G5:G34)</f>
        <v>0</v>
      </c>
      <c r="E38" s="452"/>
      <c r="F38" s="453"/>
      <c r="G38" s="356">
        <f>IF(AND(E35=0,E36=0),0,IF(ISERROR(D38),0,IF(D38&lt;0,0,D38)))</f>
        <v>0</v>
      </c>
    </row>
    <row r="39" spans="1:8" ht="24" customHeight="1" thickBot="1" x14ac:dyDescent="0.25">
      <c r="A39" s="246"/>
      <c r="B39" s="470" t="s">
        <v>463</v>
      </c>
      <c r="C39" s="471"/>
      <c r="D39" s="357" t="s">
        <v>443</v>
      </c>
      <c r="E39" s="457" t="s">
        <v>571</v>
      </c>
      <c r="F39" s="458"/>
      <c r="G39" s="264"/>
      <c r="H39" s="260" t="s">
        <v>572</v>
      </c>
    </row>
    <row r="40" spans="1:8" ht="37.5" customHeight="1" thickTop="1" thickBot="1" x14ac:dyDescent="0.25">
      <c r="A40" s="246"/>
      <c r="B40" s="472" t="s">
        <v>489</v>
      </c>
      <c r="C40" s="473"/>
      <c r="D40" s="461" t="str">
        <f>IF(E39=J22,K22,IF(E39=J23,K23,""))</f>
        <v/>
      </c>
      <c r="E40" s="462"/>
      <c r="F40" s="463"/>
      <c r="G40" s="358" t="str">
        <f>IF(ISERROR(D40),0,IF(D40&lt;0,0,D40))</f>
        <v/>
      </c>
    </row>
    <row r="41" spans="1:8" ht="22.5" customHeight="1" x14ac:dyDescent="0.2">
      <c r="A41" s="246"/>
      <c r="B41" s="454" t="s">
        <v>457</v>
      </c>
      <c r="C41" s="454"/>
      <c r="D41" s="454"/>
      <c r="E41" s="454"/>
      <c r="F41" s="454"/>
      <c r="G41" s="454"/>
      <c r="H41" s="259"/>
    </row>
  </sheetData>
  <sheetProtection algorithmName="SHA-512" hashValue="WreDD1v1gw+EdHqRdnpDE3E63kKAE/7SdpyuBgUFOMq9tusfeazrQvh74GP84yi5NLAeg4xq4dWZqYR69CS0bg==" saltValue="vdoKxki0SzfYN1/NDlP6ZQ=="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7" priority="1">
      <formula>OR(AND($E$39="申請無し",$G$39&lt;&gt;0),AND($E$39="申請有り",$G$39&lt;=0))</formula>
    </cfRule>
  </conditionalFormatting>
  <dataValidations count="1">
    <dataValidation imeMode="off" allowBlank="1" showInputMessage="1" showErrorMessage="1" sqref="G39 G5:G34 D5:D34" xr:uid="{4C23F21F-1256-4A6C-89AD-E6783AD97F17}"/>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EA1431F-27FF-45EE-BEA0-987342AD849B}">
          <x14:formula1>
            <xm:f>選択肢!$F$3:$F$7</xm:f>
          </x14:formula1>
          <xm:sqref>B5:B34</xm:sqref>
        </x14:dataValidation>
        <x14:dataValidation type="list" allowBlank="1" showInputMessage="1" showErrorMessage="1" xr:uid="{7AC51D8D-1A26-4132-9176-58276B36CAE5}">
          <x14:formula1>
            <xm:f>選択肢!$G$3:$G$16</xm:f>
          </x14:formula1>
          <xm:sqref>F5:F34</xm:sqref>
        </x14:dataValidation>
        <x14:dataValidation type="list" allowBlank="1" showInputMessage="1" showErrorMessage="1" xr:uid="{B6C8972D-6483-41CE-86BE-AEE15B639D07}">
          <x14:formula1>
            <xm:f>選択肢!$I$2:$I$4</xm:f>
          </x14:formula1>
          <xm:sqref>E39:F39</xm:sqref>
        </x14:dataValidation>
        <x14:dataValidation type="list" allowBlank="1" showInputMessage="1" showErrorMessage="1" xr:uid="{51EB8981-2AFD-4654-BF05-15B6710BE7B1}">
          <x14:formula1>
            <xm:f>選択肢!$C$3:$C$4</xm:f>
          </x14:formula1>
          <xm:sqref>D35</xm:sqref>
        </x14:dataValidation>
        <x14:dataValidation type="list" allowBlank="1" showInputMessage="1" showErrorMessage="1" xr:uid="{89B4C7B4-6ACB-4477-842A-B6EFFA450FFF}">
          <x14:formula1>
            <xm:f>選択肢!$C$5:$C$6</xm:f>
          </x14:formula1>
          <xm:sqref>D36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535C8-BDFD-46CC-8E78-BE9CDF835E5F}">
  <dimension ref="A1:K41"/>
  <sheetViews>
    <sheetView showGridLines="0" view="pageBreakPreview" zoomScale="70" zoomScaleNormal="70" zoomScaleSheetLayoutView="70" workbookViewId="0"/>
  </sheetViews>
  <sheetFormatPr defaultColWidth="9" defaultRowHeight="14.4" x14ac:dyDescent="0.2"/>
  <cols>
    <col min="1" max="1" width="2.6640625" style="243" customWidth="1"/>
    <col min="2" max="2" width="10.6640625" style="243" customWidth="1"/>
    <col min="3" max="3" width="42.6640625" style="243" customWidth="1"/>
    <col min="4" max="4" width="13.109375" style="244" customWidth="1"/>
    <col min="5" max="6" width="6.6640625" style="244" customWidth="1"/>
    <col min="7" max="7" width="13.109375" style="243" customWidth="1"/>
    <col min="8" max="8" width="1.6640625" style="243" customWidth="1"/>
    <col min="9" max="9" width="45.6640625" style="245" customWidth="1"/>
    <col min="10" max="10" width="33.33203125" style="245" customWidth="1"/>
    <col min="11" max="11" width="15.6640625" style="243" customWidth="1"/>
    <col min="12" max="125" width="2.6640625" style="243" customWidth="1"/>
    <col min="126" max="16384" width="9" style="243"/>
  </cols>
  <sheetData>
    <row r="1" spans="1:9" ht="10.5" customHeight="1" x14ac:dyDescent="0.2"/>
    <row r="2" spans="1:9" ht="19.5" customHeight="1" x14ac:dyDescent="0.2">
      <c r="A2" s="246"/>
      <c r="B2" s="247" t="s">
        <v>596</v>
      </c>
      <c r="C2" s="246"/>
      <c r="D2" s="248"/>
      <c r="E2" s="248"/>
      <c r="F2" s="248"/>
      <c r="G2" s="246"/>
      <c r="I2" s="245" t="str">
        <f>'１号'!W2</f>
        <v>Ver.5</v>
      </c>
    </row>
    <row r="3" spans="1:9" ht="30" customHeight="1" thickBot="1" x14ac:dyDescent="0.25">
      <c r="A3" s="246"/>
      <c r="B3" s="442" t="s">
        <v>530</v>
      </c>
      <c r="C3" s="443"/>
      <c r="D3" s="443"/>
      <c r="E3" s="443"/>
      <c r="F3" s="443"/>
      <c r="G3" s="443"/>
      <c r="I3" s="249" t="s">
        <v>450</v>
      </c>
    </row>
    <row r="4" spans="1:9" ht="19.5" customHeight="1" thickBot="1" x14ac:dyDescent="0.25">
      <c r="A4" s="246"/>
      <c r="B4" s="250" t="s">
        <v>442</v>
      </c>
      <c r="C4" s="251" t="s">
        <v>313</v>
      </c>
      <c r="D4" s="251" t="s">
        <v>101</v>
      </c>
      <c r="E4" s="251" t="s">
        <v>6</v>
      </c>
      <c r="F4" s="252" t="s">
        <v>236</v>
      </c>
      <c r="G4" s="253" t="s">
        <v>102</v>
      </c>
    </row>
    <row r="5" spans="1:9" ht="19.5" customHeight="1" thickTop="1" x14ac:dyDescent="0.2">
      <c r="A5" s="254">
        <v>1</v>
      </c>
      <c r="B5" s="261"/>
      <c r="C5" s="125"/>
      <c r="D5" s="126"/>
      <c r="E5" s="319"/>
      <c r="F5" s="127"/>
      <c r="G5" s="255" t="str">
        <f>IF(D5="","",D5*E5)</f>
        <v/>
      </c>
    </row>
    <row r="6" spans="1:9" ht="19.5" customHeight="1" x14ac:dyDescent="0.2">
      <c r="A6" s="254">
        <v>2</v>
      </c>
      <c r="B6" s="262"/>
      <c r="C6" s="128"/>
      <c r="D6" s="129"/>
      <c r="E6" s="320"/>
      <c r="F6" s="127"/>
      <c r="G6" s="256" t="str">
        <f t="shared" ref="G6:G34" si="0">IF(D6="","",D6*E6)</f>
        <v/>
      </c>
    </row>
    <row r="7" spans="1:9" ht="19.5" customHeight="1" x14ac:dyDescent="0.2">
      <c r="A7" s="254">
        <v>3</v>
      </c>
      <c r="B7" s="262"/>
      <c r="C7" s="128"/>
      <c r="D7" s="129"/>
      <c r="E7" s="320"/>
      <c r="F7" s="127"/>
      <c r="G7" s="256" t="str">
        <f t="shared" si="0"/>
        <v/>
      </c>
    </row>
    <row r="8" spans="1:9" ht="19.5" customHeight="1" x14ac:dyDescent="0.2">
      <c r="A8" s="254">
        <v>4</v>
      </c>
      <c r="B8" s="262"/>
      <c r="C8" s="128"/>
      <c r="D8" s="129"/>
      <c r="E8" s="320"/>
      <c r="F8" s="127"/>
      <c r="G8" s="256" t="str">
        <f t="shared" si="0"/>
        <v/>
      </c>
    </row>
    <row r="9" spans="1:9" ht="19.5" customHeight="1" x14ac:dyDescent="0.2">
      <c r="A9" s="254">
        <v>5</v>
      </c>
      <c r="B9" s="262"/>
      <c r="C9" s="128"/>
      <c r="D9" s="129"/>
      <c r="E9" s="320"/>
      <c r="F9" s="127"/>
      <c r="G9" s="256" t="str">
        <f t="shared" si="0"/>
        <v/>
      </c>
    </row>
    <row r="10" spans="1:9" ht="19.5" customHeight="1" x14ac:dyDescent="0.2">
      <c r="A10" s="254">
        <v>6</v>
      </c>
      <c r="B10" s="262"/>
      <c r="C10" s="128"/>
      <c r="D10" s="129"/>
      <c r="E10" s="320"/>
      <c r="F10" s="127"/>
      <c r="G10" s="256" t="str">
        <f t="shared" si="0"/>
        <v/>
      </c>
    </row>
    <row r="11" spans="1:9" ht="19.5" customHeight="1" x14ac:dyDescent="0.2">
      <c r="A11" s="254">
        <v>7</v>
      </c>
      <c r="B11" s="262"/>
      <c r="C11" s="128"/>
      <c r="D11" s="129"/>
      <c r="E11" s="320"/>
      <c r="F11" s="127"/>
      <c r="G11" s="256" t="str">
        <f t="shared" si="0"/>
        <v/>
      </c>
    </row>
    <row r="12" spans="1:9" ht="19.5" customHeight="1" x14ac:dyDescent="0.2">
      <c r="A12" s="254">
        <v>8</v>
      </c>
      <c r="B12" s="262"/>
      <c r="C12" s="128"/>
      <c r="D12" s="129"/>
      <c r="E12" s="320"/>
      <c r="F12" s="127"/>
      <c r="G12" s="256" t="str">
        <f t="shared" si="0"/>
        <v/>
      </c>
    </row>
    <row r="13" spans="1:9" ht="19.5" customHeight="1" x14ac:dyDescent="0.2">
      <c r="A13" s="254">
        <v>9</v>
      </c>
      <c r="B13" s="262"/>
      <c r="C13" s="128"/>
      <c r="D13" s="129"/>
      <c r="E13" s="320"/>
      <c r="F13" s="127"/>
      <c r="G13" s="256" t="str">
        <f t="shared" si="0"/>
        <v/>
      </c>
    </row>
    <row r="14" spans="1:9" ht="19.5" customHeight="1" x14ac:dyDescent="0.2">
      <c r="A14" s="254">
        <v>10</v>
      </c>
      <c r="B14" s="262"/>
      <c r="C14" s="128"/>
      <c r="D14" s="129"/>
      <c r="E14" s="320"/>
      <c r="F14" s="127"/>
      <c r="G14" s="256" t="str">
        <f t="shared" si="0"/>
        <v/>
      </c>
    </row>
    <row r="15" spans="1:9" ht="19.5" customHeight="1" x14ac:dyDescent="0.2">
      <c r="A15" s="254">
        <v>11</v>
      </c>
      <c r="B15" s="262"/>
      <c r="C15" s="128"/>
      <c r="D15" s="129"/>
      <c r="E15" s="320"/>
      <c r="F15" s="127"/>
      <c r="G15" s="256" t="str">
        <f t="shared" si="0"/>
        <v/>
      </c>
    </row>
    <row r="16" spans="1:9" ht="19.5" customHeight="1" x14ac:dyDescent="0.2">
      <c r="A16" s="254">
        <v>12</v>
      </c>
      <c r="B16" s="262"/>
      <c r="C16" s="128"/>
      <c r="D16" s="129"/>
      <c r="E16" s="320"/>
      <c r="F16" s="127"/>
      <c r="G16" s="256" t="str">
        <f t="shared" si="0"/>
        <v/>
      </c>
    </row>
    <row r="17" spans="1:11" ht="19.5" customHeight="1" x14ac:dyDescent="0.2">
      <c r="A17" s="254">
        <v>13</v>
      </c>
      <c r="B17" s="262"/>
      <c r="C17" s="128"/>
      <c r="D17" s="129"/>
      <c r="E17" s="320"/>
      <c r="F17" s="127"/>
      <c r="G17" s="256" t="str">
        <f t="shared" si="0"/>
        <v/>
      </c>
    </row>
    <row r="18" spans="1:11" ht="19.5" customHeight="1" x14ac:dyDescent="0.2">
      <c r="A18" s="254">
        <v>14</v>
      </c>
      <c r="B18" s="262"/>
      <c r="C18" s="128"/>
      <c r="D18" s="129"/>
      <c r="E18" s="320"/>
      <c r="F18" s="127"/>
      <c r="G18" s="256" t="str">
        <f t="shared" si="0"/>
        <v/>
      </c>
    </row>
    <row r="19" spans="1:11" ht="19.5" customHeight="1" x14ac:dyDescent="0.2">
      <c r="A19" s="254">
        <v>15</v>
      </c>
      <c r="B19" s="262"/>
      <c r="C19" s="128"/>
      <c r="D19" s="129"/>
      <c r="E19" s="320"/>
      <c r="F19" s="127"/>
      <c r="G19" s="256" t="str">
        <f t="shared" si="0"/>
        <v/>
      </c>
    </row>
    <row r="20" spans="1:11" ht="19.5" customHeight="1" x14ac:dyDescent="0.2">
      <c r="A20" s="254">
        <v>16</v>
      </c>
      <c r="B20" s="262"/>
      <c r="C20" s="128"/>
      <c r="D20" s="129"/>
      <c r="E20" s="320"/>
      <c r="F20" s="127"/>
      <c r="G20" s="256" t="str">
        <f t="shared" si="0"/>
        <v/>
      </c>
    </row>
    <row r="21" spans="1:11" ht="19.5" customHeight="1" x14ac:dyDescent="0.2">
      <c r="A21" s="254">
        <v>17</v>
      </c>
      <c r="B21" s="262"/>
      <c r="C21" s="128"/>
      <c r="D21" s="129"/>
      <c r="E21" s="320"/>
      <c r="F21" s="127"/>
      <c r="G21" s="256" t="str">
        <f t="shared" si="0"/>
        <v/>
      </c>
      <c r="J21" s="246" t="s">
        <v>567</v>
      </c>
      <c r="K21" s="247"/>
    </row>
    <row r="22" spans="1:11" ht="19.5" customHeight="1" x14ac:dyDescent="0.2">
      <c r="A22" s="254">
        <v>18</v>
      </c>
      <c r="B22" s="262"/>
      <c r="C22" s="128"/>
      <c r="D22" s="129"/>
      <c r="E22" s="320"/>
      <c r="F22" s="127"/>
      <c r="G22" s="256" t="str">
        <f t="shared" si="0"/>
        <v/>
      </c>
      <c r="J22" s="359" t="s">
        <v>568</v>
      </c>
      <c r="K22" s="353">
        <f>IF(ROUNDDOWN(G37*2/3-G39,-3)&gt;(G35+G36),G35+G36,ROUNDDOWN(G37*2/3-G39,-3))</f>
        <v>0</v>
      </c>
    </row>
    <row r="23" spans="1:11" ht="19.5" customHeight="1" x14ac:dyDescent="0.2">
      <c r="A23" s="254">
        <v>19</v>
      </c>
      <c r="B23" s="262"/>
      <c r="C23" s="128"/>
      <c r="D23" s="129"/>
      <c r="E23" s="320"/>
      <c r="F23" s="127"/>
      <c r="G23" s="256" t="str">
        <f t="shared" si="0"/>
        <v/>
      </c>
      <c r="J23" s="359" t="s">
        <v>569</v>
      </c>
      <c r="K23" s="353">
        <f>IF(ROUNDDOWN(G37*2/3,-3)&gt;(G35+G36),G35+G36,ROUNDDOWN(G37*2/3,-3))</f>
        <v>0</v>
      </c>
    </row>
    <row r="24" spans="1:11" ht="19.5" customHeight="1" x14ac:dyDescent="0.2">
      <c r="A24" s="254">
        <v>20</v>
      </c>
      <c r="B24" s="262"/>
      <c r="C24" s="128"/>
      <c r="D24" s="129"/>
      <c r="E24" s="320"/>
      <c r="F24" s="127"/>
      <c r="G24" s="256" t="str">
        <f t="shared" si="0"/>
        <v/>
      </c>
    </row>
    <row r="25" spans="1:11" ht="19.5" customHeight="1" x14ac:dyDescent="0.2">
      <c r="A25" s="254">
        <v>21</v>
      </c>
      <c r="B25" s="262"/>
      <c r="C25" s="128"/>
      <c r="D25" s="129"/>
      <c r="E25" s="320"/>
      <c r="F25" s="127"/>
      <c r="G25" s="256" t="str">
        <f t="shared" si="0"/>
        <v/>
      </c>
    </row>
    <row r="26" spans="1:11" ht="19.5" customHeight="1" x14ac:dyDescent="0.2">
      <c r="A26" s="254">
        <v>22</v>
      </c>
      <c r="B26" s="262"/>
      <c r="C26" s="128"/>
      <c r="D26" s="129"/>
      <c r="E26" s="320"/>
      <c r="F26" s="127"/>
      <c r="G26" s="256" t="str">
        <f t="shared" si="0"/>
        <v/>
      </c>
    </row>
    <row r="27" spans="1:11" ht="19.5" customHeight="1" x14ac:dyDescent="0.2">
      <c r="A27" s="254">
        <v>23</v>
      </c>
      <c r="B27" s="262"/>
      <c r="C27" s="128"/>
      <c r="D27" s="129"/>
      <c r="E27" s="320"/>
      <c r="F27" s="127"/>
      <c r="G27" s="256" t="str">
        <f t="shared" si="0"/>
        <v/>
      </c>
    </row>
    <row r="28" spans="1:11" ht="19.5" customHeight="1" x14ac:dyDescent="0.2">
      <c r="A28" s="254">
        <v>24</v>
      </c>
      <c r="B28" s="262"/>
      <c r="C28" s="128"/>
      <c r="D28" s="129"/>
      <c r="E28" s="320"/>
      <c r="F28" s="127"/>
      <c r="G28" s="256" t="str">
        <f t="shared" si="0"/>
        <v/>
      </c>
    </row>
    <row r="29" spans="1:11" ht="19.5" customHeight="1" x14ac:dyDescent="0.2">
      <c r="A29" s="254">
        <v>25</v>
      </c>
      <c r="B29" s="262"/>
      <c r="C29" s="128"/>
      <c r="D29" s="129"/>
      <c r="E29" s="320"/>
      <c r="F29" s="127"/>
      <c r="G29" s="256" t="str">
        <f t="shared" si="0"/>
        <v/>
      </c>
    </row>
    <row r="30" spans="1:11" ht="19.5" customHeight="1" x14ac:dyDescent="0.2">
      <c r="A30" s="254">
        <v>26</v>
      </c>
      <c r="B30" s="262"/>
      <c r="C30" s="128"/>
      <c r="D30" s="129"/>
      <c r="E30" s="320"/>
      <c r="F30" s="127"/>
      <c r="G30" s="256" t="str">
        <f t="shared" si="0"/>
        <v/>
      </c>
    </row>
    <row r="31" spans="1:11" ht="19.5" customHeight="1" x14ac:dyDescent="0.2">
      <c r="A31" s="254">
        <v>27</v>
      </c>
      <c r="B31" s="262"/>
      <c r="C31" s="128"/>
      <c r="D31" s="129"/>
      <c r="E31" s="320"/>
      <c r="F31" s="127"/>
      <c r="G31" s="256" t="str">
        <f t="shared" si="0"/>
        <v/>
      </c>
    </row>
    <row r="32" spans="1:11" ht="19.5" customHeight="1" x14ac:dyDescent="0.2">
      <c r="A32" s="254">
        <v>28</v>
      </c>
      <c r="B32" s="262"/>
      <c r="C32" s="128"/>
      <c r="D32" s="129"/>
      <c r="E32" s="320"/>
      <c r="F32" s="127"/>
      <c r="G32" s="256" t="str">
        <f>IF(D32="","",D32*E32)</f>
        <v/>
      </c>
    </row>
    <row r="33" spans="1:8" ht="19.5" customHeight="1" x14ac:dyDescent="0.2">
      <c r="A33" s="254">
        <v>29</v>
      </c>
      <c r="B33" s="262"/>
      <c r="C33" s="128"/>
      <c r="D33" s="129"/>
      <c r="E33" s="320"/>
      <c r="F33" s="127"/>
      <c r="G33" s="256" t="str">
        <f>IF(D33="","",D33*E33)</f>
        <v/>
      </c>
    </row>
    <row r="34" spans="1:8" ht="19.5" customHeight="1" thickBot="1" x14ac:dyDescent="0.25">
      <c r="A34" s="254">
        <v>30</v>
      </c>
      <c r="B34" s="263"/>
      <c r="C34" s="197"/>
      <c r="D34" s="130"/>
      <c r="E34" s="321"/>
      <c r="F34" s="198"/>
      <c r="G34" s="257" t="str">
        <f t="shared" si="0"/>
        <v/>
      </c>
    </row>
    <row r="35" spans="1:8" ht="24" customHeight="1" x14ac:dyDescent="0.2">
      <c r="A35" s="246"/>
      <c r="B35" s="464" t="s">
        <v>473</v>
      </c>
      <c r="C35" s="465"/>
      <c r="D35" s="266" t="s">
        <v>328</v>
      </c>
      <c r="E35" s="267"/>
      <c r="F35" s="361" t="s">
        <v>281</v>
      </c>
      <c r="G35" s="365">
        <f>IF(D35="設置無し",0,IF(D35="1,000kg/ｈ超",63000000*E35,0))</f>
        <v>0</v>
      </c>
    </row>
    <row r="36" spans="1:8" ht="24" customHeight="1" x14ac:dyDescent="0.2">
      <c r="A36" s="246"/>
      <c r="B36" s="466"/>
      <c r="C36" s="467"/>
      <c r="D36" s="269" t="s">
        <v>329</v>
      </c>
      <c r="E36" s="268"/>
      <c r="F36" s="363" t="s">
        <v>281</v>
      </c>
      <c r="G36" s="366">
        <f>IF(D36="設置無し",0,IF(D36="1,000kg/ｈ以下",51000000*E36,0))</f>
        <v>0</v>
      </c>
    </row>
    <row r="37" spans="1:8" ht="24" customHeight="1" x14ac:dyDescent="0.2">
      <c r="A37" s="246"/>
      <c r="B37" s="468" t="s">
        <v>474</v>
      </c>
      <c r="C37" s="469"/>
      <c r="D37" s="451">
        <f>SUMIF($B$5:$B$34,"&lt;&gt;"&amp;"▼助成対象外",$G$5:$G$34)</f>
        <v>0</v>
      </c>
      <c r="E37" s="452"/>
      <c r="F37" s="453"/>
      <c r="G37" s="356">
        <f>IF(AND(D35="設置無し",D36="設置無し"),0,IF(ISERROR(D37),0,IF(D37&lt;0,0,D37)))</f>
        <v>0</v>
      </c>
    </row>
    <row r="38" spans="1:8" ht="24" customHeight="1" x14ac:dyDescent="0.2">
      <c r="A38" s="246"/>
      <c r="B38" s="468" t="s">
        <v>475</v>
      </c>
      <c r="C38" s="469"/>
      <c r="D38" s="451">
        <f>SUMIF($B$5:$B$34,"▼助成対象外",$G$5:$G$34)</f>
        <v>0</v>
      </c>
      <c r="E38" s="452"/>
      <c r="F38" s="453"/>
      <c r="G38" s="356">
        <f>IF(AND(D35="設置無し",D36="設置無し"),0,IF(ISERROR(D38),0,IF(D38&lt;0,0,D38)))</f>
        <v>0</v>
      </c>
    </row>
    <row r="39" spans="1:8" ht="24" customHeight="1" thickBot="1" x14ac:dyDescent="0.25">
      <c r="A39" s="246"/>
      <c r="B39" s="470" t="s">
        <v>463</v>
      </c>
      <c r="C39" s="471"/>
      <c r="D39" s="258" t="s">
        <v>443</v>
      </c>
      <c r="E39" s="457" t="s">
        <v>571</v>
      </c>
      <c r="F39" s="458"/>
      <c r="G39" s="264"/>
      <c r="H39" s="260" t="s">
        <v>572</v>
      </c>
    </row>
    <row r="40" spans="1:8" ht="37.5" customHeight="1" thickTop="1" thickBot="1" x14ac:dyDescent="0.25">
      <c r="A40" s="246"/>
      <c r="B40" s="472" t="s">
        <v>490</v>
      </c>
      <c r="C40" s="473"/>
      <c r="D40" s="461" t="str">
        <f>IF(E39=J22,K22,IF(E39=J23,K23,""))</f>
        <v/>
      </c>
      <c r="E40" s="462"/>
      <c r="F40" s="463"/>
      <c r="G40" s="358" t="str">
        <f>IF(ISERROR(D40),0,IF(D40&lt;0,0,D40))</f>
        <v/>
      </c>
    </row>
    <row r="41" spans="1:8" ht="22.5" customHeight="1" x14ac:dyDescent="0.2">
      <c r="A41" s="246"/>
      <c r="B41" s="454" t="s">
        <v>457</v>
      </c>
      <c r="C41" s="454"/>
      <c r="D41" s="454"/>
      <c r="E41" s="454"/>
      <c r="F41" s="454"/>
      <c r="G41" s="454"/>
      <c r="H41" s="259"/>
    </row>
  </sheetData>
  <sheetProtection algorithmName="SHA-512" hashValue="a7GC3ClH52GyJwBWtaLM6gv5qfgeZdoo1W7bJIot+1uCjllbKm5M/dDIqDSdnNPJPF7FpQ+JIJIjJIAS7ZNIoQ==" saltValue="9wBFI9fEm/L4i3R80htDmA==" spinCount="100000" sheet="1" formatCells="0" formatColumns="0" formatRows="0"/>
  <mergeCells count="11">
    <mergeCell ref="B39:C39"/>
    <mergeCell ref="E39:F39"/>
    <mergeCell ref="B40:C40"/>
    <mergeCell ref="D40:F40"/>
    <mergeCell ref="B41:G41"/>
    <mergeCell ref="B3:G3"/>
    <mergeCell ref="B35:C36"/>
    <mergeCell ref="B37:C37"/>
    <mergeCell ref="D37:F37"/>
    <mergeCell ref="B38:C38"/>
    <mergeCell ref="D38:F38"/>
  </mergeCells>
  <phoneticPr fontId="31"/>
  <conditionalFormatting sqref="G39">
    <cfRule type="expression" dxfId="6" priority="1">
      <formula>OR(AND($E$39="申請無し",$G$39&lt;&gt;0),AND($E$39="申請有り",$G$39&lt;=0))</formula>
    </cfRule>
  </conditionalFormatting>
  <dataValidations count="1">
    <dataValidation imeMode="off" allowBlank="1" showInputMessage="1" showErrorMessage="1" sqref="G39 D5:E34 G5:G34" xr:uid="{646C5D65-46C7-4182-8E15-73A6A68BD74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47AB194-1440-41F0-807F-DDF55A5C7B45}">
          <x14:formula1>
            <xm:f>選択肢!$F$3:$F$7</xm:f>
          </x14:formula1>
          <xm:sqref>B5:B34</xm:sqref>
        </x14:dataValidation>
        <x14:dataValidation type="list" allowBlank="1" showInputMessage="1" showErrorMessage="1" xr:uid="{3993D65A-CA26-4B95-905B-C5DE7900C0BC}">
          <x14:formula1>
            <xm:f>選択肢!$G$3:$G$16</xm:f>
          </x14:formula1>
          <xm:sqref>F5:F34</xm:sqref>
        </x14:dataValidation>
        <x14:dataValidation type="list" allowBlank="1" showInputMessage="1" showErrorMessage="1" xr:uid="{1DE1F7C8-058D-41BA-B2B5-EF221786F67E}">
          <x14:formula1>
            <xm:f>選択肢!$I$2:$I$4</xm:f>
          </x14:formula1>
          <xm:sqref>E39:F39</xm:sqref>
        </x14:dataValidation>
        <x14:dataValidation type="list" allowBlank="1" showInputMessage="1" showErrorMessage="1" xr:uid="{CE2E7552-05B1-49E3-8F4C-7513EB710F5B}">
          <x14:formula1>
            <xm:f>選択肢!$D$3:$D$4</xm:f>
          </x14:formula1>
          <xm:sqref>D35</xm:sqref>
        </x14:dataValidation>
        <x14:dataValidation type="list" allowBlank="1" showInputMessage="1" showErrorMessage="1" xr:uid="{6E9A9B68-414D-4E2C-8AFB-0B45EF26C160}">
          <x14:formula1>
            <xm:f>選択肢!$D$5:$D$6</xm:f>
          </x14:formula1>
          <xm:sqref>D36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C3D7B-D588-4C84-9A09-F342E83AA897}">
  <dimension ref="A1:K40"/>
  <sheetViews>
    <sheetView showGridLines="0" view="pageBreakPreview" zoomScale="70" zoomScaleNormal="70"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3.33203125" style="136" customWidth="1"/>
    <col min="11" max="11" width="15.6640625" style="134" customWidth="1"/>
    <col min="12" max="125" width="2.6640625" style="134" customWidth="1"/>
    <col min="126" max="16384" width="9" style="134"/>
  </cols>
  <sheetData>
    <row r="1" spans="1:9" ht="10.5" customHeight="1" x14ac:dyDescent="0.2"/>
    <row r="2" spans="1:9" ht="19.5" customHeight="1" x14ac:dyDescent="0.2">
      <c r="A2" s="137"/>
      <c r="B2" s="138" t="s">
        <v>597</v>
      </c>
      <c r="C2" s="137"/>
      <c r="D2" s="139"/>
      <c r="E2" s="139"/>
      <c r="F2" s="139"/>
      <c r="G2" s="137"/>
      <c r="I2" s="245" t="s">
        <v>603</v>
      </c>
    </row>
    <row r="3" spans="1:9" ht="30" customHeight="1" thickBot="1" x14ac:dyDescent="0.25">
      <c r="A3" s="137"/>
      <c r="B3" s="474" t="s">
        <v>531</v>
      </c>
      <c r="C3" s="475"/>
      <c r="D3" s="475"/>
      <c r="E3" s="475"/>
      <c r="F3" s="475"/>
      <c r="G3" s="475"/>
      <c r="I3" s="200" t="s">
        <v>450</v>
      </c>
    </row>
    <row r="4" spans="1:9" ht="19.5" customHeight="1" thickBot="1" x14ac:dyDescent="0.25">
      <c r="A4" s="137"/>
      <c r="B4" s="367" t="s">
        <v>442</v>
      </c>
      <c r="C4" s="368" t="s">
        <v>313</v>
      </c>
      <c r="D4" s="368" t="s">
        <v>101</v>
      </c>
      <c r="E4" s="368" t="s">
        <v>6</v>
      </c>
      <c r="F4" s="369" t="s">
        <v>236</v>
      </c>
      <c r="G4" s="370" t="s">
        <v>102</v>
      </c>
    </row>
    <row r="5" spans="1:9" ht="19.5" customHeight="1" thickTop="1" x14ac:dyDescent="0.2">
      <c r="A5" s="371">
        <v>1</v>
      </c>
      <c r="B5" s="261"/>
      <c r="C5" s="125"/>
      <c r="D5" s="126"/>
      <c r="E5" s="319"/>
      <c r="F5" s="127"/>
      <c r="G5" s="372" t="str">
        <f>IF(D5="","",D5*E5)</f>
        <v/>
      </c>
    </row>
    <row r="6" spans="1:9" ht="19.5" customHeight="1" x14ac:dyDescent="0.2">
      <c r="A6" s="371">
        <v>2</v>
      </c>
      <c r="B6" s="262"/>
      <c r="C6" s="128"/>
      <c r="D6" s="129"/>
      <c r="E6" s="320"/>
      <c r="F6" s="127"/>
      <c r="G6" s="373" t="str">
        <f t="shared" ref="G6:G34" si="0">IF(D6="","",D6*E6)</f>
        <v/>
      </c>
    </row>
    <row r="7" spans="1:9" ht="19.5" customHeight="1" x14ac:dyDescent="0.2">
      <c r="A7" s="371">
        <v>3</v>
      </c>
      <c r="B7" s="262"/>
      <c r="C7" s="128"/>
      <c r="D7" s="129"/>
      <c r="E7" s="320"/>
      <c r="F7" s="127"/>
      <c r="G7" s="373" t="str">
        <f t="shared" si="0"/>
        <v/>
      </c>
    </row>
    <row r="8" spans="1:9" ht="19.5" customHeight="1" x14ac:dyDescent="0.2">
      <c r="A8" s="371">
        <v>4</v>
      </c>
      <c r="B8" s="262"/>
      <c r="C8" s="128"/>
      <c r="D8" s="129"/>
      <c r="E8" s="320"/>
      <c r="F8" s="127"/>
      <c r="G8" s="373" t="str">
        <f t="shared" si="0"/>
        <v/>
      </c>
    </row>
    <row r="9" spans="1:9" ht="19.5" customHeight="1" x14ac:dyDescent="0.2">
      <c r="A9" s="371">
        <v>5</v>
      </c>
      <c r="B9" s="262"/>
      <c r="C9" s="128"/>
      <c r="D9" s="129"/>
      <c r="E9" s="320"/>
      <c r="F9" s="127"/>
      <c r="G9" s="373" t="str">
        <f t="shared" si="0"/>
        <v/>
      </c>
    </row>
    <row r="10" spans="1:9" ht="19.5" customHeight="1" x14ac:dyDescent="0.2">
      <c r="A10" s="371">
        <v>6</v>
      </c>
      <c r="B10" s="262"/>
      <c r="C10" s="128"/>
      <c r="D10" s="129"/>
      <c r="E10" s="320"/>
      <c r="F10" s="127"/>
      <c r="G10" s="373" t="str">
        <f t="shared" si="0"/>
        <v/>
      </c>
    </row>
    <row r="11" spans="1:9" ht="19.5" customHeight="1" x14ac:dyDescent="0.2">
      <c r="A11" s="371">
        <v>7</v>
      </c>
      <c r="B11" s="262"/>
      <c r="C11" s="128"/>
      <c r="D11" s="129"/>
      <c r="E11" s="320"/>
      <c r="F11" s="127"/>
      <c r="G11" s="373" t="str">
        <f t="shared" si="0"/>
        <v/>
      </c>
    </row>
    <row r="12" spans="1:9" ht="19.5" customHeight="1" x14ac:dyDescent="0.2">
      <c r="A12" s="371">
        <v>8</v>
      </c>
      <c r="B12" s="262"/>
      <c r="C12" s="128"/>
      <c r="D12" s="129"/>
      <c r="E12" s="320"/>
      <c r="F12" s="127"/>
      <c r="G12" s="373" t="str">
        <f t="shared" si="0"/>
        <v/>
      </c>
    </row>
    <row r="13" spans="1:9" ht="19.5" customHeight="1" x14ac:dyDescent="0.2">
      <c r="A13" s="371">
        <v>9</v>
      </c>
      <c r="B13" s="262"/>
      <c r="C13" s="128"/>
      <c r="D13" s="129"/>
      <c r="E13" s="320"/>
      <c r="F13" s="127"/>
      <c r="G13" s="373" t="str">
        <f t="shared" si="0"/>
        <v/>
      </c>
    </row>
    <row r="14" spans="1:9" ht="19.5" customHeight="1" x14ac:dyDescent="0.2">
      <c r="A14" s="371">
        <v>10</v>
      </c>
      <c r="B14" s="262"/>
      <c r="C14" s="128"/>
      <c r="D14" s="129"/>
      <c r="E14" s="320"/>
      <c r="F14" s="127"/>
      <c r="G14" s="373" t="str">
        <f t="shared" si="0"/>
        <v/>
      </c>
    </row>
    <row r="15" spans="1:9" ht="19.5" customHeight="1" x14ac:dyDescent="0.2">
      <c r="A15" s="371">
        <v>11</v>
      </c>
      <c r="B15" s="262"/>
      <c r="C15" s="128"/>
      <c r="D15" s="129"/>
      <c r="E15" s="320"/>
      <c r="F15" s="127"/>
      <c r="G15" s="373" t="str">
        <f t="shared" si="0"/>
        <v/>
      </c>
    </row>
    <row r="16" spans="1:9" ht="19.5" customHeight="1" x14ac:dyDescent="0.2">
      <c r="A16" s="371">
        <v>12</v>
      </c>
      <c r="B16" s="262"/>
      <c r="C16" s="128"/>
      <c r="D16" s="129"/>
      <c r="E16" s="320"/>
      <c r="F16" s="127"/>
      <c r="G16" s="373" t="str">
        <f t="shared" si="0"/>
        <v/>
      </c>
    </row>
    <row r="17" spans="1:11" ht="19.5" customHeight="1" x14ac:dyDescent="0.2">
      <c r="A17" s="371">
        <v>13</v>
      </c>
      <c r="B17" s="262"/>
      <c r="C17" s="128"/>
      <c r="D17" s="129"/>
      <c r="E17" s="320"/>
      <c r="F17" s="127"/>
      <c r="G17" s="373" t="str">
        <f t="shared" si="0"/>
        <v/>
      </c>
    </row>
    <row r="18" spans="1:11" ht="19.5" customHeight="1" x14ac:dyDescent="0.2">
      <c r="A18" s="371">
        <v>14</v>
      </c>
      <c r="B18" s="262"/>
      <c r="C18" s="128"/>
      <c r="D18" s="129"/>
      <c r="E18" s="320"/>
      <c r="F18" s="127"/>
      <c r="G18" s="373" t="str">
        <f t="shared" si="0"/>
        <v/>
      </c>
    </row>
    <row r="19" spans="1:11" ht="19.5" customHeight="1" x14ac:dyDescent="0.2">
      <c r="A19" s="371">
        <v>15</v>
      </c>
      <c r="B19" s="262"/>
      <c r="C19" s="128"/>
      <c r="D19" s="129"/>
      <c r="E19" s="320"/>
      <c r="F19" s="127"/>
      <c r="G19" s="373" t="str">
        <f t="shared" si="0"/>
        <v/>
      </c>
    </row>
    <row r="20" spans="1:11" ht="19.5" customHeight="1" x14ac:dyDescent="0.2">
      <c r="A20" s="371">
        <v>16</v>
      </c>
      <c r="B20" s="262"/>
      <c r="C20" s="128"/>
      <c r="D20" s="129"/>
      <c r="E20" s="320"/>
      <c r="F20" s="127"/>
      <c r="G20" s="373" t="str">
        <f t="shared" si="0"/>
        <v/>
      </c>
    </row>
    <row r="21" spans="1:11" ht="19.5" customHeight="1" x14ac:dyDescent="0.2">
      <c r="A21" s="371">
        <v>17</v>
      </c>
      <c r="B21" s="262"/>
      <c r="C21" s="128"/>
      <c r="D21" s="129"/>
      <c r="E21" s="320"/>
      <c r="F21" s="127"/>
      <c r="G21" s="373" t="str">
        <f t="shared" si="0"/>
        <v/>
      </c>
      <c r="J21" s="137" t="s">
        <v>567</v>
      </c>
      <c r="K21" s="138"/>
    </row>
    <row r="22" spans="1:11" ht="19.5" customHeight="1" x14ac:dyDescent="0.2">
      <c r="A22" s="371">
        <v>18</v>
      </c>
      <c r="B22" s="262"/>
      <c r="C22" s="128"/>
      <c r="D22" s="129"/>
      <c r="E22" s="320"/>
      <c r="F22" s="127"/>
      <c r="G22" s="373" t="str">
        <f t="shared" si="0"/>
        <v/>
      </c>
      <c r="J22" s="352" t="s">
        <v>568</v>
      </c>
      <c r="K22" s="353">
        <f>IF(ROUNDDOWN(G36*2/3-G38,-3)&gt;G35,G35,ROUNDDOWN(G36*2/3-G38,-3))</f>
        <v>0</v>
      </c>
    </row>
    <row r="23" spans="1:11" ht="19.5" customHeight="1" x14ac:dyDescent="0.2">
      <c r="A23" s="371">
        <v>19</v>
      </c>
      <c r="B23" s="262"/>
      <c r="C23" s="128"/>
      <c r="D23" s="129"/>
      <c r="E23" s="320"/>
      <c r="F23" s="127"/>
      <c r="G23" s="373" t="str">
        <f t="shared" si="0"/>
        <v/>
      </c>
      <c r="J23" s="352" t="s">
        <v>569</v>
      </c>
      <c r="K23" s="353">
        <f>IF(ROUNDDOWN(G36*2/3,-3)&gt;G35,G35,ROUNDDOWN(G36*2/3,-3))</f>
        <v>0</v>
      </c>
    </row>
    <row r="24" spans="1:11" ht="19.5" customHeight="1" x14ac:dyDescent="0.2">
      <c r="A24" s="371">
        <v>20</v>
      </c>
      <c r="B24" s="262"/>
      <c r="C24" s="128"/>
      <c r="D24" s="129"/>
      <c r="E24" s="320"/>
      <c r="F24" s="127"/>
      <c r="G24" s="373" t="str">
        <f t="shared" si="0"/>
        <v/>
      </c>
    </row>
    <row r="25" spans="1:11" ht="19.5" customHeight="1" x14ac:dyDescent="0.2">
      <c r="A25" s="371">
        <v>21</v>
      </c>
      <c r="B25" s="262"/>
      <c r="C25" s="128"/>
      <c r="D25" s="129"/>
      <c r="E25" s="320"/>
      <c r="F25" s="127"/>
      <c r="G25" s="373" t="str">
        <f t="shared" si="0"/>
        <v/>
      </c>
    </row>
    <row r="26" spans="1:11" ht="19.5" customHeight="1" x14ac:dyDescent="0.2">
      <c r="A26" s="371">
        <v>22</v>
      </c>
      <c r="B26" s="262"/>
      <c r="C26" s="128"/>
      <c r="D26" s="129"/>
      <c r="E26" s="320"/>
      <c r="F26" s="127"/>
      <c r="G26" s="373" t="str">
        <f t="shared" si="0"/>
        <v/>
      </c>
    </row>
    <row r="27" spans="1:11" ht="19.5" customHeight="1" x14ac:dyDescent="0.2">
      <c r="A27" s="371">
        <v>23</v>
      </c>
      <c r="B27" s="262"/>
      <c r="C27" s="128"/>
      <c r="D27" s="129"/>
      <c r="E27" s="320"/>
      <c r="F27" s="127"/>
      <c r="G27" s="373" t="str">
        <f t="shared" si="0"/>
        <v/>
      </c>
    </row>
    <row r="28" spans="1:11" ht="19.5" customHeight="1" x14ac:dyDescent="0.2">
      <c r="A28" s="371">
        <v>24</v>
      </c>
      <c r="B28" s="262"/>
      <c r="C28" s="128"/>
      <c r="D28" s="129"/>
      <c r="E28" s="320"/>
      <c r="F28" s="127"/>
      <c r="G28" s="373" t="str">
        <f t="shared" si="0"/>
        <v/>
      </c>
    </row>
    <row r="29" spans="1:11" ht="19.5" customHeight="1" x14ac:dyDescent="0.2">
      <c r="A29" s="371">
        <v>25</v>
      </c>
      <c r="B29" s="262"/>
      <c r="C29" s="128"/>
      <c r="D29" s="129"/>
      <c r="E29" s="320"/>
      <c r="F29" s="127"/>
      <c r="G29" s="373" t="str">
        <f t="shared" si="0"/>
        <v/>
      </c>
    </row>
    <row r="30" spans="1:11" ht="19.5" customHeight="1" x14ac:dyDescent="0.2">
      <c r="A30" s="371">
        <v>26</v>
      </c>
      <c r="B30" s="262"/>
      <c r="C30" s="128"/>
      <c r="D30" s="129"/>
      <c r="E30" s="320"/>
      <c r="F30" s="127"/>
      <c r="G30" s="373" t="str">
        <f t="shared" si="0"/>
        <v/>
      </c>
    </row>
    <row r="31" spans="1:11" ht="19.5" customHeight="1" x14ac:dyDescent="0.2">
      <c r="A31" s="371">
        <v>27</v>
      </c>
      <c r="B31" s="262"/>
      <c r="C31" s="128"/>
      <c r="D31" s="129"/>
      <c r="E31" s="320"/>
      <c r="F31" s="127"/>
      <c r="G31" s="373" t="str">
        <f t="shared" si="0"/>
        <v/>
      </c>
    </row>
    <row r="32" spans="1:11" ht="19.5" customHeight="1" x14ac:dyDescent="0.2">
      <c r="A32" s="371">
        <v>28</v>
      </c>
      <c r="B32" s="262"/>
      <c r="C32" s="128"/>
      <c r="D32" s="129"/>
      <c r="E32" s="320"/>
      <c r="F32" s="127"/>
      <c r="G32" s="373" t="str">
        <f>IF(D32="","",D32*E32)</f>
        <v/>
      </c>
    </row>
    <row r="33" spans="1:8" ht="19.5" customHeight="1" x14ac:dyDescent="0.2">
      <c r="A33" s="371">
        <v>29</v>
      </c>
      <c r="B33" s="262"/>
      <c r="C33" s="128"/>
      <c r="D33" s="129"/>
      <c r="E33" s="320"/>
      <c r="F33" s="127"/>
      <c r="G33" s="373" t="str">
        <f>IF(D33="","",D33*E33)</f>
        <v/>
      </c>
    </row>
    <row r="34" spans="1:8" ht="19.5" customHeight="1" thickBot="1" x14ac:dyDescent="0.25">
      <c r="A34" s="371">
        <v>30</v>
      </c>
      <c r="B34" s="263"/>
      <c r="C34" s="197"/>
      <c r="D34" s="130"/>
      <c r="E34" s="321"/>
      <c r="F34" s="198"/>
      <c r="G34" s="374" t="str">
        <f t="shared" si="0"/>
        <v/>
      </c>
    </row>
    <row r="35" spans="1:8" ht="37.5" customHeight="1" x14ac:dyDescent="0.2">
      <c r="A35" s="137"/>
      <c r="B35" s="476" t="s">
        <v>470</v>
      </c>
      <c r="C35" s="477"/>
      <c r="D35" s="266" t="s">
        <v>573</v>
      </c>
      <c r="E35" s="267"/>
      <c r="F35" s="361" t="s">
        <v>281</v>
      </c>
      <c r="G35" s="365">
        <f>(43000000*E35)</f>
        <v>0</v>
      </c>
    </row>
    <row r="36" spans="1:8" ht="24" customHeight="1" x14ac:dyDescent="0.2">
      <c r="A36" s="137"/>
      <c r="B36" s="449" t="s">
        <v>471</v>
      </c>
      <c r="C36" s="450"/>
      <c r="D36" s="451">
        <f>SUMIF($B$5:$B$34,"&lt;&gt;"&amp;"▼助成対象外",$G$5:$G$34)</f>
        <v>0</v>
      </c>
      <c r="E36" s="452"/>
      <c r="F36" s="453"/>
      <c r="G36" s="356">
        <f>IF(ISERROR(D36),0,IF(D36&lt;0,0,D36))</f>
        <v>0</v>
      </c>
    </row>
    <row r="37" spans="1:8" ht="24" customHeight="1" x14ac:dyDescent="0.2">
      <c r="A37" s="137"/>
      <c r="B37" s="449" t="s">
        <v>472</v>
      </c>
      <c r="C37" s="450"/>
      <c r="D37" s="451">
        <f>SUMIF($B$5:$B$34,"▼助成対象外",$G$5:$G$34)</f>
        <v>0</v>
      </c>
      <c r="E37" s="452"/>
      <c r="F37" s="453"/>
      <c r="G37" s="356">
        <f>IF(ISERROR(D37),0,IF(D37&lt;0,0,D37))</f>
        <v>0</v>
      </c>
    </row>
    <row r="38" spans="1:8" ht="24" customHeight="1" thickBot="1" x14ac:dyDescent="0.25">
      <c r="A38" s="137"/>
      <c r="B38" s="455" t="s">
        <v>463</v>
      </c>
      <c r="C38" s="456"/>
      <c r="D38" s="357" t="s">
        <v>443</v>
      </c>
      <c r="E38" s="457" t="s">
        <v>571</v>
      </c>
      <c r="F38" s="458"/>
      <c r="G38" s="264"/>
      <c r="H38" s="375" t="s">
        <v>572</v>
      </c>
    </row>
    <row r="39" spans="1:8" ht="37.5" customHeight="1" thickTop="1" thickBot="1" x14ac:dyDescent="0.25">
      <c r="A39" s="137"/>
      <c r="B39" s="459" t="s">
        <v>491</v>
      </c>
      <c r="C39" s="460"/>
      <c r="D39" s="461" t="str">
        <f>IF(E38=J22,K22,IF(E38=J23,K23,""))</f>
        <v/>
      </c>
      <c r="E39" s="462"/>
      <c r="F39" s="463"/>
      <c r="G39" s="358" t="str">
        <f>IF(ISERROR(D39),0,IF(D39&lt;0,0,D39))</f>
        <v/>
      </c>
    </row>
    <row r="40" spans="1:8" ht="22.5" customHeight="1" x14ac:dyDescent="0.2">
      <c r="A40" s="137"/>
      <c r="B40" s="478" t="s">
        <v>457</v>
      </c>
      <c r="C40" s="478"/>
      <c r="D40" s="478"/>
      <c r="E40" s="478"/>
      <c r="F40" s="478"/>
      <c r="G40" s="478"/>
      <c r="H40" s="376"/>
    </row>
  </sheetData>
  <sheetProtection algorithmName="SHA-512" hashValue="0ZTP8iz1288oelYp48HG06w3QMFCcGLPHzHmWlWMCPNkpCT/RJLi3KXK13o0Ozu3a8KtmbbDeZtFgUdcjVtE6g==" saltValue="gUuC53C2IwM5qo6sCRxOaw==" spinCount="100000" sheet="1" formatCells="0" formatColumns="0" formatRows="0"/>
  <mergeCells count="11">
    <mergeCell ref="B38:C38"/>
    <mergeCell ref="E38:F38"/>
    <mergeCell ref="B39:C39"/>
    <mergeCell ref="D39:F39"/>
    <mergeCell ref="B40:G40"/>
    <mergeCell ref="B3:G3"/>
    <mergeCell ref="B35:C35"/>
    <mergeCell ref="B36:C36"/>
    <mergeCell ref="D36:F36"/>
    <mergeCell ref="B37:C37"/>
    <mergeCell ref="D37:F37"/>
  </mergeCells>
  <phoneticPr fontId="31"/>
  <conditionalFormatting sqref="G38">
    <cfRule type="expression" dxfId="5" priority="1">
      <formula>OR(AND($E$38="申請無し",$G$38&lt;&gt;0),AND($E$38="申請有り",$G$38&lt;=0))</formula>
    </cfRule>
  </conditionalFormatting>
  <dataValidations count="1">
    <dataValidation imeMode="off" allowBlank="1" showInputMessage="1" showErrorMessage="1" sqref="G38 D5:E34 G5:G34" xr:uid="{C4984CF0-0E6A-45B9-A36F-0327BB1D7968}"/>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D18E08-E494-4C23-9F62-E62CD5D8FA98}">
          <x14:formula1>
            <xm:f>選択肢!$F$3:$F$7</xm:f>
          </x14:formula1>
          <xm:sqref>B5:B34</xm:sqref>
        </x14:dataValidation>
        <x14:dataValidation type="list" allowBlank="1" showInputMessage="1" showErrorMessage="1" xr:uid="{DB47915D-D0C3-45BD-9928-1AA8CC5A95FA}">
          <x14:formula1>
            <xm:f>選択肢!$G$3:$G$16</xm:f>
          </x14:formula1>
          <xm:sqref>F5:F34</xm:sqref>
        </x14:dataValidation>
        <x14:dataValidation type="list" allowBlank="1" showInputMessage="1" showErrorMessage="1" xr:uid="{4B0D50E0-E8CF-4510-8E8B-D1BAEB0BF764}">
          <x14:formula1>
            <xm:f>選択肢!$I$2:$I$4</xm:f>
          </x14:formula1>
          <xm:sqref>E38:F38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D86DB-C7FB-41DA-BEBC-3A4A40A013B3}">
  <dimension ref="A1:K40"/>
  <sheetViews>
    <sheetView showGridLines="0" view="pageBreakPreview" zoomScale="70" zoomScaleNormal="85" zoomScaleSheetLayoutView="70" workbookViewId="0"/>
  </sheetViews>
  <sheetFormatPr defaultColWidth="9" defaultRowHeight="14.4" x14ac:dyDescent="0.2"/>
  <cols>
    <col min="1" max="1" width="2.6640625" style="134" customWidth="1"/>
    <col min="2" max="2" width="10.6640625" style="134" customWidth="1"/>
    <col min="3" max="3" width="42.6640625" style="134" customWidth="1"/>
    <col min="4" max="4" width="13.109375" style="135" customWidth="1"/>
    <col min="5" max="6" width="6.6640625" style="135" customWidth="1"/>
    <col min="7" max="7" width="13.109375" style="134" customWidth="1"/>
    <col min="8" max="8" width="1.6640625" style="134" customWidth="1"/>
    <col min="9" max="9" width="45.6640625" style="136" customWidth="1"/>
    <col min="10" max="10" width="37.6640625" style="136" customWidth="1"/>
    <col min="11" max="11" width="15.6640625" style="134" customWidth="1"/>
    <col min="12" max="125" width="2.6640625" style="134" customWidth="1"/>
    <col min="126" max="16384" width="9" style="134"/>
  </cols>
  <sheetData>
    <row r="1" spans="1:9" ht="10.5" customHeight="1" x14ac:dyDescent="0.2"/>
    <row r="2" spans="1:9" ht="19.5" customHeight="1" x14ac:dyDescent="0.2">
      <c r="A2" s="137"/>
      <c r="B2" s="138" t="s">
        <v>598</v>
      </c>
      <c r="C2" s="137"/>
      <c r="D2" s="139"/>
      <c r="E2" s="139"/>
      <c r="F2" s="139"/>
      <c r="G2" s="137"/>
      <c r="I2" s="245" t="s">
        <v>603</v>
      </c>
    </row>
    <row r="3" spans="1:9" ht="30" customHeight="1" thickBot="1" x14ac:dyDescent="0.25">
      <c r="A3" s="137"/>
      <c r="B3" s="474" t="s">
        <v>532</v>
      </c>
      <c r="C3" s="475"/>
      <c r="D3" s="475"/>
      <c r="E3" s="475"/>
      <c r="F3" s="475"/>
      <c r="G3" s="475"/>
      <c r="I3" s="200" t="s">
        <v>450</v>
      </c>
    </row>
    <row r="4" spans="1:9" ht="19.5" customHeight="1" thickBot="1" x14ac:dyDescent="0.25">
      <c r="A4" s="137"/>
      <c r="B4" s="367" t="s">
        <v>442</v>
      </c>
      <c r="C4" s="368" t="s">
        <v>313</v>
      </c>
      <c r="D4" s="368" t="s">
        <v>101</v>
      </c>
      <c r="E4" s="368" t="s">
        <v>6</v>
      </c>
      <c r="F4" s="369" t="s">
        <v>236</v>
      </c>
      <c r="G4" s="370" t="s">
        <v>102</v>
      </c>
    </row>
    <row r="5" spans="1:9" ht="19.5" customHeight="1" thickTop="1" x14ac:dyDescent="0.2">
      <c r="A5" s="371">
        <v>1</v>
      </c>
      <c r="B5" s="261"/>
      <c r="C5" s="125"/>
      <c r="D5" s="126"/>
      <c r="E5" s="319"/>
      <c r="F5" s="127"/>
      <c r="G5" s="372" t="str">
        <f>IF(D5="","",D5*E5)</f>
        <v/>
      </c>
    </row>
    <row r="6" spans="1:9" ht="19.5" customHeight="1" x14ac:dyDescent="0.2">
      <c r="A6" s="371">
        <v>2</v>
      </c>
      <c r="B6" s="262"/>
      <c r="C6" s="128"/>
      <c r="D6" s="129"/>
      <c r="E6" s="319"/>
      <c r="F6" s="127"/>
      <c r="G6" s="373" t="str">
        <f t="shared" ref="G6:G34" si="0">IF(D6="","",D6*E6)</f>
        <v/>
      </c>
    </row>
    <row r="7" spans="1:9" ht="19.5" customHeight="1" x14ac:dyDescent="0.2">
      <c r="A7" s="371">
        <v>3</v>
      </c>
      <c r="B7" s="262"/>
      <c r="C7" s="128"/>
      <c r="D7" s="129"/>
      <c r="E7" s="319"/>
      <c r="F7" s="127"/>
      <c r="G7" s="373" t="str">
        <f t="shared" si="0"/>
        <v/>
      </c>
    </row>
    <row r="8" spans="1:9" ht="19.5" customHeight="1" x14ac:dyDescent="0.2">
      <c r="A8" s="371">
        <v>4</v>
      </c>
      <c r="B8" s="262"/>
      <c r="C8" s="128"/>
      <c r="D8" s="129"/>
      <c r="E8" s="319"/>
      <c r="F8" s="127"/>
      <c r="G8" s="373" t="str">
        <f t="shared" si="0"/>
        <v/>
      </c>
    </row>
    <row r="9" spans="1:9" ht="19.5" customHeight="1" x14ac:dyDescent="0.2">
      <c r="A9" s="371">
        <v>5</v>
      </c>
      <c r="B9" s="262"/>
      <c r="C9" s="128"/>
      <c r="D9" s="129"/>
      <c r="E9" s="319"/>
      <c r="F9" s="127"/>
      <c r="G9" s="373" t="str">
        <f t="shared" si="0"/>
        <v/>
      </c>
    </row>
    <row r="10" spans="1:9" ht="19.5" customHeight="1" x14ac:dyDescent="0.2">
      <c r="A10" s="371">
        <v>6</v>
      </c>
      <c r="B10" s="262"/>
      <c r="C10" s="128"/>
      <c r="D10" s="129"/>
      <c r="E10" s="319"/>
      <c r="F10" s="127"/>
      <c r="G10" s="373" t="str">
        <f t="shared" si="0"/>
        <v/>
      </c>
    </row>
    <row r="11" spans="1:9" ht="19.5" customHeight="1" x14ac:dyDescent="0.2">
      <c r="A11" s="371">
        <v>7</v>
      </c>
      <c r="B11" s="262"/>
      <c r="C11" s="128"/>
      <c r="D11" s="129"/>
      <c r="E11" s="320"/>
      <c r="F11" s="127"/>
      <c r="G11" s="373" t="str">
        <f t="shared" si="0"/>
        <v/>
      </c>
    </row>
    <row r="12" spans="1:9" ht="19.5" customHeight="1" x14ac:dyDescent="0.2">
      <c r="A12" s="371">
        <v>8</v>
      </c>
      <c r="B12" s="262"/>
      <c r="C12" s="128"/>
      <c r="D12" s="129"/>
      <c r="E12" s="320"/>
      <c r="F12" s="127"/>
      <c r="G12" s="373" t="str">
        <f t="shared" si="0"/>
        <v/>
      </c>
    </row>
    <row r="13" spans="1:9" ht="19.5" customHeight="1" x14ac:dyDescent="0.2">
      <c r="A13" s="371">
        <v>9</v>
      </c>
      <c r="B13" s="262"/>
      <c r="C13" s="128"/>
      <c r="D13" s="129"/>
      <c r="E13" s="320"/>
      <c r="F13" s="127"/>
      <c r="G13" s="373" t="str">
        <f t="shared" si="0"/>
        <v/>
      </c>
    </row>
    <row r="14" spans="1:9" ht="19.5" customHeight="1" x14ac:dyDescent="0.2">
      <c r="A14" s="371">
        <v>10</v>
      </c>
      <c r="B14" s="262"/>
      <c r="C14" s="128"/>
      <c r="D14" s="129"/>
      <c r="E14" s="320"/>
      <c r="F14" s="127"/>
      <c r="G14" s="373" t="str">
        <f t="shared" si="0"/>
        <v/>
      </c>
    </row>
    <row r="15" spans="1:9" ht="19.5" customHeight="1" x14ac:dyDescent="0.2">
      <c r="A15" s="371">
        <v>11</v>
      </c>
      <c r="B15" s="262"/>
      <c r="C15" s="128"/>
      <c r="D15" s="129"/>
      <c r="E15" s="320"/>
      <c r="F15" s="127"/>
      <c r="G15" s="373" t="str">
        <f t="shared" si="0"/>
        <v/>
      </c>
    </row>
    <row r="16" spans="1:9" ht="19.5" customHeight="1" x14ac:dyDescent="0.2">
      <c r="A16" s="371">
        <v>12</v>
      </c>
      <c r="B16" s="262"/>
      <c r="C16" s="128"/>
      <c r="D16" s="129"/>
      <c r="E16" s="320"/>
      <c r="F16" s="127"/>
      <c r="G16" s="373" t="str">
        <f t="shared" si="0"/>
        <v/>
      </c>
    </row>
    <row r="17" spans="1:11" ht="19.5" customHeight="1" x14ac:dyDescent="0.2">
      <c r="A17" s="371">
        <v>13</v>
      </c>
      <c r="B17" s="262"/>
      <c r="C17" s="128"/>
      <c r="D17" s="129"/>
      <c r="E17" s="320"/>
      <c r="F17" s="127"/>
      <c r="G17" s="373" t="str">
        <f t="shared" si="0"/>
        <v/>
      </c>
    </row>
    <row r="18" spans="1:11" ht="19.5" customHeight="1" x14ac:dyDescent="0.2">
      <c r="A18" s="371">
        <v>14</v>
      </c>
      <c r="B18" s="262"/>
      <c r="C18" s="128"/>
      <c r="D18" s="129"/>
      <c r="E18" s="320"/>
      <c r="F18" s="127"/>
      <c r="G18" s="373" t="str">
        <f t="shared" si="0"/>
        <v/>
      </c>
    </row>
    <row r="19" spans="1:11" ht="19.5" customHeight="1" x14ac:dyDescent="0.2">
      <c r="A19" s="371">
        <v>15</v>
      </c>
      <c r="B19" s="262"/>
      <c r="C19" s="128"/>
      <c r="D19" s="129"/>
      <c r="E19" s="320"/>
      <c r="F19" s="127"/>
      <c r="G19" s="373" t="str">
        <f t="shared" si="0"/>
        <v/>
      </c>
    </row>
    <row r="20" spans="1:11" ht="19.5" customHeight="1" x14ac:dyDescent="0.2">
      <c r="A20" s="371">
        <v>16</v>
      </c>
      <c r="B20" s="262"/>
      <c r="C20" s="128"/>
      <c r="D20" s="129"/>
      <c r="E20" s="320"/>
      <c r="F20" s="127"/>
      <c r="G20" s="373" t="str">
        <f t="shared" si="0"/>
        <v/>
      </c>
    </row>
    <row r="21" spans="1:11" ht="19.5" customHeight="1" x14ac:dyDescent="0.2">
      <c r="A21" s="371">
        <v>17</v>
      </c>
      <c r="B21" s="262"/>
      <c r="C21" s="128"/>
      <c r="D21" s="129"/>
      <c r="E21" s="320"/>
      <c r="F21" s="127"/>
      <c r="G21" s="373" t="str">
        <f t="shared" si="0"/>
        <v/>
      </c>
      <c r="J21" s="137" t="s">
        <v>567</v>
      </c>
      <c r="K21" s="138"/>
    </row>
    <row r="22" spans="1:11" ht="19.5" customHeight="1" x14ac:dyDescent="0.2">
      <c r="A22" s="371">
        <v>18</v>
      </c>
      <c r="B22" s="262"/>
      <c r="C22" s="128"/>
      <c r="D22" s="129"/>
      <c r="E22" s="320"/>
      <c r="F22" s="127"/>
      <c r="G22" s="373" t="str">
        <f t="shared" si="0"/>
        <v/>
      </c>
      <c r="J22" s="352" t="s">
        <v>568</v>
      </c>
      <c r="K22" s="353">
        <f>IF(ROUNDDOWN(G36*2/3-G38,-3)&gt;G35,G35,ROUNDDOWN(G36*2/3-G38,-3))</f>
        <v>0</v>
      </c>
    </row>
    <row r="23" spans="1:11" ht="19.5" customHeight="1" x14ac:dyDescent="0.2">
      <c r="A23" s="371">
        <v>19</v>
      </c>
      <c r="B23" s="262"/>
      <c r="C23" s="128"/>
      <c r="D23" s="129"/>
      <c r="E23" s="320"/>
      <c r="F23" s="127"/>
      <c r="G23" s="373" t="str">
        <f t="shared" si="0"/>
        <v/>
      </c>
      <c r="J23" s="352" t="s">
        <v>569</v>
      </c>
      <c r="K23" s="353">
        <f>IF(ROUNDDOWN(G36*2/3,-3)&gt;G35,G35,ROUNDDOWN(G36*2/3,-3))</f>
        <v>0</v>
      </c>
    </row>
    <row r="24" spans="1:11" ht="19.5" customHeight="1" x14ac:dyDescent="0.2">
      <c r="A24" s="371">
        <v>20</v>
      </c>
      <c r="B24" s="262"/>
      <c r="C24" s="128"/>
      <c r="D24" s="129"/>
      <c r="E24" s="320"/>
      <c r="F24" s="127"/>
      <c r="G24" s="373" t="str">
        <f t="shared" si="0"/>
        <v/>
      </c>
    </row>
    <row r="25" spans="1:11" ht="19.5" customHeight="1" x14ac:dyDescent="0.2">
      <c r="A25" s="371">
        <v>21</v>
      </c>
      <c r="B25" s="262"/>
      <c r="C25" s="128"/>
      <c r="D25" s="129"/>
      <c r="E25" s="320"/>
      <c r="F25" s="127"/>
      <c r="G25" s="373" t="str">
        <f t="shared" si="0"/>
        <v/>
      </c>
    </row>
    <row r="26" spans="1:11" ht="19.5" customHeight="1" x14ac:dyDescent="0.2">
      <c r="A26" s="371">
        <v>22</v>
      </c>
      <c r="B26" s="262"/>
      <c r="C26" s="128"/>
      <c r="D26" s="129"/>
      <c r="E26" s="320"/>
      <c r="F26" s="127"/>
      <c r="G26" s="373" t="str">
        <f t="shared" si="0"/>
        <v/>
      </c>
    </row>
    <row r="27" spans="1:11" ht="19.5" customHeight="1" x14ac:dyDescent="0.2">
      <c r="A27" s="371">
        <v>23</v>
      </c>
      <c r="B27" s="262"/>
      <c r="C27" s="128"/>
      <c r="D27" s="129"/>
      <c r="E27" s="320"/>
      <c r="F27" s="127"/>
      <c r="G27" s="373" t="str">
        <f t="shared" si="0"/>
        <v/>
      </c>
    </row>
    <row r="28" spans="1:11" ht="19.5" customHeight="1" x14ac:dyDescent="0.2">
      <c r="A28" s="371">
        <v>24</v>
      </c>
      <c r="B28" s="262"/>
      <c r="C28" s="128"/>
      <c r="D28" s="129"/>
      <c r="E28" s="320"/>
      <c r="F28" s="127"/>
      <c r="G28" s="373" t="str">
        <f t="shared" si="0"/>
        <v/>
      </c>
    </row>
    <row r="29" spans="1:11" ht="19.5" customHeight="1" x14ac:dyDescent="0.2">
      <c r="A29" s="371">
        <v>25</v>
      </c>
      <c r="B29" s="262"/>
      <c r="C29" s="128"/>
      <c r="D29" s="129"/>
      <c r="E29" s="320"/>
      <c r="F29" s="127"/>
      <c r="G29" s="373" t="str">
        <f t="shared" si="0"/>
        <v/>
      </c>
    </row>
    <row r="30" spans="1:11" ht="19.5" customHeight="1" x14ac:dyDescent="0.2">
      <c r="A30" s="371">
        <v>26</v>
      </c>
      <c r="B30" s="262"/>
      <c r="C30" s="128"/>
      <c r="D30" s="129"/>
      <c r="E30" s="320"/>
      <c r="F30" s="127"/>
      <c r="G30" s="373" t="str">
        <f t="shared" si="0"/>
        <v/>
      </c>
    </row>
    <row r="31" spans="1:11" ht="19.5" customHeight="1" x14ac:dyDescent="0.2">
      <c r="A31" s="371">
        <v>27</v>
      </c>
      <c r="B31" s="262"/>
      <c r="C31" s="128"/>
      <c r="D31" s="129"/>
      <c r="E31" s="320"/>
      <c r="F31" s="127"/>
      <c r="G31" s="373" t="str">
        <f t="shared" si="0"/>
        <v/>
      </c>
    </row>
    <row r="32" spans="1:11" ht="19.5" customHeight="1" x14ac:dyDescent="0.2">
      <c r="A32" s="371">
        <v>28</v>
      </c>
      <c r="B32" s="262"/>
      <c r="C32" s="128"/>
      <c r="D32" s="129"/>
      <c r="E32" s="320"/>
      <c r="F32" s="127"/>
      <c r="G32" s="373" t="str">
        <f>IF(D32="","",D32*E32)</f>
        <v/>
      </c>
    </row>
    <row r="33" spans="1:8" ht="19.5" customHeight="1" x14ac:dyDescent="0.2">
      <c r="A33" s="371">
        <v>29</v>
      </c>
      <c r="B33" s="262"/>
      <c r="C33" s="128"/>
      <c r="D33" s="129"/>
      <c r="E33" s="320"/>
      <c r="F33" s="127"/>
      <c r="G33" s="373" t="str">
        <f>IF(D33="","",D33*E33)</f>
        <v/>
      </c>
    </row>
    <row r="34" spans="1:8" ht="19.5" customHeight="1" thickBot="1" x14ac:dyDescent="0.25">
      <c r="A34" s="371">
        <v>30</v>
      </c>
      <c r="B34" s="263"/>
      <c r="C34" s="197"/>
      <c r="D34" s="130"/>
      <c r="E34" s="321"/>
      <c r="F34" s="198"/>
      <c r="G34" s="374" t="str">
        <f t="shared" si="0"/>
        <v/>
      </c>
    </row>
    <row r="35" spans="1:8" ht="37.5" customHeight="1" x14ac:dyDescent="0.2">
      <c r="A35" s="137"/>
      <c r="B35" s="476" t="s">
        <v>467</v>
      </c>
      <c r="C35" s="477"/>
      <c r="D35" s="377" t="s">
        <v>512</v>
      </c>
      <c r="E35" s="267"/>
      <c r="F35" s="361" t="s">
        <v>281</v>
      </c>
      <c r="G35" s="365">
        <f>(56000000*$E$35)</f>
        <v>0</v>
      </c>
    </row>
    <row r="36" spans="1:8" ht="24" customHeight="1" x14ac:dyDescent="0.2">
      <c r="A36" s="137"/>
      <c r="B36" s="449" t="s">
        <v>468</v>
      </c>
      <c r="C36" s="450"/>
      <c r="D36" s="451">
        <f>SUMIF($B$5:$B$34,"&lt;&gt;"&amp;"▼助成対象外",$G$5:$G$34)</f>
        <v>0</v>
      </c>
      <c r="E36" s="452"/>
      <c r="F36" s="453"/>
      <c r="G36" s="356">
        <f>IF(D36&lt;0,0,D36)</f>
        <v>0</v>
      </c>
    </row>
    <row r="37" spans="1:8" ht="24" customHeight="1" x14ac:dyDescent="0.2">
      <c r="A37" s="137"/>
      <c r="B37" s="449" t="s">
        <v>469</v>
      </c>
      <c r="C37" s="450"/>
      <c r="D37" s="451">
        <f>SUMIF($B$5:$B$34,"▼助成対象外",$G$5:$G$34)</f>
        <v>0</v>
      </c>
      <c r="E37" s="452"/>
      <c r="F37" s="453"/>
      <c r="G37" s="356">
        <f>IF(ISERROR(D37),0,IF(D37&lt;0,0,D37))</f>
        <v>0</v>
      </c>
    </row>
    <row r="38" spans="1:8" ht="24" customHeight="1" thickBot="1" x14ac:dyDescent="0.25">
      <c r="A38" s="137"/>
      <c r="B38" s="455" t="s">
        <v>463</v>
      </c>
      <c r="C38" s="456"/>
      <c r="D38" s="357" t="s">
        <v>443</v>
      </c>
      <c r="E38" s="457" t="s">
        <v>571</v>
      </c>
      <c r="F38" s="458"/>
      <c r="G38" s="264"/>
      <c r="H38" s="375" t="s">
        <v>572</v>
      </c>
    </row>
    <row r="39" spans="1:8" ht="37.5" customHeight="1" thickTop="1" thickBot="1" x14ac:dyDescent="0.25">
      <c r="A39" s="137"/>
      <c r="B39" s="459" t="s">
        <v>492</v>
      </c>
      <c r="C39" s="460"/>
      <c r="D39" s="461" t="str">
        <f>IF(E38=J22,K22,IF(E38=J23,K23,""))</f>
        <v/>
      </c>
      <c r="E39" s="462"/>
      <c r="F39" s="463"/>
      <c r="G39" s="358" t="str">
        <f>IF(ISERROR(D39),0,IF(D39&lt;0,0,D39))</f>
        <v/>
      </c>
    </row>
    <row r="40" spans="1:8" ht="22.5" customHeight="1" x14ac:dyDescent="0.2">
      <c r="A40" s="137"/>
      <c r="B40" s="478" t="s">
        <v>457</v>
      </c>
      <c r="C40" s="478"/>
      <c r="D40" s="478"/>
      <c r="E40" s="478"/>
      <c r="F40" s="478"/>
      <c r="G40" s="478"/>
      <c r="H40" s="376"/>
    </row>
  </sheetData>
  <sheetProtection algorithmName="SHA-512" hashValue="IQTq92+GVECKa1FNqhSVp4+FfrwtXf6903V5Cfiml/Wb3yvmXynSYyvH1Me+QP2RbRCF0UcnKS4R6wfdLoY8NQ==" saltValue="Mqu6ZEFDrrHiCQgl04Az3w==" spinCount="100000" sheet="1" formatCells="0" formatColumns="0" formatRows="0"/>
  <mergeCells count="11">
    <mergeCell ref="B38:C38"/>
    <mergeCell ref="E38:F38"/>
    <mergeCell ref="B39:C39"/>
    <mergeCell ref="D39:F39"/>
    <mergeCell ref="B40:G40"/>
    <mergeCell ref="B3:G3"/>
    <mergeCell ref="B35:C35"/>
    <mergeCell ref="B36:C36"/>
    <mergeCell ref="D36:F36"/>
    <mergeCell ref="B37:C37"/>
    <mergeCell ref="D37:F37"/>
  </mergeCells>
  <phoneticPr fontId="31"/>
  <conditionalFormatting sqref="G38">
    <cfRule type="expression" dxfId="4" priority="1">
      <formula>OR(AND($E$38="申請無し",$G$38&lt;&gt;0),AND($E$38="申請有り",$G$38&lt;=0))</formula>
    </cfRule>
  </conditionalFormatting>
  <dataValidations count="1">
    <dataValidation imeMode="off" allowBlank="1" showInputMessage="1" showErrorMessage="1" sqref="G38 G5:G34 D5:E34" xr:uid="{75AC669E-BAD6-4713-B1C3-8D86CAE8626E}"/>
  </dataValidations>
  <printOptions horizontalCentered="1"/>
  <pageMargins left="0.55118110236220474" right="0.43307086614173229" top="0.39370078740157483" bottom="0.47244094488188981" header="0.19685039370078741" footer="0.23622047244094491"/>
  <pageSetup paperSize="9" orientation="portrait" r:id="rId1"/>
  <headerFooter>
    <oddFooter>&amp;R&amp;"ＭＳ Ｐ明朝,標準"&amp;10（日本産業規格A列4番）</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54922E57-9C7F-4981-AF3D-3F3FB05085EE}">
          <x14:formula1>
            <xm:f>選択肢!$F$3:$F$7</xm:f>
          </x14:formula1>
          <xm:sqref>B5:B34</xm:sqref>
        </x14:dataValidation>
        <x14:dataValidation type="list" allowBlank="1" showInputMessage="1" showErrorMessage="1" xr:uid="{64EB6ED7-7D26-4FC5-BC5B-A2715D5E55B7}">
          <x14:formula1>
            <xm:f>選択肢!$G$3:$G$16</xm:f>
          </x14:formula1>
          <xm:sqref>F5:F34</xm:sqref>
        </x14:dataValidation>
        <x14:dataValidation type="list" allowBlank="1" showInputMessage="1" showErrorMessage="1" xr:uid="{6E5DE027-C45C-48A3-895C-A89D6DDC1056}">
          <x14:formula1>
            <xm:f>選択肢!$I$2:$I$4</xm:f>
          </x14:formula1>
          <xm:sqref>E38:F38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産業分類</vt:lpstr>
      <vt:lpstr>選択肢</vt:lpstr>
      <vt:lpstr>１号</vt:lpstr>
      <vt:lpstr>1号別紙（集計）</vt:lpstr>
      <vt:lpstr>1号別紙１（活用設備）</vt:lpstr>
      <vt:lpstr>1号別紙２（燃料電池）</vt:lpstr>
      <vt:lpstr>1号別紙３（水素ボイラー）</vt:lpstr>
      <vt:lpstr>1号別紙４（温水発生機）</vt:lpstr>
      <vt:lpstr>1号別紙５（水素バーナー）</vt:lpstr>
      <vt:lpstr>1号別紙６-1（カードル）</vt:lpstr>
      <vt:lpstr>1号別紙６-2（トレーラー）</vt:lpstr>
      <vt:lpstr>1号別紙６-3（吸蔵合金）</vt:lpstr>
      <vt:lpstr>1号別紙６-4（圧縮装置等）</vt:lpstr>
      <vt:lpstr>2号-1</vt:lpstr>
      <vt:lpstr>2号-2</vt:lpstr>
      <vt:lpstr>2号-3</vt:lpstr>
      <vt:lpstr>2号-4</vt:lpstr>
      <vt:lpstr>2号-5</vt:lpstr>
      <vt:lpstr>2号別紙1-1</vt:lpstr>
      <vt:lpstr>2号別紙1-2</vt:lpstr>
      <vt:lpstr>2号別紙1-3</vt:lpstr>
      <vt:lpstr>2号別紙２</vt:lpstr>
      <vt:lpstr>3号（誓約書）</vt:lpstr>
      <vt:lpstr>参考別紙2-1</vt:lpstr>
      <vt:lpstr>参考別紙2－追１</vt:lpstr>
      <vt:lpstr>参考別紙2-2</vt:lpstr>
      <vt:lpstr>'１号'!Print_Area</vt:lpstr>
      <vt:lpstr>'1号別紙１（活用設備）'!Print_Area</vt:lpstr>
      <vt:lpstr>'1号別紙２（燃料電池）'!Print_Area</vt:lpstr>
      <vt:lpstr>'1号別紙３（水素ボイラー）'!Print_Area</vt:lpstr>
      <vt:lpstr>'1号別紙４（温水発生機）'!Print_Area</vt:lpstr>
      <vt:lpstr>'1号別紙５（水素バーナー）'!Print_Area</vt:lpstr>
      <vt:lpstr>'1号別紙６-1（カードル）'!Print_Area</vt:lpstr>
      <vt:lpstr>'1号別紙６-2（トレーラー）'!Print_Area</vt:lpstr>
      <vt:lpstr>'1号別紙６-3（吸蔵合金）'!Print_Area</vt:lpstr>
      <vt:lpstr>'1号別紙６-4（圧縮装置等）'!Print_Area</vt:lpstr>
      <vt:lpstr>'2号-1'!Print_Area</vt:lpstr>
      <vt:lpstr>'2号-2'!Print_Area</vt:lpstr>
      <vt:lpstr>'2号-3'!Print_Area</vt:lpstr>
      <vt:lpstr>'2号-4'!Print_Area</vt:lpstr>
      <vt:lpstr>'2号-5'!Print_Area</vt:lpstr>
      <vt:lpstr>'2号別紙1-1'!Print_Area</vt:lpstr>
      <vt:lpstr>'2号別紙1-2'!Print_Area</vt:lpstr>
      <vt:lpstr>'2号別紙1-3'!Print_Area</vt:lpstr>
      <vt:lpstr>'2号別紙２'!Print_Area</vt:lpstr>
      <vt:lpstr>'3号（誓約書）'!Print_Area</vt:lpstr>
      <vt:lpstr>'参考別紙2-1'!Print_Area</vt:lpstr>
      <vt:lpstr>'参考別紙2-2'!Print_Area</vt:lpstr>
      <vt:lpstr>'参考別紙2－追１'!Print_Area</vt:lpstr>
      <vt:lpstr>'2号-2'!Print_Titles</vt:lpstr>
      <vt:lpstr>'2号-3'!Print_Titles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2023-02-02T04:08:45Z</dcterms:created>
  <dcterms:modified xsi:type="dcterms:W3CDTF">2024-05-01T07:16:50Z</dcterms:modified>
</cp:coreProperties>
</file>