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41A35323-3727-4491-B015-6A4C1B2FBF2F}" xr6:coauthVersionLast="47" xr6:coauthVersionMax="47" xr10:uidLastSave="{00000000-0000-0000-0000-000000000000}"/>
  <workbookProtection workbookAlgorithmName="SHA-512" workbookHashValue="5ODh1mksjK34zHFft77NfhMZFUUyxmKmF9pTVKbAqwmjljkivauctEC40zZ7VyhUzHiDOOPTi18Fx+vUBJ9J6w==" workbookSaltValue="q0MAxhbwJltRAXQuge3l9Q==" workbookSpinCount="100000" lockStructure="1"/>
  <bookViews>
    <workbookView xWindow="28680" yWindow="-120" windowWidth="29040" windowHeight="15840" tabRatio="730" firstSheet="1" activeTab="1" xr2:uid="{00000000-000D-0000-FFFF-FFFF00000000}"/>
  </bookViews>
  <sheets>
    <sheet name="選択肢 (2)" sheetId="23" state="hidden" r:id="rId1"/>
    <sheet name="１0号" sheetId="43" r:id="rId2"/>
    <sheet name="10号別紙１（活用設備）" sheetId="34" r:id="rId3"/>
    <sheet name="10号別紙２（燃料電池）" sheetId="35" r:id="rId4"/>
    <sheet name="10号別紙３（水素ボイラー）" sheetId="36" r:id="rId5"/>
    <sheet name="10号別紙４（温水発生機）" sheetId="37" r:id="rId6"/>
    <sheet name="10号別紙５（水素バーナー）" sheetId="38" r:id="rId7"/>
    <sheet name="10号別紙６-1（カードル）" sheetId="39" r:id="rId8"/>
    <sheet name="10号別紙６-2（トレーラー）" sheetId="40" r:id="rId9"/>
    <sheet name="10号別紙６-3（吸蔵合金）" sheetId="41" r:id="rId10"/>
    <sheet name="10号別紙６-4（圧縮装置等）" sheetId="42" r:id="rId11"/>
  </sheets>
  <definedNames>
    <definedName name="_xlnm.Print_Area" localSheetId="1">'１0号'!$B$2:$V$35</definedName>
    <definedName name="_xlnm.Print_Area" localSheetId="2">'10号別紙１（活用設備）'!$B$2:$G$40</definedName>
    <definedName name="_xlnm.Print_Area" localSheetId="3">'10号別紙２（燃料電池）'!$B$2:$G$41</definedName>
    <definedName name="_xlnm.Print_Area" localSheetId="4">'10号別紙３（水素ボイラー）'!$B$2:$G$41</definedName>
    <definedName name="_xlnm.Print_Area" localSheetId="5">'10号別紙４（温水発生機）'!$B$2:$G$40</definedName>
    <definedName name="_xlnm.Print_Area" localSheetId="6">'10号別紙５（水素バーナー）'!$B$2:$G$40</definedName>
    <definedName name="_xlnm.Print_Area" localSheetId="7">'10号別紙６-1（カードル）'!$B$2:$G$41</definedName>
    <definedName name="_xlnm.Print_Area" localSheetId="8">'10号別紙６-2（トレーラー）'!$B$2:$G$41</definedName>
    <definedName name="_xlnm.Print_Area" localSheetId="9">'10号別紙６-3（吸蔵合金）'!$B$2:$G$42</definedName>
    <definedName name="_xlnm.Print_Area" localSheetId="10">'10号別紙６-4（圧縮装置等）'!$B$2:$G$40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42" l="1"/>
  <c r="G35" i="42"/>
  <c r="G38" i="40" l="1"/>
  <c r="I2" i="42" l="1"/>
  <c r="I2" i="41"/>
  <c r="I2" i="40"/>
  <c r="I2" i="39"/>
  <c r="I2" i="38"/>
  <c r="I2" i="35"/>
  <c r="I2" i="34"/>
  <c r="G38" i="35" l="1"/>
  <c r="G37" i="35"/>
  <c r="G36" i="35"/>
  <c r="G35" i="35"/>
  <c r="D38" i="35"/>
  <c r="D37" i="35"/>
  <c r="G38" i="36"/>
  <c r="G37" i="36"/>
  <c r="G36" i="36"/>
  <c r="G35" i="36"/>
  <c r="G35" i="37"/>
  <c r="G39" i="41"/>
  <c r="G38" i="41"/>
  <c r="G37" i="41"/>
  <c r="G35" i="41"/>
  <c r="K36" i="41"/>
  <c r="K30" i="41"/>
  <c r="K29" i="41"/>
  <c r="G5" i="41" l="1"/>
  <c r="I2" i="37"/>
  <c r="I2" i="36"/>
  <c r="G6" i="42"/>
  <c r="D39" i="42" l="1"/>
  <c r="G34" i="42"/>
  <c r="G33" i="42"/>
  <c r="G32" i="42"/>
  <c r="G31" i="42"/>
  <c r="G30" i="42"/>
  <c r="G29" i="42"/>
  <c r="G28" i="42"/>
  <c r="G27" i="42"/>
  <c r="G26" i="42"/>
  <c r="G25" i="42"/>
  <c r="G24" i="42"/>
  <c r="G23" i="42"/>
  <c r="G22" i="42"/>
  <c r="G21" i="42"/>
  <c r="G20" i="42"/>
  <c r="G19" i="42"/>
  <c r="G18" i="42"/>
  <c r="G17" i="42"/>
  <c r="G16" i="42"/>
  <c r="G15" i="42"/>
  <c r="G14" i="42"/>
  <c r="G13" i="42"/>
  <c r="G12" i="42"/>
  <c r="G11" i="42"/>
  <c r="G10" i="42"/>
  <c r="G9" i="42"/>
  <c r="G8" i="42"/>
  <c r="G7" i="42"/>
  <c r="G5" i="42"/>
  <c r="G36" i="42" s="1"/>
  <c r="G34" i="41"/>
  <c r="G33" i="41"/>
  <c r="G32" i="41"/>
  <c r="G31" i="41"/>
  <c r="G30" i="41"/>
  <c r="J29" i="41"/>
  <c r="G29" i="41"/>
  <c r="G28" i="41"/>
  <c r="G27" i="41"/>
  <c r="K26" i="41"/>
  <c r="G26" i="41"/>
  <c r="G25" i="41"/>
  <c r="G24" i="41"/>
  <c r="G23" i="41"/>
  <c r="G22" i="41"/>
  <c r="G21" i="41"/>
  <c r="G20" i="41"/>
  <c r="G19" i="41"/>
  <c r="G18" i="41"/>
  <c r="G17" i="41"/>
  <c r="G16" i="41"/>
  <c r="G15" i="41"/>
  <c r="G14" i="41"/>
  <c r="G13" i="41"/>
  <c r="G12" i="41"/>
  <c r="G11" i="41"/>
  <c r="G10" i="41"/>
  <c r="G9" i="41"/>
  <c r="G8" i="41"/>
  <c r="G7" i="41"/>
  <c r="G6" i="41"/>
  <c r="D40" i="40"/>
  <c r="G40" i="40" s="1"/>
  <c r="G34" i="40"/>
  <c r="G33" i="40"/>
  <c r="G32" i="40"/>
  <c r="G31" i="40"/>
  <c r="G30" i="40"/>
  <c r="G29" i="40"/>
  <c r="G28" i="40"/>
  <c r="K27" i="40"/>
  <c r="G35" i="40" s="1"/>
  <c r="G27" i="40"/>
  <c r="G26" i="40"/>
  <c r="G25" i="40"/>
  <c r="G24" i="40"/>
  <c r="G23" i="40"/>
  <c r="G22" i="40"/>
  <c r="G21" i="40"/>
  <c r="G20" i="40"/>
  <c r="G19" i="40"/>
  <c r="G18" i="40"/>
  <c r="G17" i="40"/>
  <c r="G16" i="40"/>
  <c r="G15" i="40"/>
  <c r="G14" i="40"/>
  <c r="G13" i="40"/>
  <c r="G12" i="40"/>
  <c r="G11" i="40"/>
  <c r="G10" i="40"/>
  <c r="G9" i="40"/>
  <c r="G8" i="40"/>
  <c r="G7" i="40"/>
  <c r="G6" i="40"/>
  <c r="G5" i="40"/>
  <c r="G37" i="40" s="1"/>
  <c r="D40" i="39"/>
  <c r="G40" i="39" s="1"/>
  <c r="G38" i="39"/>
  <c r="D38" i="39"/>
  <c r="G34" i="39"/>
  <c r="G33" i="39"/>
  <c r="G32" i="39"/>
  <c r="G31" i="39"/>
  <c r="G30" i="39"/>
  <c r="G29" i="39"/>
  <c r="G28" i="39"/>
  <c r="K27" i="39"/>
  <c r="G35" i="39" s="1"/>
  <c r="G27" i="39"/>
  <c r="G26" i="39"/>
  <c r="G25" i="39"/>
  <c r="G24" i="39"/>
  <c r="G23" i="39"/>
  <c r="G22" i="39"/>
  <c r="G21" i="39"/>
  <c r="G20" i="39"/>
  <c r="G19" i="39"/>
  <c r="G18" i="39"/>
  <c r="G17" i="39"/>
  <c r="G16" i="39"/>
  <c r="G15" i="39"/>
  <c r="G14" i="39"/>
  <c r="G13" i="39"/>
  <c r="G12" i="39"/>
  <c r="G11" i="39"/>
  <c r="G10" i="39"/>
  <c r="G9" i="39"/>
  <c r="G8" i="39"/>
  <c r="G7" i="39"/>
  <c r="G6" i="39"/>
  <c r="G5" i="39"/>
  <c r="D37" i="39" s="1"/>
  <c r="G37" i="39" s="1"/>
  <c r="D39" i="38"/>
  <c r="G39" i="38" s="1"/>
  <c r="G37" i="38"/>
  <c r="D37" i="38"/>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5" i="38"/>
  <c r="D36" i="38" s="1"/>
  <c r="G36" i="38" s="1"/>
  <c r="D37" i="37"/>
  <c r="G37" i="37" s="1"/>
  <c r="G34" i="37"/>
  <c r="G33" i="37"/>
  <c r="G32" i="37"/>
  <c r="G31" i="37"/>
  <c r="G30" i="37"/>
  <c r="G29" i="37"/>
  <c r="G28" i="37"/>
  <c r="G27" i="37"/>
  <c r="G26" i="37"/>
  <c r="G25" i="37"/>
  <c r="G24" i="37"/>
  <c r="G23" i="37"/>
  <c r="G22" i="37"/>
  <c r="G21" i="37"/>
  <c r="G20" i="37"/>
  <c r="G19" i="37"/>
  <c r="G18" i="37"/>
  <c r="G17" i="37"/>
  <c r="G16" i="37"/>
  <c r="G15" i="37"/>
  <c r="G14" i="37"/>
  <c r="G13" i="37"/>
  <c r="G12" i="37"/>
  <c r="G11" i="37"/>
  <c r="G10" i="37"/>
  <c r="G9" i="37"/>
  <c r="G8" i="37"/>
  <c r="G7" i="37"/>
  <c r="G6" i="37"/>
  <c r="D36" i="37" s="1"/>
  <c r="G36" i="37" s="1"/>
  <c r="G5" i="37"/>
  <c r="G40" i="36"/>
  <c r="D40" i="36"/>
  <c r="D38" i="36"/>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G5" i="36"/>
  <c r="D37" i="36" s="1"/>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5" i="35"/>
  <c r="G34" i="34"/>
  <c r="G33" i="34"/>
  <c r="G32" i="34"/>
  <c r="G31" i="34"/>
  <c r="G30" i="34"/>
  <c r="G29" i="34"/>
  <c r="G28" i="34"/>
  <c r="G27" i="34"/>
  <c r="G26" i="34"/>
  <c r="G25" i="34"/>
  <c r="G24" i="34"/>
  <c r="G23" i="34"/>
  <c r="G22" i="34"/>
  <c r="G21" i="34"/>
  <c r="G20" i="34"/>
  <c r="G19" i="34"/>
  <c r="G18" i="34"/>
  <c r="G17" i="34"/>
  <c r="G16" i="34"/>
  <c r="G15" i="34"/>
  <c r="G14" i="34"/>
  <c r="G13" i="34"/>
  <c r="G12" i="34"/>
  <c r="J11" i="34"/>
  <c r="K11" i="34" s="1"/>
  <c r="K12" i="34" s="1"/>
  <c r="G35" i="34" s="1"/>
  <c r="G11" i="34"/>
  <c r="G10" i="34"/>
  <c r="G9" i="34"/>
  <c r="G8" i="34"/>
  <c r="G7" i="34"/>
  <c r="G6" i="34"/>
  <c r="D37" i="34" s="1"/>
  <c r="G5" i="34"/>
  <c r="D36" i="34" s="1"/>
  <c r="K23" i="42" l="1"/>
  <c r="K22" i="42"/>
  <c r="G37" i="34"/>
  <c r="G36" i="34"/>
  <c r="K23" i="35"/>
  <c r="G39" i="42"/>
  <c r="K23" i="36"/>
  <c r="K22" i="36"/>
  <c r="K23" i="38"/>
  <c r="K22" i="38"/>
  <c r="K23" i="40"/>
  <c r="K22" i="40"/>
  <c r="K23" i="37"/>
  <c r="K22" i="37"/>
  <c r="D39" i="37" s="1"/>
  <c r="G39" i="37" s="1"/>
  <c r="K23" i="39"/>
  <c r="K22" i="39"/>
  <c r="K22" i="35"/>
  <c r="D40" i="35" s="1"/>
  <c r="G40" i="35" s="1"/>
  <c r="D37" i="41" l="1"/>
  <c r="K35" i="41" s="1"/>
  <c r="K23" i="34"/>
  <c r="K22" i="34"/>
  <c r="D39" i="34" s="1"/>
  <c r="G39" i="34" s="1"/>
  <c r="D38" i="41" l="1"/>
  <c r="G36" i="41" l="1"/>
  <c r="K22" i="41"/>
  <c r="D41" i="41" s="1"/>
  <c r="G41" i="41" s="1"/>
  <c r="K2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4B88DCE2-EECB-47D5-B5C2-6C1544D1D02F}">
      <text>
        <r>
          <rPr>
            <sz val="9"/>
            <color indexed="10"/>
            <rFont val="メイリオ"/>
            <family val="3"/>
            <charset val="128"/>
          </rPr>
          <t>設備を選択</t>
        </r>
      </text>
    </comment>
    <comment ref="E38" authorId="0" shapeId="0" xr:uid="{8E8C5702-E291-4B7B-8DC8-5AC4FF203FF6}">
      <text>
        <r>
          <rPr>
            <sz val="9"/>
            <color indexed="10"/>
            <rFont val="メイリオ"/>
            <family val="3"/>
            <charset val="128"/>
          </rPr>
          <t>申請の有無を選択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C56547D-A248-41F7-93D7-4D5C5F87FF16}">
      <text>
        <r>
          <rPr>
            <sz val="9"/>
            <color indexed="10"/>
            <rFont val="メイリオ"/>
            <family val="3"/>
            <charset val="128"/>
          </rPr>
          <t>設備を選択</t>
        </r>
      </text>
    </comment>
    <comment ref="E35" authorId="0" shapeId="0" xr:uid="{BE8AC974-C5E3-4F02-BAF2-58A9A6000649}">
      <text>
        <r>
          <rPr>
            <sz val="9"/>
            <color indexed="10"/>
            <rFont val="メイリオ"/>
            <family val="3"/>
            <charset val="128"/>
          </rPr>
          <t>台数を入力</t>
        </r>
      </text>
    </comment>
    <comment ref="D36" authorId="0" shapeId="0" xr:uid="{CCC7EB95-8846-485E-AEF4-4EC50BF857E9}">
      <text>
        <r>
          <rPr>
            <sz val="9"/>
            <color indexed="10"/>
            <rFont val="メイリオ"/>
            <family val="3"/>
            <charset val="128"/>
          </rPr>
          <t>設備を選択</t>
        </r>
      </text>
    </comment>
    <comment ref="E36" authorId="0" shapeId="0" xr:uid="{F4F0D87F-A499-433E-924B-802AA14BD66D}">
      <text>
        <r>
          <rPr>
            <sz val="9"/>
            <color indexed="10"/>
            <rFont val="メイリオ"/>
            <family val="3"/>
            <charset val="128"/>
          </rPr>
          <t>台数を入力</t>
        </r>
      </text>
    </comment>
    <comment ref="E39" authorId="0" shapeId="0" xr:uid="{909C8FA8-03DD-46A7-87D0-3EC0CD0C1F79}">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79B9B21-4A5B-4430-9122-27277716F2A9}">
      <text>
        <r>
          <rPr>
            <sz val="9"/>
            <color indexed="10"/>
            <rFont val="メイリオ"/>
            <family val="3"/>
            <charset val="128"/>
          </rPr>
          <t>設備を選択</t>
        </r>
      </text>
    </comment>
    <comment ref="E35" authorId="0" shapeId="0" xr:uid="{D77B6B96-2924-4E10-A1E3-67307BF2119A}">
      <text>
        <r>
          <rPr>
            <sz val="9"/>
            <color indexed="10"/>
            <rFont val="メイリオ"/>
            <family val="3"/>
            <charset val="128"/>
          </rPr>
          <t>台数を入力</t>
        </r>
      </text>
    </comment>
    <comment ref="D36" authorId="0" shapeId="0" xr:uid="{8BD4D62E-4C1E-4513-A896-B204BC4A2938}">
      <text>
        <r>
          <rPr>
            <sz val="9"/>
            <color indexed="10"/>
            <rFont val="メイリオ"/>
            <family val="3"/>
            <charset val="128"/>
          </rPr>
          <t>設備を選択</t>
        </r>
      </text>
    </comment>
    <comment ref="E36" authorId="0" shapeId="0" xr:uid="{3EC8DC59-7EC3-49E7-A4E5-14207716BF3A}">
      <text>
        <r>
          <rPr>
            <sz val="9"/>
            <color indexed="10"/>
            <rFont val="メイリオ"/>
            <family val="3"/>
            <charset val="128"/>
          </rPr>
          <t>台数を入力</t>
        </r>
      </text>
    </comment>
    <comment ref="E39" authorId="0" shapeId="0" xr:uid="{3469484A-895B-494C-8B14-B6962D29CD77}">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5D133690-C6D1-4B75-B1C7-C9BF5ECD62E9}">
      <text>
        <r>
          <rPr>
            <sz val="9"/>
            <color indexed="10"/>
            <rFont val="メイリオ"/>
            <family val="3"/>
            <charset val="128"/>
          </rPr>
          <t>台数を入力</t>
        </r>
      </text>
    </comment>
    <comment ref="E38" authorId="0" shapeId="0" xr:uid="{30D4A2A1-AD2F-4F23-B727-860383C27BD1}">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5C5F444B-643E-49A3-9595-839626E7A90D}">
      <text>
        <r>
          <rPr>
            <sz val="9"/>
            <color indexed="10"/>
            <rFont val="メイリオ"/>
            <family val="3"/>
            <charset val="128"/>
          </rPr>
          <t>台数を入力</t>
        </r>
      </text>
    </comment>
    <comment ref="E38" authorId="0" shapeId="0" xr:uid="{8866B96F-3027-4300-B1A4-38E442FC11E1}">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DB6ECA8A-57B1-4B07-B66C-9CD6E484D941}">
      <text>
        <r>
          <rPr>
            <sz val="9"/>
            <color indexed="10"/>
            <rFont val="メイリオ"/>
            <family val="3"/>
            <charset val="128"/>
          </rPr>
          <t>台数を入力</t>
        </r>
      </text>
    </comment>
    <comment ref="E36" authorId="0" shapeId="0" xr:uid="{54E60F98-BF07-4B80-9B8C-A8DC48CBEDAC}">
      <text>
        <r>
          <rPr>
            <sz val="9"/>
            <color indexed="10"/>
            <rFont val="メイリオ"/>
            <family val="3"/>
            <charset val="128"/>
          </rPr>
          <t>１台当たり300Nm3を上限とした合計を入力</t>
        </r>
      </text>
    </comment>
    <comment ref="E39" authorId="0" shapeId="0" xr:uid="{3A65516B-68F2-43C7-B862-577526D73B9D}">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7284DF65-097C-4DC8-B774-DBF48B2341DD}">
      <text>
        <r>
          <rPr>
            <sz val="9"/>
            <color indexed="10"/>
            <rFont val="メイリオ"/>
            <family val="3"/>
            <charset val="128"/>
          </rPr>
          <t>台数を入力</t>
        </r>
      </text>
    </comment>
    <comment ref="E36" authorId="0" shapeId="0" xr:uid="{2940822A-9565-4E07-827A-D0F73E883133}">
      <text>
        <r>
          <rPr>
            <sz val="9"/>
            <color indexed="10"/>
            <rFont val="メイリオ"/>
            <family val="3"/>
            <charset val="128"/>
          </rPr>
          <t>１台当たり3000Nm3を上限とした合計を入力</t>
        </r>
      </text>
    </comment>
    <comment ref="E39" authorId="0" shapeId="0" xr:uid="{488DFB32-5C49-46DE-BEB3-902DC49B4D03}">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A771D4C9-8715-4210-8259-908F002CBEBC}">
      <text>
        <r>
          <rPr>
            <sz val="9"/>
            <color indexed="10"/>
            <rFont val="メイリオ"/>
            <family val="3"/>
            <charset val="128"/>
          </rPr>
          <t>設備の合計容量を入力</t>
        </r>
      </text>
    </comment>
    <comment ref="E40" authorId="0" shapeId="0" xr:uid="{0B958C00-FFA4-4C5A-8E65-13AB6CA22503}">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EE42DC1A-8848-46D9-96A4-6093DE7FC576}">
      <text>
        <r>
          <rPr>
            <sz val="9"/>
            <color indexed="10"/>
            <rFont val="メイリオ"/>
            <family val="3"/>
            <charset val="128"/>
          </rPr>
          <t>申請の有無を選択</t>
        </r>
      </text>
    </comment>
  </commentList>
</comments>
</file>

<file path=xl/sharedStrings.xml><?xml version="1.0" encoding="utf-8"?>
<sst xmlns="http://schemas.openxmlformats.org/spreadsheetml/2006/main" count="327" uniqueCount="180">
  <si>
    <t>日</t>
    <rPh sb="0" eb="1">
      <t>ヒ</t>
    </rPh>
    <phoneticPr fontId="1"/>
  </si>
  <si>
    <t>月</t>
    <rPh sb="0" eb="1">
      <t>ツキ</t>
    </rPh>
    <phoneticPr fontId="1"/>
  </si>
  <si>
    <t>年</t>
    <rPh sb="0" eb="1">
      <t>ネン</t>
    </rPh>
    <phoneticPr fontId="1"/>
  </si>
  <si>
    <t>住所</t>
    <phoneticPr fontId="1"/>
  </si>
  <si>
    <t>氏名</t>
    <phoneticPr fontId="1"/>
  </si>
  <si>
    <t>公益財団法人　東京都環境公社</t>
    <phoneticPr fontId="1"/>
  </si>
  <si>
    <t>単位</t>
    <rPh sb="0" eb="2">
      <t>タンイ</t>
    </rPh>
    <phoneticPr fontId="1"/>
  </si>
  <si>
    <t>台</t>
    <rPh sb="0" eb="1">
      <t>ダイ</t>
    </rPh>
    <phoneticPr fontId="1"/>
  </si>
  <si>
    <t>水素製造能力</t>
    <rPh sb="0" eb="2">
      <t>スイソ</t>
    </rPh>
    <rPh sb="2" eb="4">
      <t>セイゾウ</t>
    </rPh>
    <rPh sb="4" eb="6">
      <t>ノウリョク</t>
    </rPh>
    <phoneticPr fontId="3"/>
  </si>
  <si>
    <t>相当蒸発量</t>
    <rPh sb="0" eb="2">
      <t>ソウトウ</t>
    </rPh>
    <rPh sb="2" eb="5">
      <t>ジョウハツリョウ</t>
    </rPh>
    <phoneticPr fontId="3"/>
  </si>
  <si>
    <t>1,000kg/ｈ超</t>
    <rPh sb="9" eb="10">
      <t>チョウ</t>
    </rPh>
    <phoneticPr fontId="3"/>
  </si>
  <si>
    <r>
      <t>５Nm</t>
    </r>
    <r>
      <rPr>
        <vertAlign val="superscript"/>
        <sz val="12"/>
        <color theme="1"/>
        <rFont val="メイリオ"/>
        <family val="3"/>
        <charset val="128"/>
      </rPr>
      <t>3</t>
    </r>
    <r>
      <rPr>
        <sz val="12"/>
        <color theme="1"/>
        <rFont val="メイリオ"/>
        <family val="3"/>
        <charset val="128"/>
      </rPr>
      <t>/h以下</t>
    </r>
    <rPh sb="6" eb="8">
      <t>イカ</t>
    </rPh>
    <phoneticPr fontId="3"/>
  </si>
  <si>
    <t>1,000kg/ｈ以下</t>
    <rPh sb="9" eb="11">
      <t>イカ</t>
    </rPh>
    <phoneticPr fontId="3"/>
  </si>
  <si>
    <t>機（器）</t>
    <rPh sb="0" eb="1">
      <t>キ</t>
    </rPh>
    <rPh sb="2" eb="3">
      <t>キ</t>
    </rPh>
    <phoneticPr fontId="1"/>
  </si>
  <si>
    <t>設置無し</t>
    <rPh sb="0" eb="2">
      <t>セッチ</t>
    </rPh>
    <rPh sb="2" eb="3">
      <t>ナ</t>
    </rPh>
    <phoneticPr fontId="3"/>
  </si>
  <si>
    <t>個</t>
    <rPh sb="0" eb="1">
      <t>コ</t>
    </rPh>
    <phoneticPr fontId="1"/>
  </si>
  <si>
    <t>本</t>
    <rPh sb="0" eb="1">
      <t>ホン</t>
    </rPh>
    <phoneticPr fontId="1"/>
  </si>
  <si>
    <t>枚</t>
    <rPh sb="0" eb="1">
      <t>マイ</t>
    </rPh>
    <phoneticPr fontId="1"/>
  </si>
  <si>
    <t>人工</t>
    <rPh sb="0" eb="2">
      <t>ニンク</t>
    </rPh>
    <phoneticPr fontId="1"/>
  </si>
  <si>
    <t>箇所</t>
    <rPh sb="0" eb="2">
      <t>カショ</t>
    </rPh>
    <phoneticPr fontId="1"/>
  </si>
  <si>
    <t>日</t>
    <rPh sb="0" eb="1">
      <t>ニチ</t>
    </rPh>
    <phoneticPr fontId="1"/>
  </si>
  <si>
    <t>時間</t>
    <rPh sb="0" eb="2">
      <t>ジカン</t>
    </rPh>
    <phoneticPr fontId="1"/>
  </si>
  <si>
    <t>式</t>
    <rPh sb="0" eb="1">
      <t>シキ</t>
    </rPh>
    <phoneticPr fontId="1"/>
  </si>
  <si>
    <t>kg</t>
  </si>
  <si>
    <t>ｍ</t>
  </si>
  <si>
    <t>m2</t>
  </si>
  <si>
    <t>m3</t>
    <phoneticPr fontId="3"/>
  </si>
  <si>
    <t>殿</t>
    <rPh sb="0" eb="1">
      <t>ドノ</t>
    </rPh>
    <phoneticPr fontId="1"/>
  </si>
  <si>
    <t>（助成対象事業者）</t>
    <phoneticPr fontId="1"/>
  </si>
  <si>
    <t xml:space="preserve"> 事業の名称</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</si>
  <si>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</si>
  <si>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</si>
  <si>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</si>
  <si>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</si>
  <si>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</si>
  <si>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</si>
  <si>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</si>
  <si>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</si>
  <si>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</si>
  <si>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</si>
  <si>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</si>
  <si>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</si>
  <si>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 xml:space="preserve"> 交付決定番号</t>
    <rPh sb="1" eb="3">
      <t>コウフ</t>
    </rPh>
    <rPh sb="3" eb="5">
      <t>ケッテイ</t>
    </rPh>
    <rPh sb="5" eb="7">
      <t>バンゴウ</t>
    </rPh>
    <phoneticPr fontId="1"/>
  </si>
  <si>
    <t xml:space="preserve"> 交付決定額</t>
    <rPh sb="1" eb="3">
      <t>コウフ</t>
    </rPh>
    <rPh sb="3" eb="5">
      <t>ケッテイ</t>
    </rPh>
    <rPh sb="5" eb="6">
      <t>ガク</t>
    </rPh>
    <phoneticPr fontId="1"/>
  </si>
  <si>
    <t>理事長</t>
    <phoneticPr fontId="1"/>
  </si>
  <si>
    <t>←助成対象設備を入力してください。</t>
    <rPh sb="1" eb="7">
      <t>ジョセイタイショウセツビ</t>
    </rPh>
    <rPh sb="8" eb="10">
      <t>ニュウリョク</t>
    </rPh>
    <phoneticPr fontId="1"/>
  </si>
  <si>
    <t>定格発電出力</t>
    <rPh sb="0" eb="2">
      <t>テイカク</t>
    </rPh>
    <rPh sb="2" eb="4">
      <t>ハツデン</t>
    </rPh>
    <rPh sb="4" eb="6">
      <t>シュツリョク</t>
    </rPh>
    <phoneticPr fontId="3"/>
  </si>
  <si>
    <t>運搬設備</t>
    <rPh sb="0" eb="2">
      <t>ウンパン</t>
    </rPh>
    <rPh sb="2" eb="4">
      <t>セツビ</t>
    </rPh>
    <phoneticPr fontId="3"/>
  </si>
  <si>
    <t>費用区分</t>
    <rPh sb="0" eb="2">
      <t>ヒヨウ</t>
    </rPh>
    <rPh sb="2" eb="4">
      <t>クブン</t>
    </rPh>
    <phoneticPr fontId="13"/>
  </si>
  <si>
    <t>台数</t>
    <rPh sb="0" eb="2">
      <t>ダイスウ</t>
    </rPh>
    <phoneticPr fontId="1"/>
  </si>
  <si>
    <t>3.5kW超</t>
    <rPh sb="5" eb="6">
      <t>コ</t>
    </rPh>
    <phoneticPr fontId="3"/>
  </si>
  <si>
    <t>設計費</t>
    <rPh sb="0" eb="2">
      <t>セッケイ</t>
    </rPh>
    <rPh sb="2" eb="3">
      <t>ヒ</t>
    </rPh>
    <phoneticPr fontId="13"/>
  </si>
  <si>
    <t>設置あり</t>
    <rPh sb="0" eb="2">
      <t>セッチ</t>
    </rPh>
    <phoneticPr fontId="3"/>
  </si>
  <si>
    <t>設備費</t>
    <rPh sb="0" eb="3">
      <t>セツビヒ</t>
    </rPh>
    <phoneticPr fontId="13"/>
  </si>
  <si>
    <r>
      <t>3.5kW</t>
    </r>
    <r>
      <rPr>
        <sz val="12"/>
        <color theme="1"/>
        <rFont val="メイリオ"/>
        <family val="3"/>
        <charset val="128"/>
      </rPr>
      <t>以下</t>
    </r>
    <rPh sb="5" eb="7">
      <t>イカ</t>
    </rPh>
    <phoneticPr fontId="3"/>
  </si>
  <si>
    <t>工事費</t>
    <rPh sb="0" eb="2">
      <t>コウジ</t>
    </rPh>
    <rPh sb="2" eb="3">
      <t>ヒ</t>
    </rPh>
    <phoneticPr fontId="13"/>
  </si>
  <si>
    <t>導入無し</t>
    <rPh sb="0" eb="2">
      <t>ドウニュウ</t>
    </rPh>
    <rPh sb="2" eb="3">
      <t>ナ</t>
    </rPh>
    <phoneticPr fontId="3"/>
  </si>
  <si>
    <t>諸経費</t>
    <rPh sb="0" eb="3">
      <t>ショケイヒ</t>
    </rPh>
    <phoneticPr fontId="13"/>
  </si>
  <si>
    <t>導入あり</t>
    <rPh sb="0" eb="2">
      <t>ドウニュウ</t>
    </rPh>
    <phoneticPr fontId="3"/>
  </si>
  <si>
    <t>▼助成対象外</t>
    <rPh sb="1" eb="5">
      <t>ジョセイタイショウ</t>
    </rPh>
    <rPh sb="5" eb="6">
      <t>ガイ</t>
    </rPh>
    <phoneticPr fontId="13"/>
  </si>
  <si>
    <t>助成金交付申請経費内訳書 【再生可能エネルギー由来水素活用設備】</t>
    <rPh sb="7" eb="9">
      <t>ケイヒ</t>
    </rPh>
    <phoneticPr fontId="1"/>
  </si>
  <si>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1"/>
  </si>
  <si>
    <t>費用区分</t>
    <rPh sb="0" eb="2">
      <t>ヒヨウ</t>
    </rPh>
    <rPh sb="2" eb="4">
      <t>クブン</t>
    </rPh>
    <phoneticPr fontId="1"/>
  </si>
  <si>
    <t>経費名称</t>
    <rPh sb="0" eb="2">
      <t>ケイヒ</t>
    </rPh>
    <rPh sb="2" eb="4">
      <t>メイショウ</t>
    </rPh>
    <phoneticPr fontId="1"/>
  </si>
  <si>
    <t>単価［円］</t>
    <rPh sb="0" eb="2">
      <t>タンカ</t>
    </rPh>
    <rPh sb="3" eb="4">
      <t>エン</t>
    </rPh>
    <phoneticPr fontId="1"/>
  </si>
  <si>
    <t>数量</t>
    <rPh sb="0" eb="2">
      <t>スウリョウ</t>
    </rPh>
    <phoneticPr fontId="1"/>
  </si>
  <si>
    <t>経費［円］</t>
    <rPh sb="0" eb="2">
      <t>ケイヒ</t>
    </rPh>
    <phoneticPr fontId="1"/>
  </si>
  <si>
    <t>水素活用設備の設備選択及び助成額上限</t>
    <rPh sb="7" eb="9">
      <t>セツビ</t>
    </rPh>
    <rPh sb="9" eb="11">
      <t>センタク</t>
    </rPh>
    <rPh sb="11" eb="12">
      <t>オヨ</t>
    </rPh>
    <rPh sb="15" eb="16">
      <t>ガク</t>
    </rPh>
    <rPh sb="16" eb="18">
      <t>ジョウゲン</t>
    </rPh>
    <phoneticPr fontId="1"/>
  </si>
  <si>
    <t>①水素活用設備の助成対象経費</t>
    <phoneticPr fontId="1"/>
  </si>
  <si>
    <t>②水素活用設備の助成対象外経費</t>
    <rPh sb="12" eb="13">
      <t>ガイ</t>
    </rPh>
    <phoneticPr fontId="1"/>
  </si>
  <si>
    <t>③本事業以外の国等補助金申請額</t>
    <phoneticPr fontId="1"/>
  </si>
  <si>
    <t>選択⇒</t>
    <rPh sb="0" eb="2">
      <t>センタク</t>
    </rPh>
    <phoneticPr fontId="3"/>
  </si>
  <si>
    <t>④再生可能エネルギー由来水素活用設備の
　　　　助成申請額（ ① × 1/2 － ③ ）</t>
    <phoneticPr fontId="1"/>
  </si>
  <si>
    <t>※経費 ［円］は、消費税等額を除き記入すること。</t>
    <rPh sb="1" eb="3">
      <t>ケイヒ</t>
    </rPh>
    <rPh sb="9" eb="13">
      <t>ショウヒゼイトウ</t>
    </rPh>
    <rPh sb="13" eb="14">
      <t>ガク</t>
    </rPh>
    <rPh sb="15" eb="16">
      <t>ノゾ</t>
    </rPh>
    <rPh sb="17" eb="19">
      <t>キニュウ</t>
    </rPh>
    <phoneticPr fontId="1"/>
  </si>
  <si>
    <t>助成金交付申請経費内訳書 【純水素型燃料電池】</t>
    <rPh sb="7" eb="9">
      <t>ケイヒ</t>
    </rPh>
    <phoneticPr fontId="1"/>
  </si>
  <si>
    <t>純水素型燃料電池の助成額上限
（定格発電出力１台当たりの助成額 ×台数）</t>
    <rPh sb="0" eb="1">
      <t>ジュン</t>
    </rPh>
    <rPh sb="1" eb="3">
      <t>スイソ</t>
    </rPh>
    <rPh sb="3" eb="4">
      <t>カタ</t>
    </rPh>
    <rPh sb="4" eb="6">
      <t>ネンリョウ</t>
    </rPh>
    <rPh sb="6" eb="8">
      <t>デンチ</t>
    </rPh>
    <rPh sb="9" eb="11">
      <t>ジョセイ</t>
    </rPh>
    <rPh sb="11" eb="12">
      <t>ガク</t>
    </rPh>
    <rPh sb="12" eb="14">
      <t>ジョウゲン</t>
    </rPh>
    <rPh sb="16" eb="18">
      <t>テイカク</t>
    </rPh>
    <rPh sb="18" eb="20">
      <t>ハツデン</t>
    </rPh>
    <rPh sb="20" eb="22">
      <t>シュツリョク</t>
    </rPh>
    <rPh sb="23" eb="24">
      <t>ダイ</t>
    </rPh>
    <rPh sb="24" eb="25">
      <t>ア</t>
    </rPh>
    <rPh sb="28" eb="31">
      <t>ジョセイガク</t>
    </rPh>
    <rPh sb="33" eb="35">
      <t>ダイスウ</t>
    </rPh>
    <phoneticPr fontId="1"/>
  </si>
  <si>
    <t>①純水素型燃料電池の助成対象経費</t>
    <phoneticPr fontId="1"/>
  </si>
  <si>
    <t>②純水素型燃料電池の助成対象外経費</t>
    <rPh sb="14" eb="15">
      <t>ガイ</t>
    </rPh>
    <phoneticPr fontId="1"/>
  </si>
  <si>
    <t>④純水素型燃料電池の助成申請額
　　　（ ① × 2/3 － ③ ）</t>
    <phoneticPr fontId="1"/>
  </si>
  <si>
    <t>助成金交付申請経費内訳書 【水素燃料ボイラー】</t>
    <rPh sb="7" eb="9">
      <t>ケイヒ</t>
    </rPh>
    <phoneticPr fontId="1"/>
  </si>
  <si>
    <t>水素燃料ボイラーの助成額上限
（相当蒸気量１台当たりの助成額×台数）</t>
    <rPh sb="9" eb="11">
      <t>ジョセイ</t>
    </rPh>
    <rPh sb="11" eb="12">
      <t>ガク</t>
    </rPh>
    <rPh sb="12" eb="14">
      <t>ジョウゲン</t>
    </rPh>
    <rPh sb="16" eb="18">
      <t>ソウトウ</t>
    </rPh>
    <rPh sb="18" eb="20">
      <t>ジョウキ</t>
    </rPh>
    <rPh sb="20" eb="21">
      <t>リョウ</t>
    </rPh>
    <rPh sb="22" eb="23">
      <t>ダイ</t>
    </rPh>
    <rPh sb="23" eb="24">
      <t>ア</t>
    </rPh>
    <rPh sb="27" eb="30">
      <t>ジョセイガク</t>
    </rPh>
    <rPh sb="31" eb="33">
      <t>ダイスウ</t>
    </rPh>
    <phoneticPr fontId="1"/>
  </si>
  <si>
    <t>①水素燃料ボイラーの助成対象経費</t>
    <phoneticPr fontId="1"/>
  </si>
  <si>
    <t>②水素燃料ボイラーの助成対象外経費</t>
    <rPh sb="14" eb="15">
      <t>ガイ</t>
    </rPh>
    <phoneticPr fontId="1"/>
  </si>
  <si>
    <t>④水素燃料ボイラーの助成申請額
　　　（ ① × 2/3 － ③ ）</t>
    <phoneticPr fontId="1"/>
  </si>
  <si>
    <t>助成金交付申請経費内訳書 【温水発生機】</t>
    <rPh sb="7" eb="9">
      <t>ケイヒ</t>
    </rPh>
    <rPh sb="14" eb="16">
      <t>オンスイ</t>
    </rPh>
    <rPh sb="16" eb="18">
      <t>ハッセイ</t>
    </rPh>
    <rPh sb="18" eb="19">
      <t>キ</t>
    </rPh>
    <phoneticPr fontId="1"/>
  </si>
  <si>
    <t>温水発生機の助成額上限
（１台当たりの助成額×台数）</t>
    <rPh sb="6" eb="8">
      <t>ジョセイ</t>
    </rPh>
    <rPh sb="8" eb="9">
      <t>ガク</t>
    </rPh>
    <rPh sb="9" eb="11">
      <t>ジョウゲン</t>
    </rPh>
    <rPh sb="14" eb="15">
      <t>ダイ</t>
    </rPh>
    <rPh sb="15" eb="16">
      <t>ア</t>
    </rPh>
    <rPh sb="19" eb="22">
      <t>ジョセイガク</t>
    </rPh>
    <rPh sb="23" eb="25">
      <t>ダイスウ</t>
    </rPh>
    <phoneticPr fontId="1"/>
  </si>
  <si>
    <t>①温水発生機の助成対象経費</t>
    <phoneticPr fontId="1"/>
  </si>
  <si>
    <t>②温水発生機の助成対象外経費</t>
    <rPh sb="11" eb="12">
      <t>ガイ</t>
    </rPh>
    <phoneticPr fontId="1"/>
  </si>
  <si>
    <t>④温水発生機の助成申請額
　　　（ ① × 2/3 － ③ ）</t>
    <phoneticPr fontId="1"/>
  </si>
  <si>
    <t>助成金交付申請経費内訳書 【水素バーナー】</t>
    <rPh sb="7" eb="9">
      <t>ケイヒ</t>
    </rPh>
    <phoneticPr fontId="1"/>
  </si>
  <si>
    <t>水素バーナーの助成額上限
（１台当たりの助成額×台数）</t>
    <rPh sb="7" eb="9">
      <t>ジョセイ</t>
    </rPh>
    <rPh sb="9" eb="10">
      <t>ガク</t>
    </rPh>
    <rPh sb="10" eb="12">
      <t>ジョウゲン</t>
    </rPh>
    <rPh sb="15" eb="16">
      <t>ダイ</t>
    </rPh>
    <rPh sb="16" eb="17">
      <t>ア</t>
    </rPh>
    <rPh sb="20" eb="23">
      <t>ジョセイガク</t>
    </rPh>
    <rPh sb="24" eb="26">
      <t>ダイスウ</t>
    </rPh>
    <phoneticPr fontId="1"/>
  </si>
  <si>
    <t>①水素バーナーの助成対象経費</t>
    <phoneticPr fontId="1"/>
  </si>
  <si>
    <t>②水素バーナーの助成対象外経費</t>
    <rPh sb="12" eb="13">
      <t>ガイ</t>
    </rPh>
    <phoneticPr fontId="1"/>
  </si>
  <si>
    <t>④水素バーナーの助成申請額
　　　（ ① × 2/3 － ③ ）</t>
    <phoneticPr fontId="1"/>
  </si>
  <si>
    <t>助成金交付申請経費内訳書 【水素運搬設備（水素カードル）】</t>
    <rPh sb="7" eb="9">
      <t>ケイヒ</t>
    </rPh>
    <rPh sb="16" eb="18">
      <t>ウンパン</t>
    </rPh>
    <rPh sb="18" eb="20">
      <t>セツビ</t>
    </rPh>
    <rPh sb="21" eb="23">
      <t>スイソ</t>
    </rPh>
    <phoneticPr fontId="1"/>
  </si>
  <si>
    <t>水素カードルの助成額上限
（１台（容量）当たりの助成額×台数）</t>
    <rPh sb="7" eb="9">
      <t>ジョセイ</t>
    </rPh>
    <rPh sb="9" eb="10">
      <t>ガク</t>
    </rPh>
    <rPh sb="10" eb="12">
      <t>ジョウゲン</t>
    </rPh>
    <rPh sb="15" eb="16">
      <t>ダイ</t>
    </rPh>
    <rPh sb="17" eb="19">
      <t>ヨウリョウ</t>
    </rPh>
    <rPh sb="20" eb="21">
      <t>ア</t>
    </rPh>
    <rPh sb="24" eb="27">
      <t>ジョセイガク</t>
    </rPh>
    <rPh sb="28" eb="30">
      <t>ダイスウ</t>
    </rPh>
    <phoneticPr fontId="1"/>
  </si>
  <si>
    <r>
      <t>設備容量合計</t>
    </r>
    <r>
      <rPr>
        <vertAlign val="superscript"/>
        <sz val="11"/>
        <color rgb="FFFF0000"/>
        <rFont val="ＭＳ Ｐ明朝"/>
        <family val="1"/>
        <charset val="128"/>
      </rPr>
      <t>※</t>
    </r>
    <rPh sb="0" eb="2">
      <t>セツビ</t>
    </rPh>
    <rPh sb="2" eb="4">
      <t>ヨウリョウ</t>
    </rPh>
    <rPh sb="4" eb="6">
      <t>ゴウケイ</t>
    </rPh>
    <phoneticPr fontId="3"/>
  </si>
  <si>
    <r>
      <t>Nm</t>
    </r>
    <r>
      <rPr>
        <vertAlign val="superscript"/>
        <sz val="11"/>
        <rFont val="ＭＳ Ｐ明朝"/>
        <family val="1"/>
        <charset val="128"/>
      </rPr>
      <t>3</t>
    </r>
    <phoneticPr fontId="1"/>
  </si>
  <si>
    <t>①水素カードルの助成対象経費</t>
    <phoneticPr fontId="1"/>
  </si>
  <si>
    <t>②水素カードルの助成対象外経費</t>
    <rPh sb="12" eb="13">
      <t>ガイ</t>
    </rPh>
    <phoneticPr fontId="1"/>
  </si>
  <si>
    <t>④水素カードルの助成申請額
　　　（ ① × 2/3 － ③ ）</t>
    <phoneticPr fontId="1"/>
  </si>
  <si>
    <t>助成金交付申請経費内訳書 【水素運搬設備（水素トレーラー）】</t>
    <rPh sb="7" eb="9">
      <t>ケイヒ</t>
    </rPh>
    <rPh sb="16" eb="18">
      <t>ウンパン</t>
    </rPh>
    <rPh sb="18" eb="20">
      <t>セツビ</t>
    </rPh>
    <rPh sb="21" eb="23">
      <t>スイソ</t>
    </rPh>
    <phoneticPr fontId="1"/>
  </si>
  <si>
    <t>水素トレーラーの助成額上限
（１台（容量）当たりの助成額×台数）</t>
    <rPh sb="8" eb="10">
      <t>ジョセイ</t>
    </rPh>
    <rPh sb="10" eb="11">
      <t>ガク</t>
    </rPh>
    <rPh sb="11" eb="13">
      <t>ジョウゲン</t>
    </rPh>
    <rPh sb="16" eb="17">
      <t>ダイ</t>
    </rPh>
    <rPh sb="18" eb="20">
      <t>ヨウリョウ</t>
    </rPh>
    <rPh sb="21" eb="22">
      <t>ア</t>
    </rPh>
    <rPh sb="25" eb="28">
      <t>ジョセイガク</t>
    </rPh>
    <rPh sb="29" eb="31">
      <t>ダイスウ</t>
    </rPh>
    <phoneticPr fontId="1"/>
  </si>
  <si>
    <t>①水素トレーラーの助成対象経費</t>
    <phoneticPr fontId="1"/>
  </si>
  <si>
    <t>②水素トレーラーの助成対象外経費</t>
    <rPh sb="13" eb="14">
      <t>ガイ</t>
    </rPh>
    <phoneticPr fontId="1"/>
  </si>
  <si>
    <t>④水素トレーラーの助成申請額
　　　（ ① × 2/3 － ③ ）</t>
    <phoneticPr fontId="1"/>
  </si>
  <si>
    <t>助成金交付申請経費内訳書 【水素運搬設備（水素吸蔵合金）】</t>
    <rPh sb="7" eb="9">
      <t>ケイヒ</t>
    </rPh>
    <rPh sb="16" eb="18">
      <t>ウンパン</t>
    </rPh>
    <rPh sb="18" eb="20">
      <t>セツビ</t>
    </rPh>
    <rPh sb="21" eb="23">
      <t>スイソ</t>
    </rPh>
    <rPh sb="23" eb="25">
      <t>キュウゾウ</t>
    </rPh>
    <rPh sb="25" eb="27">
      <t>ゴウキン</t>
    </rPh>
    <phoneticPr fontId="1"/>
  </si>
  <si>
    <t>水素吸蔵合金貯蔵設備の助成額上限</t>
    <rPh sb="6" eb="8">
      <t>チョゾウ</t>
    </rPh>
    <rPh sb="8" eb="10">
      <t>セツビ</t>
    </rPh>
    <rPh sb="11" eb="13">
      <t>ジョセイ</t>
    </rPh>
    <rPh sb="13" eb="14">
      <t>ガク</t>
    </rPh>
    <rPh sb="14" eb="16">
      <t>ジョウゲン</t>
    </rPh>
    <phoneticPr fontId="1"/>
  </si>
  <si>
    <t>水素吸蔵合金工事費の助成額上限</t>
    <rPh sb="6" eb="8">
      <t>コウジ</t>
    </rPh>
    <rPh sb="8" eb="9">
      <t>ヒ</t>
    </rPh>
    <phoneticPr fontId="1"/>
  </si>
  <si>
    <t>①水素吸蔵合金貯蔵設備の助成対象経費</t>
    <rPh sb="7" eb="9">
      <t>チョゾウ</t>
    </rPh>
    <rPh sb="9" eb="11">
      <t>セツビ</t>
    </rPh>
    <phoneticPr fontId="1"/>
  </si>
  <si>
    <t>②水素吸蔵合金工事費の助成対象経費</t>
    <rPh sb="7" eb="10">
      <t>コウジヒ</t>
    </rPh>
    <phoneticPr fontId="1"/>
  </si>
  <si>
    <t>③水素吸蔵合金の助成対象外経費</t>
    <rPh sb="12" eb="13">
      <t>ガイ</t>
    </rPh>
    <phoneticPr fontId="1"/>
  </si>
  <si>
    <t>④本事業以外の国等補助金申請額</t>
    <phoneticPr fontId="1"/>
  </si>
  <si>
    <t>⑤水素吸蔵合金の助成申請額
　　　（（ ①×2/3 ＋ ②×2/3） － ③ ）</t>
    <phoneticPr fontId="1"/>
  </si>
  <si>
    <t>助成金交付申請経費内訳書 【水素運搬設備（水素圧縮装置等の供給のための設備）】</t>
    <rPh sb="7" eb="9">
      <t>ケイヒ</t>
    </rPh>
    <rPh sb="16" eb="18">
      <t>ウンパン</t>
    </rPh>
    <phoneticPr fontId="1"/>
  </si>
  <si>
    <t>水素圧縮装置等の供給のための設備選択及び助成額上限</t>
    <rPh sb="0" eb="2">
      <t>スイソ</t>
    </rPh>
    <rPh sb="2" eb="4">
      <t>アッシュク</t>
    </rPh>
    <rPh sb="4" eb="6">
      <t>ソウチ</t>
    </rPh>
    <rPh sb="6" eb="7">
      <t>トウ</t>
    </rPh>
    <rPh sb="8" eb="10">
      <t>キョウキュウ</t>
    </rPh>
    <rPh sb="14" eb="16">
      <t>セツビ</t>
    </rPh>
    <rPh sb="16" eb="18">
      <t>センタク</t>
    </rPh>
    <rPh sb="18" eb="19">
      <t>オヨ</t>
    </rPh>
    <rPh sb="22" eb="23">
      <t>ガク</t>
    </rPh>
    <rPh sb="23" eb="25">
      <t>ジョウゲン</t>
    </rPh>
    <phoneticPr fontId="1"/>
  </si>
  <si>
    <t>①水素圧縮装置等の供給のための設備の助成対象経費</t>
    <phoneticPr fontId="1"/>
  </si>
  <si>
    <t>②水素圧縮装置等の供給のための設備の助成対象外経費</t>
    <rPh sb="22" eb="23">
      <t>ガイ</t>
    </rPh>
    <phoneticPr fontId="1"/>
  </si>
  <si>
    <t>④水素圧縮装置等の供給のための設備の助成申請額
　（ ① × 1/2 － ③ ）</t>
    <phoneticPr fontId="1"/>
  </si>
  <si>
    <t>判定</t>
    <rPh sb="0" eb="2">
      <t>ハンテイ</t>
    </rPh>
    <phoneticPr fontId="3"/>
  </si>
  <si>
    <t>都外10N㎥/h以上</t>
    <rPh sb="0" eb="2">
      <t>トガイ</t>
    </rPh>
    <phoneticPr fontId="3"/>
  </si>
  <si>
    <t>都内５Nm3/h以下</t>
    <rPh sb="0" eb="2">
      <t>トナイ</t>
    </rPh>
    <phoneticPr fontId="3"/>
  </si>
  <si>
    <t>2,3</t>
    <phoneticPr fontId="3"/>
  </si>
  <si>
    <t>国補助金</t>
    <rPh sb="0" eb="1">
      <t>クニ</t>
    </rPh>
    <rPh sb="1" eb="4">
      <t>ホジョキン</t>
    </rPh>
    <phoneticPr fontId="3"/>
  </si>
  <si>
    <t>申請あり</t>
    <rPh sb="0" eb="2">
      <t>シンセイ</t>
    </rPh>
    <phoneticPr fontId="3"/>
  </si>
  <si>
    <t>申請なし</t>
    <rPh sb="0" eb="2">
      <t>シンセイ</t>
    </rPh>
    <phoneticPr fontId="3"/>
  </si>
  <si>
    <t>設置場所</t>
    <rPh sb="0" eb="4">
      <t>セッチバショ</t>
    </rPh>
    <phoneticPr fontId="3"/>
  </si>
  <si>
    <t>都内５N㎥/h超</t>
    <rPh sb="0" eb="2">
      <t>トナイ</t>
    </rPh>
    <phoneticPr fontId="3"/>
  </si>
  <si>
    <t>温水発生器</t>
    <rPh sb="0" eb="5">
      <t>オンスイハッセイキ</t>
    </rPh>
    <phoneticPr fontId="3"/>
  </si>
  <si>
    <t>水素バーナー</t>
    <rPh sb="0" eb="2">
      <t>スイソ</t>
    </rPh>
    <phoneticPr fontId="3"/>
  </si>
  <si>
    <t>上限値/台</t>
    <rPh sb="0" eb="3">
      <t>ジョウゲンチ</t>
    </rPh>
    <rPh sb="4" eb="5">
      <t>ダイ</t>
    </rPh>
    <phoneticPr fontId="3"/>
  </si>
  <si>
    <t>1Nm3当たりの上限値</t>
    <rPh sb="4" eb="5">
      <t>ア</t>
    </rPh>
    <rPh sb="8" eb="11">
      <t>ジョウゲンチ</t>
    </rPh>
    <phoneticPr fontId="3"/>
  </si>
  <si>
    <t>申請設備1台の助成対象経費上限値</t>
    <rPh sb="0" eb="4">
      <t>シンセイセツビ</t>
    </rPh>
    <rPh sb="5" eb="6">
      <t>ダイ</t>
    </rPh>
    <rPh sb="7" eb="13">
      <t>ジョセイタイショウケイヒ</t>
    </rPh>
    <rPh sb="13" eb="16">
      <t>ジョウゲンチ</t>
    </rPh>
    <phoneticPr fontId="3"/>
  </si>
  <si>
    <t>カードル</t>
    <phoneticPr fontId="3"/>
  </si>
  <si>
    <t>設備容量</t>
    <rPh sb="0" eb="2">
      <t>セツビ</t>
    </rPh>
    <rPh sb="2" eb="4">
      <t>ヨウリョウ</t>
    </rPh>
    <phoneticPr fontId="3"/>
  </si>
  <si>
    <t>トレーラー</t>
    <phoneticPr fontId="3"/>
  </si>
  <si>
    <t>設備費交付額設定</t>
    <rPh sb="0" eb="3">
      <t>セツビヒ</t>
    </rPh>
    <rPh sb="3" eb="6">
      <t>コウフガク</t>
    </rPh>
    <rPh sb="6" eb="8">
      <t>セッテイ</t>
    </rPh>
    <phoneticPr fontId="3"/>
  </si>
  <si>
    <t>300Nm3以内</t>
    <rPh sb="6" eb="8">
      <t>イナイ</t>
    </rPh>
    <phoneticPr fontId="3"/>
  </si>
  <si>
    <t>円/Nm3</t>
    <rPh sb="0" eb="1">
      <t>エン</t>
    </rPh>
    <phoneticPr fontId="3"/>
  </si>
  <si>
    <t>300Nm3以上</t>
    <rPh sb="6" eb="8">
      <t>イジョウ</t>
    </rPh>
    <phoneticPr fontId="3"/>
  </si>
  <si>
    <t>円上限</t>
    <rPh sb="0" eb="1">
      <t>エン</t>
    </rPh>
    <rPh sb="1" eb="3">
      <t>ジョウゲン</t>
    </rPh>
    <phoneticPr fontId="3"/>
  </si>
  <si>
    <t>交付上限額</t>
    <rPh sb="0" eb="5">
      <t>コウフジョウゲンガク</t>
    </rPh>
    <phoneticPr fontId="3"/>
  </si>
  <si>
    <t>設備費上限額</t>
    <rPh sb="0" eb="2">
      <t>セツビ</t>
    </rPh>
    <rPh sb="2" eb="3">
      <t>ヒ</t>
    </rPh>
    <rPh sb="3" eb="5">
      <t>ジョウゲン</t>
    </rPh>
    <rPh sb="5" eb="6">
      <t>ガク</t>
    </rPh>
    <phoneticPr fontId="3"/>
  </si>
  <si>
    <t>設備費　2/3</t>
    <rPh sb="0" eb="3">
      <t>セツビヒ</t>
    </rPh>
    <phoneticPr fontId="3"/>
  </si>
  <si>
    <t>工事費上限額</t>
    <rPh sb="0" eb="3">
      <t>コウジヒ</t>
    </rPh>
    <rPh sb="3" eb="6">
      <t>ジョウゲンガク</t>
    </rPh>
    <phoneticPr fontId="3"/>
  </si>
  <si>
    <t>吸蔵合金</t>
    <rPh sb="0" eb="4">
      <t>キュウゾウゴウキン</t>
    </rPh>
    <phoneticPr fontId="3"/>
  </si>
  <si>
    <t>工事費　2/3</t>
    <rPh sb="0" eb="3">
      <t>コウジヒ</t>
    </rPh>
    <phoneticPr fontId="3"/>
  </si>
  <si>
    <t>圧縮装置等</t>
    <rPh sb="0" eb="5">
      <t>アッシュクソウチトウ</t>
    </rPh>
    <phoneticPr fontId="3"/>
  </si>
  <si>
    <t>申請の有無</t>
    <rPh sb="0" eb="2">
      <t>シンセイ</t>
    </rPh>
    <rPh sb="3" eb="5">
      <t>ウム</t>
    </rPh>
    <phoneticPr fontId="3"/>
  </si>
  <si>
    <t>都内</t>
    <rPh sb="0" eb="2">
      <t>トナイ</t>
    </rPh>
    <phoneticPr fontId="3"/>
  </si>
  <si>
    <t>10N㎥/h以上</t>
    <phoneticPr fontId="3"/>
  </si>
  <si>
    <t>都外</t>
    <rPh sb="0" eb="2">
      <t>トガイ</t>
    </rPh>
    <phoneticPr fontId="3"/>
  </si>
  <si>
    <t>５N㎥/h超</t>
    <rPh sb="5" eb="6">
      <t>コ</t>
    </rPh>
    <phoneticPr fontId="3"/>
  </si>
  <si>
    <t>←申請額を入力</t>
    <rPh sb="1" eb="4">
      <t>シンセイガク</t>
    </rPh>
    <rPh sb="5" eb="7">
      <t>ニュウリョク</t>
    </rPh>
    <phoneticPr fontId="3"/>
  </si>
  <si>
    <t>←別紙の合算値を入力してください。</t>
    <rPh sb="1" eb="3">
      <t>ベッシ</t>
    </rPh>
    <rPh sb="4" eb="8">
      <t>ガッサ</t>
    </rPh>
    <rPh sb="8" eb="10">
      <t>ニュウリョク</t>
    </rPh>
    <phoneticPr fontId="1"/>
  </si>
  <si>
    <t>第10号様式（第13条関係）</t>
    <phoneticPr fontId="3"/>
  </si>
  <si>
    <t>←　２者以上（共同申請者）の場合は、公社へご連絡ください。</t>
    <rPh sb="3" eb="4">
      <t>シャ</t>
    </rPh>
    <rPh sb="4" eb="6">
      <t>イジョウ</t>
    </rPh>
    <rPh sb="7" eb="9">
      <t>キョウドウ</t>
    </rPh>
    <rPh sb="9" eb="11">
      <t>シンセイ</t>
    </rPh>
    <rPh sb="11" eb="12">
      <t>シャ</t>
    </rPh>
    <rPh sb="14" eb="16">
      <t>バアイ</t>
    </rPh>
    <rPh sb="18" eb="20">
      <t>コウシャ</t>
    </rPh>
    <rPh sb="22" eb="24">
      <t>レンラク</t>
    </rPh>
    <phoneticPr fontId="1"/>
  </si>
  <si>
    <t>←法人は、上段に会社名</t>
    <rPh sb="1" eb="3">
      <t>ホウジン</t>
    </rPh>
    <rPh sb="5" eb="7">
      <t>ジョウダン</t>
    </rPh>
    <rPh sb="8" eb="11">
      <t>カイシャメイ</t>
    </rPh>
    <phoneticPr fontId="1"/>
  </si>
  <si>
    <t>←下段に代表者の役職・氏名</t>
    <rPh sb="1" eb="3">
      <t>ゲダン</t>
    </rPh>
    <rPh sb="4" eb="7">
      <t>ダイヒョウシャ</t>
    </rPh>
    <rPh sb="8" eb="10">
      <t>ヤクショク</t>
    </rPh>
    <rPh sb="11" eb="13">
      <t>シメイ</t>
    </rPh>
    <phoneticPr fontId="1"/>
  </si>
  <si>
    <t>助成事業開始届</t>
    <phoneticPr fontId="3"/>
  </si>
  <si>
    <t>　　　　年　　月　　日付　都環公地温第　　　号をもって交付決定した事業について、事業を開始したので、再エネ由来水素の本格活用を見据えた設備等導入促進事業助成金交付要綱（令和３年５月28日付３都環公地温第430号）第13条第２項の規定に基づき下記のとおり届け出ます。</t>
    <phoneticPr fontId="1"/>
  </si>
  <si>
    <t xml:space="preserve"> 工事期間</t>
    <rPh sb="1" eb="3">
      <t>コウジ</t>
    </rPh>
    <rPh sb="3" eb="5">
      <t>キカン</t>
    </rPh>
    <phoneticPr fontId="1"/>
  </si>
  <si>
    <t>　着手年月日：</t>
    <rPh sb="1" eb="2">
      <t>キ</t>
    </rPh>
    <rPh sb="2" eb="3">
      <t>テ</t>
    </rPh>
    <rPh sb="3" eb="6">
      <t>ネンガッピ</t>
    </rPh>
    <phoneticPr fontId="1"/>
  </si>
  <si>
    <t>　完了予定年月日：</t>
    <rPh sb="1" eb="3">
      <t>カンリョウ</t>
    </rPh>
    <rPh sb="3" eb="5">
      <t>ヨテイ</t>
    </rPh>
    <rPh sb="5" eb="8">
      <t>ネンガッピ</t>
    </rPh>
    <phoneticPr fontId="1"/>
  </si>
  <si>
    <t xml:space="preserve"> 助成金交付申請額</t>
    <phoneticPr fontId="1"/>
  </si>
  <si>
    <t xml:space="preserve"> 助成対象設備</t>
    <rPh sb="1" eb="3">
      <t>ジョセイ</t>
    </rPh>
    <rPh sb="3" eb="5">
      <t>タイショウ</t>
    </rPh>
    <phoneticPr fontId="1"/>
  </si>
  <si>
    <r>
      <t xml:space="preserve"> 助成対象事業者
 連絡先</t>
    </r>
    <r>
      <rPr>
        <vertAlign val="superscript"/>
        <sz val="12"/>
        <rFont val="ＭＳ Ｐ明朝"/>
        <family val="1"/>
        <charset val="128"/>
      </rPr>
      <t>※</t>
    </r>
    <rPh sb="10" eb="13">
      <t>レンラクサキ</t>
    </rPh>
    <phoneticPr fontId="1"/>
  </si>
  <si>
    <t>Ver.4</t>
    <phoneticPr fontId="1"/>
  </si>
  <si>
    <t>第10号様式：別紙１</t>
    <rPh sb="0" eb="1">
      <t>ダイ</t>
    </rPh>
    <rPh sb="3" eb="4">
      <t>ゴウ</t>
    </rPh>
    <rPh sb="4" eb="6">
      <t>ヨウシキ</t>
    </rPh>
    <rPh sb="7" eb="9">
      <t>ベッシ</t>
    </rPh>
    <phoneticPr fontId="1"/>
  </si>
  <si>
    <t>第10号様式：別紙２</t>
    <rPh sb="0" eb="1">
      <t>ダイ</t>
    </rPh>
    <rPh sb="3" eb="4">
      <t>ゴウ</t>
    </rPh>
    <rPh sb="4" eb="6">
      <t>ヨウシキ</t>
    </rPh>
    <rPh sb="7" eb="9">
      <t>ベッシ</t>
    </rPh>
    <phoneticPr fontId="1"/>
  </si>
  <si>
    <t>第10号様式：別紙３</t>
    <rPh sb="0" eb="1">
      <t>ダイ</t>
    </rPh>
    <rPh sb="3" eb="4">
      <t>ゴウ</t>
    </rPh>
    <rPh sb="4" eb="6">
      <t>ヨウシキ</t>
    </rPh>
    <rPh sb="7" eb="9">
      <t>ベッシ</t>
    </rPh>
    <phoneticPr fontId="1"/>
  </si>
  <si>
    <t>第10号様式：別紙４</t>
    <rPh sb="0" eb="1">
      <t>ダイ</t>
    </rPh>
    <rPh sb="3" eb="4">
      <t>ゴウ</t>
    </rPh>
    <rPh sb="4" eb="6">
      <t>ヨウシキ</t>
    </rPh>
    <rPh sb="7" eb="9">
      <t>ベッシ</t>
    </rPh>
    <phoneticPr fontId="1"/>
  </si>
  <si>
    <t>第10号様式：別紙５</t>
    <rPh sb="0" eb="1">
      <t>ダイ</t>
    </rPh>
    <rPh sb="3" eb="4">
      <t>ゴウ</t>
    </rPh>
    <rPh sb="4" eb="6">
      <t>ヨウシキ</t>
    </rPh>
    <rPh sb="7" eb="9">
      <t>ベッシ</t>
    </rPh>
    <phoneticPr fontId="1"/>
  </si>
  <si>
    <t>第10号様式：別紙６-１</t>
    <rPh sb="0" eb="1">
      <t>ダイ</t>
    </rPh>
    <rPh sb="3" eb="4">
      <t>ゴウ</t>
    </rPh>
    <rPh sb="4" eb="6">
      <t>ヨウシキ</t>
    </rPh>
    <rPh sb="7" eb="9">
      <t>ベッシ</t>
    </rPh>
    <phoneticPr fontId="1"/>
  </si>
  <si>
    <t>第10号様式：別紙６-２</t>
    <rPh sb="0" eb="1">
      <t>ダイ</t>
    </rPh>
    <rPh sb="3" eb="4">
      <t>ゴウ</t>
    </rPh>
    <rPh sb="4" eb="6">
      <t>ヨウシキ</t>
    </rPh>
    <rPh sb="7" eb="9">
      <t>ベッシ</t>
    </rPh>
    <phoneticPr fontId="1"/>
  </si>
  <si>
    <t>第10号様式：別紙６-３</t>
    <rPh sb="0" eb="1">
      <t>ダイ</t>
    </rPh>
    <rPh sb="3" eb="4">
      <t>ゴウ</t>
    </rPh>
    <rPh sb="4" eb="6">
      <t>ヨウシキ</t>
    </rPh>
    <rPh sb="7" eb="9">
      <t>ベッシ</t>
    </rPh>
    <phoneticPr fontId="1"/>
  </si>
  <si>
    <t>第10号様式：別紙６-４</t>
    <rPh sb="0" eb="1">
      <t>ダイ</t>
    </rPh>
    <rPh sb="3" eb="4">
      <t>ゴウ</t>
    </rPh>
    <rPh sb="4" eb="6">
      <t>ヨウシキ</t>
    </rPh>
    <rPh sb="7" eb="9">
      <t>ベッシ</t>
    </rPh>
    <phoneticPr fontId="1"/>
  </si>
  <si>
    <t>申請の有無</t>
    <rPh sb="0" eb="2">
      <t>シンセイ</t>
    </rPh>
    <rPh sb="3" eb="5">
      <t>ウム</t>
    </rPh>
    <phoneticPr fontId="27"/>
  </si>
  <si>
    <t>申請あり</t>
    <rPh sb="0" eb="2">
      <t>シンセイ</t>
    </rPh>
    <phoneticPr fontId="27"/>
  </si>
  <si>
    <t>申請なし</t>
    <rPh sb="0" eb="2">
      <t>シンセイ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</si>
</sst>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_);[Red]\(#,##0\)"/>
    <numFmt numFmtId="178" formatCode="#,##0_ "/>
    <numFmt numFmtId="179" formatCode="[$-411]ggge&quot;年&quot;m&quot;月&quot;d&quot;日&quot;;@"/>
  </numFmts>
  <fonts count="2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rgb="FFFF0000"/>
      <name val="ＭＳ 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1"/>
      <name val="ＭＳ Ｐ明朝"/>
      <family val="1"/>
      <charset val="128"/>
    </font>
    <font>
      <sz val="12"/>
      <color theme="1"/>
      <name val="メイリオ"/>
      <family val="3"/>
      <charset val="128"/>
    </font>
    <font>
      <vertAlign val="superscript"/>
      <sz val="12"/>
      <color theme="1"/>
      <name val="メイリオ"/>
      <family val="3"/>
      <charset val="128"/>
    </font>
    <font>
      <sz val="12"/>
      <color rgb="FF000000"/>
      <name val="ＭＳ Ｐ明朝"/>
      <family val="1"/>
      <charset val="128"/>
    </font>
    <font>
      <sz val="8"/>
      <name val="ＭＳ Ｐ明朝"/>
      <family val="1"/>
      <charset val="128"/>
    </font>
    <font>
      <sz val="12"/>
      <color theme="1"/>
      <name val="メイリオ"/>
      <family val="2"/>
      <charset val="128"/>
    </font>
    <font>
      <sz val="11"/>
      <color theme="1"/>
      <name val="メイリオ"/>
      <family val="3"/>
      <charset val="128"/>
    </font>
    <font>
      <sz val="14"/>
      <name val="ＭＳ Ｐ明朝"/>
      <family val="1"/>
      <charset val="128"/>
    </font>
    <font>
      <sz val="11"/>
      <color theme="0" tint="-4.9989318521683403E-2"/>
      <name val="ＭＳ Ｐ明朝"/>
      <family val="1"/>
      <charset val="128"/>
    </font>
    <font>
      <sz val="9"/>
      <name val="ＭＳ Ｐ明朝"/>
      <family val="1"/>
      <charset val="128"/>
    </font>
    <font>
      <sz val="9"/>
      <color indexed="10"/>
      <name val="メイリオ"/>
      <family val="3"/>
      <charset val="128"/>
    </font>
    <font>
      <vertAlign val="superscript"/>
      <sz val="11"/>
      <color rgb="FFFF0000"/>
      <name val="ＭＳ Ｐ明朝"/>
      <family val="1"/>
      <charset val="128"/>
    </font>
    <font>
      <vertAlign val="superscript"/>
      <sz val="11"/>
      <name val="ＭＳ Ｐ明朝"/>
      <family val="1"/>
      <charset val="128"/>
    </font>
    <font>
      <b/>
      <sz val="12"/>
      <color theme="1"/>
      <name val="ＭＳ Ｐ明朝"/>
      <family val="1"/>
      <charset val="128"/>
    </font>
    <font>
      <sz val="22"/>
      <color theme="1"/>
      <name val="ＭＳ Ｐ明朝"/>
      <family val="1"/>
      <charset val="128"/>
    </font>
    <font>
      <sz val="12"/>
      <color theme="1"/>
      <name val="ＭＳ 明朝"/>
      <family val="1"/>
      <charset val="128"/>
    </font>
    <font>
      <sz val="14"/>
      <name val="メイリオ"/>
      <family val="3"/>
      <charset val="128"/>
    </font>
    <font>
      <vertAlign val="superscript"/>
      <sz val="12"/>
      <name val="ＭＳ Ｐ明朝"/>
      <family val="1"/>
      <charset val="128"/>
    </font>
    <font>
      <sz val="10"/>
      <color rgb="FFFF0000"/>
      <name val="ＭＳ Ｐ明朝"/>
      <family val="1"/>
      <charset val="128"/>
    </font>
    <font>
      <sz val="11"/>
      <color rgb="FF006100"/>
      <name val="ＭＳ Ｐゴシック"/>
      <family val="2"/>
      <charset val="128"/>
      <scheme val="minor"/>
    </font>
  </fonts>
  <fills count="9">
    <fill>
      <patternFill patternType="none"/>
    </fill>
    <fill>
      <patternFill patternType="gray125"/>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E5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indexed="64"/>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diagonal/>
    </border>
    <border>
      <left style="thin">
        <color rgb="FFFF0000"/>
      </left>
      <right/>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rgb="FF000000"/>
      </left>
      <right style="thin">
        <color indexed="64"/>
      </right>
      <top/>
      <bottom style="thin">
        <color rgb="FF000000"/>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239">
    <xf numFmtId="0" fontId="0" fillId="0" borderId="0" xfId="0">
      <alignment vertical="center"/>
    </xf>
    <xf numFmtId="0" fontId="9" fillId="2" borderId="0" xfId="0" applyFont="1" applyFill="1" applyAlignment="1">
      <alignment horizontal="center" vertical="center"/>
    </xf>
    <xf numFmtId="0" fontId="9" fillId="3" borderId="0" xfId="0" applyFont="1" applyFill="1" applyAlignment="1">
      <alignment horizontal="center" vertical="center"/>
    </xf>
    <xf numFmtId="0" fontId="9" fillId="0" borderId="0" xfId="0" applyFont="1">
      <alignment vertical="center"/>
    </xf>
    <xf numFmtId="0" fontId="9" fillId="0" borderId="0" xfId="0" applyFont="1" applyAlignment="1">
      <alignment vertical="center" wrapText="1"/>
    </xf>
    <xf numFmtId="0" fontId="5" fillId="0" borderId="0" xfId="0" applyFont="1">
      <alignment vertical="center"/>
    </xf>
    <xf numFmtId="0" fontId="5" fillId="0" borderId="0" xfId="0" applyFont="1" applyAlignment="1">
      <alignment horizontal="left" vertical="top"/>
    </xf>
    <xf numFmtId="0" fontId="6"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5" fillId="0" borderId="0" xfId="0" applyFont="1" applyAlignment="1">
      <alignment horizontal="left" vertical="center"/>
    </xf>
    <xf numFmtId="0" fontId="6" fillId="0" borderId="0" xfId="0" applyFont="1">
      <alignment vertical="center"/>
    </xf>
    <xf numFmtId="0" fontId="12" fillId="0" borderId="5" xfId="0" applyFont="1" applyBorder="1">
      <alignment vertical="center"/>
    </xf>
    <xf numFmtId="0" fontId="4" fillId="0" borderId="0" xfId="0" applyFont="1" applyAlignment="1" applyProtection="1">
      <alignment horizontal="left"/>
      <protection hidden="1"/>
    </xf>
    <xf numFmtId="0" fontId="9" fillId="5" borderId="0" xfId="0" applyFont="1" applyFill="1" applyAlignment="1">
      <alignment horizontal="center" vertical="center"/>
    </xf>
    <xf numFmtId="0" fontId="9" fillId="6" borderId="0" xfId="0" applyFont="1" applyFill="1" applyAlignment="1">
      <alignment horizontal="center" vertical="center"/>
    </xf>
    <xf numFmtId="0" fontId="14" fillId="4" borderId="0" xfId="0" applyFont="1" applyFill="1" applyAlignment="1">
      <alignment horizontal="center" vertical="center" wrapText="1"/>
    </xf>
    <xf numFmtId="0" fontId="14" fillId="7" borderId="0" xfId="0" applyFont="1" applyFill="1" applyAlignment="1">
      <alignment horizontal="center" vertical="center" wrapText="1"/>
    </xf>
    <xf numFmtId="0" fontId="14" fillId="0" borderId="0" xfId="0" applyFont="1" applyAlignment="1">
      <alignment horizontal="center" vertical="center" wrapText="1"/>
    </xf>
    <xf numFmtId="0" fontId="5" fillId="0" borderId="0" xfId="0" applyFont="1" applyAlignment="1" applyProtection="1">
      <alignment vertical="center" shrinkToFit="1"/>
      <protection hidden="1"/>
    </xf>
    <xf numFmtId="0" fontId="5" fillId="0" borderId="0" xfId="0" applyFont="1" applyAlignment="1" applyProtection="1">
      <alignment horizontal="right" vertical="center" shrinkToFit="1"/>
      <protection hidden="1"/>
    </xf>
    <xf numFmtId="0" fontId="6" fillId="0" borderId="0" xfId="0" applyFont="1" applyAlignment="1" applyProtection="1">
      <alignment vertical="center" shrinkToFit="1"/>
      <protection hidden="1"/>
    </xf>
    <xf numFmtId="0" fontId="7" fillId="0" borderId="0" xfId="0" applyFont="1" applyAlignment="1" applyProtection="1">
      <alignment vertical="center" shrinkToFit="1"/>
      <protection hidden="1"/>
    </xf>
    <xf numFmtId="0" fontId="7" fillId="0" borderId="0" xfId="0" applyFont="1" applyProtection="1">
      <alignment vertical="center"/>
      <protection hidden="1"/>
    </xf>
    <xf numFmtId="0" fontId="7" fillId="0" borderId="0" xfId="0" applyFont="1" applyAlignment="1" applyProtection="1">
      <alignment horizontal="right" vertical="center" shrinkToFit="1"/>
      <protection hidden="1"/>
    </xf>
    <xf numFmtId="0" fontId="6" fillId="0" borderId="0" xfId="0" applyFont="1" applyAlignment="1" applyProtection="1">
      <alignment vertical="center" wrapText="1"/>
      <protection hidden="1"/>
    </xf>
    <xf numFmtId="0" fontId="8" fillId="0" borderId="36"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8" fillId="0" borderId="38" xfId="0" applyFont="1" applyBorder="1" applyAlignment="1" applyProtection="1">
      <alignment horizontal="center" vertical="center" shrinkToFit="1"/>
      <protection hidden="1"/>
    </xf>
    <xf numFmtId="0" fontId="8" fillId="0" borderId="39" xfId="0" applyFont="1" applyBorder="1" applyAlignment="1" applyProtection="1">
      <alignment horizontal="center" vertical="center" shrinkToFit="1"/>
      <protection hidden="1"/>
    </xf>
    <xf numFmtId="0" fontId="7" fillId="0" borderId="0" xfId="0" applyFont="1" applyAlignment="1" applyProtection="1">
      <alignment horizontal="center" vertical="center" shrinkToFit="1"/>
      <protection hidden="1"/>
    </xf>
    <xf numFmtId="0" fontId="8" fillId="0" borderId="40" xfId="0" applyFont="1" applyBorder="1" applyAlignment="1" applyProtection="1">
      <alignment horizontal="center" vertical="center" shrinkToFit="1" readingOrder="1"/>
      <protection locked="0"/>
    </xf>
    <xf numFmtId="0" fontId="8" fillId="0" borderId="41" xfId="0" applyFont="1" applyBorder="1" applyAlignment="1" applyProtection="1">
      <alignment horizontal="left" vertical="center" indent="1" shrinkToFit="1"/>
      <protection locked="0"/>
    </xf>
    <xf numFmtId="177" fontId="8" fillId="0" borderId="41" xfId="0" applyNumberFormat="1" applyFont="1" applyBorder="1" applyAlignment="1" applyProtection="1">
      <alignment horizontal="right" vertical="center" shrinkToFit="1"/>
      <protection locked="0"/>
    </xf>
    <xf numFmtId="0" fontId="8" fillId="0" borderId="41" xfId="0"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177" fontId="8" fillId="5" borderId="42" xfId="1" applyNumberFormat="1" applyFont="1" applyFill="1" applyBorder="1" applyAlignment="1" applyProtection="1">
      <alignment vertical="center" shrinkToFit="1"/>
      <protection hidden="1"/>
    </xf>
    <xf numFmtId="0" fontId="8" fillId="0" borderId="43" xfId="0" applyFont="1" applyBorder="1" applyAlignment="1" applyProtection="1">
      <alignment horizontal="center" vertical="center" shrinkToFit="1" readingOrder="1"/>
      <protection locked="0"/>
    </xf>
    <xf numFmtId="0" fontId="8" fillId="0" borderId="1" xfId="0" applyFont="1" applyBorder="1" applyAlignment="1" applyProtection="1">
      <alignment horizontal="left" vertical="center" indent="1" shrinkToFit="1"/>
      <protection locked="0"/>
    </xf>
    <xf numFmtId="177" fontId="8" fillId="0" borderId="1"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177" fontId="8" fillId="5" borderId="44" xfId="1" applyNumberFormat="1" applyFont="1" applyFill="1" applyBorder="1" applyAlignment="1" applyProtection="1">
      <alignment vertical="center" shrinkToFit="1"/>
      <protection hidden="1"/>
    </xf>
    <xf numFmtId="0" fontId="8" fillId="0" borderId="45" xfId="0" applyFont="1" applyBorder="1" applyAlignment="1" applyProtection="1">
      <alignment horizontal="center" vertical="center" shrinkToFit="1" readingOrder="1"/>
      <protection locked="0"/>
    </xf>
    <xf numFmtId="0" fontId="8" fillId="0" borderId="46" xfId="0" applyFont="1" applyBorder="1" applyAlignment="1" applyProtection="1">
      <alignment horizontal="left" vertical="center" indent="1" shrinkToFit="1"/>
      <protection locked="0"/>
    </xf>
    <xf numFmtId="177" fontId="8" fillId="0" borderId="46" xfId="0" applyNumberFormat="1" applyFont="1" applyBorder="1" applyAlignment="1" applyProtection="1">
      <alignment horizontal="right" vertical="center" shrinkToFit="1"/>
      <protection locked="0"/>
    </xf>
    <xf numFmtId="0" fontId="8" fillId="0" borderId="46" xfId="0" applyFont="1" applyBorder="1" applyAlignment="1" applyProtection="1">
      <alignment horizontal="center" vertical="center" shrinkToFit="1"/>
      <protection locked="0"/>
    </xf>
    <xf numFmtId="177" fontId="8" fillId="0" borderId="2" xfId="0" applyNumberFormat="1" applyFont="1" applyBorder="1" applyAlignment="1" applyProtection="1">
      <alignment horizontal="center" vertical="center" shrinkToFit="1"/>
      <protection locked="0"/>
    </xf>
    <xf numFmtId="177" fontId="8" fillId="5" borderId="47" xfId="1" applyNumberFormat="1" applyFont="1" applyFill="1" applyBorder="1" applyAlignment="1" applyProtection="1">
      <alignment vertical="center" shrinkToFit="1"/>
      <protection hidden="1"/>
    </xf>
    <xf numFmtId="0" fontId="8" fillId="6" borderId="58" xfId="1" applyNumberFormat="1" applyFont="1" applyFill="1" applyBorder="1" applyAlignment="1" applyProtection="1">
      <alignment horizontal="center" vertical="center" shrinkToFit="1"/>
      <protection hidden="1"/>
    </xf>
    <xf numFmtId="177" fontId="8" fillId="0" borderId="44" xfId="1" applyNumberFormat="1" applyFont="1" applyFill="1" applyBorder="1" applyAlignment="1" applyProtection="1">
      <alignment vertical="center" shrinkToFit="1"/>
      <protection locked="0"/>
    </xf>
    <xf numFmtId="0" fontId="8" fillId="0" borderId="0" xfId="0" applyFont="1" applyAlignment="1" applyProtection="1">
      <alignment horizontal="left" vertical="center" wrapText="1" indent="2" shrinkToFit="1"/>
      <protection hidden="1"/>
    </xf>
    <xf numFmtId="178" fontId="8" fillId="6" borderId="69" xfId="1" applyNumberFormat="1" applyFont="1" applyFill="1" applyBorder="1" applyAlignment="1" applyProtection="1">
      <alignment horizontal="center" vertical="center" shrinkToFit="1"/>
      <protection locked="0"/>
    </xf>
    <xf numFmtId="0" fontId="8" fillId="6" borderId="70" xfId="1" applyNumberFormat="1" applyFont="1" applyFill="1" applyBorder="1" applyAlignment="1" applyProtection="1">
      <alignment horizontal="center" vertical="center" shrinkToFit="1"/>
      <protection locked="0"/>
    </xf>
    <xf numFmtId="178" fontId="8" fillId="6" borderId="33" xfId="1" applyNumberFormat="1" applyFont="1" applyFill="1" applyBorder="1" applyAlignment="1" applyProtection="1">
      <alignment horizontal="center" vertical="center" shrinkToFit="1"/>
      <protection locked="0"/>
    </xf>
    <xf numFmtId="0" fontId="8" fillId="6" borderId="26" xfId="1" applyNumberFormat="1" applyFont="1" applyFill="1" applyBorder="1" applyAlignment="1" applyProtection="1">
      <alignment horizontal="center" vertical="center" shrinkToFit="1"/>
      <protection locked="0"/>
    </xf>
    <xf numFmtId="0" fontId="6" fillId="0" borderId="0" xfId="0" applyFont="1" applyProtection="1">
      <alignment vertical="center"/>
      <protection hidden="1"/>
    </xf>
    <xf numFmtId="0" fontId="8" fillId="6" borderId="78" xfId="1" applyNumberFormat="1" applyFont="1" applyFill="1" applyBorder="1" applyAlignment="1" applyProtection="1">
      <alignment horizontal="center" vertical="center" shrinkToFit="1"/>
      <protection locked="0"/>
    </xf>
    <xf numFmtId="0" fontId="8" fillId="6" borderId="50" xfId="1" applyNumberFormat="1" applyFont="1" applyFill="1" applyBorder="1" applyAlignment="1" applyProtection="1">
      <alignment horizontal="center" vertical="center" shrinkToFit="1"/>
      <protection locked="0"/>
    </xf>
    <xf numFmtId="0" fontId="5" fillId="0" borderId="0" xfId="0" applyFont="1" applyProtection="1">
      <alignment vertical="center"/>
      <protection hidden="1"/>
    </xf>
    <xf numFmtId="38" fontId="5" fillId="0" borderId="0" xfId="1" applyFont="1" applyBorder="1" applyAlignment="1" applyProtection="1">
      <alignment vertical="center"/>
      <protection hidden="1"/>
    </xf>
    <xf numFmtId="0" fontId="7" fillId="0" borderId="1" xfId="0" applyFont="1" applyBorder="1" applyAlignment="1" applyProtection="1">
      <alignment vertical="center" shrinkToFit="1"/>
      <protection hidden="1"/>
    </xf>
    <xf numFmtId="38" fontId="7" fillId="0" borderId="1" xfId="1" applyFont="1" applyBorder="1" applyAlignment="1" applyProtection="1">
      <alignment vertical="center" shrinkToFit="1"/>
    </xf>
    <xf numFmtId="177" fontId="8" fillId="8" borderId="51" xfId="1" applyNumberFormat="1" applyFont="1" applyFill="1" applyBorder="1" applyAlignment="1" applyProtection="1">
      <alignment vertical="center" shrinkToFit="1"/>
    </xf>
    <xf numFmtId="176" fontId="8" fillId="8" borderId="44" xfId="1" applyNumberFormat="1" applyFont="1" applyFill="1" applyBorder="1" applyAlignment="1" applyProtection="1">
      <alignment vertical="center" shrinkToFit="1"/>
    </xf>
    <xf numFmtId="176" fontId="8" fillId="8" borderId="65" xfId="1" applyNumberFormat="1" applyFont="1" applyFill="1" applyBorder="1" applyAlignment="1" applyProtection="1">
      <alignment vertical="center" shrinkToFit="1"/>
    </xf>
    <xf numFmtId="38" fontId="7" fillId="0" borderId="1" xfId="1" applyFont="1" applyBorder="1" applyAlignment="1" applyProtection="1">
      <alignment vertical="center" shrinkToFit="1"/>
      <protection hidden="1"/>
    </xf>
    <xf numFmtId="0" fontId="8" fillId="6" borderId="69" xfId="1" applyNumberFormat="1" applyFont="1" applyFill="1" applyBorder="1" applyAlignment="1" applyProtection="1">
      <alignment horizontal="center" vertical="center" shrinkToFit="1"/>
    </xf>
    <xf numFmtId="177" fontId="8" fillId="8" borderId="71" xfId="1" applyNumberFormat="1" applyFont="1" applyFill="1" applyBorder="1" applyAlignment="1" applyProtection="1">
      <alignment vertical="center" shrinkToFit="1"/>
    </xf>
    <xf numFmtId="0" fontId="8" fillId="6" borderId="73" xfId="1" applyNumberFormat="1" applyFont="1" applyFill="1" applyBorder="1" applyAlignment="1" applyProtection="1">
      <alignment horizontal="center" vertical="center" shrinkToFit="1"/>
    </xf>
    <xf numFmtId="177" fontId="8" fillId="8" borderId="42" xfId="1" applyNumberFormat="1" applyFont="1" applyFill="1" applyBorder="1" applyAlignment="1" applyProtection="1">
      <alignment vertical="center" shrinkToFit="1"/>
    </xf>
    <xf numFmtId="0" fontId="8" fillId="6" borderId="58" xfId="1" applyNumberFormat="1" applyFont="1" applyFill="1" applyBorder="1" applyAlignment="1" applyProtection="1">
      <alignment horizontal="center" vertical="center" shrinkToFit="1"/>
    </xf>
    <xf numFmtId="0" fontId="7" fillId="0" borderId="0" xfId="0" applyFont="1">
      <alignment vertical="center"/>
    </xf>
    <xf numFmtId="178" fontId="8" fillId="6" borderId="69" xfId="1" applyNumberFormat="1" applyFont="1" applyFill="1" applyBorder="1" applyAlignment="1" applyProtection="1">
      <alignment horizontal="center" vertical="center" shrinkToFit="1"/>
    </xf>
    <xf numFmtId="177" fontId="8" fillId="8" borderId="74" xfId="1" applyNumberFormat="1" applyFont="1" applyFill="1" applyBorder="1" applyAlignment="1" applyProtection="1">
      <alignment vertical="center" shrinkToFit="1"/>
    </xf>
    <xf numFmtId="178" fontId="8" fillId="6" borderId="33" xfId="1" applyNumberFormat="1" applyFont="1" applyFill="1" applyBorder="1" applyAlignment="1" applyProtection="1">
      <alignment horizontal="center" vertical="center" shrinkToFit="1"/>
    </xf>
    <xf numFmtId="177" fontId="8" fillId="8" borderId="75" xfId="1" applyNumberFormat="1" applyFont="1" applyFill="1" applyBorder="1" applyAlignment="1" applyProtection="1">
      <alignment vertical="center" shrinkToFit="1"/>
    </xf>
    <xf numFmtId="0" fontId="7" fillId="0" borderId="0" xfId="0" applyFont="1" applyAlignment="1">
      <alignment vertical="center" shrinkToFit="1"/>
    </xf>
    <xf numFmtId="0" fontId="7" fillId="0" borderId="1" xfId="0" applyFont="1" applyBorder="1" applyAlignment="1">
      <alignment vertical="center" shrinkToFit="1"/>
    </xf>
    <xf numFmtId="38" fontId="7" fillId="0" borderId="1" xfId="1" applyFont="1" applyBorder="1" applyAlignment="1" applyProtection="1">
      <alignment vertical="center"/>
    </xf>
    <xf numFmtId="178" fontId="8" fillId="6" borderId="78" xfId="1" applyNumberFormat="1" applyFont="1" applyFill="1" applyBorder="1" applyAlignment="1" applyProtection="1">
      <alignment horizontal="center" vertical="center" shrinkToFit="1"/>
    </xf>
    <xf numFmtId="0" fontId="8" fillId="0" borderId="78" xfId="1" applyNumberFormat="1" applyFont="1" applyFill="1" applyBorder="1" applyAlignment="1" applyProtection="1">
      <alignment horizontal="center" vertical="center" shrinkToFit="1"/>
    </xf>
    <xf numFmtId="177" fontId="8" fillId="8" borderId="81" xfId="1" applyNumberFormat="1" applyFont="1" applyFill="1" applyBorder="1" applyAlignment="1" applyProtection="1">
      <alignment vertical="center" shrinkToFit="1"/>
    </xf>
    <xf numFmtId="0" fontId="8" fillId="6" borderId="58" xfId="1" applyNumberFormat="1"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1" xfId="0" applyFont="1" applyBorder="1" applyAlignment="1">
      <alignment vertical="center" shrinkToFit="1"/>
    </xf>
    <xf numFmtId="0" fontId="5" fillId="0" borderId="0" xfId="0" applyFont="1" applyAlignment="1">
      <alignment horizontal="right" vertical="center"/>
    </xf>
    <xf numFmtId="38" fontId="21" fillId="0" borderId="1" xfId="1" applyFont="1" applyBorder="1" applyAlignment="1" applyProtection="1">
      <alignment vertical="center" shrinkToFit="1"/>
    </xf>
    <xf numFmtId="0" fontId="6" fillId="0" borderId="0" xfId="0" applyFont="1" applyAlignment="1">
      <alignment vertical="center" shrinkToFit="1"/>
    </xf>
    <xf numFmtId="0" fontId="5" fillId="0" borderId="0" xfId="0" applyFont="1" applyAlignment="1">
      <alignment vertical="center" shrinkToFit="1"/>
    </xf>
    <xf numFmtId="38" fontId="5" fillId="0" borderId="1" xfId="1" applyFont="1" applyBorder="1" applyAlignment="1" applyProtection="1">
      <alignment vertical="center"/>
    </xf>
    <xf numFmtId="0" fontId="5" fillId="0" borderId="1" xfId="0" applyFont="1" applyBorder="1" applyAlignment="1">
      <alignment horizontal="right" vertical="center"/>
    </xf>
    <xf numFmtId="38" fontId="5" fillId="0" borderId="0" xfId="1" applyFont="1" applyBorder="1" applyAlignment="1" applyProtection="1">
      <alignment vertical="center"/>
    </xf>
    <xf numFmtId="0" fontId="5" fillId="0" borderId="0" xfId="0" applyFont="1" applyAlignment="1">
      <alignment horizontal="right" vertical="center" shrinkToFit="1"/>
    </xf>
    <xf numFmtId="0" fontId="7" fillId="0" borderId="0" xfId="0" applyFont="1" applyAlignment="1">
      <alignment horizontal="right" vertical="center" shrinkToFit="1"/>
    </xf>
    <xf numFmtId="0" fontId="6" fillId="0" borderId="0" xfId="0" applyFont="1" applyAlignment="1">
      <alignment vertical="center" wrapTex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7" fillId="0" borderId="0" xfId="0" applyFont="1" applyAlignment="1">
      <alignment horizontal="center" vertical="center" shrinkToFit="1"/>
    </xf>
    <xf numFmtId="177" fontId="8" fillId="5" borderId="42" xfId="1" applyNumberFormat="1" applyFont="1" applyFill="1" applyBorder="1" applyAlignment="1" applyProtection="1">
      <alignment vertical="center" shrinkToFit="1"/>
    </xf>
    <xf numFmtId="177" fontId="8" fillId="5" borderId="44" xfId="1" applyNumberFormat="1" applyFont="1" applyFill="1" applyBorder="1" applyAlignment="1" applyProtection="1">
      <alignment vertical="center" shrinkToFit="1"/>
    </xf>
    <xf numFmtId="177" fontId="8" fillId="5" borderId="47" xfId="1" applyNumberFormat="1" applyFont="1" applyFill="1" applyBorder="1" applyAlignment="1" applyProtection="1">
      <alignment vertical="center" shrinkToFit="1"/>
    </xf>
    <xf numFmtId="0" fontId="8" fillId="0" borderId="0" xfId="0" applyFont="1" applyAlignment="1">
      <alignment horizontal="left" vertical="center" wrapText="1" indent="2" shrinkToFit="1"/>
    </xf>
    <xf numFmtId="0" fontId="7" fillId="0" borderId="1" xfId="0" applyFont="1" applyBorder="1">
      <alignment vertical="center"/>
    </xf>
    <xf numFmtId="0" fontId="7" fillId="4" borderId="0" xfId="0" applyFont="1" applyFill="1" applyAlignment="1">
      <alignment vertical="center" shrinkToFit="1"/>
    </xf>
    <xf numFmtId="38" fontId="5" fillId="0" borderId="1" xfId="1" applyFont="1" applyBorder="1" applyAlignment="1" applyProtection="1">
      <alignment vertical="center" shrinkToFit="1"/>
    </xf>
    <xf numFmtId="20" fontId="5" fillId="0" borderId="0" xfId="1" applyNumberFormat="1" applyFont="1" applyBorder="1" applyAlignment="1" applyProtection="1">
      <alignment vertical="center" shrinkToFit="1"/>
    </xf>
    <xf numFmtId="38" fontId="5" fillId="0" borderId="0" xfId="1" applyFont="1" applyBorder="1" applyAlignment="1" applyProtection="1">
      <alignment vertical="center" shrinkToFit="1"/>
    </xf>
    <xf numFmtId="0" fontId="6" fillId="0" borderId="82" xfId="0" applyFont="1" applyBorder="1">
      <alignment vertical="center"/>
    </xf>
    <xf numFmtId="0" fontId="5" fillId="0" borderId="82" xfId="0" applyFont="1" applyBorder="1" applyAlignment="1">
      <alignment horizontal="left" vertical="top"/>
    </xf>
    <xf numFmtId="0" fontId="5" fillId="0" borderId="83" xfId="0" applyFont="1" applyBorder="1" applyAlignment="1">
      <alignment horizontal="left" vertical="top"/>
    </xf>
    <xf numFmtId="0" fontId="5" fillId="0" borderId="84" xfId="0" applyFont="1" applyBorder="1" applyAlignment="1">
      <alignment horizontal="left" vertical="top"/>
    </xf>
    <xf numFmtId="0" fontId="5" fillId="0" borderId="85" xfId="0" applyFont="1" applyBorder="1" applyAlignment="1">
      <alignment horizontal="left" vertical="top"/>
    </xf>
    <xf numFmtId="0" fontId="5" fillId="0" borderId="9"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2" xfId="0" applyFont="1" applyBorder="1">
      <alignment vertical="center"/>
    </xf>
    <xf numFmtId="0" fontId="5" fillId="0" borderId="8" xfId="0" applyFont="1" applyBorder="1">
      <alignment vertical="center"/>
    </xf>
    <xf numFmtId="0" fontId="5" fillId="0" borderId="0" xfId="0" applyFont="1" applyAlignment="1">
      <alignment horizontal="center" vertical="center"/>
    </xf>
    <xf numFmtId="0" fontId="4" fillId="0" borderId="0" xfId="0" applyFont="1" applyAlignment="1"/>
    <xf numFmtId="0" fontId="7" fillId="0" borderId="13" xfId="0" applyFont="1" applyBorder="1" applyAlignment="1">
      <alignment horizontal="left" vertical="center" wrapText="1"/>
    </xf>
    <xf numFmtId="0" fontId="7" fillId="0" borderId="19" xfId="0" applyFont="1" applyBorder="1">
      <alignment vertical="center"/>
    </xf>
    <xf numFmtId="0" fontId="7" fillId="0" borderId="23" xfId="0" applyFont="1" applyBorder="1">
      <alignment vertical="center"/>
    </xf>
    <xf numFmtId="0" fontId="7" fillId="0" borderId="32" xfId="0" applyFont="1" applyBorder="1">
      <alignment vertical="center"/>
    </xf>
    <xf numFmtId="0" fontId="5" fillId="0" borderId="2" xfId="0" applyFont="1" applyBorder="1" applyAlignment="1">
      <alignment horizontal="left" vertical="center"/>
    </xf>
    <xf numFmtId="0" fontId="7" fillId="0" borderId="33" xfId="0" applyFont="1" applyBorder="1" applyAlignment="1">
      <alignment horizontal="right" vertical="center" wrapText="1"/>
    </xf>
    <xf numFmtId="0" fontId="7" fillId="0" borderId="34" xfId="0" applyFont="1" applyBorder="1" applyAlignment="1">
      <alignment horizontal="right" vertical="center" wrapText="1"/>
    </xf>
    <xf numFmtId="0" fontId="5" fillId="0" borderId="8" xfId="0" applyFont="1" applyBorder="1" applyAlignment="1">
      <alignment horizontal="left" vertical="center"/>
    </xf>
    <xf numFmtId="0" fontId="7" fillId="0" borderId="24" xfId="0" applyFont="1" applyBorder="1" applyAlignment="1">
      <alignment horizontal="right" vertical="center" wrapText="1"/>
    </xf>
    <xf numFmtId="0" fontId="7" fillId="0" borderId="10" xfId="0" applyFont="1" applyBorder="1" applyAlignment="1">
      <alignment horizontal="right" vertical="center" wrapText="1"/>
    </xf>
    <xf numFmtId="0" fontId="7" fillId="0" borderId="26" xfId="0" applyFont="1" applyBorder="1" applyAlignment="1">
      <alignment horizontal="right" vertical="center" wrapText="1"/>
    </xf>
    <xf numFmtId="0" fontId="7" fillId="0" borderId="27" xfId="0" applyFont="1" applyBorder="1" applyAlignment="1">
      <alignment horizontal="right" vertical="center" wrapText="1"/>
    </xf>
    <xf numFmtId="0" fontId="26"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horizontal="left" vertical="center" wrapText="1"/>
    </xf>
    <xf numFmtId="176" fontId="7" fillId="0" borderId="1" xfId="1" applyNumberFormat="1" applyFont="1" applyFill="1" applyBorder="1" applyAlignment="1" applyProtection="1">
      <alignment horizontal="left" vertical="top"/>
    </xf>
    <xf numFmtId="0" fontId="7" fillId="0" borderId="2" xfId="0" applyFont="1" applyBorder="1" applyAlignment="1">
      <alignment horizontal="left" vertical="center" wrapText="1"/>
    </xf>
    <xf numFmtId="0" fontId="7" fillId="0" borderId="3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16" xfId="0" applyFont="1" applyBorder="1" applyAlignment="1">
      <alignment horizontal="left" vertical="center" wrapText="1"/>
    </xf>
    <xf numFmtId="0" fontId="7" fillId="0" borderId="20" xfId="0" applyFont="1" applyBorder="1" applyAlignment="1">
      <alignment horizontal="left" vertical="center"/>
    </xf>
    <xf numFmtId="38" fontId="7" fillId="0" borderId="17" xfId="1" applyFont="1" applyFill="1" applyBorder="1" applyAlignment="1" applyProtection="1">
      <alignment horizontal="left" vertical="center" wrapText="1"/>
    </xf>
    <xf numFmtId="38" fontId="7" fillId="0" borderId="18" xfId="1" applyFont="1" applyFill="1" applyBorder="1" applyAlignment="1" applyProtection="1">
      <alignment horizontal="left" vertical="center" wrapText="1"/>
    </xf>
    <xf numFmtId="176" fontId="24" fillId="6" borderId="18" xfId="1" applyNumberFormat="1" applyFont="1" applyFill="1" applyBorder="1" applyAlignment="1" applyProtection="1">
      <alignment horizontal="right" vertical="center" indent="1" shrinkToFit="1"/>
      <protection locked="0"/>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176" fontId="24" fillId="6" borderId="22" xfId="1" applyNumberFormat="1" applyFont="1" applyFill="1" applyBorder="1" applyAlignment="1" applyProtection="1">
      <alignment horizontal="right" vertical="center" indent="1" shrinkToFit="1"/>
      <protection locked="0"/>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176" fontId="24" fillId="6" borderId="31" xfId="1" applyNumberFormat="1" applyFont="1" applyFill="1" applyBorder="1" applyAlignment="1" applyProtection="1">
      <alignment horizontal="right" vertical="center" indent="1" shrinkToFit="1"/>
      <protection locked="0"/>
    </xf>
    <xf numFmtId="38" fontId="24" fillId="0" borderId="29" xfId="1" applyFont="1" applyFill="1" applyBorder="1" applyAlignment="1" applyProtection="1">
      <alignment horizontal="center" vertical="center" shrinkToFit="1"/>
      <protection locked="0"/>
    </xf>
    <xf numFmtId="38" fontId="24" fillId="0" borderId="14" xfId="1" applyFont="1" applyFill="1" applyBorder="1" applyAlignment="1" applyProtection="1">
      <alignment horizontal="center" vertical="center" shrinkToFit="1"/>
      <protection locked="0"/>
    </xf>
    <xf numFmtId="0" fontId="7" fillId="0" borderId="14" xfId="0" applyFont="1" applyBorder="1">
      <alignment vertical="center"/>
    </xf>
    <xf numFmtId="0" fontId="7" fillId="0" borderId="15" xfId="0" applyFont="1" applyBorder="1">
      <alignment vertical="center"/>
    </xf>
    <xf numFmtId="0" fontId="7" fillId="0" borderId="13" xfId="0" applyFont="1" applyBorder="1" applyAlignment="1">
      <alignment vertical="center" wrapText="1"/>
    </xf>
    <xf numFmtId="0" fontId="7" fillId="0" borderId="86" xfId="0" applyFont="1" applyBorder="1" applyAlignment="1">
      <alignment vertical="center" wrapText="1"/>
    </xf>
    <xf numFmtId="38" fontId="7" fillId="0" borderId="29" xfId="1" applyFont="1" applyFill="1" applyBorder="1" applyAlignment="1" applyProtection="1">
      <alignment horizontal="right" vertical="center" shrinkToFit="1"/>
    </xf>
    <xf numFmtId="38" fontId="7" fillId="0" borderId="14" xfId="1" applyFont="1" applyFill="1" applyBorder="1" applyAlignment="1" applyProtection="1">
      <alignment horizontal="right" vertical="center" shrinkToFit="1"/>
    </xf>
    <xf numFmtId="179" fontId="7" fillId="0" borderId="14" xfId="1" applyNumberFormat="1" applyFont="1" applyFill="1" applyBorder="1" applyAlignment="1" applyProtection="1">
      <alignment horizontal="left" vertical="center" indent="1"/>
      <protection locked="0"/>
    </xf>
    <xf numFmtId="179" fontId="7" fillId="0" borderId="15" xfId="1" applyNumberFormat="1" applyFont="1" applyFill="1" applyBorder="1" applyAlignment="1" applyProtection="1">
      <alignment horizontal="left" vertical="center" indent="1"/>
      <protection locked="0"/>
    </xf>
    <xf numFmtId="38" fontId="7" fillId="0" borderId="14" xfId="1" applyFont="1" applyFill="1" applyBorder="1" applyAlignment="1" applyProtection="1">
      <alignment horizontal="left" vertical="center" indent="1" shrinkToFit="1"/>
      <protection locked="0"/>
    </xf>
    <xf numFmtId="38" fontId="7" fillId="0" borderId="15" xfId="1" applyFont="1" applyFill="1" applyBorder="1" applyAlignment="1" applyProtection="1">
      <alignment horizontal="left" vertical="center" indent="1" shrinkToFit="1"/>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indent="2"/>
      <protection locked="0"/>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22" fillId="0" borderId="0" xfId="0" applyFont="1" applyAlignment="1">
      <alignment horizontal="center" vertical="center"/>
    </xf>
    <xf numFmtId="0" fontId="7"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7" fillId="0" borderId="66" xfId="0" applyFont="1" applyBorder="1" applyAlignment="1" applyProtection="1">
      <alignment vertical="center" wrapText="1" shrinkToFit="1"/>
      <protection hidden="1"/>
    </xf>
    <xf numFmtId="0" fontId="8" fillId="0" borderId="52" xfId="0" applyFont="1" applyBorder="1" applyAlignment="1">
      <alignment horizontal="left" vertical="center" indent="2" shrinkToFit="1"/>
    </xf>
    <xf numFmtId="0" fontId="8" fillId="0" borderId="53" xfId="0" applyFont="1" applyBorder="1" applyAlignment="1">
      <alignment horizontal="left" vertical="center" indent="2" shrinkToFit="1"/>
    </xf>
    <xf numFmtId="177" fontId="16" fillId="8" borderId="54" xfId="1" applyNumberFormat="1" applyFont="1" applyFill="1" applyBorder="1" applyAlignment="1" applyProtection="1">
      <alignment horizontal="center" vertical="center" shrinkToFit="1"/>
    </xf>
    <xf numFmtId="177" fontId="16" fillId="8" borderId="55" xfId="1" applyNumberFormat="1" applyFont="1" applyFill="1" applyBorder="1" applyAlignment="1" applyProtection="1">
      <alignment horizontal="center" vertical="center" shrinkToFit="1"/>
    </xf>
    <xf numFmtId="177" fontId="16" fillId="8" borderId="53" xfId="1" applyNumberFormat="1" applyFont="1" applyFill="1" applyBorder="1" applyAlignment="1" applyProtection="1">
      <alignment horizontal="center" vertical="center" shrinkToFit="1"/>
    </xf>
    <xf numFmtId="0" fontId="8" fillId="0" borderId="56" xfId="0" applyFont="1" applyBorder="1" applyAlignment="1">
      <alignment horizontal="left" vertical="center" indent="2" shrinkToFit="1"/>
    </xf>
    <xf numFmtId="0" fontId="8" fillId="0" borderId="57" xfId="0" applyFont="1" applyBorder="1" applyAlignment="1">
      <alignment horizontal="left" vertical="center" indent="2" shrinkToFit="1"/>
    </xf>
    <xf numFmtId="0" fontId="8" fillId="6" borderId="59" xfId="1" applyNumberFormat="1" applyFont="1" applyFill="1" applyBorder="1" applyAlignment="1" applyProtection="1">
      <alignment horizontal="center" vertical="center" shrinkToFit="1"/>
      <protection locked="0"/>
    </xf>
    <xf numFmtId="0" fontId="8" fillId="6" borderId="57" xfId="1" applyNumberFormat="1" applyFont="1" applyFill="1" applyBorder="1" applyAlignment="1" applyProtection="1">
      <alignment horizontal="center" vertical="center" shrinkToFit="1"/>
      <protection locked="0"/>
    </xf>
    <xf numFmtId="0" fontId="8" fillId="0" borderId="60" xfId="0" applyFont="1" applyBorder="1" applyAlignment="1">
      <alignment horizontal="left" vertical="center" wrapText="1" indent="2" shrinkToFit="1"/>
    </xf>
    <xf numFmtId="0" fontId="8" fillId="0" borderId="61" xfId="0" applyFont="1" applyBorder="1" applyAlignment="1">
      <alignment horizontal="left" vertical="center" wrapText="1" indent="2" shrinkToFit="1"/>
    </xf>
    <xf numFmtId="178" fontId="16" fillId="8" borderId="62" xfId="1" applyNumberFormat="1" applyFont="1" applyFill="1" applyBorder="1" applyAlignment="1" applyProtection="1">
      <alignment horizontal="center" vertical="center" shrinkToFit="1"/>
    </xf>
    <xf numFmtId="178" fontId="16" fillId="8" borderId="63" xfId="1" applyNumberFormat="1" applyFont="1" applyFill="1" applyBorder="1" applyAlignment="1" applyProtection="1">
      <alignment horizontal="center" vertical="center" shrinkToFit="1"/>
    </xf>
    <xf numFmtId="178" fontId="16" fillId="8" borderId="64" xfId="1" applyNumberFormat="1" applyFont="1" applyFill="1" applyBorder="1" applyAlignment="1" applyProtection="1">
      <alignment horizontal="center" vertical="center" shrinkToFit="1"/>
    </xf>
    <xf numFmtId="0" fontId="15" fillId="0" borderId="0" xfId="0" applyFont="1" applyAlignment="1" applyProtection="1">
      <alignment horizontal="center" vertical="center" wrapText="1" shrinkToFit="1"/>
      <protection hidden="1"/>
    </xf>
    <xf numFmtId="0" fontId="15" fillId="0" borderId="0" xfId="0" applyFont="1" applyAlignment="1" applyProtection="1">
      <alignment horizontal="center" vertical="center" shrinkToFit="1"/>
      <protection hidden="1"/>
    </xf>
    <xf numFmtId="0" fontId="5" fillId="0" borderId="0" xfId="0" applyFont="1" applyAlignment="1" applyProtection="1">
      <alignment horizontal="left" vertical="center" shrinkToFit="1"/>
      <protection hidden="1"/>
    </xf>
    <xf numFmtId="0" fontId="8" fillId="0" borderId="48" xfId="0" applyFont="1" applyBorder="1" applyAlignment="1">
      <alignment horizontal="left" vertical="center" indent="2" shrinkToFit="1"/>
    </xf>
    <xf numFmtId="0" fontId="8" fillId="0" borderId="49" xfId="0" applyFont="1" applyBorder="1" applyAlignment="1">
      <alignment horizontal="left" vertical="center" indent="2" shrinkToFit="1"/>
    </xf>
    <xf numFmtId="0" fontId="8" fillId="6" borderId="50" xfId="1" applyNumberFormat="1" applyFont="1" applyFill="1" applyBorder="1" applyAlignment="1" applyProtection="1">
      <alignment horizontal="center" vertical="center" wrapText="1" shrinkToFit="1"/>
      <protection locked="0"/>
    </xf>
    <xf numFmtId="0" fontId="8" fillId="6" borderId="49" xfId="1" applyNumberFormat="1" applyFont="1" applyFill="1" applyBorder="1" applyAlignment="1" applyProtection="1">
      <alignment horizontal="center" vertical="center" wrapText="1" shrinkToFit="1"/>
      <protection locked="0"/>
    </xf>
    <xf numFmtId="0" fontId="8" fillId="0" borderId="56" xfId="0" applyFont="1" applyBorder="1" applyAlignment="1" applyProtection="1">
      <alignment horizontal="left" vertical="center" indent="2" shrinkToFit="1"/>
      <protection hidden="1"/>
    </xf>
    <xf numFmtId="0" fontId="8" fillId="0" borderId="57" xfId="0" applyFont="1" applyBorder="1" applyAlignment="1" applyProtection="1">
      <alignment horizontal="left" vertical="center" indent="2" shrinkToFit="1"/>
      <protection hidden="1"/>
    </xf>
    <xf numFmtId="0" fontId="8" fillId="0" borderId="60" xfId="0" applyFont="1" applyBorder="1" applyAlignment="1" applyProtection="1">
      <alignment horizontal="left" vertical="center" wrapText="1" indent="2" shrinkToFit="1"/>
      <protection hidden="1"/>
    </xf>
    <xf numFmtId="0" fontId="8" fillId="0" borderId="61" xfId="0" applyFont="1" applyBorder="1" applyAlignment="1" applyProtection="1">
      <alignment horizontal="left" vertical="center" wrapText="1" indent="2" shrinkToFit="1"/>
      <protection hidden="1"/>
    </xf>
    <xf numFmtId="0" fontId="8" fillId="0" borderId="67" xfId="0" applyFont="1" applyBorder="1" applyAlignment="1" applyProtection="1">
      <alignment horizontal="left" vertical="center" wrapText="1" indent="2" shrinkToFit="1"/>
      <protection hidden="1"/>
    </xf>
    <xf numFmtId="0" fontId="8" fillId="0" borderId="68" xfId="0" applyFont="1" applyBorder="1" applyAlignment="1" applyProtection="1">
      <alignment horizontal="left" vertical="center" wrapText="1" indent="2" shrinkToFit="1"/>
      <protection hidden="1"/>
    </xf>
    <xf numFmtId="0" fontId="8" fillId="0" borderId="72" xfId="0" applyFont="1" applyBorder="1" applyAlignment="1" applyProtection="1">
      <alignment horizontal="left" vertical="center" wrapText="1" indent="2" shrinkToFit="1"/>
      <protection hidden="1"/>
    </xf>
    <xf numFmtId="0" fontId="8" fillId="0" borderId="6" xfId="0" applyFont="1" applyBorder="1" applyAlignment="1" applyProtection="1">
      <alignment horizontal="left" vertical="center" wrapText="1" indent="2" shrinkToFit="1"/>
      <protection hidden="1"/>
    </xf>
    <xf numFmtId="0" fontId="8" fillId="0" borderId="52" xfId="0" applyFont="1" applyBorder="1" applyAlignment="1" applyProtection="1">
      <alignment horizontal="left" vertical="center" indent="2" shrinkToFit="1"/>
      <protection hidden="1"/>
    </xf>
    <xf numFmtId="0" fontId="8" fillId="0" borderId="53" xfId="0" applyFont="1" applyBorder="1" applyAlignment="1" applyProtection="1">
      <alignment horizontal="left" vertical="center" indent="2" shrinkToFit="1"/>
      <protection hidden="1"/>
    </xf>
    <xf numFmtId="0" fontId="17" fillId="0" borderId="66" xfId="0" applyFont="1" applyBorder="1" applyAlignment="1">
      <alignment vertical="center" wrapText="1" shrinkToFit="1"/>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8" fillId="0" borderId="67" xfId="0" applyFont="1" applyBorder="1" applyAlignment="1">
      <alignment horizontal="left" vertical="center" wrapText="1" indent="2" shrinkToFit="1"/>
    </xf>
    <xf numFmtId="0" fontId="8" fillId="0" borderId="68" xfId="0" applyFont="1" applyBorder="1" applyAlignment="1">
      <alignment horizontal="left" vertical="center" wrapText="1" indent="2" shrinkToFit="1"/>
    </xf>
    <xf numFmtId="0" fontId="8" fillId="0" borderId="72" xfId="0" applyFont="1" applyBorder="1" applyAlignment="1">
      <alignment horizontal="left" vertical="center" wrapText="1" indent="2" shrinkToFit="1"/>
    </xf>
    <xf numFmtId="0" fontId="8" fillId="0" borderId="6" xfId="0" applyFont="1" applyBorder="1" applyAlignment="1">
      <alignment horizontal="left" vertical="center" wrapText="1" indent="2" shrinkToFit="1"/>
    </xf>
    <xf numFmtId="177" fontId="16" fillId="8" borderId="54" xfId="1" applyNumberFormat="1" applyFont="1" applyFill="1" applyBorder="1" applyAlignment="1" applyProtection="1">
      <alignment vertical="center" shrinkToFit="1"/>
    </xf>
    <xf numFmtId="177" fontId="16" fillId="8" borderId="55" xfId="1" applyNumberFormat="1" applyFont="1" applyFill="1" applyBorder="1" applyAlignment="1" applyProtection="1">
      <alignment vertical="center" shrinkToFit="1"/>
    </xf>
    <xf numFmtId="177" fontId="16" fillId="8" borderId="53" xfId="1" applyNumberFormat="1" applyFont="1" applyFill="1" applyBorder="1" applyAlignment="1" applyProtection="1">
      <alignment vertical="center" shrinkToFit="1"/>
    </xf>
    <xf numFmtId="177" fontId="8" fillId="8" borderId="54" xfId="1" applyNumberFormat="1" applyFont="1" applyFill="1" applyBorder="1" applyAlignment="1" applyProtection="1">
      <alignment vertical="center" shrinkToFit="1"/>
    </xf>
    <xf numFmtId="177" fontId="8" fillId="8" borderId="55" xfId="1" applyNumberFormat="1" applyFont="1" applyFill="1" applyBorder="1" applyAlignment="1" applyProtection="1">
      <alignment vertical="center" shrinkToFit="1"/>
    </xf>
    <xf numFmtId="177" fontId="8" fillId="8" borderId="53" xfId="1" applyNumberFormat="1" applyFont="1" applyFill="1" applyBorder="1" applyAlignment="1" applyProtection="1">
      <alignment vertical="center" shrinkToFit="1"/>
    </xf>
    <xf numFmtId="0" fontId="8" fillId="0" borderId="76" xfId="0" applyFont="1" applyBorder="1" applyAlignment="1">
      <alignment horizontal="left" vertical="center" wrapText="1" indent="2" shrinkToFit="1"/>
    </xf>
    <xf numFmtId="0" fontId="8" fillId="0" borderId="77" xfId="0" applyFont="1" applyBorder="1" applyAlignment="1">
      <alignment horizontal="left" vertical="center" wrapText="1" indent="2" shrinkToFit="1"/>
    </xf>
    <xf numFmtId="0" fontId="8" fillId="0" borderId="79" xfId="0" applyFont="1" applyBorder="1" applyAlignment="1">
      <alignment horizontal="left" vertical="center" indent="2" shrinkToFit="1"/>
    </xf>
    <xf numFmtId="0" fontId="8" fillId="0" borderId="80" xfId="0" applyFont="1" applyBorder="1" applyAlignment="1">
      <alignment horizontal="left" vertical="center" indent="2" shrinkToFit="1"/>
    </xf>
    <xf numFmtId="177" fontId="8" fillId="8" borderId="26" xfId="1" applyNumberFormat="1" applyFont="1" applyFill="1" applyBorder="1" applyAlignment="1" applyProtection="1">
      <alignment vertical="center" shrinkToFit="1"/>
    </xf>
    <xf numFmtId="177" fontId="8" fillId="8" borderId="27" xfId="1" applyNumberFormat="1" applyFont="1" applyFill="1" applyBorder="1" applyAlignment="1" applyProtection="1">
      <alignment vertical="center" shrinkToFit="1"/>
    </xf>
    <xf numFmtId="177" fontId="8" fillId="8" borderId="80" xfId="1" applyNumberFormat="1" applyFont="1" applyFill="1" applyBorder="1" applyAlignment="1" applyProtection="1">
      <alignment vertical="center" shrinkToFit="1"/>
    </xf>
    <xf numFmtId="177" fontId="16" fillId="8" borderId="3" xfId="1" applyNumberFormat="1" applyFont="1" applyFill="1" applyBorder="1" applyAlignment="1" applyProtection="1">
      <alignment vertical="center" shrinkToFit="1"/>
    </xf>
    <xf numFmtId="177" fontId="16" fillId="8" borderId="5" xfId="1" applyNumberFormat="1" applyFont="1" applyFill="1" applyBorder="1" applyAlignment="1" applyProtection="1">
      <alignment vertical="center" shrinkToFit="1"/>
    </xf>
    <xf numFmtId="177" fontId="16" fillId="8" borderId="6" xfId="1" applyNumberFormat="1" applyFont="1" applyFill="1" applyBorder="1" applyAlignment="1" applyProtection="1">
      <alignment vertical="center" shrinkToFit="1"/>
    </xf>
    <xf numFmtId="0" fontId="8" fillId="8" borderId="50" xfId="1" applyNumberFormat="1" applyFont="1" applyFill="1" applyBorder="1" applyAlignment="1" applyProtection="1">
      <alignment horizontal="center" vertical="center" shrinkToFit="1"/>
      <protection locked="0"/>
    </xf>
    <xf numFmtId="0" fontId="8" fillId="8" borderId="49" xfId="1" applyNumberFormat="1"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FFCC"/>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8746-57D0-4F5D-AFE8-CB2F76ACC505}">
  <sheetPr>
    <tabColor rgb="FF7030A0"/>
  </sheetPr>
  <dimension ref="A2:L16"/>
  <sheetViews>
    <sheetView workbookViewId="0">
      <selection activeCell="J8" sqref="J8"/>
    </sheetView>
  </sheetViews>
  <sheetFormatPr defaultColWidth="9" defaultRowHeight="19.2" x14ac:dyDescent="0.2"/>
  <cols>
    <col min="1" max="1" width="9" style="3"/>
    <col min="2" max="3" width="17.109375" style="3" customWidth="1"/>
    <col min="4" max="4" width="18.44140625" style="3" customWidth="1"/>
    <col min="5" max="5" width="17.109375" style="3" customWidth="1"/>
    <col min="6" max="6" width="18.44140625" style="3" customWidth="1"/>
    <col min="7" max="16384" width="9" style="3"/>
  </cols>
  <sheetData>
    <row r="2" spans="1:12" x14ac:dyDescent="0.2">
      <c r="A2" s="3" t="s">
        <v>126</v>
      </c>
      <c r="B2" s="1" t="s">
        <v>8</v>
      </c>
      <c r="C2" s="14" t="s">
        <v>46</v>
      </c>
      <c r="D2" s="2" t="s">
        <v>9</v>
      </c>
      <c r="E2" s="1" t="s">
        <v>47</v>
      </c>
      <c r="F2" s="15" t="s">
        <v>48</v>
      </c>
      <c r="G2" s="16" t="s">
        <v>6</v>
      </c>
      <c r="H2" s="17" t="s">
        <v>49</v>
      </c>
      <c r="I2" s="3" t="s">
        <v>177</v>
      </c>
      <c r="L2" s="4"/>
    </row>
    <row r="3" spans="1:12" x14ac:dyDescent="0.2">
      <c r="A3" s="3" t="s">
        <v>149</v>
      </c>
      <c r="B3" s="3" t="s">
        <v>150</v>
      </c>
      <c r="C3" s="3" t="s">
        <v>50</v>
      </c>
      <c r="D3" s="3" t="s">
        <v>10</v>
      </c>
      <c r="E3" s="3" t="s">
        <v>14</v>
      </c>
      <c r="F3" s="3" t="s">
        <v>51</v>
      </c>
      <c r="G3" s="18" t="s">
        <v>7</v>
      </c>
      <c r="H3" s="3">
        <v>0</v>
      </c>
      <c r="I3" s="3" t="s">
        <v>178</v>
      </c>
    </row>
    <row r="4" spans="1:12" x14ac:dyDescent="0.2">
      <c r="A4" s="3" t="s">
        <v>151</v>
      </c>
      <c r="B4" s="3" t="s">
        <v>152</v>
      </c>
      <c r="C4" s="3" t="s">
        <v>14</v>
      </c>
      <c r="D4" s="3" t="s">
        <v>14</v>
      </c>
      <c r="E4" s="3" t="s">
        <v>52</v>
      </c>
      <c r="F4" s="3" t="s">
        <v>53</v>
      </c>
      <c r="G4" s="18" t="s">
        <v>13</v>
      </c>
      <c r="H4" s="3">
        <v>1</v>
      </c>
      <c r="I4" s="3" t="s">
        <v>179</v>
      </c>
    </row>
    <row r="5" spans="1:12" ht="21" x14ac:dyDescent="0.2">
      <c r="B5" s="3" t="s">
        <v>11</v>
      </c>
      <c r="C5" s="3" t="s">
        <v>54</v>
      </c>
      <c r="D5" s="3" t="s">
        <v>12</v>
      </c>
      <c r="F5" s="3" t="s">
        <v>55</v>
      </c>
      <c r="G5" s="18" t="s">
        <v>15</v>
      </c>
      <c r="H5" s="3">
        <v>2</v>
      </c>
    </row>
    <row r="6" spans="1:12" x14ac:dyDescent="0.2">
      <c r="B6" s="3" t="s">
        <v>14</v>
      </c>
      <c r="C6" s="3" t="s">
        <v>14</v>
      </c>
      <c r="D6" s="3" t="s">
        <v>14</v>
      </c>
      <c r="E6" s="3" t="s">
        <v>56</v>
      </c>
      <c r="F6" s="3" t="s">
        <v>57</v>
      </c>
      <c r="G6" s="18" t="s">
        <v>16</v>
      </c>
      <c r="H6" s="3">
        <v>3</v>
      </c>
    </row>
    <row r="7" spans="1:12" x14ac:dyDescent="0.2">
      <c r="E7" s="3" t="s">
        <v>58</v>
      </c>
      <c r="F7" s="3" t="s">
        <v>59</v>
      </c>
      <c r="G7" s="18" t="s">
        <v>17</v>
      </c>
      <c r="H7" s="3">
        <v>4</v>
      </c>
    </row>
    <row r="8" spans="1:12" x14ac:dyDescent="0.2">
      <c r="G8" s="18" t="s">
        <v>18</v>
      </c>
      <c r="H8" s="3">
        <v>5</v>
      </c>
    </row>
    <row r="9" spans="1:12" x14ac:dyDescent="0.2">
      <c r="G9" s="18" t="s">
        <v>19</v>
      </c>
      <c r="H9" s="3">
        <v>6</v>
      </c>
    </row>
    <row r="10" spans="1:12" x14ac:dyDescent="0.2">
      <c r="G10" s="18" t="s">
        <v>20</v>
      </c>
      <c r="H10" s="3">
        <v>7</v>
      </c>
    </row>
    <row r="11" spans="1:12" x14ac:dyDescent="0.2">
      <c r="G11" s="18" t="s">
        <v>21</v>
      </c>
      <c r="H11" s="3">
        <v>8</v>
      </c>
    </row>
    <row r="12" spans="1:12" x14ac:dyDescent="0.2">
      <c r="G12" s="18" t="s">
        <v>22</v>
      </c>
      <c r="H12" s="3">
        <v>9</v>
      </c>
    </row>
    <row r="13" spans="1:12" x14ac:dyDescent="0.2">
      <c r="G13" s="18" t="s">
        <v>23</v>
      </c>
      <c r="H13" s="3">
        <v>10</v>
      </c>
    </row>
    <row r="14" spans="1:12" x14ac:dyDescent="0.2">
      <c r="G14" s="18" t="s">
        <v>24</v>
      </c>
    </row>
    <row r="15" spans="1:12" x14ac:dyDescent="0.2">
      <c r="G15" s="18" t="s">
        <v>25</v>
      </c>
    </row>
    <row r="16" spans="1:12" x14ac:dyDescent="0.2">
      <c r="G16" s="18" t="s">
        <v>26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0D4-1FB3-4019-B6C5-548E858F13F7}">
  <dimension ref="A1:L42"/>
  <sheetViews>
    <sheetView showGridLines="0" view="pageBreakPreview" zoomScale="70" zoomScaleNormal="70" zoomScaleSheetLayoutView="70" workbookViewId="0"/>
  </sheetViews>
  <sheetFormatPr defaultColWidth="9" defaultRowHeight="14.4" x14ac:dyDescent="0.2"/>
  <cols>
    <col min="1" max="1" width="2.6640625" style="88" customWidth="1"/>
    <col min="2" max="2" width="10.6640625" style="88" customWidth="1"/>
    <col min="3" max="3" width="42.6640625" style="88" customWidth="1"/>
    <col min="4" max="4" width="13.109375" style="92" customWidth="1"/>
    <col min="5" max="6" width="6.6640625" style="92" customWidth="1"/>
    <col min="7" max="7" width="13.109375" style="88" customWidth="1"/>
    <col min="8" max="8" width="1.6640625" style="88" customWidth="1"/>
    <col min="9" max="9" width="45.6640625" style="87" customWidth="1"/>
    <col min="10" max="10" width="35.6640625" style="87" customWidth="1"/>
    <col min="11" max="11" width="15.6640625" style="88" customWidth="1"/>
    <col min="12" max="12" width="10.6640625" style="5" customWidth="1"/>
    <col min="13" max="125" width="2.6640625" style="88" customWidth="1"/>
    <col min="126" max="16384" width="9" style="88"/>
  </cols>
  <sheetData>
    <row r="1" spans="1:9" ht="10.5" customHeight="1" x14ac:dyDescent="0.2"/>
    <row r="2" spans="1:9" ht="19.5" customHeight="1" x14ac:dyDescent="0.2">
      <c r="A2" s="76"/>
      <c r="B2" s="71" t="s">
        <v>175</v>
      </c>
      <c r="C2" s="76"/>
      <c r="D2" s="93"/>
      <c r="E2" s="93"/>
      <c r="F2" s="93"/>
      <c r="G2" s="76"/>
      <c r="I2" s="87" t="str">
        <f>'１0号'!W2</f>
        <v>Ver.4</v>
      </c>
    </row>
    <row r="3" spans="1:9" ht="30" customHeight="1" thickBot="1" x14ac:dyDescent="0.25">
      <c r="A3" s="76"/>
      <c r="B3" s="215" t="s">
        <v>106</v>
      </c>
      <c r="C3" s="216"/>
      <c r="D3" s="216"/>
      <c r="E3" s="216"/>
      <c r="F3" s="216"/>
      <c r="G3" s="216"/>
      <c r="I3" s="94" t="s">
        <v>61</v>
      </c>
    </row>
    <row r="4" spans="1:9" ht="19.5" customHeight="1" thickBot="1" x14ac:dyDescent="0.25">
      <c r="A4" s="76"/>
      <c r="B4" s="95" t="s">
        <v>62</v>
      </c>
      <c r="C4" s="96" t="s">
        <v>63</v>
      </c>
      <c r="D4" s="96" t="s">
        <v>64</v>
      </c>
      <c r="E4" s="96" t="s">
        <v>65</v>
      </c>
      <c r="F4" s="97" t="s">
        <v>6</v>
      </c>
      <c r="G4" s="98" t="s">
        <v>66</v>
      </c>
    </row>
    <row r="5" spans="1:9" ht="19.5" customHeight="1" thickTop="1" x14ac:dyDescent="0.2">
      <c r="A5" s="99">
        <v>1</v>
      </c>
      <c r="B5" s="31"/>
      <c r="C5" s="32"/>
      <c r="D5" s="33"/>
      <c r="E5" s="34"/>
      <c r="F5" s="35"/>
      <c r="G5" s="100" t="str">
        <f>IF(D5="","",D5*E5)</f>
        <v/>
      </c>
    </row>
    <row r="6" spans="1:9" ht="19.5" customHeight="1" x14ac:dyDescent="0.2">
      <c r="A6" s="99">
        <v>2</v>
      </c>
      <c r="B6" s="37"/>
      <c r="C6" s="38"/>
      <c r="D6" s="39"/>
      <c r="E6" s="40"/>
      <c r="F6" s="35"/>
      <c r="G6" s="101" t="str">
        <f t="shared" ref="G6:G34" si="0">IF(D6="","",D6*E6)</f>
        <v/>
      </c>
    </row>
    <row r="7" spans="1:9" ht="19.5" customHeight="1" x14ac:dyDescent="0.2">
      <c r="A7" s="99">
        <v>3</v>
      </c>
      <c r="B7" s="37"/>
      <c r="C7" s="38"/>
      <c r="D7" s="39"/>
      <c r="E7" s="40"/>
      <c r="F7" s="35"/>
      <c r="G7" s="101" t="str">
        <f t="shared" si="0"/>
        <v/>
      </c>
    </row>
    <row r="8" spans="1:9" ht="19.5" customHeight="1" x14ac:dyDescent="0.2">
      <c r="A8" s="99">
        <v>4</v>
      </c>
      <c r="B8" s="37"/>
      <c r="C8" s="38"/>
      <c r="D8" s="39"/>
      <c r="E8" s="40"/>
      <c r="F8" s="35"/>
      <c r="G8" s="101" t="str">
        <f t="shared" si="0"/>
        <v/>
      </c>
    </row>
    <row r="9" spans="1:9" ht="19.5" customHeight="1" x14ac:dyDescent="0.2">
      <c r="A9" s="99">
        <v>5</v>
      </c>
      <c r="B9" s="37"/>
      <c r="C9" s="38"/>
      <c r="D9" s="39"/>
      <c r="E9" s="40"/>
      <c r="F9" s="35"/>
      <c r="G9" s="101" t="str">
        <f t="shared" si="0"/>
        <v/>
      </c>
    </row>
    <row r="10" spans="1:9" ht="19.5" customHeight="1" x14ac:dyDescent="0.2">
      <c r="A10" s="99">
        <v>6</v>
      </c>
      <c r="B10" s="37"/>
      <c r="C10" s="38"/>
      <c r="D10" s="39"/>
      <c r="E10" s="40"/>
      <c r="F10" s="35"/>
      <c r="G10" s="101" t="str">
        <f t="shared" si="0"/>
        <v/>
      </c>
    </row>
    <row r="11" spans="1:9" ht="19.5" customHeight="1" x14ac:dyDescent="0.2">
      <c r="A11" s="99">
        <v>7</v>
      </c>
      <c r="B11" s="37"/>
      <c r="C11" s="38"/>
      <c r="D11" s="39"/>
      <c r="E11" s="40"/>
      <c r="F11" s="35"/>
      <c r="G11" s="101" t="str">
        <f t="shared" si="0"/>
        <v/>
      </c>
    </row>
    <row r="12" spans="1:9" ht="19.5" customHeight="1" x14ac:dyDescent="0.2">
      <c r="A12" s="99">
        <v>8</v>
      </c>
      <c r="B12" s="37"/>
      <c r="C12" s="38"/>
      <c r="D12" s="39"/>
      <c r="E12" s="40"/>
      <c r="F12" s="35"/>
      <c r="G12" s="101" t="str">
        <f t="shared" si="0"/>
        <v/>
      </c>
    </row>
    <row r="13" spans="1:9" ht="19.5" customHeight="1" x14ac:dyDescent="0.2">
      <c r="A13" s="99">
        <v>9</v>
      </c>
      <c r="B13" s="37"/>
      <c r="C13" s="38"/>
      <c r="D13" s="39"/>
      <c r="E13" s="40"/>
      <c r="F13" s="35"/>
      <c r="G13" s="101" t="str">
        <f t="shared" si="0"/>
        <v/>
      </c>
    </row>
    <row r="14" spans="1:9" ht="19.5" customHeight="1" x14ac:dyDescent="0.2">
      <c r="A14" s="99">
        <v>10</v>
      </c>
      <c r="B14" s="37"/>
      <c r="C14" s="38"/>
      <c r="D14" s="39"/>
      <c r="E14" s="40"/>
      <c r="F14" s="35"/>
      <c r="G14" s="101" t="str">
        <f t="shared" si="0"/>
        <v/>
      </c>
    </row>
    <row r="15" spans="1:9" ht="19.5" customHeight="1" x14ac:dyDescent="0.2">
      <c r="A15" s="99">
        <v>11</v>
      </c>
      <c r="B15" s="37"/>
      <c r="C15" s="38"/>
      <c r="D15" s="39"/>
      <c r="E15" s="40"/>
      <c r="F15" s="35"/>
      <c r="G15" s="101" t="str">
        <f t="shared" si="0"/>
        <v/>
      </c>
    </row>
    <row r="16" spans="1:9" ht="19.5" customHeight="1" x14ac:dyDescent="0.2">
      <c r="A16" s="99">
        <v>12</v>
      </c>
      <c r="B16" s="37"/>
      <c r="C16" s="38"/>
      <c r="D16" s="39"/>
      <c r="E16" s="40"/>
      <c r="F16" s="35"/>
      <c r="G16" s="101" t="str">
        <f t="shared" si="0"/>
        <v/>
      </c>
    </row>
    <row r="17" spans="1:12" ht="19.5" customHeight="1" x14ac:dyDescent="0.2">
      <c r="A17" s="99">
        <v>13</v>
      </c>
      <c r="B17" s="37"/>
      <c r="C17" s="38"/>
      <c r="D17" s="39"/>
      <c r="E17" s="40"/>
      <c r="F17" s="35"/>
      <c r="G17" s="101" t="str">
        <f t="shared" si="0"/>
        <v/>
      </c>
    </row>
    <row r="18" spans="1:12" ht="19.5" customHeight="1" x14ac:dyDescent="0.2">
      <c r="A18" s="99">
        <v>14</v>
      </c>
      <c r="B18" s="37"/>
      <c r="C18" s="38"/>
      <c r="D18" s="39"/>
      <c r="E18" s="40"/>
      <c r="F18" s="35"/>
      <c r="G18" s="101" t="str">
        <f t="shared" si="0"/>
        <v/>
      </c>
    </row>
    <row r="19" spans="1:12" ht="19.5" customHeight="1" x14ac:dyDescent="0.2">
      <c r="A19" s="99">
        <v>15</v>
      </c>
      <c r="B19" s="37"/>
      <c r="C19" s="38"/>
      <c r="D19" s="39"/>
      <c r="E19" s="40"/>
      <c r="F19" s="35"/>
      <c r="G19" s="101" t="str">
        <f t="shared" si="0"/>
        <v/>
      </c>
    </row>
    <row r="20" spans="1:12" ht="19.5" customHeight="1" x14ac:dyDescent="0.2">
      <c r="A20" s="99">
        <v>16</v>
      </c>
      <c r="B20" s="37"/>
      <c r="C20" s="38"/>
      <c r="D20" s="39"/>
      <c r="E20" s="40"/>
      <c r="F20" s="35"/>
      <c r="G20" s="101" t="str">
        <f t="shared" si="0"/>
        <v/>
      </c>
    </row>
    <row r="21" spans="1:12" ht="19.5" customHeight="1" x14ac:dyDescent="0.2">
      <c r="A21" s="99">
        <v>17</v>
      </c>
      <c r="B21" s="37"/>
      <c r="C21" s="38"/>
      <c r="D21" s="39"/>
      <c r="E21" s="40"/>
      <c r="F21" s="35"/>
      <c r="G21" s="101" t="str">
        <f t="shared" si="0"/>
        <v/>
      </c>
      <c r="J21" s="76" t="s">
        <v>123</v>
      </c>
      <c r="K21" s="71"/>
    </row>
    <row r="22" spans="1:12" ht="19.5" customHeight="1" x14ac:dyDescent="0.2">
      <c r="A22" s="99">
        <v>18</v>
      </c>
      <c r="B22" s="37"/>
      <c r="C22" s="38"/>
      <c r="D22" s="39"/>
      <c r="E22" s="40"/>
      <c r="F22" s="35"/>
      <c r="G22" s="101" t="str">
        <f t="shared" si="0"/>
        <v/>
      </c>
      <c r="J22" s="77" t="s">
        <v>124</v>
      </c>
      <c r="K22" s="61">
        <f>(D37+D38-G40)</f>
        <v>0</v>
      </c>
    </row>
    <row r="23" spans="1:12" ht="19.5" customHeight="1" x14ac:dyDescent="0.2">
      <c r="A23" s="99">
        <v>19</v>
      </c>
      <c r="B23" s="37"/>
      <c r="C23" s="38"/>
      <c r="D23" s="39"/>
      <c r="E23" s="40"/>
      <c r="F23" s="35"/>
      <c r="G23" s="101" t="str">
        <f t="shared" si="0"/>
        <v/>
      </c>
      <c r="J23" s="77" t="s">
        <v>125</v>
      </c>
      <c r="K23" s="61">
        <f>(D37+D38)</f>
        <v>0</v>
      </c>
    </row>
    <row r="24" spans="1:12" ht="19.5" customHeight="1" x14ac:dyDescent="0.2">
      <c r="A24" s="99">
        <v>20</v>
      </c>
      <c r="B24" s="37"/>
      <c r="C24" s="38"/>
      <c r="D24" s="39"/>
      <c r="E24" s="40"/>
      <c r="F24" s="35"/>
      <c r="G24" s="101" t="str">
        <f t="shared" si="0"/>
        <v/>
      </c>
      <c r="J24" s="105" t="s">
        <v>136</v>
      </c>
    </row>
    <row r="25" spans="1:12" ht="19.5" customHeight="1" x14ac:dyDescent="0.2">
      <c r="A25" s="99">
        <v>21</v>
      </c>
      <c r="B25" s="37"/>
      <c r="C25" s="38"/>
      <c r="D25" s="39"/>
      <c r="E25" s="40"/>
      <c r="F25" s="35"/>
      <c r="G25" s="101" t="str">
        <f t="shared" si="0"/>
        <v/>
      </c>
      <c r="J25" s="77" t="s">
        <v>137</v>
      </c>
      <c r="K25" s="106">
        <v>140000</v>
      </c>
      <c r="L25" s="71" t="s">
        <v>138</v>
      </c>
    </row>
    <row r="26" spans="1:12" ht="19.5" customHeight="1" x14ac:dyDescent="0.2">
      <c r="A26" s="99">
        <v>22</v>
      </c>
      <c r="B26" s="37"/>
      <c r="C26" s="38"/>
      <c r="D26" s="39"/>
      <c r="E26" s="40"/>
      <c r="F26" s="35"/>
      <c r="G26" s="101" t="str">
        <f t="shared" si="0"/>
        <v/>
      </c>
      <c r="J26" s="77" t="s">
        <v>139</v>
      </c>
      <c r="K26" s="106">
        <f>(300*$K$25)</f>
        <v>42000000</v>
      </c>
      <c r="L26" s="5" t="s">
        <v>140</v>
      </c>
    </row>
    <row r="27" spans="1:12" ht="19.5" customHeight="1" x14ac:dyDescent="0.2">
      <c r="A27" s="99">
        <v>23</v>
      </c>
      <c r="B27" s="37"/>
      <c r="C27" s="38"/>
      <c r="D27" s="39"/>
      <c r="E27" s="40"/>
      <c r="F27" s="35"/>
      <c r="G27" s="101" t="str">
        <f t="shared" si="0"/>
        <v/>
      </c>
      <c r="J27" s="77" t="s">
        <v>141</v>
      </c>
      <c r="K27" s="106">
        <v>64000000</v>
      </c>
      <c r="L27" s="5" t="s">
        <v>140</v>
      </c>
    </row>
    <row r="28" spans="1:12" ht="19.5" customHeight="1" x14ac:dyDescent="0.2">
      <c r="A28" s="99">
        <v>24</v>
      </c>
      <c r="B28" s="37"/>
      <c r="C28" s="38"/>
      <c r="D28" s="39"/>
      <c r="E28" s="40"/>
      <c r="F28" s="35"/>
      <c r="G28" s="101" t="str">
        <f t="shared" si="0"/>
        <v/>
      </c>
      <c r="J28" s="105" t="s">
        <v>142</v>
      </c>
    </row>
    <row r="29" spans="1:12" ht="19.5" customHeight="1" x14ac:dyDescent="0.2">
      <c r="A29" s="99">
        <v>25</v>
      </c>
      <c r="B29" s="37"/>
      <c r="C29" s="38"/>
      <c r="D29" s="39"/>
      <c r="E29" s="40"/>
      <c r="F29" s="35"/>
      <c r="G29" s="101" t="str">
        <f t="shared" si="0"/>
        <v/>
      </c>
      <c r="J29" s="77" t="str">
        <f>IF(E35&lt;=300,J25,J26)</f>
        <v>300Nm3以内</v>
      </c>
      <c r="K29" s="106">
        <f>IF(J29=J25,E35*K25,IF(J29=J26,K26,""))</f>
        <v>0</v>
      </c>
    </row>
    <row r="30" spans="1:12" ht="19.5" customHeight="1" x14ac:dyDescent="0.2">
      <c r="A30" s="99">
        <v>26</v>
      </c>
      <c r="B30" s="37"/>
      <c r="C30" s="38"/>
      <c r="D30" s="39"/>
      <c r="E30" s="40"/>
      <c r="F30" s="35"/>
      <c r="G30" s="101" t="str">
        <f t="shared" si="0"/>
        <v/>
      </c>
      <c r="J30" s="77" t="s">
        <v>143</v>
      </c>
      <c r="K30" s="106">
        <f>ROUNDDOWN(G37*2/3,-3)</f>
        <v>0</v>
      </c>
    </row>
    <row r="31" spans="1:12" ht="19.5" customHeight="1" x14ac:dyDescent="0.2">
      <c r="A31" s="99">
        <v>27</v>
      </c>
      <c r="B31" s="37"/>
      <c r="C31" s="38"/>
      <c r="D31" s="39"/>
      <c r="E31" s="40"/>
      <c r="F31" s="35"/>
      <c r="G31" s="101" t="str">
        <f t="shared" si="0"/>
        <v/>
      </c>
    </row>
    <row r="32" spans="1:12" ht="19.5" customHeight="1" x14ac:dyDescent="0.2">
      <c r="A32" s="99">
        <v>28</v>
      </c>
      <c r="B32" s="37"/>
      <c r="C32" s="38"/>
      <c r="D32" s="39"/>
      <c r="E32" s="40"/>
      <c r="F32" s="35"/>
      <c r="G32" s="101" t="str">
        <f>IF(D32="","",D32*E32)</f>
        <v/>
      </c>
      <c r="K32" s="107"/>
    </row>
    <row r="33" spans="1:11" ht="19.5" customHeight="1" x14ac:dyDescent="0.2">
      <c r="A33" s="99">
        <v>29</v>
      </c>
      <c r="B33" s="37"/>
      <c r="C33" s="38"/>
      <c r="D33" s="39"/>
      <c r="E33" s="40"/>
      <c r="F33" s="35"/>
      <c r="G33" s="101" t="str">
        <f>IF(D33="","",D33*E33)</f>
        <v/>
      </c>
    </row>
    <row r="34" spans="1:11" ht="19.5" customHeight="1" thickBot="1" x14ac:dyDescent="0.25">
      <c r="A34" s="99">
        <v>30</v>
      </c>
      <c r="B34" s="42"/>
      <c r="C34" s="43"/>
      <c r="D34" s="44"/>
      <c r="E34" s="45"/>
      <c r="F34" s="46"/>
      <c r="G34" s="102" t="str">
        <f t="shared" si="0"/>
        <v/>
      </c>
      <c r="J34" s="105" t="s">
        <v>144</v>
      </c>
    </row>
    <row r="35" spans="1:11" ht="24" customHeight="1" x14ac:dyDescent="0.2">
      <c r="A35" s="76"/>
      <c r="B35" s="227" t="s">
        <v>107</v>
      </c>
      <c r="C35" s="228"/>
      <c r="D35" s="79" t="s">
        <v>145</v>
      </c>
      <c r="E35" s="56"/>
      <c r="F35" s="80" t="s">
        <v>97</v>
      </c>
      <c r="G35" s="67">
        <f>IF(E35&lt;=300,E35*140000,42000000)</f>
        <v>0</v>
      </c>
      <c r="I35" s="11"/>
      <c r="J35" s="61" t="s">
        <v>144</v>
      </c>
      <c r="K35" s="106">
        <f>K27-D37</f>
        <v>64000000</v>
      </c>
    </row>
    <row r="36" spans="1:11" ht="24" customHeight="1" x14ac:dyDescent="0.2">
      <c r="A36" s="76"/>
      <c r="B36" s="229" t="s">
        <v>108</v>
      </c>
      <c r="C36" s="230"/>
      <c r="D36" s="231"/>
      <c r="E36" s="232"/>
      <c r="F36" s="233"/>
      <c r="G36" s="81">
        <f>IF(G35+D38&gt;64000000,64000000-G35,D38)</f>
        <v>0</v>
      </c>
      <c r="I36" s="11"/>
      <c r="J36" s="77" t="s">
        <v>146</v>
      </c>
      <c r="K36" s="106">
        <f>ROUNDDOWN(G38*2/3,-3)</f>
        <v>0</v>
      </c>
    </row>
    <row r="37" spans="1:11" ht="24" customHeight="1" x14ac:dyDescent="0.2">
      <c r="A37" s="76"/>
      <c r="B37" s="183" t="s">
        <v>109</v>
      </c>
      <c r="C37" s="184"/>
      <c r="D37" s="234">
        <f>IF($K$30&lt;=$K$29,$K$30,$K$29)</f>
        <v>0</v>
      </c>
      <c r="E37" s="235"/>
      <c r="F37" s="236"/>
      <c r="G37" s="63">
        <f>SUMIF(B5:B34,"設備費",G5:G34)</f>
        <v>0</v>
      </c>
    </row>
    <row r="38" spans="1:11" ht="24" customHeight="1" x14ac:dyDescent="0.2">
      <c r="A38" s="76"/>
      <c r="B38" s="183" t="s">
        <v>110</v>
      </c>
      <c r="C38" s="184"/>
      <c r="D38" s="221">
        <f>IF($K$36&lt;=$K$35,$K$36,$K$35)</f>
        <v>0</v>
      </c>
      <c r="E38" s="222"/>
      <c r="F38" s="223"/>
      <c r="G38" s="63">
        <f>SUMIFS(G5:G34,B5:B34,"&lt;&gt;"&amp;"▼助成対象外",B5:B34,"&lt;&gt;"&amp;"設備費",B5:B34,"&lt;&gt;"&amp;"")</f>
        <v>0</v>
      </c>
      <c r="K38" s="108"/>
    </row>
    <row r="39" spans="1:11" ht="24" customHeight="1" x14ac:dyDescent="0.2">
      <c r="A39" s="76"/>
      <c r="B39" s="183" t="s">
        <v>111</v>
      </c>
      <c r="C39" s="184"/>
      <c r="D39" s="224"/>
      <c r="E39" s="225"/>
      <c r="F39" s="226"/>
      <c r="G39" s="63">
        <f>SUMIF(B5:B34,"▼助成対象外",G5:G34)</f>
        <v>0</v>
      </c>
    </row>
    <row r="40" spans="1:11" ht="24" customHeight="1" thickBot="1" x14ac:dyDescent="0.25">
      <c r="A40" s="76"/>
      <c r="B40" s="188" t="s">
        <v>112</v>
      </c>
      <c r="C40" s="189"/>
      <c r="D40" s="70" t="s">
        <v>71</v>
      </c>
      <c r="E40" s="190" t="s">
        <v>177</v>
      </c>
      <c r="F40" s="191"/>
      <c r="G40" s="49"/>
      <c r="H40" s="11" t="s">
        <v>153</v>
      </c>
    </row>
    <row r="41" spans="1:11" ht="37.5" customHeight="1" thickTop="1" thickBot="1" x14ac:dyDescent="0.25">
      <c r="A41" s="76"/>
      <c r="B41" s="192" t="s">
        <v>113</v>
      </c>
      <c r="C41" s="193"/>
      <c r="D41" s="194" t="str">
        <f>IF(E40=J22,K22,IF(E40=J23,K23,""))</f>
        <v/>
      </c>
      <c r="E41" s="195"/>
      <c r="F41" s="196"/>
      <c r="G41" s="64" t="str">
        <f>IF(ISERROR(D41),0,IF(D41&lt;0,0,D41))</f>
        <v/>
      </c>
    </row>
    <row r="42" spans="1:11" ht="22.5" customHeight="1" x14ac:dyDescent="0.2">
      <c r="A42" s="76"/>
      <c r="B42" s="214" t="s">
        <v>73</v>
      </c>
      <c r="C42" s="214"/>
      <c r="D42" s="214"/>
      <c r="E42" s="214"/>
      <c r="F42" s="214"/>
      <c r="G42" s="214"/>
      <c r="H42" s="103"/>
    </row>
  </sheetData>
  <sheetProtection algorithmName="SHA-512" hashValue="1ky9s30vWM6H+y4fvweev19UNWl5IRdH91MHjVIpEk1NMG++rxJvXD/5fCMGDvvJjq4bHZpReOtL6kOekhfenQ==" saltValue="0B42J46pDLxM/ToQRDQavQ==" spinCount="100000" sheet="1" formatCells="0" formatColumns="0" formatRows="0"/>
  <mergeCells count="15">
    <mergeCell ref="B3:G3"/>
    <mergeCell ref="B35:C35"/>
    <mergeCell ref="B36:C36"/>
    <mergeCell ref="D36:F36"/>
    <mergeCell ref="B37:C37"/>
    <mergeCell ref="D37:F37"/>
    <mergeCell ref="B41:C41"/>
    <mergeCell ref="D41:F41"/>
    <mergeCell ref="B42:G42"/>
    <mergeCell ref="B38:C38"/>
    <mergeCell ref="D38:F38"/>
    <mergeCell ref="B39:C39"/>
    <mergeCell ref="D39:F39"/>
    <mergeCell ref="B40:C40"/>
    <mergeCell ref="E40:F40"/>
  </mergeCells>
  <phoneticPr fontId="3"/>
  <conditionalFormatting sqref="G40">
    <cfRule type="expression" dxfId="1" priority="1">
      <formula>OR(AND($E$40="申請無し",$G$40&lt;&gt;0),AND($E$40="申請有り",$G$40&lt;=0))</formula>
    </cfRule>
  </conditionalFormatting>
  <dataValidations count="2">
    <dataValidation imeMode="off" allowBlank="1" showInputMessage="1" showErrorMessage="1" sqref="G5:G34 D5:E34 G40" xr:uid="{188B4AD4-952F-4C68-BDE7-09E166520352}"/>
    <dataValidation type="whole" operator="greaterThanOrEqual" allowBlank="1" showInputMessage="1" sqref="E35" xr:uid="{31E3352A-192A-441B-BCA8-A5979A3A5F53}">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C96DF95-03D3-4911-9151-0DD775F7518E}">
          <x14:formula1>
            <xm:f>'選択肢 (2)'!$I$2:$I$4</xm:f>
          </x14:formula1>
          <xm:sqref>E40:F40</xm:sqref>
        </x14:dataValidation>
        <x14:dataValidation type="list" imeMode="off" allowBlank="1" xr:uid="{A87C81F2-E316-4A0F-862F-D5D06A6D45A7}">
          <x14:formula1>
            <xm:f>'選択肢 (2)'!$G$3:$G$16</xm:f>
          </x14:formula1>
          <xm:sqref>F5:F34</xm:sqref>
        </x14:dataValidation>
        <x14:dataValidation type="list" allowBlank="1" showInputMessage="1" showErrorMessage="1" xr:uid="{A4717330-4DD0-483A-8A78-8BFC687509E2}">
          <x14:formula1>
            <xm:f>'選択肢 (2)'!$F$3:$F$7</xm:f>
          </x14:formula1>
          <xm:sqref>B5:B34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1C146-2F1F-4E8B-993B-178ACAC6A16D}">
  <dimension ref="A1:K40"/>
  <sheetViews>
    <sheetView showGridLines="0" view="pageBreakPreview" zoomScale="70" zoomScaleNormal="70" zoomScaleSheetLayoutView="70" workbookViewId="0"/>
  </sheetViews>
  <sheetFormatPr defaultColWidth="9" defaultRowHeight="14.4" x14ac:dyDescent="0.2"/>
  <cols>
    <col min="1" max="1" width="2.6640625" style="19" customWidth="1"/>
    <col min="2" max="2" width="10.6640625" style="19" customWidth="1"/>
    <col min="3" max="3" width="42.6640625" style="19" customWidth="1"/>
    <col min="4" max="4" width="13.109375" style="20" customWidth="1"/>
    <col min="5" max="6" width="6.6640625" style="20" customWidth="1"/>
    <col min="7" max="7" width="13.109375" style="19" customWidth="1"/>
    <col min="8" max="8" width="1.6640625" style="19" customWidth="1"/>
    <col min="9" max="9" width="45.6640625" style="21" customWidth="1"/>
    <col min="10" max="10" width="35.6640625" style="21" customWidth="1"/>
    <col min="11" max="11" width="15.6640625" style="19" customWidth="1"/>
    <col min="12" max="125" width="2.6640625" style="19" customWidth="1"/>
    <col min="126" max="16384" width="9" style="19"/>
  </cols>
  <sheetData>
    <row r="1" spans="1:9" ht="10.5" customHeight="1" x14ac:dyDescent="0.2"/>
    <row r="2" spans="1:9" ht="19.5" customHeight="1" x14ac:dyDescent="0.2">
      <c r="A2" s="22"/>
      <c r="B2" s="23" t="s">
        <v>176</v>
      </c>
      <c r="C2" s="22"/>
      <c r="D2" s="24"/>
      <c r="E2" s="24"/>
      <c r="F2" s="24"/>
      <c r="G2" s="22"/>
      <c r="I2" s="21" t="str">
        <f>'１0号'!W2</f>
        <v>Ver.4</v>
      </c>
    </row>
    <row r="3" spans="1:9" ht="30" customHeight="1" thickBot="1" x14ac:dyDescent="0.25">
      <c r="A3" s="22"/>
      <c r="B3" s="197" t="s">
        <v>114</v>
      </c>
      <c r="C3" s="198"/>
      <c r="D3" s="198"/>
      <c r="E3" s="198"/>
      <c r="F3" s="198"/>
      <c r="G3" s="198"/>
      <c r="I3" s="25" t="s">
        <v>61</v>
      </c>
    </row>
    <row r="4" spans="1:9" ht="19.5" customHeight="1" thickBot="1" x14ac:dyDescent="0.25">
      <c r="A4" s="22"/>
      <c r="B4" s="26" t="s">
        <v>62</v>
      </c>
      <c r="C4" s="27" t="s">
        <v>63</v>
      </c>
      <c r="D4" s="27" t="s">
        <v>64</v>
      </c>
      <c r="E4" s="27" t="s">
        <v>65</v>
      </c>
      <c r="F4" s="28" t="s">
        <v>6</v>
      </c>
      <c r="G4" s="29" t="s">
        <v>66</v>
      </c>
    </row>
    <row r="5" spans="1:9" ht="19.5" customHeight="1" thickTop="1" x14ac:dyDescent="0.2">
      <c r="A5" s="30">
        <v>1</v>
      </c>
      <c r="B5" s="31"/>
      <c r="C5" s="32"/>
      <c r="D5" s="33"/>
      <c r="E5" s="35"/>
      <c r="F5" s="35"/>
      <c r="G5" s="36" t="str">
        <f>IF(D5="","",D5*E5)</f>
        <v/>
      </c>
    </row>
    <row r="6" spans="1:9" ht="19.5" customHeight="1" x14ac:dyDescent="0.2">
      <c r="A6" s="30">
        <v>2</v>
      </c>
      <c r="B6" s="37"/>
      <c r="C6" s="38"/>
      <c r="D6" s="39"/>
      <c r="E6" s="35"/>
      <c r="F6" s="35"/>
      <c r="G6" s="41" t="str">
        <f t="shared" ref="G6:G34" si="0">IF(D6="","",D6*E6)</f>
        <v/>
      </c>
    </row>
    <row r="7" spans="1:9" ht="19.5" customHeight="1" x14ac:dyDescent="0.2">
      <c r="A7" s="30">
        <v>3</v>
      </c>
      <c r="B7" s="37"/>
      <c r="C7" s="38"/>
      <c r="D7" s="39"/>
      <c r="E7" s="35"/>
      <c r="F7" s="35"/>
      <c r="G7" s="41" t="str">
        <f t="shared" si="0"/>
        <v/>
      </c>
    </row>
    <row r="8" spans="1:9" ht="19.5" customHeight="1" x14ac:dyDescent="0.2">
      <c r="A8" s="30">
        <v>4</v>
      </c>
      <c r="B8" s="37"/>
      <c r="C8" s="38"/>
      <c r="D8" s="39"/>
      <c r="E8" s="35"/>
      <c r="F8" s="35"/>
      <c r="G8" s="41" t="str">
        <f t="shared" si="0"/>
        <v/>
      </c>
    </row>
    <row r="9" spans="1:9" ht="19.5" customHeight="1" x14ac:dyDescent="0.2">
      <c r="A9" s="30">
        <v>5</v>
      </c>
      <c r="B9" s="37"/>
      <c r="C9" s="38"/>
      <c r="D9" s="39"/>
      <c r="E9" s="35"/>
      <c r="F9" s="35"/>
      <c r="G9" s="41" t="str">
        <f t="shared" si="0"/>
        <v/>
      </c>
    </row>
    <row r="10" spans="1:9" ht="19.5" customHeight="1" x14ac:dyDescent="0.2">
      <c r="A10" s="30">
        <v>6</v>
      </c>
      <c r="B10" s="37"/>
      <c r="C10" s="38"/>
      <c r="D10" s="39"/>
      <c r="E10" s="40"/>
      <c r="F10" s="35"/>
      <c r="G10" s="41" t="str">
        <f t="shared" si="0"/>
        <v/>
      </c>
    </row>
    <row r="11" spans="1:9" ht="19.5" customHeight="1" x14ac:dyDescent="0.2">
      <c r="A11" s="30">
        <v>7</v>
      </c>
      <c r="B11" s="37"/>
      <c r="C11" s="38"/>
      <c r="D11" s="39"/>
      <c r="E11" s="40"/>
      <c r="F11" s="35"/>
      <c r="G11" s="41" t="str">
        <f t="shared" si="0"/>
        <v/>
      </c>
    </row>
    <row r="12" spans="1:9" ht="19.5" customHeight="1" x14ac:dyDescent="0.2">
      <c r="A12" s="30">
        <v>8</v>
      </c>
      <c r="B12" s="37"/>
      <c r="C12" s="38"/>
      <c r="D12" s="39"/>
      <c r="E12" s="40"/>
      <c r="F12" s="35"/>
      <c r="G12" s="41" t="str">
        <f t="shared" si="0"/>
        <v/>
      </c>
    </row>
    <row r="13" spans="1:9" ht="19.5" customHeight="1" x14ac:dyDescent="0.2">
      <c r="A13" s="30">
        <v>9</v>
      </c>
      <c r="B13" s="37"/>
      <c r="C13" s="38"/>
      <c r="D13" s="39"/>
      <c r="E13" s="40"/>
      <c r="F13" s="35"/>
      <c r="G13" s="41" t="str">
        <f t="shared" si="0"/>
        <v/>
      </c>
    </row>
    <row r="14" spans="1:9" ht="19.5" customHeight="1" x14ac:dyDescent="0.2">
      <c r="A14" s="30">
        <v>10</v>
      </c>
      <c r="B14" s="37"/>
      <c r="C14" s="38"/>
      <c r="D14" s="39"/>
      <c r="E14" s="40"/>
      <c r="F14" s="35"/>
      <c r="G14" s="41" t="str">
        <f t="shared" si="0"/>
        <v/>
      </c>
    </row>
    <row r="15" spans="1:9" ht="19.5" customHeight="1" x14ac:dyDescent="0.2">
      <c r="A15" s="30">
        <v>11</v>
      </c>
      <c r="B15" s="37"/>
      <c r="C15" s="38"/>
      <c r="D15" s="39"/>
      <c r="E15" s="40"/>
      <c r="F15" s="35"/>
      <c r="G15" s="41" t="str">
        <f t="shared" si="0"/>
        <v/>
      </c>
    </row>
    <row r="16" spans="1:9" ht="19.5" customHeight="1" x14ac:dyDescent="0.2">
      <c r="A16" s="30">
        <v>12</v>
      </c>
      <c r="B16" s="37"/>
      <c r="C16" s="38"/>
      <c r="D16" s="39"/>
      <c r="E16" s="40"/>
      <c r="F16" s="35"/>
      <c r="G16" s="41" t="str">
        <f t="shared" si="0"/>
        <v/>
      </c>
    </row>
    <row r="17" spans="1:11" ht="19.5" customHeight="1" x14ac:dyDescent="0.2">
      <c r="A17" s="30">
        <v>13</v>
      </c>
      <c r="B17" s="37"/>
      <c r="C17" s="38"/>
      <c r="D17" s="39"/>
      <c r="E17" s="40"/>
      <c r="F17" s="35"/>
      <c r="G17" s="41" t="str">
        <f t="shared" si="0"/>
        <v/>
      </c>
    </row>
    <row r="18" spans="1:11" ht="19.5" customHeight="1" x14ac:dyDescent="0.2">
      <c r="A18" s="30">
        <v>14</v>
      </c>
      <c r="B18" s="37"/>
      <c r="C18" s="38"/>
      <c r="D18" s="39"/>
      <c r="E18" s="40"/>
      <c r="F18" s="35"/>
      <c r="G18" s="41" t="str">
        <f t="shared" si="0"/>
        <v/>
      </c>
    </row>
    <row r="19" spans="1:11" ht="19.5" customHeight="1" x14ac:dyDescent="0.2">
      <c r="A19" s="30">
        <v>15</v>
      </c>
      <c r="B19" s="37"/>
      <c r="C19" s="38"/>
      <c r="D19" s="39"/>
      <c r="E19" s="40"/>
      <c r="F19" s="35"/>
      <c r="G19" s="41" t="str">
        <f t="shared" si="0"/>
        <v/>
      </c>
    </row>
    <row r="20" spans="1:11" ht="19.5" customHeight="1" x14ac:dyDescent="0.2">
      <c r="A20" s="30">
        <v>16</v>
      </c>
      <c r="B20" s="37"/>
      <c r="C20" s="38"/>
      <c r="D20" s="39"/>
      <c r="E20" s="40"/>
      <c r="F20" s="35"/>
      <c r="G20" s="41" t="str">
        <f t="shared" si="0"/>
        <v/>
      </c>
    </row>
    <row r="21" spans="1:11" ht="19.5" customHeight="1" x14ac:dyDescent="0.2">
      <c r="A21" s="30">
        <v>17</v>
      </c>
      <c r="B21" s="37"/>
      <c r="C21" s="38"/>
      <c r="D21" s="39"/>
      <c r="E21" s="40"/>
      <c r="F21" s="35"/>
      <c r="G21" s="41" t="str">
        <f t="shared" si="0"/>
        <v/>
      </c>
      <c r="J21" s="76" t="s">
        <v>123</v>
      </c>
      <c r="K21" s="71"/>
    </row>
    <row r="22" spans="1:11" ht="19.5" customHeight="1" x14ac:dyDescent="0.2">
      <c r="A22" s="30">
        <v>18</v>
      </c>
      <c r="B22" s="37"/>
      <c r="C22" s="38"/>
      <c r="D22" s="39"/>
      <c r="E22" s="40"/>
      <c r="F22" s="35"/>
      <c r="G22" s="41" t="str">
        <f t="shared" si="0"/>
        <v/>
      </c>
      <c r="J22" s="77" t="s">
        <v>124</v>
      </c>
      <c r="K22" s="61">
        <f>IF(ROUNDDOWN(G36*2/3-G38,-3)&gt;G35,G35,ROUNDDOWN(G36*2/3-G38,-3))</f>
        <v>0</v>
      </c>
    </row>
    <row r="23" spans="1:11" ht="19.5" customHeight="1" x14ac:dyDescent="0.2">
      <c r="A23" s="30">
        <v>19</v>
      </c>
      <c r="B23" s="37"/>
      <c r="C23" s="38"/>
      <c r="D23" s="39"/>
      <c r="E23" s="40"/>
      <c r="F23" s="35"/>
      <c r="G23" s="41" t="str">
        <f t="shared" si="0"/>
        <v/>
      </c>
      <c r="J23" s="77" t="s">
        <v>125</v>
      </c>
      <c r="K23" s="61">
        <f>IF(ROUNDDOWN(G36*2/3,-3)&gt;G35,G35,ROUNDDOWN(G36*2/3,-3))</f>
        <v>0</v>
      </c>
    </row>
    <row r="24" spans="1:11" ht="19.5" customHeight="1" x14ac:dyDescent="0.2">
      <c r="A24" s="30">
        <v>20</v>
      </c>
      <c r="B24" s="37"/>
      <c r="C24" s="38"/>
      <c r="D24" s="39"/>
      <c r="E24" s="40"/>
      <c r="F24" s="35"/>
      <c r="G24" s="41" t="str">
        <f t="shared" si="0"/>
        <v/>
      </c>
    </row>
    <row r="25" spans="1:11" ht="19.5" customHeight="1" x14ac:dyDescent="0.2">
      <c r="A25" s="30">
        <v>21</v>
      </c>
      <c r="B25" s="37"/>
      <c r="C25" s="38"/>
      <c r="D25" s="39"/>
      <c r="E25" s="40"/>
      <c r="F25" s="35"/>
      <c r="G25" s="41" t="str">
        <f t="shared" si="0"/>
        <v/>
      </c>
    </row>
    <row r="26" spans="1:11" ht="19.5" customHeight="1" x14ac:dyDescent="0.2">
      <c r="A26" s="30">
        <v>22</v>
      </c>
      <c r="B26" s="37"/>
      <c r="C26" s="38"/>
      <c r="D26" s="39"/>
      <c r="E26" s="40"/>
      <c r="F26" s="35"/>
      <c r="G26" s="41" t="str">
        <f t="shared" si="0"/>
        <v/>
      </c>
    </row>
    <row r="27" spans="1:11" ht="19.5" customHeight="1" x14ac:dyDescent="0.2">
      <c r="A27" s="30">
        <v>23</v>
      </c>
      <c r="B27" s="37"/>
      <c r="C27" s="38"/>
      <c r="D27" s="39"/>
      <c r="E27" s="40"/>
      <c r="F27" s="35"/>
      <c r="G27" s="41" t="str">
        <f t="shared" si="0"/>
        <v/>
      </c>
    </row>
    <row r="28" spans="1:11" ht="19.5" customHeight="1" x14ac:dyDescent="0.2">
      <c r="A28" s="30">
        <v>24</v>
      </c>
      <c r="B28" s="37"/>
      <c r="C28" s="38"/>
      <c r="D28" s="39"/>
      <c r="E28" s="40"/>
      <c r="F28" s="35"/>
      <c r="G28" s="41" t="str">
        <f t="shared" si="0"/>
        <v/>
      </c>
    </row>
    <row r="29" spans="1:11" ht="19.5" customHeight="1" x14ac:dyDescent="0.2">
      <c r="A29" s="30">
        <v>25</v>
      </c>
      <c r="B29" s="37"/>
      <c r="C29" s="38"/>
      <c r="D29" s="39"/>
      <c r="E29" s="40"/>
      <c r="F29" s="35"/>
      <c r="G29" s="41" t="str">
        <f t="shared" si="0"/>
        <v/>
      </c>
    </row>
    <row r="30" spans="1:11" ht="19.5" customHeight="1" x14ac:dyDescent="0.2">
      <c r="A30" s="30">
        <v>26</v>
      </c>
      <c r="B30" s="37"/>
      <c r="C30" s="38"/>
      <c r="D30" s="39"/>
      <c r="E30" s="40"/>
      <c r="F30" s="35"/>
      <c r="G30" s="41" t="str">
        <f t="shared" si="0"/>
        <v/>
      </c>
    </row>
    <row r="31" spans="1:11" ht="19.5" customHeight="1" x14ac:dyDescent="0.2">
      <c r="A31" s="30">
        <v>27</v>
      </c>
      <c r="B31" s="37"/>
      <c r="C31" s="38"/>
      <c r="D31" s="39"/>
      <c r="E31" s="40"/>
      <c r="F31" s="35"/>
      <c r="G31" s="41" t="str">
        <f t="shared" si="0"/>
        <v/>
      </c>
    </row>
    <row r="32" spans="1:11" ht="19.5" customHeight="1" x14ac:dyDescent="0.2">
      <c r="A32" s="30">
        <v>28</v>
      </c>
      <c r="B32" s="37"/>
      <c r="C32" s="38"/>
      <c r="D32" s="39"/>
      <c r="E32" s="40"/>
      <c r="F32" s="35"/>
      <c r="G32" s="41" t="str">
        <f>IF(D32="","",D32*E32)</f>
        <v/>
      </c>
    </row>
    <row r="33" spans="1:8" ht="19.5" customHeight="1" x14ac:dyDescent="0.2">
      <c r="A33" s="30">
        <v>29</v>
      </c>
      <c r="B33" s="37"/>
      <c r="C33" s="38"/>
      <c r="D33" s="39"/>
      <c r="E33" s="40"/>
      <c r="F33" s="35"/>
      <c r="G33" s="41" t="str">
        <f>IF(D33="","",D33*E33)</f>
        <v/>
      </c>
    </row>
    <row r="34" spans="1:8" ht="19.5" customHeight="1" thickBot="1" x14ac:dyDescent="0.25">
      <c r="A34" s="30">
        <v>30</v>
      </c>
      <c r="B34" s="42"/>
      <c r="C34" s="43"/>
      <c r="D34" s="44"/>
      <c r="E34" s="45"/>
      <c r="F34" s="46"/>
      <c r="G34" s="47" t="str">
        <f t="shared" si="0"/>
        <v/>
      </c>
    </row>
    <row r="35" spans="1:8" ht="24" customHeight="1" x14ac:dyDescent="0.2">
      <c r="A35" s="22"/>
      <c r="B35" s="200" t="s">
        <v>115</v>
      </c>
      <c r="C35" s="201"/>
      <c r="D35" s="57" t="s">
        <v>147</v>
      </c>
      <c r="E35" s="237"/>
      <c r="F35" s="238"/>
      <c r="G35" s="62">
        <f>63000000</f>
        <v>63000000</v>
      </c>
    </row>
    <row r="36" spans="1:8" ht="24" customHeight="1" x14ac:dyDescent="0.2">
      <c r="A36" s="22"/>
      <c r="B36" s="183" t="s">
        <v>116</v>
      </c>
      <c r="C36" s="184"/>
      <c r="D36" s="185"/>
      <c r="E36" s="186"/>
      <c r="F36" s="187"/>
      <c r="G36" s="63">
        <f>SUMIF(B5:B34,"&lt;&gt;"&amp;"▼助成対象外",G5:G34)</f>
        <v>0</v>
      </c>
    </row>
    <row r="37" spans="1:8" ht="24" customHeight="1" x14ac:dyDescent="0.2">
      <c r="A37" s="22"/>
      <c r="B37" s="183" t="s">
        <v>117</v>
      </c>
      <c r="C37" s="184"/>
      <c r="D37" s="185"/>
      <c r="E37" s="186"/>
      <c r="F37" s="187"/>
      <c r="G37" s="63">
        <f>SUMIF(B5:B34,"▼助成対象外",G5:G34)</f>
        <v>0</v>
      </c>
    </row>
    <row r="38" spans="1:8" ht="24" customHeight="1" thickBot="1" x14ac:dyDescent="0.25">
      <c r="A38" s="22"/>
      <c r="B38" s="188" t="s">
        <v>70</v>
      </c>
      <c r="C38" s="189"/>
      <c r="D38" s="82" t="s">
        <v>71</v>
      </c>
      <c r="E38" s="190" t="s">
        <v>177</v>
      </c>
      <c r="F38" s="191"/>
      <c r="G38" s="49"/>
      <c r="H38" s="55" t="s">
        <v>153</v>
      </c>
    </row>
    <row r="39" spans="1:8" ht="37.5" customHeight="1" thickTop="1" thickBot="1" x14ac:dyDescent="0.25">
      <c r="A39" s="22"/>
      <c r="B39" s="192" t="s">
        <v>118</v>
      </c>
      <c r="C39" s="193"/>
      <c r="D39" s="194" t="str">
        <f>IF(E38=J22,K22,IF(E38=J23,K23,""))</f>
        <v/>
      </c>
      <c r="E39" s="195"/>
      <c r="F39" s="196"/>
      <c r="G39" s="64" t="str">
        <f>IF(OR($G$35=0,ISERROR(D39)),0,IF(D39&lt;0,0,D39))</f>
        <v/>
      </c>
    </row>
    <row r="40" spans="1:8" ht="22.5" customHeight="1" x14ac:dyDescent="0.2">
      <c r="A40" s="22"/>
      <c r="B40" s="214" t="s">
        <v>73</v>
      </c>
      <c r="C40" s="214"/>
      <c r="D40" s="214"/>
      <c r="E40" s="214"/>
      <c r="F40" s="214"/>
      <c r="G40" s="214"/>
      <c r="H40" s="50"/>
    </row>
  </sheetData>
  <sheetProtection algorithmName="SHA-512" hashValue="UPEtiBtXHwHgpdCKpOHZ9a8H0pJBq3+/Rtwn2x4sJZegM26KsqtTkdzCoiEYgbStmRVkwnp+TJVkGnE8XpAK3Q==" saltValue="R++4VKUDJoZ9hodmpf8lkA==" spinCount="100000" sheet="1" formatCells="0" formatColumns="0" formatRows="0"/>
  <mergeCells count="12">
    <mergeCell ref="B37:C37"/>
    <mergeCell ref="D37:F37"/>
    <mergeCell ref="B3:G3"/>
    <mergeCell ref="B35:C35"/>
    <mergeCell ref="E35:F35"/>
    <mergeCell ref="B36:C36"/>
    <mergeCell ref="D36:F36"/>
    <mergeCell ref="B38:C38"/>
    <mergeCell ref="E38:F38"/>
    <mergeCell ref="B39:C39"/>
    <mergeCell ref="D39:F39"/>
    <mergeCell ref="B40:G40"/>
  </mergeCells>
  <phoneticPr fontId="3"/>
  <conditionalFormatting sqref="G38">
    <cfRule type="expression" dxfId="0" priority="1">
      <formula>OR(AND($E$38="申請無し",$G$38&lt;&gt;0),AND($E$38="申請有り",$G$38&lt;=0))</formula>
    </cfRule>
  </conditionalFormatting>
  <dataValidations count="1">
    <dataValidation imeMode="off" allowBlank="1" showInputMessage="1" showErrorMessage="1" sqref="G38 G5:G34 D5:D34 E10:E34" xr:uid="{83542744-AC42-460D-A3D9-8B747C671E7E}"/>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5B25BA5-98E1-4E60-BCEE-93941AE290A8}">
          <x14:formula1>
            <xm:f>'選択肢 (2)'!$I$2:$I$4</xm:f>
          </x14:formula1>
          <xm:sqref>E38:F38</xm:sqref>
        </x14:dataValidation>
        <x14:dataValidation type="list" allowBlank="1" showInputMessage="1" showErrorMessage="1" xr:uid="{DEDFB00E-F7D6-46D0-856D-7CA7ED39A020}">
          <x14:formula1>
            <xm:f>'選択肢 (2)'!$F$3:$F$7</xm:f>
          </x14:formula1>
          <xm:sqref>B5:B34</xm:sqref>
        </x14:dataValidation>
        <x14:dataValidation type="list" imeMode="off" allowBlank="1" xr:uid="{AA0F1F81-9ACB-4568-885B-781AD62BD9B0}">
          <x14:formula1>
            <xm:f>'選択肢 (2)'!$G$3:$G$16</xm:f>
          </x14:formula1>
          <xm:sqref>F5:F34 E5:E9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392A-A7AD-41C7-9377-3C5D07805486}">
  <dimension ref="C2:BB337"/>
  <sheetViews>
    <sheetView showGridLines="0" tabSelected="1" view="pageBreakPreview" zoomScale="85" zoomScaleNormal="90" zoomScaleSheetLayoutView="85" workbookViewId="0">
      <selection activeCell="K4" sqref="K4:M4"/>
    </sheetView>
  </sheetViews>
  <sheetFormatPr defaultColWidth="9" defaultRowHeight="14.4" x14ac:dyDescent="0.2"/>
  <cols>
    <col min="1" max="1" width="2.6640625" style="5" customWidth="1"/>
    <col min="2" max="2" width="1.6640625" style="5" customWidth="1"/>
    <col min="3" max="3" width="2.6640625" style="5" customWidth="1"/>
    <col min="4" max="4" width="19.6640625" style="5" customWidth="1"/>
    <col min="5" max="5" width="14.6640625" style="5" customWidth="1"/>
    <col min="6" max="6" width="3.109375" style="5" customWidth="1"/>
    <col min="7" max="7" width="4.6640625" style="5" customWidth="1"/>
    <col min="8" max="8" width="8.6640625" style="5" customWidth="1"/>
    <col min="9" max="10" width="2.6640625" style="5" customWidth="1"/>
    <col min="11" max="12" width="3.109375" style="5" customWidth="1"/>
    <col min="13" max="18" width="2.6640625" style="5" customWidth="1"/>
    <col min="19" max="20" width="3.109375" style="5" customWidth="1"/>
    <col min="21" max="21" width="2.6640625" style="5" customWidth="1"/>
    <col min="22" max="22" width="1.6640625" style="6" customWidth="1"/>
    <col min="23" max="23" width="4.6640625" style="6" customWidth="1"/>
    <col min="24" max="44" width="11.109375" style="6" customWidth="1"/>
    <col min="45" max="54" width="2.6640625" style="6" customWidth="1"/>
    <col min="55" max="108" width="2.6640625" style="5" customWidth="1"/>
    <col min="109" max="16384" width="9" style="5"/>
  </cols>
  <sheetData>
    <row r="2" spans="3:52" ht="24" customHeight="1" x14ac:dyDescent="0.2">
      <c r="C2" s="5" t="s">
        <v>155</v>
      </c>
      <c r="W2" s="7" t="s">
        <v>167</v>
      </c>
    </row>
    <row r="3" spans="3:52" ht="9" customHeight="1" x14ac:dyDescent="0.2">
      <c r="C3" s="114"/>
      <c r="D3" s="115"/>
      <c r="E3" s="115"/>
      <c r="F3" s="115"/>
      <c r="G3" s="115"/>
      <c r="H3" s="115"/>
      <c r="I3" s="115"/>
      <c r="J3" s="115"/>
      <c r="K3" s="115"/>
      <c r="L3" s="115"/>
      <c r="M3" s="115"/>
      <c r="N3" s="115"/>
      <c r="O3" s="115"/>
      <c r="P3" s="115"/>
      <c r="Q3" s="115"/>
      <c r="R3" s="115"/>
      <c r="S3" s="115"/>
      <c r="T3" s="115"/>
      <c r="U3" s="116"/>
    </row>
    <row r="4" spans="3:52" ht="21" customHeight="1" x14ac:dyDescent="0.2">
      <c r="C4" s="117"/>
      <c r="K4" s="174"/>
      <c r="L4" s="174"/>
      <c r="M4" s="174"/>
      <c r="N4" s="5" t="s">
        <v>2</v>
      </c>
      <c r="O4" s="175"/>
      <c r="P4" s="175"/>
      <c r="Q4" s="5" t="s">
        <v>1</v>
      </c>
      <c r="R4" s="175"/>
      <c r="S4" s="175"/>
      <c r="T4" s="5" t="s">
        <v>0</v>
      </c>
      <c r="U4" s="118"/>
      <c r="V4" s="8"/>
      <c r="W4" s="8"/>
      <c r="X4" s="8"/>
      <c r="Y4" s="8"/>
      <c r="Z4" s="8"/>
      <c r="AA4" s="8"/>
      <c r="AB4" s="5"/>
      <c r="AC4" s="5"/>
      <c r="AD4" s="5"/>
      <c r="AX4" s="9"/>
      <c r="AY4" s="9"/>
      <c r="AZ4" s="9"/>
    </row>
    <row r="5" spans="3:52" ht="21" customHeight="1" x14ac:dyDescent="0.2">
      <c r="C5" s="117"/>
      <c r="D5" s="5" t="s">
        <v>5</v>
      </c>
      <c r="U5" s="118"/>
      <c r="V5" s="8"/>
      <c r="W5" s="8"/>
      <c r="X5" s="8"/>
      <c r="Y5" s="9"/>
      <c r="Z5" s="9"/>
      <c r="AA5" s="9"/>
      <c r="AB5" s="5"/>
      <c r="AC5" s="5"/>
      <c r="AD5" s="5"/>
      <c r="AX5" s="9"/>
      <c r="AY5" s="9"/>
    </row>
    <row r="6" spans="3:52" ht="21" customHeight="1" x14ac:dyDescent="0.2">
      <c r="C6" s="117"/>
      <c r="D6" s="176" t="s">
        <v>44</v>
      </c>
      <c r="E6" s="176"/>
      <c r="F6" s="119" t="s">
        <v>27</v>
      </c>
      <c r="U6" s="118"/>
      <c r="V6" s="9"/>
      <c r="W6" s="9"/>
      <c r="X6" s="9"/>
      <c r="Y6" s="9"/>
      <c r="Z6" s="9"/>
      <c r="AA6" s="9"/>
      <c r="AB6" s="5"/>
      <c r="AC6" s="5"/>
      <c r="AD6" s="5"/>
      <c r="AX6" s="9"/>
      <c r="AY6" s="9"/>
      <c r="AZ6" s="9"/>
    </row>
    <row r="7" spans="3:52" ht="21" customHeight="1" x14ac:dyDescent="0.2">
      <c r="C7" s="117"/>
      <c r="G7" s="5" t="s">
        <v>28</v>
      </c>
      <c r="U7" s="118"/>
      <c r="V7" s="9"/>
      <c r="W7" s="9"/>
      <c r="X7" s="9"/>
      <c r="Y7" s="9"/>
      <c r="Z7" s="9"/>
      <c r="AA7" s="9"/>
      <c r="AB7" s="5"/>
      <c r="AC7" s="5"/>
      <c r="AD7" s="5"/>
      <c r="AX7" s="9"/>
      <c r="AY7" s="9"/>
      <c r="AZ7" s="9"/>
    </row>
    <row r="8" spans="3:52" ht="21" customHeight="1" x14ac:dyDescent="0.2">
      <c r="C8" s="117"/>
      <c r="G8" s="5" t="s">
        <v>3</v>
      </c>
      <c r="H8" s="177"/>
      <c r="I8" s="177"/>
      <c r="J8" s="177"/>
      <c r="K8" s="177"/>
      <c r="L8" s="177"/>
      <c r="M8" s="177"/>
      <c r="N8" s="177"/>
      <c r="O8" s="177"/>
      <c r="P8" s="177"/>
      <c r="Q8" s="177"/>
      <c r="R8" s="177"/>
      <c r="S8" s="177"/>
      <c r="U8" s="118"/>
      <c r="V8" s="9"/>
      <c r="W8" s="120" t="s">
        <v>156</v>
      </c>
      <c r="X8" s="9"/>
      <c r="Y8" s="9"/>
      <c r="Z8" s="9"/>
      <c r="AA8" s="9"/>
      <c r="AB8" s="5"/>
      <c r="AC8" s="5"/>
      <c r="AD8" s="5"/>
      <c r="AX8" s="9"/>
      <c r="AY8" s="9"/>
      <c r="AZ8" s="9"/>
    </row>
    <row r="9" spans="3:52" ht="21" customHeight="1" x14ac:dyDescent="0.2">
      <c r="C9" s="117"/>
      <c r="H9" s="177"/>
      <c r="I9" s="177"/>
      <c r="J9" s="177"/>
      <c r="K9" s="177"/>
      <c r="L9" s="177"/>
      <c r="M9" s="177"/>
      <c r="N9" s="177"/>
      <c r="O9" s="177"/>
      <c r="P9" s="177"/>
      <c r="Q9" s="177"/>
      <c r="R9" s="177"/>
      <c r="S9" s="177"/>
      <c r="U9" s="118"/>
      <c r="V9" s="9"/>
      <c r="W9" s="11"/>
      <c r="X9" s="9"/>
      <c r="Y9" s="9"/>
      <c r="Z9" s="9"/>
      <c r="AA9" s="9"/>
      <c r="AB9" s="5"/>
      <c r="AC9" s="5"/>
      <c r="AD9" s="5"/>
      <c r="AX9" s="9"/>
      <c r="AY9" s="9"/>
      <c r="AZ9" s="9"/>
    </row>
    <row r="10" spans="3:52" ht="21" customHeight="1" x14ac:dyDescent="0.2">
      <c r="C10" s="117"/>
      <c r="G10" s="5" t="s">
        <v>4</v>
      </c>
      <c r="H10" s="178"/>
      <c r="I10" s="178"/>
      <c r="J10" s="178"/>
      <c r="K10" s="178"/>
      <c r="L10" s="178"/>
      <c r="M10" s="178"/>
      <c r="N10" s="178"/>
      <c r="O10" s="178"/>
      <c r="P10" s="178"/>
      <c r="Q10" s="178"/>
      <c r="R10" s="178"/>
      <c r="S10" s="178"/>
      <c r="U10" s="118"/>
      <c r="V10" s="9"/>
      <c r="W10" s="13" t="s">
        <v>157</v>
      </c>
      <c r="X10" s="9"/>
      <c r="Y10" s="9"/>
      <c r="Z10" s="9"/>
      <c r="AA10" s="9"/>
      <c r="AB10" s="5"/>
      <c r="AC10" s="5"/>
      <c r="AD10" s="5"/>
      <c r="AX10" s="9"/>
      <c r="AY10" s="9"/>
      <c r="AZ10" s="9"/>
    </row>
    <row r="11" spans="3:52" ht="21" customHeight="1" x14ac:dyDescent="0.2">
      <c r="C11" s="117"/>
      <c r="H11" s="177"/>
      <c r="I11" s="177"/>
      <c r="J11" s="177"/>
      <c r="K11" s="177"/>
      <c r="L11" s="177"/>
      <c r="M11" s="177"/>
      <c r="N11" s="177"/>
      <c r="O11" s="177"/>
      <c r="P11" s="177"/>
      <c r="Q11" s="177"/>
      <c r="R11" s="177"/>
      <c r="S11" s="177"/>
      <c r="U11" s="118"/>
      <c r="V11" s="9"/>
      <c r="W11" s="13" t="s">
        <v>158</v>
      </c>
      <c r="X11" s="9"/>
      <c r="Y11" s="9"/>
      <c r="Z11" s="9"/>
      <c r="AA11" s="9"/>
      <c r="AB11" s="5"/>
      <c r="AC11" s="5"/>
      <c r="AD11" s="5"/>
      <c r="AX11" s="9"/>
      <c r="AY11" s="9"/>
      <c r="AZ11" s="9"/>
    </row>
    <row r="12" spans="3:52" ht="14.1" customHeight="1" x14ac:dyDescent="0.2">
      <c r="C12" s="117"/>
      <c r="U12" s="118"/>
      <c r="W12" s="9"/>
      <c r="X12" s="9"/>
      <c r="Y12" s="9"/>
      <c r="Z12" s="9"/>
      <c r="AA12" s="9"/>
      <c r="AB12" s="5"/>
      <c r="AC12" s="5"/>
      <c r="AD12" s="5"/>
      <c r="AX12" s="9"/>
      <c r="AY12" s="9"/>
      <c r="AZ12" s="9"/>
    </row>
    <row r="13" spans="3:52" ht="33" customHeight="1" x14ac:dyDescent="0.2">
      <c r="C13" s="117"/>
      <c r="D13" s="179" t="s">
        <v>159</v>
      </c>
      <c r="E13" s="179"/>
      <c r="F13" s="179"/>
      <c r="G13" s="179"/>
      <c r="H13" s="179"/>
      <c r="I13" s="179"/>
      <c r="J13" s="179"/>
      <c r="K13" s="179"/>
      <c r="L13" s="179"/>
      <c r="M13" s="179"/>
      <c r="N13" s="179"/>
      <c r="O13" s="179"/>
      <c r="P13" s="179"/>
      <c r="Q13" s="179"/>
      <c r="R13" s="179"/>
      <c r="S13" s="179"/>
      <c r="T13" s="179"/>
      <c r="U13" s="118"/>
      <c r="W13" s="9"/>
      <c r="X13" s="9"/>
      <c r="Y13" s="9"/>
      <c r="Z13" s="9"/>
      <c r="AA13" s="9"/>
      <c r="AB13" s="5"/>
      <c r="AC13" s="5"/>
      <c r="AD13" s="5"/>
      <c r="AX13" s="9"/>
      <c r="AY13" s="9"/>
      <c r="AZ13" s="9"/>
    </row>
    <row r="14" spans="3:52" ht="78" customHeight="1" x14ac:dyDescent="0.2">
      <c r="C14" s="117"/>
      <c r="D14" s="180" t="s">
        <v>160</v>
      </c>
      <c r="E14" s="181"/>
      <c r="F14" s="181"/>
      <c r="G14" s="181"/>
      <c r="H14" s="181"/>
      <c r="I14" s="181"/>
      <c r="J14" s="181"/>
      <c r="K14" s="181"/>
      <c r="L14" s="181"/>
      <c r="M14" s="181"/>
      <c r="N14" s="181"/>
      <c r="O14" s="181"/>
      <c r="P14" s="181"/>
      <c r="Q14" s="181"/>
      <c r="R14" s="181"/>
      <c r="S14" s="181"/>
      <c r="T14" s="181"/>
      <c r="U14" s="118"/>
      <c r="W14" s="9"/>
      <c r="X14" s="9"/>
      <c r="Y14" s="9"/>
      <c r="Z14" s="9"/>
      <c r="AA14" s="9"/>
      <c r="AB14" s="5"/>
      <c r="AC14" s="5"/>
      <c r="AD14" s="5"/>
      <c r="AX14" s="9"/>
      <c r="AY14" s="9"/>
      <c r="AZ14" s="9"/>
    </row>
    <row r="15" spans="3:52" ht="27" customHeight="1" x14ac:dyDescent="0.2">
      <c r="C15" s="117"/>
      <c r="D15" s="121" t="s">
        <v>29</v>
      </c>
      <c r="E15" s="172"/>
      <c r="F15" s="172"/>
      <c r="G15" s="172"/>
      <c r="H15" s="172"/>
      <c r="I15" s="172"/>
      <c r="J15" s="172"/>
      <c r="K15" s="172"/>
      <c r="L15" s="172"/>
      <c r="M15" s="172"/>
      <c r="N15" s="172"/>
      <c r="O15" s="172"/>
      <c r="P15" s="172"/>
      <c r="Q15" s="172"/>
      <c r="R15" s="172"/>
      <c r="S15" s="172"/>
      <c r="T15" s="173"/>
      <c r="U15" s="118"/>
      <c r="W15" s="9"/>
      <c r="X15" s="9"/>
      <c r="Y15" s="9"/>
      <c r="Z15" s="9"/>
      <c r="AA15" s="9"/>
      <c r="AB15" s="5"/>
      <c r="AC15" s="5"/>
      <c r="AD15" s="5"/>
      <c r="AX15" s="9"/>
      <c r="AY15" s="9"/>
      <c r="AZ15" s="9"/>
    </row>
    <row r="16" spans="3:52" s="6" customFormat="1" ht="27" customHeight="1" x14ac:dyDescent="0.2">
      <c r="C16" s="117"/>
      <c r="D16" s="121" t="s">
        <v>42</v>
      </c>
      <c r="E16" s="172"/>
      <c r="F16" s="172"/>
      <c r="G16" s="172"/>
      <c r="H16" s="172"/>
      <c r="I16" s="172"/>
      <c r="J16" s="172"/>
      <c r="K16" s="172"/>
      <c r="L16" s="172"/>
      <c r="M16" s="172"/>
      <c r="N16" s="172"/>
      <c r="O16" s="172"/>
      <c r="P16" s="172"/>
      <c r="Q16" s="172"/>
      <c r="R16" s="172"/>
      <c r="S16" s="172"/>
      <c r="T16" s="173"/>
      <c r="U16" s="118"/>
      <c r="V16" s="9"/>
      <c r="W16" s="9"/>
      <c r="X16" s="9"/>
      <c r="Y16" s="9"/>
      <c r="Z16" s="9"/>
      <c r="AA16" s="9"/>
      <c r="AB16" s="5"/>
      <c r="AC16" s="5"/>
      <c r="AD16" s="5"/>
      <c r="AX16" s="9"/>
      <c r="AY16" s="9"/>
      <c r="AZ16" s="9"/>
    </row>
    <row r="17" spans="3:52" s="6" customFormat="1" ht="24" customHeight="1" x14ac:dyDescent="0.2">
      <c r="C17" s="117"/>
      <c r="D17" s="121" t="s">
        <v>43</v>
      </c>
      <c r="E17" s="162"/>
      <c r="F17" s="163"/>
      <c r="G17" s="163"/>
      <c r="H17" s="163"/>
      <c r="I17" s="163"/>
      <c r="J17" s="163"/>
      <c r="K17" s="163"/>
      <c r="L17" s="164" t="s">
        <v>31</v>
      </c>
      <c r="M17" s="164"/>
      <c r="N17" s="164"/>
      <c r="O17" s="164"/>
      <c r="P17" s="164"/>
      <c r="Q17" s="164"/>
      <c r="R17" s="164"/>
      <c r="S17" s="164"/>
      <c r="T17" s="165"/>
      <c r="U17" s="118"/>
      <c r="V17" s="9"/>
      <c r="W17" s="9"/>
      <c r="X17" s="9"/>
      <c r="Y17" s="9"/>
      <c r="Z17" s="9"/>
      <c r="AA17" s="9"/>
      <c r="AB17" s="5"/>
      <c r="AC17" s="5"/>
      <c r="AD17" s="5"/>
      <c r="AX17" s="9"/>
      <c r="AY17" s="9"/>
      <c r="AZ17" s="9"/>
    </row>
    <row r="18" spans="3:52" ht="27" customHeight="1" x14ac:dyDescent="0.2">
      <c r="C18" s="117"/>
      <c r="D18" s="166" t="s">
        <v>161</v>
      </c>
      <c r="E18" s="168" t="s">
        <v>162</v>
      </c>
      <c r="F18" s="169"/>
      <c r="G18" s="170"/>
      <c r="H18" s="170"/>
      <c r="I18" s="170"/>
      <c r="J18" s="170"/>
      <c r="K18" s="170"/>
      <c r="L18" s="170"/>
      <c r="M18" s="170"/>
      <c r="N18" s="170"/>
      <c r="O18" s="170"/>
      <c r="P18" s="170"/>
      <c r="Q18" s="170"/>
      <c r="R18" s="170"/>
      <c r="S18" s="170"/>
      <c r="T18" s="171"/>
      <c r="U18" s="118"/>
      <c r="V18" s="9"/>
      <c r="W18" s="9"/>
      <c r="X18" s="9"/>
      <c r="Y18" s="9"/>
      <c r="Z18" s="9"/>
      <c r="AA18" s="9"/>
      <c r="AB18" s="5"/>
      <c r="AC18" s="5"/>
      <c r="AD18" s="5"/>
      <c r="AX18" s="9"/>
      <c r="AY18" s="9"/>
      <c r="AZ18" s="9"/>
    </row>
    <row r="19" spans="3:52" ht="27" customHeight="1" x14ac:dyDescent="0.2">
      <c r="C19" s="117"/>
      <c r="D19" s="167"/>
      <c r="E19" s="168" t="s">
        <v>163</v>
      </c>
      <c r="F19" s="169"/>
      <c r="G19" s="170"/>
      <c r="H19" s="170"/>
      <c r="I19" s="170"/>
      <c r="J19" s="170"/>
      <c r="K19" s="170"/>
      <c r="L19" s="170"/>
      <c r="M19" s="170"/>
      <c r="N19" s="170"/>
      <c r="O19" s="170"/>
      <c r="P19" s="170"/>
      <c r="Q19" s="170"/>
      <c r="R19" s="170"/>
      <c r="S19" s="170"/>
      <c r="T19" s="171"/>
      <c r="U19" s="118"/>
      <c r="V19" s="9"/>
      <c r="W19" s="9"/>
      <c r="X19" s="9"/>
      <c r="Y19" s="9"/>
      <c r="Z19" s="9"/>
      <c r="AA19" s="9"/>
      <c r="AB19" s="5"/>
      <c r="AC19" s="5"/>
      <c r="AD19" s="5"/>
      <c r="AX19" s="9"/>
      <c r="AY19" s="9"/>
      <c r="AZ19" s="9"/>
    </row>
    <row r="20" spans="3:52" ht="24" customHeight="1" x14ac:dyDescent="0.2">
      <c r="C20" s="117"/>
      <c r="D20" s="151" t="s">
        <v>164</v>
      </c>
      <c r="E20" s="153" t="s">
        <v>30</v>
      </c>
      <c r="F20" s="154"/>
      <c r="G20" s="154"/>
      <c r="H20" s="154"/>
      <c r="I20" s="154"/>
      <c r="J20" s="154"/>
      <c r="K20" s="154"/>
      <c r="L20" s="155"/>
      <c r="M20" s="155"/>
      <c r="N20" s="155"/>
      <c r="O20" s="155"/>
      <c r="P20" s="155"/>
      <c r="Q20" s="155"/>
      <c r="R20" s="155"/>
      <c r="S20" s="155"/>
      <c r="T20" s="122" t="s">
        <v>31</v>
      </c>
      <c r="U20" s="118"/>
      <c r="W20" s="111"/>
      <c r="X20" s="110"/>
      <c r="Z20" s="9"/>
      <c r="AA20" s="9"/>
      <c r="AB20" s="5"/>
      <c r="AC20" s="5"/>
      <c r="AD20" s="5"/>
      <c r="AX20" s="9"/>
      <c r="AY20" s="9"/>
      <c r="AZ20" s="9"/>
    </row>
    <row r="21" spans="3:52" ht="24" customHeight="1" x14ac:dyDescent="0.2">
      <c r="C21" s="117"/>
      <c r="D21" s="152"/>
      <c r="E21" s="156" t="s">
        <v>32</v>
      </c>
      <c r="F21" s="157"/>
      <c r="G21" s="157"/>
      <c r="H21" s="157"/>
      <c r="I21" s="157"/>
      <c r="J21" s="157"/>
      <c r="K21" s="157"/>
      <c r="L21" s="158"/>
      <c r="M21" s="158"/>
      <c r="N21" s="158"/>
      <c r="O21" s="158"/>
      <c r="P21" s="158"/>
      <c r="Q21" s="158"/>
      <c r="R21" s="158"/>
      <c r="S21" s="158"/>
      <c r="T21" s="123" t="s">
        <v>31</v>
      </c>
      <c r="U21" s="118"/>
      <c r="W21" s="112"/>
      <c r="X21" s="109" t="s">
        <v>154</v>
      </c>
      <c r="Z21" s="9"/>
      <c r="AA21" s="9"/>
      <c r="AB21" s="5"/>
      <c r="AC21" s="5"/>
      <c r="AD21" s="5"/>
      <c r="AX21" s="9"/>
      <c r="AY21" s="9"/>
      <c r="AZ21" s="9"/>
    </row>
    <row r="22" spans="3:52" ht="24" customHeight="1" x14ac:dyDescent="0.2">
      <c r="C22" s="117"/>
      <c r="D22" s="152"/>
      <c r="E22" s="159" t="s">
        <v>33</v>
      </c>
      <c r="F22" s="160"/>
      <c r="G22" s="160"/>
      <c r="H22" s="160"/>
      <c r="I22" s="160"/>
      <c r="J22" s="160"/>
      <c r="K22" s="160"/>
      <c r="L22" s="161"/>
      <c r="M22" s="161"/>
      <c r="N22" s="161"/>
      <c r="O22" s="161"/>
      <c r="P22" s="161"/>
      <c r="Q22" s="161"/>
      <c r="R22" s="161"/>
      <c r="S22" s="161"/>
      <c r="T22" s="124" t="s">
        <v>31</v>
      </c>
      <c r="U22" s="118"/>
      <c r="W22" s="113"/>
      <c r="X22" s="11"/>
      <c r="Z22" s="9"/>
      <c r="AA22" s="9"/>
      <c r="AB22" s="5"/>
      <c r="AC22" s="5"/>
      <c r="AD22" s="5"/>
      <c r="AX22" s="9"/>
      <c r="AY22" s="9"/>
      <c r="AZ22" s="9"/>
    </row>
    <row r="23" spans="3:52" ht="20.100000000000001" customHeight="1" x14ac:dyDescent="0.2">
      <c r="C23" s="117"/>
      <c r="D23" s="142" t="s">
        <v>165</v>
      </c>
      <c r="E23" s="143"/>
      <c r="F23" s="143"/>
      <c r="G23" s="143"/>
      <c r="H23" s="143"/>
      <c r="I23" s="143"/>
      <c r="J23" s="143"/>
      <c r="K23" s="143"/>
      <c r="L23" s="143"/>
      <c r="M23" s="143"/>
      <c r="N23" s="143"/>
      <c r="O23" s="143"/>
      <c r="P23" s="143"/>
      <c r="Q23" s="143"/>
      <c r="R23" s="143"/>
      <c r="S23" s="143"/>
      <c r="T23" s="143"/>
      <c r="U23" s="118"/>
      <c r="W23" s="11" t="s">
        <v>45</v>
      </c>
      <c r="X23" s="5"/>
    </row>
    <row r="24" spans="3:52" ht="20.100000000000001" customHeight="1" x14ac:dyDescent="0.2">
      <c r="C24" s="117"/>
      <c r="D24" s="142"/>
      <c r="E24" s="143"/>
      <c r="F24" s="143"/>
      <c r="G24" s="143"/>
      <c r="H24" s="143"/>
      <c r="I24" s="143"/>
      <c r="J24" s="143"/>
      <c r="K24" s="143"/>
      <c r="L24" s="143"/>
      <c r="M24" s="143"/>
      <c r="N24" s="143"/>
      <c r="O24" s="143"/>
      <c r="P24" s="143"/>
      <c r="Q24" s="143"/>
      <c r="R24" s="143"/>
      <c r="S24" s="143"/>
      <c r="T24" s="143"/>
      <c r="U24" s="118"/>
      <c r="W24" s="11"/>
      <c r="Y24" s="11"/>
      <c r="Z24" s="11"/>
      <c r="AA24" s="11"/>
      <c r="AB24" s="11"/>
      <c r="AC24" s="11"/>
      <c r="AD24" s="11"/>
      <c r="AE24" s="11"/>
      <c r="AF24" s="11"/>
      <c r="AG24" s="11"/>
      <c r="AH24" s="11"/>
      <c r="AI24" s="11"/>
      <c r="AJ24" s="11"/>
      <c r="AK24" s="11"/>
      <c r="AL24" s="11"/>
      <c r="AM24" s="11"/>
    </row>
    <row r="25" spans="3:52" ht="20.100000000000001" customHeight="1" x14ac:dyDescent="0.2">
      <c r="C25" s="117"/>
      <c r="D25" s="142"/>
      <c r="E25" s="143"/>
      <c r="F25" s="143"/>
      <c r="G25" s="143"/>
      <c r="H25" s="143"/>
      <c r="I25" s="143"/>
      <c r="J25" s="143"/>
      <c r="K25" s="143"/>
      <c r="L25" s="143"/>
      <c r="M25" s="143"/>
      <c r="N25" s="143"/>
      <c r="O25" s="143"/>
      <c r="P25" s="143"/>
      <c r="Q25" s="143"/>
      <c r="R25" s="143"/>
      <c r="S25" s="143"/>
      <c r="T25" s="143"/>
      <c r="U25" s="118"/>
      <c r="W25" s="11"/>
      <c r="X25" s="11"/>
      <c r="Y25" s="11"/>
      <c r="Z25" s="11"/>
      <c r="AA25" s="11"/>
      <c r="AB25" s="11"/>
      <c r="AC25" s="11"/>
      <c r="AD25" s="11"/>
      <c r="AE25" s="11"/>
      <c r="AF25" s="11"/>
      <c r="AG25" s="11"/>
      <c r="AH25" s="11"/>
      <c r="AI25" s="11"/>
      <c r="AJ25" s="11"/>
      <c r="AK25" s="11"/>
      <c r="AL25" s="11"/>
      <c r="AM25" s="11"/>
    </row>
    <row r="26" spans="3:52" ht="20.100000000000001" customHeight="1" x14ac:dyDescent="0.2">
      <c r="C26" s="117"/>
      <c r="D26" s="142"/>
      <c r="E26" s="143"/>
      <c r="F26" s="143"/>
      <c r="G26" s="143"/>
      <c r="H26" s="143"/>
      <c r="I26" s="143"/>
      <c r="J26" s="143"/>
      <c r="K26" s="143"/>
      <c r="L26" s="143"/>
      <c r="M26" s="143"/>
      <c r="N26" s="143"/>
      <c r="O26" s="143"/>
      <c r="P26" s="143"/>
      <c r="Q26" s="143"/>
      <c r="R26" s="143"/>
      <c r="S26" s="143"/>
      <c r="T26" s="143"/>
      <c r="U26" s="118"/>
      <c r="W26" s="11"/>
      <c r="X26" s="11"/>
      <c r="Y26" s="11"/>
      <c r="Z26" s="11"/>
      <c r="AA26" s="11"/>
      <c r="AB26" s="11"/>
      <c r="AC26" s="11"/>
      <c r="AD26" s="11"/>
      <c r="AE26" s="11"/>
      <c r="AF26" s="11"/>
      <c r="AG26" s="11"/>
      <c r="AH26" s="11"/>
      <c r="AI26" s="11"/>
      <c r="AJ26" s="11"/>
      <c r="AK26" s="11"/>
      <c r="AL26" s="11"/>
      <c r="AM26" s="11"/>
    </row>
    <row r="27" spans="3:52" s="10" customFormat="1" ht="24" customHeight="1" x14ac:dyDescent="0.2">
      <c r="C27" s="125"/>
      <c r="D27" s="144" t="s">
        <v>166</v>
      </c>
      <c r="E27" s="126" t="s">
        <v>34</v>
      </c>
      <c r="F27" s="127"/>
      <c r="G27" s="145"/>
      <c r="H27" s="145"/>
      <c r="I27" s="145"/>
      <c r="J27" s="145"/>
      <c r="K27" s="145"/>
      <c r="L27" s="145"/>
      <c r="M27" s="145"/>
      <c r="N27" s="145"/>
      <c r="O27" s="145"/>
      <c r="P27" s="145"/>
      <c r="Q27" s="145"/>
      <c r="R27" s="145"/>
      <c r="S27" s="145"/>
      <c r="T27" s="146"/>
      <c r="U27" s="128"/>
    </row>
    <row r="28" spans="3:52" s="10" customFormat="1" ht="24" customHeight="1" x14ac:dyDescent="0.2">
      <c r="C28" s="125"/>
      <c r="D28" s="144"/>
      <c r="E28" s="129" t="s">
        <v>35</v>
      </c>
      <c r="F28" s="130"/>
      <c r="G28" s="147"/>
      <c r="H28" s="147"/>
      <c r="I28" s="147"/>
      <c r="J28" s="147"/>
      <c r="K28" s="147"/>
      <c r="L28" s="147"/>
      <c r="M28" s="147"/>
      <c r="N28" s="147"/>
      <c r="O28" s="147"/>
      <c r="P28" s="147"/>
      <c r="Q28" s="147"/>
      <c r="R28" s="147"/>
      <c r="S28" s="147"/>
      <c r="T28" s="148"/>
      <c r="U28" s="128"/>
    </row>
    <row r="29" spans="3:52" s="10" customFormat="1" ht="24" customHeight="1" x14ac:dyDescent="0.2">
      <c r="C29" s="125"/>
      <c r="D29" s="144"/>
      <c r="E29" s="129" t="s">
        <v>36</v>
      </c>
      <c r="F29" s="130"/>
      <c r="G29" s="147"/>
      <c r="H29" s="147"/>
      <c r="I29" s="147"/>
      <c r="J29" s="147"/>
      <c r="K29" s="147"/>
      <c r="L29" s="147"/>
      <c r="M29" s="147"/>
      <c r="N29" s="147"/>
      <c r="O29" s="147"/>
      <c r="P29" s="147"/>
      <c r="Q29" s="147"/>
      <c r="R29" s="147"/>
      <c r="S29" s="147"/>
      <c r="T29" s="148"/>
      <c r="U29" s="128"/>
    </row>
    <row r="30" spans="3:52" s="10" customFormat="1" ht="24" customHeight="1" x14ac:dyDescent="0.2">
      <c r="C30" s="125"/>
      <c r="D30" s="144"/>
      <c r="E30" s="129" t="s">
        <v>37</v>
      </c>
      <c r="F30" s="130"/>
      <c r="G30" s="147"/>
      <c r="H30" s="147"/>
      <c r="I30" s="147"/>
      <c r="J30" s="147"/>
      <c r="K30" s="147"/>
      <c r="L30" s="147"/>
      <c r="M30" s="147"/>
      <c r="N30" s="147"/>
      <c r="O30" s="147"/>
      <c r="P30" s="147"/>
      <c r="Q30" s="147"/>
      <c r="R30" s="147"/>
      <c r="S30" s="147"/>
      <c r="T30" s="148"/>
      <c r="U30" s="128"/>
    </row>
    <row r="31" spans="3:52" s="10" customFormat="1" ht="24" customHeight="1" x14ac:dyDescent="0.2">
      <c r="C31" s="125"/>
      <c r="D31" s="144"/>
      <c r="E31" s="129" t="s">
        <v>38</v>
      </c>
      <c r="F31" s="130"/>
      <c r="G31" s="147"/>
      <c r="H31" s="147"/>
      <c r="I31" s="147"/>
      <c r="J31" s="147"/>
      <c r="K31" s="147"/>
      <c r="L31" s="147"/>
      <c r="M31" s="147"/>
      <c r="N31" s="147"/>
      <c r="O31" s="147"/>
      <c r="P31" s="147"/>
      <c r="Q31" s="147"/>
      <c r="R31" s="147"/>
      <c r="S31" s="147"/>
      <c r="T31" s="148"/>
      <c r="U31" s="128"/>
    </row>
    <row r="32" spans="3:52" s="10" customFormat="1" ht="24" customHeight="1" x14ac:dyDescent="0.2">
      <c r="C32" s="125"/>
      <c r="D32" s="144"/>
      <c r="E32" s="131" t="s">
        <v>39</v>
      </c>
      <c r="F32" s="132"/>
      <c r="G32" s="149"/>
      <c r="H32" s="149"/>
      <c r="I32" s="149"/>
      <c r="J32" s="149"/>
      <c r="K32" s="149"/>
      <c r="L32" s="149"/>
      <c r="M32" s="149"/>
      <c r="N32" s="149"/>
      <c r="O32" s="149"/>
      <c r="P32" s="149"/>
      <c r="Q32" s="149"/>
      <c r="R32" s="149"/>
      <c r="S32" s="149"/>
      <c r="T32" s="150"/>
      <c r="U32" s="128"/>
    </row>
    <row r="33" spans="3:21" ht="18" customHeight="1" x14ac:dyDescent="0.2">
      <c r="C33" s="117"/>
      <c r="D33" s="136" t="s">
        <v>40</v>
      </c>
      <c r="E33" s="137"/>
      <c r="F33" s="137"/>
      <c r="G33" s="137"/>
      <c r="H33" s="137"/>
      <c r="I33" s="137"/>
      <c r="J33" s="137"/>
      <c r="K33" s="137"/>
      <c r="L33" s="137"/>
      <c r="M33" s="137"/>
      <c r="N33" s="137"/>
      <c r="O33" s="137"/>
      <c r="P33" s="137"/>
      <c r="Q33" s="137"/>
      <c r="R33" s="137"/>
      <c r="S33" s="137"/>
      <c r="T33" s="138"/>
      <c r="U33" s="118"/>
    </row>
    <row r="34" spans="3:21" ht="60" customHeight="1" x14ac:dyDescent="0.2">
      <c r="C34" s="117"/>
      <c r="D34" s="139"/>
      <c r="E34" s="140"/>
      <c r="F34" s="140"/>
      <c r="G34" s="140"/>
      <c r="H34" s="140"/>
      <c r="I34" s="140"/>
      <c r="J34" s="140"/>
      <c r="K34" s="140"/>
      <c r="L34" s="140"/>
      <c r="M34" s="140"/>
      <c r="N34" s="140"/>
      <c r="O34" s="140"/>
      <c r="P34" s="140"/>
      <c r="Q34" s="140"/>
      <c r="R34" s="140"/>
      <c r="S34" s="140"/>
      <c r="T34" s="141"/>
      <c r="U34" s="118"/>
    </row>
    <row r="35" spans="3:21" ht="24" customHeight="1" x14ac:dyDescent="0.2">
      <c r="C35" s="133"/>
      <c r="D35" s="12" t="s">
        <v>41</v>
      </c>
      <c r="E35" s="134"/>
      <c r="F35" s="134"/>
      <c r="G35" s="134"/>
      <c r="H35" s="134"/>
      <c r="I35" s="134"/>
      <c r="J35" s="134"/>
      <c r="K35" s="134"/>
      <c r="L35" s="134"/>
      <c r="M35" s="134"/>
      <c r="N35" s="134"/>
      <c r="O35" s="134"/>
      <c r="P35" s="134"/>
      <c r="Q35" s="134"/>
      <c r="R35" s="134"/>
      <c r="S35" s="134"/>
      <c r="T35" s="134"/>
      <c r="U35" s="135"/>
    </row>
    <row r="36" spans="3:21" ht="18.75" customHeight="1" x14ac:dyDescent="0.2"/>
    <row r="37" spans="3:21" ht="14.1" customHeight="1" x14ac:dyDescent="0.2"/>
    <row r="38" spans="3:21" ht="14.1" customHeight="1" x14ac:dyDescent="0.2"/>
    <row r="39" spans="3:21" ht="14.1" customHeight="1" x14ac:dyDescent="0.2"/>
    <row r="40" spans="3:21" ht="14.1" customHeight="1" x14ac:dyDescent="0.2"/>
    <row r="41" spans="3:21" ht="14.1" customHeight="1" x14ac:dyDescent="0.2"/>
    <row r="42" spans="3:21" ht="14.1" customHeight="1" x14ac:dyDescent="0.2"/>
    <row r="43" spans="3:21" ht="14.1" customHeight="1" x14ac:dyDescent="0.2"/>
    <row r="44" spans="3:21" ht="14.1" customHeight="1" x14ac:dyDescent="0.2"/>
    <row r="45" spans="3:21" ht="14.1" customHeight="1" x14ac:dyDescent="0.2"/>
    <row r="46" spans="3:21" ht="14.1" customHeight="1" x14ac:dyDescent="0.2"/>
    <row r="47" spans="3:21" ht="14.1" customHeight="1" x14ac:dyDescent="0.2"/>
    <row r="48" spans="3:21"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sheetData>
  <sheetProtection algorithmName="SHA-512" hashValue="Mt2GpfGAY1phkzVEi3UlNUHjWUeoo/fNuANIaa4DHOClLOlGc9Eq6pO6IY+FiFdiNPYUD2+jbl/NfoseSPLicg==" saltValue="Uch3q0rWxnO9512d12Wzqw==" spinCount="100000" sheet="1" formatCells="0" formatColumns="0" formatRows="0" selectLockedCells="1"/>
  <mergeCells count="37">
    <mergeCell ref="E16:T16"/>
    <mergeCell ref="K4:M4"/>
    <mergeCell ref="O4:P4"/>
    <mergeCell ref="R4:S4"/>
    <mergeCell ref="D6:E6"/>
    <mergeCell ref="H8:S8"/>
    <mergeCell ref="H9:S9"/>
    <mergeCell ref="H10:S10"/>
    <mergeCell ref="H11:S11"/>
    <mergeCell ref="D13:T13"/>
    <mergeCell ref="D14:T14"/>
    <mergeCell ref="E15:T15"/>
    <mergeCell ref="E17:K17"/>
    <mergeCell ref="L17:T17"/>
    <mergeCell ref="D18:D19"/>
    <mergeCell ref="E18:F18"/>
    <mergeCell ref="G18:T18"/>
    <mergeCell ref="E19:F19"/>
    <mergeCell ref="G19:T19"/>
    <mergeCell ref="D20:D22"/>
    <mergeCell ref="E20:K20"/>
    <mergeCell ref="L20:S20"/>
    <mergeCell ref="E21:K21"/>
    <mergeCell ref="L21:S21"/>
    <mergeCell ref="E22:K22"/>
    <mergeCell ref="L22:S22"/>
    <mergeCell ref="D33:T33"/>
    <mergeCell ref="D34:T34"/>
    <mergeCell ref="D23:D26"/>
    <mergeCell ref="E23:T26"/>
    <mergeCell ref="D27:D32"/>
    <mergeCell ref="G27:T27"/>
    <mergeCell ref="G28:T28"/>
    <mergeCell ref="G29:T29"/>
    <mergeCell ref="G30:T30"/>
    <mergeCell ref="G31:T31"/>
    <mergeCell ref="G32:T32"/>
  </mergeCells>
  <phoneticPr fontId="3"/>
  <dataValidations count="1">
    <dataValidation allowBlank="1" sqref="E23" xr:uid="{FD8DC455-1156-4F80-BD2E-A8A21DF6CD8E}"/>
  </dataValidations>
  <pageMargins left="0.74803149606299213" right="0.43307086614173229" top="0.48" bottom="0.52" header="0.19685039370078741" footer="0.23622047244094491"/>
  <pageSetup paperSize="9" scale="98" orientation="portrait" r:id="rId1"/>
  <headerFooter>
    <oddFooter>&amp;R&amp;"ＭＳ Ｐ明朝,標準"&amp;10（日本産業規格A列4番）</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EEC0-8D04-4959-8C94-C8EC7F7C1217}">
  <dimension ref="A1:CR255"/>
  <sheetViews>
    <sheetView showGridLines="0" view="pageBreakPreview" zoomScale="70" zoomScaleNormal="70" zoomScaleSheetLayoutView="70" workbookViewId="0"/>
  </sheetViews>
  <sheetFormatPr defaultColWidth="9" defaultRowHeight="14.4" x14ac:dyDescent="0.2"/>
  <cols>
    <col min="1" max="1" width="2.6640625" style="19" customWidth="1"/>
    <col min="2" max="2" width="10.6640625" style="19" customWidth="1"/>
    <col min="3" max="3" width="42.6640625" style="19" customWidth="1"/>
    <col min="4" max="4" width="13.109375" style="20" customWidth="1"/>
    <col min="5" max="6" width="6.6640625" style="20" customWidth="1"/>
    <col min="7" max="7" width="13.109375" style="19" customWidth="1"/>
    <col min="8" max="8" width="1.6640625" style="19" customWidth="1"/>
    <col min="9" max="9" width="45.6640625" style="21" customWidth="1"/>
    <col min="10" max="10" width="33.33203125" style="21" customWidth="1"/>
    <col min="11" max="11" width="15.6640625" style="19" customWidth="1"/>
    <col min="12" max="12" width="12.6640625" style="19" customWidth="1"/>
    <col min="13" max="13" width="2.6640625" style="19" customWidth="1"/>
    <col min="14" max="14" width="29.88671875" style="19" customWidth="1"/>
    <col min="15" max="125" width="2.6640625" style="19" customWidth="1"/>
    <col min="126" max="16384" width="9" style="19"/>
  </cols>
  <sheetData>
    <row r="1" spans="1:96" ht="10.5" customHeight="1" x14ac:dyDescent="0.2"/>
    <row r="2" spans="1:96" ht="19.5" customHeight="1" x14ac:dyDescent="0.2">
      <c r="A2" s="22"/>
      <c r="B2" s="23" t="s">
        <v>168</v>
      </c>
      <c r="C2" s="22"/>
      <c r="D2" s="24"/>
      <c r="E2" s="24"/>
      <c r="F2" s="24"/>
      <c r="G2" s="22"/>
      <c r="I2" s="21" t="str">
        <f>'１0号'!W2</f>
        <v>Ver.4</v>
      </c>
    </row>
    <row r="3" spans="1:96" ht="30" customHeight="1" thickBot="1" x14ac:dyDescent="0.25">
      <c r="A3" s="22"/>
      <c r="B3" s="197" t="s">
        <v>60</v>
      </c>
      <c r="C3" s="198"/>
      <c r="D3" s="198"/>
      <c r="E3" s="198"/>
      <c r="F3" s="198"/>
      <c r="G3" s="198"/>
      <c r="I3" s="25" t="s">
        <v>61</v>
      </c>
    </row>
    <row r="4" spans="1:96" ht="19.5" customHeight="1" thickBot="1" x14ac:dyDescent="0.25">
      <c r="A4" s="22"/>
      <c r="B4" s="26" t="s">
        <v>62</v>
      </c>
      <c r="C4" s="27" t="s">
        <v>63</v>
      </c>
      <c r="D4" s="27" t="s">
        <v>64</v>
      </c>
      <c r="E4" s="27" t="s">
        <v>65</v>
      </c>
      <c r="F4" s="28" t="s">
        <v>6</v>
      </c>
      <c r="G4" s="29" t="s">
        <v>66</v>
      </c>
    </row>
    <row r="5" spans="1:96" ht="19.5" customHeight="1" thickTop="1" x14ac:dyDescent="0.2">
      <c r="A5" s="30">
        <v>1</v>
      </c>
      <c r="B5" s="31"/>
      <c r="C5" s="32"/>
      <c r="D5" s="33"/>
      <c r="E5" s="34"/>
      <c r="F5" s="35"/>
      <c r="G5" s="36" t="str">
        <f>IF(D5="","",D5*E5)</f>
        <v/>
      </c>
    </row>
    <row r="6" spans="1:96" ht="19.5" customHeight="1" x14ac:dyDescent="0.2">
      <c r="A6" s="30">
        <v>2</v>
      </c>
      <c r="B6" s="37"/>
      <c r="C6" s="38"/>
      <c r="D6" s="39"/>
      <c r="E6" s="40"/>
      <c r="F6" s="35"/>
      <c r="G6" s="41" t="str">
        <f t="shared" ref="G6:G34" si="0">IF(D6="","",D6*E6)</f>
        <v/>
      </c>
      <c r="J6" s="55"/>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row>
    <row r="7" spans="1:96" ht="19.5" customHeight="1" x14ac:dyDescent="0.2">
      <c r="A7" s="30">
        <v>3</v>
      </c>
      <c r="B7" s="37"/>
      <c r="C7" s="38"/>
      <c r="D7" s="39"/>
      <c r="E7" s="40"/>
      <c r="F7" s="35"/>
      <c r="G7" s="41" t="str">
        <f t="shared" si="0"/>
        <v/>
      </c>
      <c r="J7" s="55"/>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row>
    <row r="8" spans="1:96" ht="19.5" customHeight="1" x14ac:dyDescent="0.2">
      <c r="A8" s="30">
        <v>4</v>
      </c>
      <c r="B8" s="37"/>
      <c r="C8" s="38"/>
      <c r="D8" s="39"/>
      <c r="E8" s="40"/>
      <c r="F8" s="35"/>
      <c r="G8" s="41" t="str">
        <f t="shared" si="0"/>
        <v/>
      </c>
      <c r="J8" s="55"/>
      <c r="K8" s="58"/>
      <c r="L8" s="58"/>
      <c r="M8" s="58"/>
      <c r="N8" s="58"/>
      <c r="O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row>
    <row r="9" spans="1:96" ht="19.5" customHeight="1" x14ac:dyDescent="0.2">
      <c r="A9" s="30">
        <v>5</v>
      </c>
      <c r="B9" s="37"/>
      <c r="C9" s="38"/>
      <c r="D9" s="39"/>
      <c r="E9" s="40"/>
      <c r="F9" s="35"/>
      <c r="G9" s="41" t="str">
        <f t="shared" si="0"/>
        <v/>
      </c>
      <c r="J9" s="55"/>
      <c r="K9" s="199"/>
      <c r="L9" s="199"/>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row>
    <row r="10" spans="1:96" ht="19.5" customHeight="1" x14ac:dyDescent="0.2">
      <c r="A10" s="30">
        <v>6</v>
      </c>
      <c r="B10" s="37"/>
      <c r="C10" s="38"/>
      <c r="D10" s="39"/>
      <c r="E10" s="40"/>
      <c r="F10" s="35"/>
      <c r="G10" s="41" t="str">
        <f t="shared" si="0"/>
        <v/>
      </c>
      <c r="K10" s="55"/>
      <c r="L10" s="55"/>
      <c r="M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row>
    <row r="11" spans="1:96" ht="19.5" customHeight="1" x14ac:dyDescent="0.2">
      <c r="A11" s="30">
        <v>7</v>
      </c>
      <c r="B11" s="37"/>
      <c r="C11" s="38"/>
      <c r="D11" s="39"/>
      <c r="E11" s="40"/>
      <c r="F11" s="35"/>
      <c r="G11" s="41" t="str">
        <f t="shared" si="0"/>
        <v/>
      </c>
      <c r="J11" s="83" t="str">
        <f>D35&amp;E35</f>
        <v>設置場所</v>
      </c>
      <c r="K11" s="84">
        <f>IF(J11=J14,K14,IF(J11=J15,K15,IF(J11=J16,K16,0)))</f>
        <v>0</v>
      </c>
      <c r="L11" s="59"/>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row>
    <row r="12" spans="1:96" ht="19.5" customHeight="1" x14ac:dyDescent="0.2">
      <c r="A12" s="30">
        <v>8</v>
      </c>
      <c r="B12" s="37"/>
      <c r="C12" s="38"/>
      <c r="D12" s="39"/>
      <c r="E12" s="40"/>
      <c r="F12" s="35"/>
      <c r="G12" s="41" t="str">
        <f t="shared" si="0"/>
        <v/>
      </c>
      <c r="J12" s="85" t="s">
        <v>119</v>
      </c>
      <c r="K12" s="86" t="str">
        <f>IF(K11&gt;=2,J18,IF(K11=1,J19,""))</f>
        <v/>
      </c>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row>
    <row r="13" spans="1:96" ht="19.5" customHeight="1" x14ac:dyDescent="0.2">
      <c r="A13" s="30">
        <v>9</v>
      </c>
      <c r="B13" s="37"/>
      <c r="C13" s="38"/>
      <c r="D13" s="39"/>
      <c r="E13" s="40"/>
      <c r="F13" s="35"/>
      <c r="G13" s="41" t="str">
        <f t="shared" si="0"/>
        <v/>
      </c>
      <c r="J13" s="87"/>
      <c r="K13" s="5"/>
      <c r="L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row>
    <row r="14" spans="1:96" ht="19.5" customHeight="1" x14ac:dyDescent="0.2">
      <c r="A14" s="30">
        <v>10</v>
      </c>
      <c r="B14" s="37"/>
      <c r="C14" s="38"/>
      <c r="D14" s="39"/>
      <c r="E14" s="40"/>
      <c r="F14" s="35"/>
      <c r="G14" s="41" t="str">
        <f t="shared" si="0"/>
        <v/>
      </c>
      <c r="J14" s="83" t="s">
        <v>120</v>
      </c>
      <c r="K14" s="83">
        <v>3</v>
      </c>
      <c r="L14" s="58"/>
      <c r="M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row>
    <row r="15" spans="1:96" ht="19.5" customHeight="1" x14ac:dyDescent="0.2">
      <c r="A15" s="30">
        <v>11</v>
      </c>
      <c r="B15" s="37"/>
      <c r="C15" s="38"/>
      <c r="D15" s="39"/>
      <c r="E15" s="40"/>
      <c r="F15" s="35"/>
      <c r="G15" s="41" t="str">
        <f t="shared" si="0"/>
        <v/>
      </c>
      <c r="J15" s="83" t="s">
        <v>127</v>
      </c>
      <c r="K15" s="83">
        <v>2</v>
      </c>
      <c r="M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row>
    <row r="16" spans="1:96" ht="19.5" customHeight="1" x14ac:dyDescent="0.2">
      <c r="A16" s="30">
        <v>12</v>
      </c>
      <c r="B16" s="37"/>
      <c r="C16" s="38"/>
      <c r="D16" s="39"/>
      <c r="E16" s="40"/>
      <c r="F16" s="35"/>
      <c r="G16" s="41" t="str">
        <f t="shared" si="0"/>
        <v/>
      </c>
      <c r="J16" s="83" t="s">
        <v>121</v>
      </c>
      <c r="K16" s="84">
        <v>1</v>
      </c>
      <c r="M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row>
    <row r="17" spans="1:96" ht="19.5" customHeight="1" x14ac:dyDescent="0.2">
      <c r="A17" s="30">
        <v>13</v>
      </c>
      <c r="B17" s="37"/>
      <c r="C17" s="38"/>
      <c r="D17" s="39"/>
      <c r="E17" s="40"/>
      <c r="F17" s="35"/>
      <c r="G17" s="41" t="str">
        <f t="shared" si="0"/>
        <v/>
      </c>
      <c r="J17" s="87"/>
      <c r="K17" s="8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row>
    <row r="18" spans="1:96" ht="19.5" customHeight="1" x14ac:dyDescent="0.2">
      <c r="A18" s="30">
        <v>14</v>
      </c>
      <c r="B18" s="37"/>
      <c r="C18" s="38"/>
      <c r="D18" s="39"/>
      <c r="E18" s="40"/>
      <c r="F18" s="35"/>
      <c r="G18" s="41" t="str">
        <f t="shared" si="0"/>
        <v/>
      </c>
      <c r="J18" s="89">
        <v>370000000</v>
      </c>
      <c r="K18" s="90" t="s">
        <v>122</v>
      </c>
      <c r="L18" s="58"/>
      <c r="M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row>
    <row r="19" spans="1:96" ht="19.5" customHeight="1" x14ac:dyDescent="0.2">
      <c r="A19" s="30">
        <v>15</v>
      </c>
      <c r="B19" s="37"/>
      <c r="C19" s="38"/>
      <c r="D19" s="39"/>
      <c r="E19" s="40"/>
      <c r="F19" s="35"/>
      <c r="G19" s="41" t="str">
        <f t="shared" si="0"/>
        <v/>
      </c>
      <c r="J19" s="89">
        <v>100000000</v>
      </c>
      <c r="K19" s="90">
        <v>1</v>
      </c>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row>
    <row r="20" spans="1:96" ht="19.5" customHeight="1" x14ac:dyDescent="0.2">
      <c r="A20" s="30">
        <v>16</v>
      </c>
      <c r="B20" s="37"/>
      <c r="C20" s="38"/>
      <c r="D20" s="39"/>
      <c r="E20" s="40"/>
      <c r="F20" s="35"/>
      <c r="G20" s="41" t="str">
        <f t="shared" si="0"/>
        <v/>
      </c>
      <c r="J20" s="87"/>
      <c r="K20" s="8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row>
    <row r="21" spans="1:96" ht="19.5" customHeight="1" x14ac:dyDescent="0.2">
      <c r="A21" s="30">
        <v>17</v>
      </c>
      <c r="B21" s="37"/>
      <c r="C21" s="38"/>
      <c r="D21" s="39"/>
      <c r="E21" s="40"/>
      <c r="F21" s="35"/>
      <c r="G21" s="41" t="str">
        <f t="shared" si="0"/>
        <v/>
      </c>
      <c r="J21" s="76" t="s">
        <v>123</v>
      </c>
      <c r="K21" s="71"/>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row>
    <row r="22" spans="1:96" ht="19.5" customHeight="1" x14ac:dyDescent="0.2">
      <c r="A22" s="30">
        <v>18</v>
      </c>
      <c r="B22" s="37"/>
      <c r="C22" s="38"/>
      <c r="D22" s="39"/>
      <c r="E22" s="40"/>
      <c r="F22" s="35"/>
      <c r="G22" s="41" t="str">
        <f t="shared" si="0"/>
        <v/>
      </c>
      <c r="J22" s="77" t="s">
        <v>124</v>
      </c>
      <c r="K22" s="61">
        <f>IF(ROUNDDOWN(G36*1/2-G38,-3)&gt;G35,G35,ROUNDDOWN(G36*1/2-G38,-3))</f>
        <v>0</v>
      </c>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row>
    <row r="23" spans="1:96" ht="19.5" customHeight="1" x14ac:dyDescent="0.2">
      <c r="A23" s="30">
        <v>19</v>
      </c>
      <c r="B23" s="37"/>
      <c r="C23" s="38"/>
      <c r="D23" s="39"/>
      <c r="E23" s="40"/>
      <c r="F23" s="35"/>
      <c r="G23" s="41" t="str">
        <f t="shared" si="0"/>
        <v/>
      </c>
      <c r="J23" s="77" t="s">
        <v>125</v>
      </c>
      <c r="K23" s="61">
        <f>IF(ROUNDDOWN(G36*1/2,-3)&gt;G35,G35,ROUNDDOWN(G36*1/2,-3))</f>
        <v>0</v>
      </c>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row>
    <row r="24" spans="1:96" ht="19.5" customHeight="1" x14ac:dyDescent="0.2">
      <c r="A24" s="30">
        <v>20</v>
      </c>
      <c r="B24" s="37"/>
      <c r="C24" s="38"/>
      <c r="D24" s="39"/>
      <c r="E24" s="40"/>
      <c r="F24" s="35"/>
      <c r="G24" s="41" t="str">
        <f t="shared" si="0"/>
        <v/>
      </c>
      <c r="J24" s="91"/>
      <c r="K24" s="5"/>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row>
    <row r="25" spans="1:96" ht="19.5" customHeight="1" x14ac:dyDescent="0.2">
      <c r="A25" s="30">
        <v>21</v>
      </c>
      <c r="B25" s="37"/>
      <c r="C25" s="38"/>
      <c r="D25" s="39"/>
      <c r="E25" s="40"/>
      <c r="F25" s="35"/>
      <c r="G25" s="41" t="str">
        <f t="shared" si="0"/>
        <v/>
      </c>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row>
    <row r="26" spans="1:96" ht="19.5" customHeight="1" x14ac:dyDescent="0.2">
      <c r="A26" s="30">
        <v>22</v>
      </c>
      <c r="B26" s="37"/>
      <c r="C26" s="38"/>
      <c r="D26" s="39"/>
      <c r="E26" s="40"/>
      <c r="F26" s="35"/>
      <c r="G26" s="41" t="str">
        <f t="shared" si="0"/>
        <v/>
      </c>
      <c r="J26" s="55"/>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row>
    <row r="27" spans="1:96" ht="19.5" customHeight="1" x14ac:dyDescent="0.2">
      <c r="A27" s="30">
        <v>23</v>
      </c>
      <c r="B27" s="37"/>
      <c r="C27" s="38"/>
      <c r="D27" s="39"/>
      <c r="E27" s="40"/>
      <c r="F27" s="35"/>
      <c r="G27" s="41" t="str">
        <f t="shared" si="0"/>
        <v/>
      </c>
      <c r="J27" s="55"/>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row>
    <row r="28" spans="1:96" ht="19.5" customHeight="1" x14ac:dyDescent="0.2">
      <c r="A28" s="30">
        <v>24</v>
      </c>
      <c r="B28" s="37"/>
      <c r="C28" s="38"/>
      <c r="D28" s="39"/>
      <c r="E28" s="40"/>
      <c r="F28" s="35"/>
      <c r="G28" s="41" t="str">
        <f t="shared" si="0"/>
        <v/>
      </c>
      <c r="J28" s="55"/>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row>
    <row r="29" spans="1:96" ht="19.5" customHeight="1" x14ac:dyDescent="0.2">
      <c r="A29" s="30">
        <v>25</v>
      </c>
      <c r="B29" s="37"/>
      <c r="C29" s="38"/>
      <c r="D29" s="39"/>
      <c r="E29" s="40"/>
      <c r="F29" s="35"/>
      <c r="G29" s="41" t="str">
        <f t="shared" si="0"/>
        <v/>
      </c>
      <c r="J29" s="55"/>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row>
    <row r="30" spans="1:96" ht="19.5" customHeight="1" x14ac:dyDescent="0.2">
      <c r="A30" s="30">
        <v>26</v>
      </c>
      <c r="B30" s="37"/>
      <c r="C30" s="38"/>
      <c r="D30" s="39"/>
      <c r="E30" s="40"/>
      <c r="F30" s="35"/>
      <c r="G30" s="41" t="str">
        <f t="shared" si="0"/>
        <v/>
      </c>
      <c r="J30" s="55"/>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row>
    <row r="31" spans="1:96" ht="19.5" customHeight="1" x14ac:dyDescent="0.2">
      <c r="A31" s="30">
        <v>27</v>
      </c>
      <c r="B31" s="37"/>
      <c r="C31" s="38"/>
      <c r="D31" s="39"/>
      <c r="E31" s="40"/>
      <c r="F31" s="35"/>
      <c r="G31" s="41" t="str">
        <f t="shared" si="0"/>
        <v/>
      </c>
      <c r="J31" s="55"/>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row>
    <row r="32" spans="1:96" ht="19.5" customHeight="1" x14ac:dyDescent="0.2">
      <c r="A32" s="30">
        <v>28</v>
      </c>
      <c r="B32" s="37"/>
      <c r="C32" s="38"/>
      <c r="D32" s="39"/>
      <c r="E32" s="40"/>
      <c r="F32" s="35"/>
      <c r="G32" s="41" t="str">
        <f>IF(D32="","",D32*E32)</f>
        <v/>
      </c>
      <c r="J32" s="55"/>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row>
    <row r="33" spans="1:96" ht="19.5" customHeight="1" x14ac:dyDescent="0.2">
      <c r="A33" s="30">
        <v>29</v>
      </c>
      <c r="B33" s="37"/>
      <c r="C33" s="38"/>
      <c r="D33" s="39"/>
      <c r="E33" s="40"/>
      <c r="F33" s="35"/>
      <c r="G33" s="41" t="str">
        <f>IF(D33="","",D33*E33)</f>
        <v/>
      </c>
      <c r="J33" s="55"/>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row>
    <row r="34" spans="1:96" ht="19.5" customHeight="1" thickBot="1" x14ac:dyDescent="0.25">
      <c r="A34" s="30">
        <v>30</v>
      </c>
      <c r="B34" s="42"/>
      <c r="C34" s="43"/>
      <c r="D34" s="44"/>
      <c r="E34" s="45"/>
      <c r="F34" s="46"/>
      <c r="G34" s="47" t="str">
        <f t="shared" si="0"/>
        <v/>
      </c>
      <c r="J34" s="55"/>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row>
    <row r="35" spans="1:96" ht="35.1" customHeight="1" x14ac:dyDescent="0.2">
      <c r="A35" s="22"/>
      <c r="B35" s="200" t="s">
        <v>67</v>
      </c>
      <c r="C35" s="201"/>
      <c r="D35" s="57" t="s">
        <v>126</v>
      </c>
      <c r="E35" s="202"/>
      <c r="F35" s="203"/>
      <c r="G35" s="62" t="str">
        <f>K12</f>
        <v/>
      </c>
      <c r="J35" s="55"/>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row>
    <row r="36" spans="1:96" ht="24" customHeight="1" x14ac:dyDescent="0.2">
      <c r="A36" s="22"/>
      <c r="B36" s="183" t="s">
        <v>68</v>
      </c>
      <c r="C36" s="184"/>
      <c r="D36" s="185">
        <f>SUMIF($B$5:$B$34,"&lt;&gt;"&amp;"▼助成対象外",$G$5:$G$34)</f>
        <v>0</v>
      </c>
      <c r="E36" s="186"/>
      <c r="F36" s="187"/>
      <c r="G36" s="63">
        <f>IF(OR(G35=0,ISERROR(D36)),0,IF(D36&lt;0,0,D36))</f>
        <v>0</v>
      </c>
      <c r="J36" s="55"/>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row>
    <row r="37" spans="1:96" ht="24" customHeight="1" x14ac:dyDescent="0.2">
      <c r="A37" s="22"/>
      <c r="B37" s="183" t="s">
        <v>69</v>
      </c>
      <c r="C37" s="184"/>
      <c r="D37" s="185">
        <f>SUMIF($B$5:$B$34,"▼助成対象外",$G$5:$G$34)</f>
        <v>0</v>
      </c>
      <c r="E37" s="186"/>
      <c r="F37" s="187"/>
      <c r="G37" s="63">
        <f>IF(OR(G35=0,ISERROR(D37)),0,IF(D37&lt;0,0,D37))</f>
        <v>0</v>
      </c>
      <c r="J37" s="55"/>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row>
    <row r="38" spans="1:96" ht="24" customHeight="1" thickBot="1" x14ac:dyDescent="0.25">
      <c r="A38" s="22"/>
      <c r="B38" s="188" t="s">
        <v>70</v>
      </c>
      <c r="C38" s="189"/>
      <c r="D38" s="70" t="s">
        <v>71</v>
      </c>
      <c r="E38" s="190" t="s">
        <v>148</v>
      </c>
      <c r="F38" s="191"/>
      <c r="G38" s="49"/>
      <c r="H38" s="55" t="s">
        <v>153</v>
      </c>
      <c r="I38" s="55"/>
      <c r="J38" s="55"/>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row>
    <row r="39" spans="1:96" ht="37.5" customHeight="1" thickTop="1" thickBot="1" x14ac:dyDescent="0.25">
      <c r="A39" s="22"/>
      <c r="B39" s="192" t="s">
        <v>72</v>
      </c>
      <c r="C39" s="193"/>
      <c r="D39" s="194" t="str">
        <f>IF(E38=J22,K22,IF(E38=J23,K23,""))</f>
        <v/>
      </c>
      <c r="E39" s="195"/>
      <c r="F39" s="196"/>
      <c r="G39" s="64" t="str">
        <f>IF(OR(G35=0,ISERROR(D39)),0,IF(D39&lt;0,0,D39))</f>
        <v/>
      </c>
      <c r="J39" s="55"/>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row>
    <row r="40" spans="1:96" ht="22.5" customHeight="1" x14ac:dyDescent="0.2">
      <c r="A40" s="22"/>
      <c r="B40" s="182" t="s">
        <v>73</v>
      </c>
      <c r="C40" s="182"/>
      <c r="D40" s="182"/>
      <c r="E40" s="182"/>
      <c r="F40" s="182"/>
      <c r="G40" s="182"/>
      <c r="H40" s="50"/>
      <c r="J40" s="55"/>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row>
    <row r="41" spans="1:96" x14ac:dyDescent="0.2">
      <c r="J41" s="55"/>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row>
    <row r="42" spans="1:96" x14ac:dyDescent="0.2">
      <c r="J42" s="55"/>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row>
    <row r="43" spans="1:96" x14ac:dyDescent="0.2">
      <c r="J43" s="55"/>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row>
    <row r="44" spans="1:96" x14ac:dyDescent="0.2">
      <c r="J44" s="55"/>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row>
    <row r="45" spans="1:96" x14ac:dyDescent="0.2">
      <c r="J45" s="55"/>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row>
    <row r="46" spans="1:96" x14ac:dyDescent="0.2">
      <c r="J46" s="55"/>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row>
    <row r="47" spans="1:96" x14ac:dyDescent="0.2">
      <c r="J47" s="55"/>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row>
    <row r="48" spans="1:96" x14ac:dyDescent="0.2">
      <c r="J48" s="55"/>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row>
    <row r="49" spans="10:96" x14ac:dyDescent="0.2">
      <c r="J49" s="55"/>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row>
    <row r="50" spans="10:96" x14ac:dyDescent="0.2">
      <c r="J50" s="55"/>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row>
    <row r="51" spans="10:96" x14ac:dyDescent="0.2">
      <c r="J51" s="55"/>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row>
    <row r="52" spans="10:96" x14ac:dyDescent="0.2">
      <c r="J52" s="55"/>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row>
    <row r="53" spans="10:96" x14ac:dyDescent="0.2">
      <c r="J53" s="55"/>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row>
    <row r="54" spans="10:96" x14ac:dyDescent="0.2">
      <c r="J54" s="55"/>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row>
    <row r="55" spans="10:96" x14ac:dyDescent="0.2">
      <c r="J55" s="55"/>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row>
    <row r="56" spans="10:96" x14ac:dyDescent="0.2">
      <c r="J56" s="55"/>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row>
    <row r="57" spans="10:96" x14ac:dyDescent="0.2">
      <c r="J57" s="55"/>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row>
    <row r="58" spans="10:96" x14ac:dyDescent="0.2">
      <c r="J58" s="55"/>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row>
    <row r="59" spans="10:96" x14ac:dyDescent="0.2">
      <c r="J59" s="55"/>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row>
    <row r="60" spans="10:96" x14ac:dyDescent="0.2">
      <c r="J60" s="55"/>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row>
    <row r="61" spans="10:96" x14ac:dyDescent="0.2">
      <c r="J61" s="55"/>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row>
    <row r="62" spans="10:96" x14ac:dyDescent="0.2">
      <c r="J62" s="55"/>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row>
    <row r="63" spans="10:96" x14ac:dyDescent="0.2">
      <c r="J63" s="55"/>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row>
    <row r="64" spans="10:96" x14ac:dyDescent="0.2">
      <c r="J64" s="55"/>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row>
    <row r="65" spans="10:96" x14ac:dyDescent="0.2">
      <c r="J65" s="55"/>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row>
    <row r="66" spans="10:96" x14ac:dyDescent="0.2">
      <c r="J66" s="55"/>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row>
    <row r="67" spans="10:96" x14ac:dyDescent="0.2">
      <c r="J67" s="55"/>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row>
    <row r="68" spans="10:96" x14ac:dyDescent="0.2">
      <c r="J68" s="55"/>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row>
    <row r="69" spans="10:96" x14ac:dyDescent="0.2">
      <c r="J69" s="55"/>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row>
    <row r="70" spans="10:96" x14ac:dyDescent="0.2">
      <c r="J70" s="55"/>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row>
    <row r="71" spans="10:96" x14ac:dyDescent="0.2">
      <c r="J71" s="55"/>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row>
    <row r="72" spans="10:96" x14ac:dyDescent="0.2">
      <c r="J72" s="55"/>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row>
    <row r="73" spans="10:96" x14ac:dyDescent="0.2">
      <c r="J73" s="55"/>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row>
    <row r="74" spans="10:96" x14ac:dyDescent="0.2">
      <c r="J74" s="55"/>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row>
    <row r="75" spans="10:96" x14ac:dyDescent="0.2">
      <c r="J75" s="55"/>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row>
    <row r="76" spans="10:96" x14ac:dyDescent="0.2">
      <c r="J76" s="55"/>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row>
    <row r="77" spans="10:96" x14ac:dyDescent="0.2">
      <c r="J77" s="55"/>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row>
    <row r="78" spans="10:96" x14ac:dyDescent="0.2">
      <c r="J78" s="55"/>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row>
    <row r="79" spans="10:96" x14ac:dyDescent="0.2">
      <c r="J79" s="55"/>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row>
    <row r="80" spans="10:96" x14ac:dyDescent="0.2">
      <c r="J80" s="55"/>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row>
    <row r="81" spans="10:96" x14ac:dyDescent="0.2">
      <c r="J81" s="55"/>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row>
    <row r="82" spans="10:96" x14ac:dyDescent="0.2">
      <c r="J82" s="55"/>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row>
    <row r="83" spans="10:96" x14ac:dyDescent="0.2">
      <c r="J83" s="55"/>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row>
    <row r="84" spans="10:96" x14ac:dyDescent="0.2">
      <c r="J84" s="55"/>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row>
    <row r="85" spans="10:96" x14ac:dyDescent="0.2">
      <c r="J85" s="55"/>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row>
    <row r="86" spans="10:96" x14ac:dyDescent="0.2">
      <c r="J86" s="55"/>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row>
    <row r="87" spans="10:96" x14ac:dyDescent="0.2">
      <c r="J87" s="55"/>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row>
    <row r="88" spans="10:96" x14ac:dyDescent="0.2">
      <c r="J88" s="55"/>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row>
    <row r="89" spans="10:96" x14ac:dyDescent="0.2">
      <c r="J89" s="55"/>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row>
    <row r="90" spans="10:96" x14ac:dyDescent="0.2">
      <c r="J90" s="55"/>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row>
    <row r="91" spans="10:96" x14ac:dyDescent="0.2">
      <c r="J91" s="55"/>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row>
    <row r="92" spans="10:96" x14ac:dyDescent="0.2">
      <c r="J92" s="55"/>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row>
    <row r="93" spans="10:96" x14ac:dyDescent="0.2">
      <c r="J93" s="55"/>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row>
    <row r="94" spans="10:96" x14ac:dyDescent="0.2">
      <c r="J94" s="55"/>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row>
    <row r="95" spans="10:96" x14ac:dyDescent="0.2">
      <c r="J95" s="55"/>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row>
    <row r="96" spans="10:96" x14ac:dyDescent="0.2">
      <c r="J96" s="55"/>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row>
    <row r="97" spans="10:96" x14ac:dyDescent="0.2">
      <c r="J97" s="55"/>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row>
    <row r="98" spans="10:96" x14ac:dyDescent="0.2">
      <c r="J98" s="55"/>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row>
    <row r="99" spans="10:96" x14ac:dyDescent="0.2">
      <c r="J99" s="55"/>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row>
    <row r="100" spans="10:96" x14ac:dyDescent="0.2">
      <c r="J100" s="55"/>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row>
    <row r="101" spans="10:96" x14ac:dyDescent="0.2">
      <c r="J101" s="55"/>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row>
    <row r="102" spans="10:96" x14ac:dyDescent="0.2">
      <c r="J102" s="55"/>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row>
    <row r="103" spans="10:96" x14ac:dyDescent="0.2">
      <c r="J103" s="55"/>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row>
    <row r="104" spans="10:96" x14ac:dyDescent="0.2">
      <c r="J104" s="55"/>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row>
    <row r="105" spans="10:96" x14ac:dyDescent="0.2">
      <c r="J105" s="55"/>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row>
    <row r="106" spans="10:96" x14ac:dyDescent="0.2">
      <c r="J106" s="55"/>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row>
    <row r="107" spans="10:96" x14ac:dyDescent="0.2">
      <c r="J107" s="55"/>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row>
    <row r="108" spans="10:96" x14ac:dyDescent="0.2">
      <c r="J108" s="55"/>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row>
    <row r="109" spans="10:96" x14ac:dyDescent="0.2">
      <c r="J109" s="55"/>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row>
    <row r="110" spans="10:96" x14ac:dyDescent="0.2">
      <c r="J110" s="55"/>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row>
    <row r="111" spans="10:96" x14ac:dyDescent="0.2">
      <c r="J111" s="55"/>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row>
    <row r="112" spans="10:96" x14ac:dyDescent="0.2">
      <c r="J112" s="55"/>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row>
    <row r="113" spans="10:96" x14ac:dyDescent="0.2">
      <c r="J113" s="55"/>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row>
    <row r="114" spans="10:96" x14ac:dyDescent="0.2">
      <c r="J114" s="55"/>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row>
    <row r="115" spans="10:96" x14ac:dyDescent="0.2">
      <c r="J115" s="55"/>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row>
    <row r="116" spans="10:96" x14ac:dyDescent="0.2">
      <c r="J116" s="55"/>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row>
    <row r="117" spans="10:96" x14ac:dyDescent="0.2">
      <c r="J117" s="55"/>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row>
    <row r="118" spans="10:96" x14ac:dyDescent="0.2">
      <c r="J118" s="55"/>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row>
    <row r="119" spans="10:96" x14ac:dyDescent="0.2">
      <c r="J119" s="55"/>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row>
    <row r="120" spans="10:96" x14ac:dyDescent="0.2">
      <c r="J120" s="55"/>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row>
    <row r="121" spans="10:96" x14ac:dyDescent="0.2">
      <c r="J121" s="55"/>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row>
    <row r="122" spans="10:96" x14ac:dyDescent="0.2">
      <c r="J122" s="55"/>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row>
    <row r="123" spans="10:96" x14ac:dyDescent="0.2">
      <c r="J123" s="55"/>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row>
    <row r="124" spans="10:96" x14ac:dyDescent="0.2">
      <c r="J124" s="55"/>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row>
    <row r="125" spans="10:96" x14ac:dyDescent="0.2">
      <c r="J125" s="55"/>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row>
    <row r="126" spans="10:96" x14ac:dyDescent="0.2">
      <c r="J126" s="55"/>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row>
    <row r="127" spans="10:96" x14ac:dyDescent="0.2">
      <c r="J127" s="55"/>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row>
    <row r="128" spans="10:96" x14ac:dyDescent="0.2">
      <c r="J128" s="55"/>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row>
    <row r="129" spans="10:96" x14ac:dyDescent="0.2">
      <c r="J129" s="55"/>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row>
    <row r="130" spans="10:96" x14ac:dyDescent="0.2">
      <c r="J130" s="55"/>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row>
    <row r="131" spans="10:96" x14ac:dyDescent="0.2">
      <c r="J131" s="55"/>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row>
    <row r="132" spans="10:96" x14ac:dyDescent="0.2">
      <c r="J132" s="55"/>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row>
    <row r="133" spans="10:96" x14ac:dyDescent="0.2">
      <c r="J133" s="55"/>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row>
    <row r="134" spans="10:96" x14ac:dyDescent="0.2">
      <c r="J134" s="55"/>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row>
    <row r="135" spans="10:96" x14ac:dyDescent="0.2">
      <c r="J135" s="55"/>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row>
    <row r="136" spans="10:96" x14ac:dyDescent="0.2">
      <c r="J136" s="55"/>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row>
    <row r="137" spans="10:96" x14ac:dyDescent="0.2">
      <c r="J137" s="55"/>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row>
    <row r="138" spans="10:96" x14ac:dyDescent="0.2">
      <c r="J138" s="55"/>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row>
    <row r="139" spans="10:96" x14ac:dyDescent="0.2">
      <c r="J139" s="55"/>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row>
    <row r="140" spans="10:96" x14ac:dyDescent="0.2">
      <c r="J140" s="55"/>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row>
    <row r="141" spans="10:96" x14ac:dyDescent="0.2">
      <c r="J141" s="55"/>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row>
    <row r="142" spans="10:96" x14ac:dyDescent="0.2">
      <c r="J142" s="55"/>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row>
    <row r="143" spans="10:96" x14ac:dyDescent="0.2">
      <c r="J143" s="55"/>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row>
    <row r="144" spans="10:96" x14ac:dyDescent="0.2">
      <c r="J144" s="55"/>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row>
    <row r="145" spans="10:96" x14ac:dyDescent="0.2">
      <c r="J145" s="55"/>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row>
    <row r="146" spans="10:96" x14ac:dyDescent="0.2">
      <c r="J146" s="55"/>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row>
    <row r="147" spans="10:96" x14ac:dyDescent="0.2">
      <c r="J147" s="55"/>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row>
    <row r="148" spans="10:96" x14ac:dyDescent="0.2">
      <c r="J148" s="55"/>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row>
    <row r="149" spans="10:96" x14ac:dyDescent="0.2">
      <c r="J149" s="55"/>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row>
    <row r="150" spans="10:96" x14ac:dyDescent="0.2">
      <c r="J150" s="55"/>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row>
    <row r="151" spans="10:96" x14ac:dyDescent="0.2">
      <c r="J151" s="55"/>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row>
    <row r="152" spans="10:96" x14ac:dyDescent="0.2">
      <c r="J152" s="55"/>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row>
    <row r="153" spans="10:96" x14ac:dyDescent="0.2">
      <c r="J153" s="55"/>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row>
    <row r="154" spans="10:96" x14ac:dyDescent="0.2">
      <c r="J154" s="55"/>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row>
    <row r="155" spans="10:96" x14ac:dyDescent="0.2">
      <c r="J155" s="55"/>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row>
    <row r="156" spans="10:96" x14ac:dyDescent="0.2">
      <c r="J156" s="55"/>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row>
    <row r="157" spans="10:96" x14ac:dyDescent="0.2">
      <c r="J157" s="55"/>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row>
    <row r="158" spans="10:96" x14ac:dyDescent="0.2">
      <c r="J158" s="55"/>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row>
    <row r="159" spans="10:96" x14ac:dyDescent="0.2">
      <c r="J159" s="55"/>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row>
    <row r="160" spans="10:96" x14ac:dyDescent="0.2">
      <c r="J160" s="55"/>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row>
    <row r="161" spans="10:96" x14ac:dyDescent="0.2">
      <c r="J161" s="55"/>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row>
    <row r="162" spans="10:96" x14ac:dyDescent="0.2">
      <c r="J162" s="55"/>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c r="CO162" s="58"/>
      <c r="CP162" s="58"/>
      <c r="CQ162" s="58"/>
      <c r="CR162" s="58"/>
    </row>
    <row r="163" spans="10:96" x14ac:dyDescent="0.2">
      <c r="J163" s="55"/>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58"/>
      <c r="CR163" s="58"/>
    </row>
    <row r="164" spans="10:96" x14ac:dyDescent="0.2">
      <c r="J164" s="55"/>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row>
    <row r="165" spans="10:96" x14ac:dyDescent="0.2">
      <c r="J165" s="55"/>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c r="CO165" s="58"/>
      <c r="CP165" s="58"/>
      <c r="CQ165" s="58"/>
      <c r="CR165" s="58"/>
    </row>
    <row r="166" spans="10:96" x14ac:dyDescent="0.2">
      <c r="J166" s="55"/>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c r="CO166" s="58"/>
      <c r="CP166" s="58"/>
      <c r="CQ166" s="58"/>
      <c r="CR166" s="58"/>
    </row>
    <row r="167" spans="10:96" x14ac:dyDescent="0.2">
      <c r="J167" s="55"/>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8"/>
      <c r="BY167" s="58"/>
      <c r="BZ167" s="58"/>
      <c r="CA167" s="58"/>
      <c r="CB167" s="58"/>
      <c r="CC167" s="58"/>
      <c r="CD167" s="58"/>
      <c r="CE167" s="58"/>
      <c r="CF167" s="58"/>
      <c r="CG167" s="58"/>
      <c r="CH167" s="58"/>
      <c r="CI167" s="58"/>
      <c r="CJ167" s="58"/>
      <c r="CK167" s="58"/>
      <c r="CL167" s="58"/>
      <c r="CM167" s="58"/>
      <c r="CN167" s="58"/>
      <c r="CO167" s="58"/>
      <c r="CP167" s="58"/>
      <c r="CQ167" s="58"/>
      <c r="CR167" s="58"/>
    </row>
    <row r="168" spans="10:96" x14ac:dyDescent="0.2">
      <c r="J168" s="55"/>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c r="CO168" s="58"/>
      <c r="CP168" s="58"/>
      <c r="CQ168" s="58"/>
      <c r="CR168" s="58"/>
    </row>
    <row r="169" spans="10:96" x14ac:dyDescent="0.2">
      <c r="J169" s="55"/>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c r="BS169" s="58"/>
      <c r="BT169" s="58"/>
      <c r="BU169" s="58"/>
      <c r="BV169" s="58"/>
      <c r="BW169" s="58"/>
      <c r="BX169" s="58"/>
      <c r="BY169" s="58"/>
      <c r="BZ169" s="58"/>
      <c r="CA169" s="58"/>
      <c r="CB169" s="58"/>
      <c r="CC169" s="58"/>
      <c r="CD169" s="58"/>
      <c r="CE169" s="58"/>
      <c r="CF169" s="58"/>
      <c r="CG169" s="58"/>
      <c r="CH169" s="58"/>
      <c r="CI169" s="58"/>
      <c r="CJ169" s="58"/>
      <c r="CK169" s="58"/>
      <c r="CL169" s="58"/>
      <c r="CM169" s="58"/>
      <c r="CN169" s="58"/>
      <c r="CO169" s="58"/>
      <c r="CP169" s="58"/>
      <c r="CQ169" s="58"/>
      <c r="CR169" s="58"/>
    </row>
    <row r="170" spans="10:96" x14ac:dyDescent="0.2">
      <c r="J170" s="55"/>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8"/>
      <c r="BY170" s="58"/>
      <c r="BZ170" s="58"/>
      <c r="CA170" s="58"/>
      <c r="CB170" s="58"/>
      <c r="CC170" s="58"/>
      <c r="CD170" s="58"/>
      <c r="CE170" s="58"/>
      <c r="CF170" s="58"/>
      <c r="CG170" s="58"/>
      <c r="CH170" s="58"/>
      <c r="CI170" s="58"/>
      <c r="CJ170" s="58"/>
      <c r="CK170" s="58"/>
      <c r="CL170" s="58"/>
      <c r="CM170" s="58"/>
      <c r="CN170" s="58"/>
      <c r="CO170" s="58"/>
      <c r="CP170" s="58"/>
      <c r="CQ170" s="58"/>
      <c r="CR170" s="58"/>
    </row>
    <row r="171" spans="10:96" x14ac:dyDescent="0.2">
      <c r="J171" s="55"/>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8"/>
      <c r="BY171" s="58"/>
      <c r="BZ171" s="58"/>
      <c r="CA171" s="58"/>
      <c r="CB171" s="58"/>
      <c r="CC171" s="58"/>
      <c r="CD171" s="58"/>
      <c r="CE171" s="58"/>
      <c r="CF171" s="58"/>
      <c r="CG171" s="58"/>
      <c r="CH171" s="58"/>
      <c r="CI171" s="58"/>
      <c r="CJ171" s="58"/>
      <c r="CK171" s="58"/>
      <c r="CL171" s="58"/>
      <c r="CM171" s="58"/>
      <c r="CN171" s="58"/>
      <c r="CO171" s="58"/>
      <c r="CP171" s="58"/>
      <c r="CQ171" s="58"/>
      <c r="CR171" s="58"/>
    </row>
    <row r="172" spans="10:96" x14ac:dyDescent="0.2">
      <c r="J172" s="55"/>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8"/>
      <c r="BY172" s="58"/>
      <c r="BZ172" s="58"/>
      <c r="CA172" s="58"/>
      <c r="CB172" s="58"/>
      <c r="CC172" s="58"/>
      <c r="CD172" s="58"/>
      <c r="CE172" s="58"/>
      <c r="CF172" s="58"/>
      <c r="CG172" s="58"/>
      <c r="CH172" s="58"/>
      <c r="CI172" s="58"/>
      <c r="CJ172" s="58"/>
      <c r="CK172" s="58"/>
      <c r="CL172" s="58"/>
      <c r="CM172" s="58"/>
      <c r="CN172" s="58"/>
      <c r="CO172" s="58"/>
      <c r="CP172" s="58"/>
      <c r="CQ172" s="58"/>
      <c r="CR172" s="58"/>
    </row>
    <row r="173" spans="10:96" x14ac:dyDescent="0.2">
      <c r="J173" s="55"/>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row>
    <row r="174" spans="10:96" x14ac:dyDescent="0.2">
      <c r="J174" s="55"/>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8"/>
      <c r="BY174" s="58"/>
      <c r="BZ174" s="58"/>
      <c r="CA174" s="58"/>
      <c r="CB174" s="58"/>
      <c r="CC174" s="58"/>
      <c r="CD174" s="58"/>
      <c r="CE174" s="58"/>
      <c r="CF174" s="58"/>
      <c r="CG174" s="58"/>
      <c r="CH174" s="58"/>
      <c r="CI174" s="58"/>
      <c r="CJ174" s="58"/>
      <c r="CK174" s="58"/>
      <c r="CL174" s="58"/>
      <c r="CM174" s="58"/>
      <c r="CN174" s="58"/>
      <c r="CO174" s="58"/>
      <c r="CP174" s="58"/>
      <c r="CQ174" s="58"/>
      <c r="CR174" s="58"/>
    </row>
    <row r="175" spans="10:96" x14ac:dyDescent="0.2">
      <c r="J175" s="55"/>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8"/>
      <c r="BY175" s="58"/>
      <c r="BZ175" s="58"/>
      <c r="CA175" s="58"/>
      <c r="CB175" s="58"/>
      <c r="CC175" s="58"/>
      <c r="CD175" s="58"/>
      <c r="CE175" s="58"/>
      <c r="CF175" s="58"/>
      <c r="CG175" s="58"/>
      <c r="CH175" s="58"/>
      <c r="CI175" s="58"/>
      <c r="CJ175" s="58"/>
      <c r="CK175" s="58"/>
      <c r="CL175" s="58"/>
      <c r="CM175" s="58"/>
      <c r="CN175" s="58"/>
      <c r="CO175" s="58"/>
      <c r="CP175" s="58"/>
      <c r="CQ175" s="58"/>
      <c r="CR175" s="58"/>
    </row>
    <row r="176" spans="10:96" x14ac:dyDescent="0.2">
      <c r="J176" s="55"/>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8"/>
      <c r="BY176" s="58"/>
      <c r="BZ176" s="58"/>
      <c r="CA176" s="58"/>
      <c r="CB176" s="58"/>
      <c r="CC176" s="58"/>
      <c r="CD176" s="58"/>
      <c r="CE176" s="58"/>
      <c r="CF176" s="58"/>
      <c r="CG176" s="58"/>
      <c r="CH176" s="58"/>
      <c r="CI176" s="58"/>
      <c r="CJ176" s="58"/>
      <c r="CK176" s="58"/>
      <c r="CL176" s="58"/>
      <c r="CM176" s="58"/>
      <c r="CN176" s="58"/>
      <c r="CO176" s="58"/>
      <c r="CP176" s="58"/>
      <c r="CQ176" s="58"/>
      <c r="CR176" s="58"/>
    </row>
    <row r="177" spans="10:96" x14ac:dyDescent="0.2">
      <c r="J177" s="55"/>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c r="BS177" s="58"/>
      <c r="BT177" s="58"/>
      <c r="BU177" s="58"/>
      <c r="BV177" s="58"/>
      <c r="BW177" s="58"/>
      <c r="BX177" s="58"/>
      <c r="BY177" s="58"/>
      <c r="BZ177" s="58"/>
      <c r="CA177" s="58"/>
      <c r="CB177" s="58"/>
      <c r="CC177" s="58"/>
      <c r="CD177" s="58"/>
      <c r="CE177" s="58"/>
      <c r="CF177" s="58"/>
      <c r="CG177" s="58"/>
      <c r="CH177" s="58"/>
      <c r="CI177" s="58"/>
      <c r="CJ177" s="58"/>
      <c r="CK177" s="58"/>
      <c r="CL177" s="58"/>
      <c r="CM177" s="58"/>
      <c r="CN177" s="58"/>
      <c r="CO177" s="58"/>
      <c r="CP177" s="58"/>
      <c r="CQ177" s="58"/>
      <c r="CR177" s="58"/>
    </row>
    <row r="178" spans="10:96" x14ac:dyDescent="0.2">
      <c r="J178" s="55"/>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8"/>
      <c r="BY178" s="58"/>
      <c r="BZ178" s="58"/>
      <c r="CA178" s="58"/>
      <c r="CB178" s="58"/>
      <c r="CC178" s="58"/>
      <c r="CD178" s="58"/>
      <c r="CE178" s="58"/>
      <c r="CF178" s="58"/>
      <c r="CG178" s="58"/>
      <c r="CH178" s="58"/>
      <c r="CI178" s="58"/>
      <c r="CJ178" s="58"/>
      <c r="CK178" s="58"/>
      <c r="CL178" s="58"/>
      <c r="CM178" s="58"/>
      <c r="CN178" s="58"/>
      <c r="CO178" s="58"/>
      <c r="CP178" s="58"/>
      <c r="CQ178" s="58"/>
      <c r="CR178" s="58"/>
    </row>
    <row r="179" spans="10:96" x14ac:dyDescent="0.2">
      <c r="J179" s="55"/>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8"/>
      <c r="BY179" s="58"/>
      <c r="BZ179" s="58"/>
      <c r="CA179" s="58"/>
      <c r="CB179" s="58"/>
      <c r="CC179" s="58"/>
      <c r="CD179" s="58"/>
      <c r="CE179" s="58"/>
      <c r="CF179" s="58"/>
      <c r="CG179" s="58"/>
      <c r="CH179" s="58"/>
      <c r="CI179" s="58"/>
      <c r="CJ179" s="58"/>
      <c r="CK179" s="58"/>
      <c r="CL179" s="58"/>
      <c r="CM179" s="58"/>
      <c r="CN179" s="58"/>
      <c r="CO179" s="58"/>
      <c r="CP179" s="58"/>
      <c r="CQ179" s="58"/>
      <c r="CR179" s="58"/>
    </row>
    <row r="180" spans="10:96" x14ac:dyDescent="0.2">
      <c r="J180" s="55"/>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c r="BS180" s="58"/>
      <c r="BT180" s="58"/>
      <c r="BU180" s="58"/>
      <c r="BV180" s="58"/>
      <c r="BW180" s="58"/>
      <c r="BX180" s="58"/>
      <c r="BY180" s="58"/>
      <c r="BZ180" s="58"/>
      <c r="CA180" s="58"/>
      <c r="CB180" s="58"/>
      <c r="CC180" s="58"/>
      <c r="CD180" s="58"/>
      <c r="CE180" s="58"/>
      <c r="CF180" s="58"/>
      <c r="CG180" s="58"/>
      <c r="CH180" s="58"/>
      <c r="CI180" s="58"/>
      <c r="CJ180" s="58"/>
      <c r="CK180" s="58"/>
      <c r="CL180" s="58"/>
      <c r="CM180" s="58"/>
      <c r="CN180" s="58"/>
      <c r="CO180" s="58"/>
      <c r="CP180" s="58"/>
      <c r="CQ180" s="58"/>
      <c r="CR180" s="58"/>
    </row>
    <row r="181" spans="10:96" x14ac:dyDescent="0.2">
      <c r="J181" s="55"/>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c r="BS181" s="58"/>
      <c r="BT181" s="58"/>
      <c r="BU181" s="58"/>
      <c r="BV181" s="58"/>
      <c r="BW181" s="58"/>
      <c r="BX181" s="58"/>
      <c r="BY181" s="58"/>
      <c r="BZ181" s="58"/>
      <c r="CA181" s="58"/>
      <c r="CB181" s="58"/>
      <c r="CC181" s="58"/>
      <c r="CD181" s="58"/>
      <c r="CE181" s="58"/>
      <c r="CF181" s="58"/>
      <c r="CG181" s="58"/>
      <c r="CH181" s="58"/>
      <c r="CI181" s="58"/>
      <c r="CJ181" s="58"/>
      <c r="CK181" s="58"/>
      <c r="CL181" s="58"/>
      <c r="CM181" s="58"/>
      <c r="CN181" s="58"/>
      <c r="CO181" s="58"/>
      <c r="CP181" s="58"/>
      <c r="CQ181" s="58"/>
      <c r="CR181" s="58"/>
    </row>
    <row r="182" spans="10:96" x14ac:dyDescent="0.2">
      <c r="J182" s="55"/>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row>
    <row r="183" spans="10:96" x14ac:dyDescent="0.2">
      <c r="J183" s="55"/>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8"/>
      <c r="BY183" s="58"/>
      <c r="BZ183" s="58"/>
      <c r="CA183" s="58"/>
      <c r="CB183" s="58"/>
      <c r="CC183" s="58"/>
      <c r="CD183" s="58"/>
      <c r="CE183" s="58"/>
      <c r="CF183" s="58"/>
      <c r="CG183" s="58"/>
      <c r="CH183" s="58"/>
      <c r="CI183" s="58"/>
      <c r="CJ183" s="58"/>
      <c r="CK183" s="58"/>
      <c r="CL183" s="58"/>
      <c r="CM183" s="58"/>
      <c r="CN183" s="58"/>
      <c r="CO183" s="58"/>
      <c r="CP183" s="58"/>
      <c r="CQ183" s="58"/>
      <c r="CR183" s="58"/>
    </row>
    <row r="184" spans="10:96" x14ac:dyDescent="0.2">
      <c r="J184" s="55"/>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58"/>
      <c r="BV184" s="58"/>
      <c r="BW184" s="58"/>
      <c r="BX184" s="58"/>
      <c r="BY184" s="58"/>
      <c r="BZ184" s="58"/>
      <c r="CA184" s="58"/>
      <c r="CB184" s="58"/>
      <c r="CC184" s="58"/>
      <c r="CD184" s="58"/>
      <c r="CE184" s="58"/>
      <c r="CF184" s="58"/>
      <c r="CG184" s="58"/>
      <c r="CH184" s="58"/>
      <c r="CI184" s="58"/>
      <c r="CJ184" s="58"/>
      <c r="CK184" s="58"/>
      <c r="CL184" s="58"/>
      <c r="CM184" s="58"/>
      <c r="CN184" s="58"/>
      <c r="CO184" s="58"/>
      <c r="CP184" s="58"/>
      <c r="CQ184" s="58"/>
      <c r="CR184" s="58"/>
    </row>
    <row r="185" spans="10:96" x14ac:dyDescent="0.2">
      <c r="J185" s="55"/>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c r="BI185" s="58"/>
      <c r="BJ185" s="58"/>
      <c r="BK185" s="58"/>
      <c r="BL185" s="58"/>
      <c r="BM185" s="58"/>
      <c r="BN185" s="58"/>
      <c r="BO185" s="58"/>
      <c r="BP185" s="58"/>
      <c r="BQ185" s="58"/>
      <c r="BR185" s="58"/>
      <c r="BS185" s="58"/>
      <c r="BT185" s="58"/>
      <c r="BU185" s="58"/>
      <c r="BV185" s="58"/>
      <c r="BW185" s="58"/>
      <c r="BX185" s="58"/>
      <c r="BY185" s="58"/>
      <c r="BZ185" s="58"/>
      <c r="CA185" s="58"/>
      <c r="CB185" s="58"/>
      <c r="CC185" s="58"/>
      <c r="CD185" s="58"/>
      <c r="CE185" s="58"/>
      <c r="CF185" s="58"/>
      <c r="CG185" s="58"/>
      <c r="CH185" s="58"/>
      <c r="CI185" s="58"/>
      <c r="CJ185" s="58"/>
      <c r="CK185" s="58"/>
      <c r="CL185" s="58"/>
      <c r="CM185" s="58"/>
      <c r="CN185" s="58"/>
      <c r="CO185" s="58"/>
      <c r="CP185" s="58"/>
      <c r="CQ185" s="58"/>
      <c r="CR185" s="58"/>
    </row>
    <row r="186" spans="10:96" x14ac:dyDescent="0.2">
      <c r="J186" s="55"/>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8"/>
      <c r="BY186" s="58"/>
      <c r="BZ186" s="58"/>
      <c r="CA186" s="58"/>
      <c r="CB186" s="58"/>
      <c r="CC186" s="58"/>
      <c r="CD186" s="58"/>
      <c r="CE186" s="58"/>
      <c r="CF186" s="58"/>
      <c r="CG186" s="58"/>
      <c r="CH186" s="58"/>
      <c r="CI186" s="58"/>
      <c r="CJ186" s="58"/>
      <c r="CK186" s="58"/>
      <c r="CL186" s="58"/>
      <c r="CM186" s="58"/>
      <c r="CN186" s="58"/>
      <c r="CO186" s="58"/>
      <c r="CP186" s="58"/>
      <c r="CQ186" s="58"/>
      <c r="CR186" s="58"/>
    </row>
    <row r="187" spans="10:96" x14ac:dyDescent="0.2">
      <c r="J187" s="55"/>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c r="BK187" s="58"/>
      <c r="BL187" s="58"/>
      <c r="BM187" s="58"/>
      <c r="BN187" s="58"/>
      <c r="BO187" s="58"/>
      <c r="BP187" s="58"/>
      <c r="BQ187" s="58"/>
      <c r="BR187" s="58"/>
      <c r="BS187" s="58"/>
      <c r="BT187" s="58"/>
      <c r="BU187" s="58"/>
      <c r="BV187" s="58"/>
      <c r="BW187" s="58"/>
      <c r="BX187" s="58"/>
      <c r="BY187" s="58"/>
      <c r="BZ187" s="58"/>
      <c r="CA187" s="58"/>
      <c r="CB187" s="58"/>
      <c r="CC187" s="58"/>
      <c r="CD187" s="58"/>
      <c r="CE187" s="58"/>
      <c r="CF187" s="58"/>
      <c r="CG187" s="58"/>
      <c r="CH187" s="58"/>
      <c r="CI187" s="58"/>
      <c r="CJ187" s="58"/>
      <c r="CK187" s="58"/>
      <c r="CL187" s="58"/>
      <c r="CM187" s="58"/>
      <c r="CN187" s="58"/>
      <c r="CO187" s="58"/>
      <c r="CP187" s="58"/>
      <c r="CQ187" s="58"/>
      <c r="CR187" s="58"/>
    </row>
    <row r="188" spans="10:96" x14ac:dyDescent="0.2">
      <c r="J188" s="55"/>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8"/>
      <c r="BY188" s="58"/>
      <c r="BZ188" s="58"/>
      <c r="CA188" s="58"/>
      <c r="CB188" s="58"/>
      <c r="CC188" s="58"/>
      <c r="CD188" s="58"/>
      <c r="CE188" s="58"/>
      <c r="CF188" s="58"/>
      <c r="CG188" s="58"/>
      <c r="CH188" s="58"/>
      <c r="CI188" s="58"/>
      <c r="CJ188" s="58"/>
      <c r="CK188" s="58"/>
      <c r="CL188" s="58"/>
      <c r="CM188" s="58"/>
      <c r="CN188" s="58"/>
      <c r="CO188" s="58"/>
      <c r="CP188" s="58"/>
      <c r="CQ188" s="58"/>
      <c r="CR188" s="58"/>
    </row>
    <row r="189" spans="10:96" x14ac:dyDescent="0.2">
      <c r="J189" s="55"/>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c r="BI189" s="58"/>
      <c r="BJ189" s="58"/>
      <c r="BK189" s="58"/>
      <c r="BL189" s="58"/>
      <c r="BM189" s="58"/>
      <c r="BN189" s="58"/>
      <c r="BO189" s="58"/>
      <c r="BP189" s="58"/>
      <c r="BQ189" s="58"/>
      <c r="BR189" s="58"/>
      <c r="BS189" s="58"/>
      <c r="BT189" s="58"/>
      <c r="BU189" s="58"/>
      <c r="BV189" s="58"/>
      <c r="BW189" s="58"/>
      <c r="BX189" s="58"/>
      <c r="BY189" s="58"/>
      <c r="BZ189" s="58"/>
      <c r="CA189" s="58"/>
      <c r="CB189" s="58"/>
      <c r="CC189" s="58"/>
      <c r="CD189" s="58"/>
      <c r="CE189" s="58"/>
      <c r="CF189" s="58"/>
      <c r="CG189" s="58"/>
      <c r="CH189" s="58"/>
      <c r="CI189" s="58"/>
      <c r="CJ189" s="58"/>
      <c r="CK189" s="58"/>
      <c r="CL189" s="58"/>
      <c r="CM189" s="58"/>
      <c r="CN189" s="58"/>
      <c r="CO189" s="58"/>
      <c r="CP189" s="58"/>
      <c r="CQ189" s="58"/>
      <c r="CR189" s="58"/>
    </row>
    <row r="190" spans="10:96" x14ac:dyDescent="0.2">
      <c r="J190" s="55"/>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c r="BD190" s="58"/>
      <c r="BE190" s="58"/>
      <c r="BF190" s="58"/>
      <c r="BG190" s="58"/>
      <c r="BH190" s="58"/>
      <c r="BI190" s="58"/>
      <c r="BJ190" s="58"/>
      <c r="BK190" s="58"/>
      <c r="BL190" s="58"/>
      <c r="BM190" s="58"/>
      <c r="BN190" s="58"/>
      <c r="BO190" s="58"/>
      <c r="BP190" s="58"/>
      <c r="BQ190" s="58"/>
      <c r="BR190" s="58"/>
      <c r="BS190" s="58"/>
      <c r="BT190" s="58"/>
      <c r="BU190" s="58"/>
      <c r="BV190" s="58"/>
      <c r="BW190" s="58"/>
      <c r="BX190" s="58"/>
      <c r="BY190" s="58"/>
      <c r="BZ190" s="58"/>
      <c r="CA190" s="58"/>
      <c r="CB190" s="58"/>
      <c r="CC190" s="58"/>
      <c r="CD190" s="58"/>
      <c r="CE190" s="58"/>
      <c r="CF190" s="58"/>
      <c r="CG190" s="58"/>
      <c r="CH190" s="58"/>
      <c r="CI190" s="58"/>
      <c r="CJ190" s="58"/>
      <c r="CK190" s="58"/>
      <c r="CL190" s="58"/>
      <c r="CM190" s="58"/>
      <c r="CN190" s="58"/>
      <c r="CO190" s="58"/>
      <c r="CP190" s="58"/>
      <c r="CQ190" s="58"/>
      <c r="CR190" s="58"/>
    </row>
    <row r="191" spans="10:96" x14ac:dyDescent="0.2">
      <c r="J191" s="55"/>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c r="BI191" s="58"/>
      <c r="BJ191" s="58"/>
      <c r="BK191" s="58"/>
      <c r="BL191" s="58"/>
      <c r="BM191" s="58"/>
      <c r="BN191" s="58"/>
      <c r="BO191" s="58"/>
      <c r="BP191" s="58"/>
      <c r="BQ191" s="58"/>
      <c r="BR191" s="58"/>
      <c r="BS191" s="58"/>
      <c r="BT191" s="58"/>
      <c r="BU191" s="58"/>
      <c r="BV191" s="58"/>
      <c r="BW191" s="58"/>
      <c r="BX191" s="58"/>
      <c r="BY191" s="58"/>
      <c r="BZ191" s="58"/>
      <c r="CA191" s="58"/>
      <c r="CB191" s="58"/>
      <c r="CC191" s="58"/>
      <c r="CD191" s="58"/>
      <c r="CE191" s="58"/>
      <c r="CF191" s="58"/>
      <c r="CG191" s="58"/>
      <c r="CH191" s="58"/>
      <c r="CI191" s="58"/>
      <c r="CJ191" s="58"/>
      <c r="CK191" s="58"/>
      <c r="CL191" s="58"/>
      <c r="CM191" s="58"/>
      <c r="CN191" s="58"/>
      <c r="CO191" s="58"/>
      <c r="CP191" s="58"/>
      <c r="CQ191" s="58"/>
      <c r="CR191" s="58"/>
    </row>
    <row r="192" spans="10:96" x14ac:dyDescent="0.2">
      <c r="J192" s="55"/>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c r="BD192" s="58"/>
      <c r="BE192" s="58"/>
      <c r="BF192" s="58"/>
      <c r="BG192" s="58"/>
      <c r="BH192" s="58"/>
      <c r="BI192" s="58"/>
      <c r="BJ192" s="58"/>
      <c r="BK192" s="58"/>
      <c r="BL192" s="58"/>
      <c r="BM192" s="58"/>
      <c r="BN192" s="58"/>
      <c r="BO192" s="58"/>
      <c r="BP192" s="58"/>
      <c r="BQ192" s="58"/>
      <c r="BR192" s="58"/>
      <c r="BS192" s="58"/>
      <c r="BT192" s="58"/>
      <c r="BU192" s="58"/>
      <c r="BV192" s="58"/>
      <c r="BW192" s="58"/>
      <c r="BX192" s="58"/>
      <c r="BY192" s="58"/>
      <c r="BZ192" s="58"/>
      <c r="CA192" s="58"/>
      <c r="CB192" s="58"/>
      <c r="CC192" s="58"/>
      <c r="CD192" s="58"/>
      <c r="CE192" s="58"/>
      <c r="CF192" s="58"/>
      <c r="CG192" s="58"/>
      <c r="CH192" s="58"/>
      <c r="CI192" s="58"/>
      <c r="CJ192" s="58"/>
      <c r="CK192" s="58"/>
      <c r="CL192" s="58"/>
      <c r="CM192" s="58"/>
      <c r="CN192" s="58"/>
      <c r="CO192" s="58"/>
      <c r="CP192" s="58"/>
      <c r="CQ192" s="58"/>
      <c r="CR192" s="58"/>
    </row>
    <row r="193" spans="10:96" x14ac:dyDescent="0.2">
      <c r="J193" s="55"/>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c r="BI193" s="58"/>
      <c r="BJ193" s="58"/>
      <c r="BK193" s="58"/>
      <c r="BL193" s="58"/>
      <c r="BM193" s="58"/>
      <c r="BN193" s="58"/>
      <c r="BO193" s="58"/>
      <c r="BP193" s="58"/>
      <c r="BQ193" s="58"/>
      <c r="BR193" s="58"/>
      <c r="BS193" s="58"/>
      <c r="BT193" s="58"/>
      <c r="BU193" s="58"/>
      <c r="BV193" s="58"/>
      <c r="BW193" s="58"/>
      <c r="BX193" s="58"/>
      <c r="BY193" s="58"/>
      <c r="BZ193" s="58"/>
      <c r="CA193" s="58"/>
      <c r="CB193" s="58"/>
      <c r="CC193" s="58"/>
      <c r="CD193" s="58"/>
      <c r="CE193" s="58"/>
      <c r="CF193" s="58"/>
      <c r="CG193" s="58"/>
      <c r="CH193" s="58"/>
      <c r="CI193" s="58"/>
      <c r="CJ193" s="58"/>
      <c r="CK193" s="58"/>
      <c r="CL193" s="58"/>
      <c r="CM193" s="58"/>
      <c r="CN193" s="58"/>
      <c r="CO193" s="58"/>
      <c r="CP193" s="58"/>
      <c r="CQ193" s="58"/>
      <c r="CR193" s="58"/>
    </row>
    <row r="194" spans="10:96" x14ac:dyDescent="0.2">
      <c r="J194" s="55"/>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c r="BI194" s="58"/>
      <c r="BJ194" s="58"/>
      <c r="BK194" s="58"/>
      <c r="BL194" s="58"/>
      <c r="BM194" s="58"/>
      <c r="BN194" s="58"/>
      <c r="BO194" s="58"/>
      <c r="BP194" s="58"/>
      <c r="BQ194" s="58"/>
      <c r="BR194" s="58"/>
      <c r="BS194" s="58"/>
      <c r="BT194" s="58"/>
      <c r="BU194" s="58"/>
      <c r="BV194" s="58"/>
      <c r="BW194" s="58"/>
      <c r="BX194" s="58"/>
      <c r="BY194" s="58"/>
      <c r="BZ194" s="58"/>
      <c r="CA194" s="58"/>
      <c r="CB194" s="58"/>
      <c r="CC194" s="58"/>
      <c r="CD194" s="58"/>
      <c r="CE194" s="58"/>
      <c r="CF194" s="58"/>
      <c r="CG194" s="58"/>
      <c r="CH194" s="58"/>
      <c r="CI194" s="58"/>
      <c r="CJ194" s="58"/>
      <c r="CK194" s="58"/>
      <c r="CL194" s="58"/>
      <c r="CM194" s="58"/>
      <c r="CN194" s="58"/>
      <c r="CO194" s="58"/>
      <c r="CP194" s="58"/>
      <c r="CQ194" s="58"/>
      <c r="CR194" s="58"/>
    </row>
    <row r="195" spans="10:96" x14ac:dyDescent="0.2">
      <c r="J195" s="55"/>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c r="BI195" s="58"/>
      <c r="BJ195" s="58"/>
      <c r="BK195" s="58"/>
      <c r="BL195" s="58"/>
      <c r="BM195" s="58"/>
      <c r="BN195" s="58"/>
      <c r="BO195" s="58"/>
      <c r="BP195" s="58"/>
      <c r="BQ195" s="58"/>
      <c r="BR195" s="58"/>
      <c r="BS195" s="58"/>
      <c r="BT195" s="58"/>
      <c r="BU195" s="58"/>
      <c r="BV195" s="58"/>
      <c r="BW195" s="58"/>
      <c r="BX195" s="58"/>
      <c r="BY195" s="58"/>
      <c r="BZ195" s="58"/>
      <c r="CA195" s="58"/>
      <c r="CB195" s="58"/>
      <c r="CC195" s="58"/>
      <c r="CD195" s="58"/>
      <c r="CE195" s="58"/>
      <c r="CF195" s="58"/>
      <c r="CG195" s="58"/>
      <c r="CH195" s="58"/>
      <c r="CI195" s="58"/>
      <c r="CJ195" s="58"/>
      <c r="CK195" s="58"/>
      <c r="CL195" s="58"/>
      <c r="CM195" s="58"/>
      <c r="CN195" s="58"/>
      <c r="CO195" s="58"/>
      <c r="CP195" s="58"/>
      <c r="CQ195" s="58"/>
      <c r="CR195" s="58"/>
    </row>
    <row r="196" spans="10:96" x14ac:dyDescent="0.2">
      <c r="J196" s="55"/>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c r="BI196" s="58"/>
      <c r="BJ196" s="58"/>
      <c r="BK196" s="58"/>
      <c r="BL196" s="58"/>
      <c r="BM196" s="58"/>
      <c r="BN196" s="58"/>
      <c r="BO196" s="58"/>
      <c r="BP196" s="58"/>
      <c r="BQ196" s="58"/>
      <c r="BR196" s="58"/>
      <c r="BS196" s="58"/>
      <c r="BT196" s="58"/>
      <c r="BU196" s="58"/>
      <c r="BV196" s="58"/>
      <c r="BW196" s="58"/>
      <c r="BX196" s="58"/>
      <c r="BY196" s="58"/>
      <c r="BZ196" s="58"/>
      <c r="CA196" s="58"/>
      <c r="CB196" s="58"/>
      <c r="CC196" s="58"/>
      <c r="CD196" s="58"/>
      <c r="CE196" s="58"/>
      <c r="CF196" s="58"/>
      <c r="CG196" s="58"/>
      <c r="CH196" s="58"/>
      <c r="CI196" s="58"/>
      <c r="CJ196" s="58"/>
      <c r="CK196" s="58"/>
      <c r="CL196" s="58"/>
      <c r="CM196" s="58"/>
      <c r="CN196" s="58"/>
      <c r="CO196" s="58"/>
      <c r="CP196" s="58"/>
      <c r="CQ196" s="58"/>
      <c r="CR196" s="58"/>
    </row>
    <row r="197" spans="10:96" x14ac:dyDescent="0.2">
      <c r="J197" s="55"/>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c r="BI197" s="58"/>
      <c r="BJ197" s="58"/>
      <c r="BK197" s="58"/>
      <c r="BL197" s="58"/>
      <c r="BM197" s="58"/>
      <c r="BN197" s="58"/>
      <c r="BO197" s="58"/>
      <c r="BP197" s="58"/>
      <c r="BQ197" s="58"/>
      <c r="BR197" s="58"/>
      <c r="BS197" s="58"/>
      <c r="BT197" s="58"/>
      <c r="BU197" s="58"/>
      <c r="BV197" s="58"/>
      <c r="BW197" s="58"/>
      <c r="BX197" s="58"/>
      <c r="BY197" s="58"/>
      <c r="BZ197" s="58"/>
      <c r="CA197" s="58"/>
      <c r="CB197" s="58"/>
      <c r="CC197" s="58"/>
      <c r="CD197" s="58"/>
      <c r="CE197" s="58"/>
      <c r="CF197" s="58"/>
      <c r="CG197" s="58"/>
      <c r="CH197" s="58"/>
      <c r="CI197" s="58"/>
      <c r="CJ197" s="58"/>
      <c r="CK197" s="58"/>
      <c r="CL197" s="58"/>
      <c r="CM197" s="58"/>
      <c r="CN197" s="58"/>
      <c r="CO197" s="58"/>
      <c r="CP197" s="58"/>
      <c r="CQ197" s="58"/>
      <c r="CR197" s="58"/>
    </row>
    <row r="198" spans="10:96" x14ac:dyDescent="0.2">
      <c r="J198" s="55"/>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c r="BI198" s="58"/>
      <c r="BJ198" s="58"/>
      <c r="BK198" s="58"/>
      <c r="BL198" s="58"/>
      <c r="BM198" s="58"/>
      <c r="BN198" s="58"/>
      <c r="BO198" s="58"/>
      <c r="BP198" s="58"/>
      <c r="BQ198" s="58"/>
      <c r="BR198" s="58"/>
      <c r="BS198" s="58"/>
      <c r="BT198" s="58"/>
      <c r="BU198" s="58"/>
      <c r="BV198" s="58"/>
      <c r="BW198" s="58"/>
      <c r="BX198" s="58"/>
      <c r="BY198" s="58"/>
      <c r="BZ198" s="58"/>
      <c r="CA198" s="58"/>
      <c r="CB198" s="58"/>
      <c r="CC198" s="58"/>
      <c r="CD198" s="58"/>
      <c r="CE198" s="58"/>
      <c r="CF198" s="58"/>
      <c r="CG198" s="58"/>
      <c r="CH198" s="58"/>
      <c r="CI198" s="58"/>
      <c r="CJ198" s="58"/>
      <c r="CK198" s="58"/>
      <c r="CL198" s="58"/>
      <c r="CM198" s="58"/>
      <c r="CN198" s="58"/>
      <c r="CO198" s="58"/>
      <c r="CP198" s="58"/>
      <c r="CQ198" s="58"/>
      <c r="CR198" s="58"/>
    </row>
    <row r="199" spans="10:96" x14ac:dyDescent="0.2">
      <c r="J199" s="55"/>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c r="BI199" s="58"/>
      <c r="BJ199" s="58"/>
      <c r="BK199" s="58"/>
      <c r="BL199" s="58"/>
      <c r="BM199" s="58"/>
      <c r="BN199" s="58"/>
      <c r="BO199" s="58"/>
      <c r="BP199" s="58"/>
      <c r="BQ199" s="58"/>
      <c r="BR199" s="58"/>
      <c r="BS199" s="58"/>
      <c r="BT199" s="58"/>
      <c r="BU199" s="58"/>
      <c r="BV199" s="58"/>
      <c r="BW199" s="58"/>
      <c r="BX199" s="58"/>
      <c r="BY199" s="58"/>
      <c r="BZ199" s="58"/>
      <c r="CA199" s="58"/>
      <c r="CB199" s="58"/>
      <c r="CC199" s="58"/>
      <c r="CD199" s="58"/>
      <c r="CE199" s="58"/>
      <c r="CF199" s="58"/>
      <c r="CG199" s="58"/>
      <c r="CH199" s="58"/>
      <c r="CI199" s="58"/>
      <c r="CJ199" s="58"/>
      <c r="CK199" s="58"/>
      <c r="CL199" s="58"/>
      <c r="CM199" s="58"/>
      <c r="CN199" s="58"/>
      <c r="CO199" s="58"/>
      <c r="CP199" s="58"/>
      <c r="CQ199" s="58"/>
      <c r="CR199" s="58"/>
    </row>
    <row r="200" spans="10:96" x14ac:dyDescent="0.2">
      <c r="J200" s="55"/>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c r="BI200" s="58"/>
      <c r="BJ200" s="58"/>
      <c r="BK200" s="58"/>
      <c r="BL200" s="58"/>
      <c r="BM200" s="58"/>
      <c r="BN200" s="58"/>
      <c r="BO200" s="58"/>
      <c r="BP200" s="58"/>
      <c r="BQ200" s="58"/>
      <c r="BR200" s="58"/>
      <c r="BS200" s="58"/>
      <c r="BT200" s="58"/>
      <c r="BU200" s="58"/>
      <c r="BV200" s="58"/>
      <c r="BW200" s="58"/>
      <c r="BX200" s="58"/>
      <c r="BY200" s="58"/>
      <c r="BZ200" s="58"/>
      <c r="CA200" s="58"/>
      <c r="CB200" s="58"/>
      <c r="CC200" s="58"/>
      <c r="CD200" s="58"/>
      <c r="CE200" s="58"/>
      <c r="CF200" s="58"/>
      <c r="CG200" s="58"/>
      <c r="CH200" s="58"/>
      <c r="CI200" s="58"/>
      <c r="CJ200" s="58"/>
      <c r="CK200" s="58"/>
      <c r="CL200" s="58"/>
      <c r="CM200" s="58"/>
      <c r="CN200" s="58"/>
      <c r="CO200" s="58"/>
      <c r="CP200" s="58"/>
      <c r="CQ200" s="58"/>
      <c r="CR200" s="58"/>
    </row>
    <row r="201" spans="10:96" x14ac:dyDescent="0.2">
      <c r="J201" s="55"/>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c r="BI201" s="58"/>
      <c r="BJ201" s="58"/>
      <c r="BK201" s="58"/>
      <c r="BL201" s="58"/>
      <c r="BM201" s="58"/>
      <c r="BN201" s="58"/>
      <c r="BO201" s="58"/>
      <c r="BP201" s="58"/>
      <c r="BQ201" s="58"/>
      <c r="BR201" s="58"/>
      <c r="BS201" s="58"/>
      <c r="BT201" s="58"/>
      <c r="BU201" s="58"/>
      <c r="BV201" s="58"/>
      <c r="BW201" s="58"/>
      <c r="BX201" s="58"/>
      <c r="BY201" s="58"/>
      <c r="BZ201" s="58"/>
      <c r="CA201" s="58"/>
      <c r="CB201" s="58"/>
      <c r="CC201" s="58"/>
      <c r="CD201" s="58"/>
      <c r="CE201" s="58"/>
      <c r="CF201" s="58"/>
      <c r="CG201" s="58"/>
      <c r="CH201" s="58"/>
      <c r="CI201" s="58"/>
      <c r="CJ201" s="58"/>
      <c r="CK201" s="58"/>
      <c r="CL201" s="58"/>
      <c r="CM201" s="58"/>
      <c r="CN201" s="58"/>
      <c r="CO201" s="58"/>
      <c r="CP201" s="58"/>
      <c r="CQ201" s="58"/>
      <c r="CR201" s="58"/>
    </row>
    <row r="202" spans="10:96" x14ac:dyDescent="0.2">
      <c r="J202" s="55"/>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c r="BI202" s="58"/>
      <c r="BJ202" s="58"/>
      <c r="BK202" s="58"/>
      <c r="BL202" s="58"/>
      <c r="BM202" s="58"/>
      <c r="BN202" s="58"/>
      <c r="BO202" s="58"/>
      <c r="BP202" s="58"/>
      <c r="BQ202" s="58"/>
      <c r="BR202" s="58"/>
      <c r="BS202" s="58"/>
      <c r="BT202" s="58"/>
      <c r="BU202" s="58"/>
      <c r="BV202" s="58"/>
      <c r="BW202" s="58"/>
      <c r="BX202" s="58"/>
      <c r="BY202" s="58"/>
      <c r="BZ202" s="58"/>
      <c r="CA202" s="58"/>
      <c r="CB202" s="58"/>
      <c r="CC202" s="58"/>
      <c r="CD202" s="58"/>
      <c r="CE202" s="58"/>
      <c r="CF202" s="58"/>
      <c r="CG202" s="58"/>
      <c r="CH202" s="58"/>
      <c r="CI202" s="58"/>
      <c r="CJ202" s="58"/>
      <c r="CK202" s="58"/>
      <c r="CL202" s="58"/>
      <c r="CM202" s="58"/>
      <c r="CN202" s="58"/>
      <c r="CO202" s="58"/>
      <c r="CP202" s="58"/>
      <c r="CQ202" s="58"/>
      <c r="CR202" s="58"/>
    </row>
    <row r="203" spans="10:96" x14ac:dyDescent="0.2">
      <c r="J203" s="55"/>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c r="BI203" s="58"/>
      <c r="BJ203" s="58"/>
      <c r="BK203" s="58"/>
      <c r="BL203" s="58"/>
      <c r="BM203" s="58"/>
      <c r="BN203" s="58"/>
      <c r="BO203" s="58"/>
      <c r="BP203" s="58"/>
      <c r="BQ203" s="58"/>
      <c r="BR203" s="58"/>
      <c r="BS203" s="58"/>
      <c r="BT203" s="58"/>
      <c r="BU203" s="58"/>
      <c r="BV203" s="58"/>
      <c r="BW203" s="58"/>
      <c r="BX203" s="58"/>
      <c r="BY203" s="58"/>
      <c r="BZ203" s="58"/>
      <c r="CA203" s="58"/>
      <c r="CB203" s="58"/>
      <c r="CC203" s="58"/>
      <c r="CD203" s="58"/>
      <c r="CE203" s="58"/>
      <c r="CF203" s="58"/>
      <c r="CG203" s="58"/>
      <c r="CH203" s="58"/>
      <c r="CI203" s="58"/>
      <c r="CJ203" s="58"/>
      <c r="CK203" s="58"/>
      <c r="CL203" s="58"/>
      <c r="CM203" s="58"/>
      <c r="CN203" s="58"/>
      <c r="CO203" s="58"/>
      <c r="CP203" s="58"/>
      <c r="CQ203" s="58"/>
      <c r="CR203" s="58"/>
    </row>
    <row r="204" spans="10:96" x14ac:dyDescent="0.2">
      <c r="J204" s="55"/>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c r="BI204" s="58"/>
      <c r="BJ204" s="58"/>
      <c r="BK204" s="58"/>
      <c r="BL204" s="58"/>
      <c r="BM204" s="58"/>
      <c r="BN204" s="58"/>
      <c r="BO204" s="58"/>
      <c r="BP204" s="58"/>
      <c r="BQ204" s="58"/>
      <c r="BR204" s="58"/>
      <c r="BS204" s="58"/>
      <c r="BT204" s="58"/>
      <c r="BU204" s="58"/>
      <c r="BV204" s="58"/>
      <c r="BW204" s="58"/>
      <c r="BX204" s="58"/>
      <c r="BY204" s="58"/>
      <c r="BZ204" s="58"/>
      <c r="CA204" s="58"/>
      <c r="CB204" s="58"/>
      <c r="CC204" s="58"/>
      <c r="CD204" s="58"/>
      <c r="CE204" s="58"/>
      <c r="CF204" s="58"/>
      <c r="CG204" s="58"/>
      <c r="CH204" s="58"/>
      <c r="CI204" s="58"/>
      <c r="CJ204" s="58"/>
      <c r="CK204" s="58"/>
      <c r="CL204" s="58"/>
      <c r="CM204" s="58"/>
      <c r="CN204" s="58"/>
      <c r="CO204" s="58"/>
      <c r="CP204" s="58"/>
      <c r="CQ204" s="58"/>
      <c r="CR204" s="58"/>
    </row>
    <row r="205" spans="10:96" x14ac:dyDescent="0.2">
      <c r="J205" s="55"/>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row>
    <row r="206" spans="10:96" x14ac:dyDescent="0.2">
      <c r="J206" s="55"/>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c r="BI206" s="58"/>
      <c r="BJ206" s="58"/>
      <c r="BK206" s="58"/>
      <c r="BL206" s="58"/>
      <c r="BM206" s="58"/>
      <c r="BN206" s="58"/>
      <c r="BO206" s="58"/>
      <c r="BP206" s="58"/>
      <c r="BQ206" s="58"/>
      <c r="BR206" s="58"/>
      <c r="BS206" s="58"/>
      <c r="BT206" s="58"/>
      <c r="BU206" s="58"/>
      <c r="BV206" s="58"/>
      <c r="BW206" s="58"/>
      <c r="BX206" s="58"/>
      <c r="BY206" s="58"/>
      <c r="BZ206" s="58"/>
      <c r="CA206" s="58"/>
      <c r="CB206" s="58"/>
      <c r="CC206" s="58"/>
      <c r="CD206" s="58"/>
      <c r="CE206" s="58"/>
      <c r="CF206" s="58"/>
      <c r="CG206" s="58"/>
      <c r="CH206" s="58"/>
      <c r="CI206" s="58"/>
      <c r="CJ206" s="58"/>
      <c r="CK206" s="58"/>
      <c r="CL206" s="58"/>
      <c r="CM206" s="58"/>
      <c r="CN206" s="58"/>
      <c r="CO206" s="58"/>
      <c r="CP206" s="58"/>
      <c r="CQ206" s="58"/>
      <c r="CR206" s="58"/>
    </row>
    <row r="207" spans="10:96" x14ac:dyDescent="0.2">
      <c r="J207" s="55"/>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c r="BI207" s="58"/>
      <c r="BJ207" s="58"/>
      <c r="BK207" s="58"/>
      <c r="BL207" s="58"/>
      <c r="BM207" s="58"/>
      <c r="BN207" s="58"/>
      <c r="BO207" s="58"/>
      <c r="BP207" s="58"/>
      <c r="BQ207" s="58"/>
      <c r="BR207" s="58"/>
      <c r="BS207" s="58"/>
      <c r="BT207" s="58"/>
      <c r="BU207" s="58"/>
      <c r="BV207" s="58"/>
      <c r="BW207" s="58"/>
      <c r="BX207" s="58"/>
      <c r="BY207" s="58"/>
      <c r="BZ207" s="58"/>
      <c r="CA207" s="58"/>
      <c r="CB207" s="58"/>
      <c r="CC207" s="58"/>
      <c r="CD207" s="58"/>
      <c r="CE207" s="58"/>
      <c r="CF207" s="58"/>
      <c r="CG207" s="58"/>
      <c r="CH207" s="58"/>
      <c r="CI207" s="58"/>
      <c r="CJ207" s="58"/>
      <c r="CK207" s="58"/>
      <c r="CL207" s="58"/>
      <c r="CM207" s="58"/>
      <c r="CN207" s="58"/>
      <c r="CO207" s="58"/>
      <c r="CP207" s="58"/>
      <c r="CQ207" s="58"/>
      <c r="CR207" s="58"/>
    </row>
    <row r="208" spans="10:96" x14ac:dyDescent="0.2">
      <c r="J208" s="55"/>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c r="BI208" s="58"/>
      <c r="BJ208" s="58"/>
      <c r="BK208" s="58"/>
      <c r="BL208" s="58"/>
      <c r="BM208" s="58"/>
      <c r="BN208" s="58"/>
      <c r="BO208" s="58"/>
      <c r="BP208" s="58"/>
      <c r="BQ208" s="58"/>
      <c r="BR208" s="58"/>
      <c r="BS208" s="58"/>
      <c r="BT208" s="58"/>
      <c r="BU208" s="58"/>
      <c r="BV208" s="58"/>
      <c r="BW208" s="58"/>
      <c r="BX208" s="58"/>
      <c r="BY208" s="58"/>
      <c r="BZ208" s="58"/>
      <c r="CA208" s="58"/>
      <c r="CB208" s="58"/>
      <c r="CC208" s="58"/>
      <c r="CD208" s="58"/>
      <c r="CE208" s="58"/>
      <c r="CF208" s="58"/>
      <c r="CG208" s="58"/>
      <c r="CH208" s="58"/>
      <c r="CI208" s="58"/>
      <c r="CJ208" s="58"/>
      <c r="CK208" s="58"/>
      <c r="CL208" s="58"/>
      <c r="CM208" s="58"/>
      <c r="CN208" s="58"/>
      <c r="CO208" s="58"/>
      <c r="CP208" s="58"/>
      <c r="CQ208" s="58"/>
      <c r="CR208" s="58"/>
    </row>
    <row r="209" spans="10:96" x14ac:dyDescent="0.2">
      <c r="J209" s="55"/>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c r="BI209" s="58"/>
      <c r="BJ209" s="58"/>
      <c r="BK209" s="58"/>
      <c r="BL209" s="58"/>
      <c r="BM209" s="58"/>
      <c r="BN209" s="58"/>
      <c r="BO209" s="58"/>
      <c r="BP209" s="58"/>
      <c r="BQ209" s="58"/>
      <c r="BR209" s="58"/>
      <c r="BS209" s="58"/>
      <c r="BT209" s="58"/>
      <c r="BU209" s="58"/>
      <c r="BV209" s="58"/>
      <c r="BW209" s="58"/>
      <c r="BX209" s="58"/>
      <c r="BY209" s="58"/>
      <c r="BZ209" s="58"/>
      <c r="CA209" s="58"/>
      <c r="CB209" s="58"/>
      <c r="CC209" s="58"/>
      <c r="CD209" s="58"/>
      <c r="CE209" s="58"/>
      <c r="CF209" s="58"/>
      <c r="CG209" s="58"/>
      <c r="CH209" s="58"/>
      <c r="CI209" s="58"/>
      <c r="CJ209" s="58"/>
      <c r="CK209" s="58"/>
      <c r="CL209" s="58"/>
      <c r="CM209" s="58"/>
      <c r="CN209" s="58"/>
      <c r="CO209" s="58"/>
      <c r="CP209" s="58"/>
      <c r="CQ209" s="58"/>
      <c r="CR209" s="58"/>
    </row>
    <row r="210" spans="10:96" x14ac:dyDescent="0.2">
      <c r="J210" s="55"/>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B210" s="58"/>
      <c r="BC210" s="58"/>
      <c r="BD210" s="58"/>
      <c r="BE210" s="58"/>
      <c r="BF210" s="58"/>
      <c r="BG210" s="58"/>
      <c r="BH210" s="58"/>
      <c r="BI210" s="58"/>
      <c r="BJ210" s="58"/>
      <c r="BK210" s="58"/>
      <c r="BL210" s="58"/>
      <c r="BM210" s="58"/>
      <c r="BN210" s="58"/>
      <c r="BO210" s="58"/>
      <c r="BP210" s="58"/>
      <c r="BQ210" s="58"/>
      <c r="BR210" s="58"/>
      <c r="BS210" s="58"/>
      <c r="BT210" s="58"/>
      <c r="BU210" s="58"/>
      <c r="BV210" s="58"/>
      <c r="BW210" s="58"/>
      <c r="BX210" s="58"/>
      <c r="BY210" s="58"/>
      <c r="BZ210" s="58"/>
      <c r="CA210" s="58"/>
      <c r="CB210" s="58"/>
      <c r="CC210" s="58"/>
      <c r="CD210" s="58"/>
      <c r="CE210" s="58"/>
      <c r="CF210" s="58"/>
      <c r="CG210" s="58"/>
      <c r="CH210" s="58"/>
      <c r="CI210" s="58"/>
      <c r="CJ210" s="58"/>
      <c r="CK210" s="58"/>
      <c r="CL210" s="58"/>
      <c r="CM210" s="58"/>
      <c r="CN210" s="58"/>
      <c r="CO210" s="58"/>
      <c r="CP210" s="58"/>
      <c r="CQ210" s="58"/>
      <c r="CR210" s="58"/>
    </row>
    <row r="211" spans="10:96" x14ac:dyDescent="0.2">
      <c r="J211" s="55"/>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58"/>
      <c r="BB211" s="58"/>
      <c r="BC211" s="58"/>
      <c r="BD211" s="58"/>
      <c r="BE211" s="58"/>
      <c r="BF211" s="58"/>
      <c r="BG211" s="58"/>
      <c r="BH211" s="58"/>
      <c r="BI211" s="58"/>
      <c r="BJ211" s="58"/>
      <c r="BK211" s="58"/>
      <c r="BL211" s="58"/>
      <c r="BM211" s="58"/>
      <c r="BN211" s="58"/>
      <c r="BO211" s="58"/>
      <c r="BP211" s="58"/>
      <c r="BQ211" s="58"/>
      <c r="BR211" s="58"/>
      <c r="BS211" s="58"/>
      <c r="BT211" s="58"/>
      <c r="BU211" s="58"/>
      <c r="BV211" s="58"/>
      <c r="BW211" s="58"/>
      <c r="BX211" s="58"/>
      <c r="BY211" s="58"/>
      <c r="BZ211" s="58"/>
      <c r="CA211" s="58"/>
      <c r="CB211" s="58"/>
      <c r="CC211" s="58"/>
      <c r="CD211" s="58"/>
      <c r="CE211" s="58"/>
      <c r="CF211" s="58"/>
      <c r="CG211" s="58"/>
      <c r="CH211" s="58"/>
      <c r="CI211" s="58"/>
      <c r="CJ211" s="58"/>
      <c r="CK211" s="58"/>
      <c r="CL211" s="58"/>
      <c r="CM211" s="58"/>
      <c r="CN211" s="58"/>
      <c r="CO211" s="58"/>
      <c r="CP211" s="58"/>
      <c r="CQ211" s="58"/>
      <c r="CR211" s="58"/>
    </row>
    <row r="212" spans="10:96" x14ac:dyDescent="0.2">
      <c r="J212" s="55"/>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58"/>
      <c r="BH212" s="58"/>
      <c r="BI212" s="58"/>
      <c r="BJ212" s="58"/>
      <c r="BK212" s="58"/>
      <c r="BL212" s="58"/>
      <c r="BM212" s="58"/>
      <c r="BN212" s="58"/>
      <c r="BO212" s="58"/>
      <c r="BP212" s="58"/>
      <c r="BQ212" s="58"/>
      <c r="BR212" s="58"/>
      <c r="BS212" s="58"/>
      <c r="BT212" s="58"/>
      <c r="BU212" s="58"/>
      <c r="BV212" s="58"/>
      <c r="BW212" s="58"/>
      <c r="BX212" s="58"/>
      <c r="BY212" s="58"/>
      <c r="BZ212" s="58"/>
      <c r="CA212" s="58"/>
      <c r="CB212" s="58"/>
      <c r="CC212" s="58"/>
      <c r="CD212" s="58"/>
      <c r="CE212" s="58"/>
      <c r="CF212" s="58"/>
      <c r="CG212" s="58"/>
      <c r="CH212" s="58"/>
      <c r="CI212" s="58"/>
      <c r="CJ212" s="58"/>
      <c r="CK212" s="58"/>
      <c r="CL212" s="58"/>
      <c r="CM212" s="58"/>
      <c r="CN212" s="58"/>
      <c r="CO212" s="58"/>
      <c r="CP212" s="58"/>
      <c r="CQ212" s="58"/>
      <c r="CR212" s="58"/>
    </row>
    <row r="213" spans="10:96" x14ac:dyDescent="0.2">
      <c r="J213" s="55"/>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58"/>
      <c r="BB213" s="58"/>
      <c r="BC213" s="58"/>
      <c r="BD213" s="58"/>
      <c r="BE213" s="58"/>
      <c r="BF213" s="58"/>
      <c r="BG213" s="58"/>
      <c r="BH213" s="58"/>
      <c r="BI213" s="58"/>
      <c r="BJ213" s="58"/>
      <c r="BK213" s="58"/>
      <c r="BL213" s="58"/>
      <c r="BM213" s="58"/>
      <c r="BN213" s="58"/>
      <c r="BO213" s="58"/>
      <c r="BP213" s="58"/>
      <c r="BQ213" s="58"/>
      <c r="BR213" s="58"/>
      <c r="BS213" s="58"/>
      <c r="BT213" s="58"/>
      <c r="BU213" s="58"/>
      <c r="BV213" s="58"/>
      <c r="BW213" s="58"/>
      <c r="BX213" s="58"/>
      <c r="BY213" s="58"/>
      <c r="BZ213" s="58"/>
      <c r="CA213" s="58"/>
      <c r="CB213" s="58"/>
      <c r="CC213" s="58"/>
      <c r="CD213" s="58"/>
      <c r="CE213" s="58"/>
      <c r="CF213" s="58"/>
      <c r="CG213" s="58"/>
      <c r="CH213" s="58"/>
      <c r="CI213" s="58"/>
      <c r="CJ213" s="58"/>
      <c r="CK213" s="58"/>
      <c r="CL213" s="58"/>
      <c r="CM213" s="58"/>
      <c r="CN213" s="58"/>
      <c r="CO213" s="58"/>
      <c r="CP213" s="58"/>
      <c r="CQ213" s="58"/>
      <c r="CR213" s="58"/>
    </row>
    <row r="214" spans="10:96" x14ac:dyDescent="0.2">
      <c r="J214" s="55"/>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F214" s="58"/>
      <c r="BG214" s="58"/>
      <c r="BH214" s="58"/>
      <c r="BI214" s="58"/>
      <c r="BJ214" s="58"/>
      <c r="BK214" s="58"/>
      <c r="BL214" s="58"/>
      <c r="BM214" s="58"/>
      <c r="BN214" s="58"/>
      <c r="BO214" s="58"/>
      <c r="BP214" s="58"/>
      <c r="BQ214" s="58"/>
      <c r="BR214" s="58"/>
      <c r="BS214" s="58"/>
      <c r="BT214" s="58"/>
      <c r="BU214" s="58"/>
      <c r="BV214" s="58"/>
      <c r="BW214" s="58"/>
      <c r="BX214" s="58"/>
      <c r="BY214" s="58"/>
      <c r="BZ214" s="58"/>
      <c r="CA214" s="58"/>
      <c r="CB214" s="58"/>
      <c r="CC214" s="58"/>
      <c r="CD214" s="58"/>
      <c r="CE214" s="58"/>
      <c r="CF214" s="58"/>
      <c r="CG214" s="58"/>
      <c r="CH214" s="58"/>
      <c r="CI214" s="58"/>
      <c r="CJ214" s="58"/>
      <c r="CK214" s="58"/>
      <c r="CL214" s="58"/>
      <c r="CM214" s="58"/>
      <c r="CN214" s="58"/>
      <c r="CO214" s="58"/>
      <c r="CP214" s="58"/>
      <c r="CQ214" s="58"/>
      <c r="CR214" s="58"/>
    </row>
    <row r="215" spans="10:96" x14ac:dyDescent="0.2">
      <c r="J215" s="55"/>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F215" s="58"/>
      <c r="BG215" s="58"/>
      <c r="BH215" s="58"/>
      <c r="BI215" s="58"/>
      <c r="BJ215" s="58"/>
      <c r="BK215" s="58"/>
      <c r="BL215" s="58"/>
      <c r="BM215" s="58"/>
      <c r="BN215" s="58"/>
      <c r="BO215" s="58"/>
      <c r="BP215" s="58"/>
      <c r="BQ215" s="58"/>
      <c r="BR215" s="58"/>
      <c r="BS215" s="58"/>
      <c r="BT215" s="58"/>
      <c r="BU215" s="58"/>
      <c r="BV215" s="58"/>
      <c r="BW215" s="58"/>
      <c r="BX215" s="58"/>
      <c r="BY215" s="58"/>
      <c r="BZ215" s="58"/>
      <c r="CA215" s="58"/>
      <c r="CB215" s="58"/>
      <c r="CC215" s="58"/>
      <c r="CD215" s="58"/>
      <c r="CE215" s="58"/>
      <c r="CF215" s="58"/>
      <c r="CG215" s="58"/>
      <c r="CH215" s="58"/>
      <c r="CI215" s="58"/>
      <c r="CJ215" s="58"/>
      <c r="CK215" s="58"/>
      <c r="CL215" s="58"/>
      <c r="CM215" s="58"/>
      <c r="CN215" s="58"/>
      <c r="CO215" s="58"/>
      <c r="CP215" s="58"/>
      <c r="CQ215" s="58"/>
      <c r="CR215" s="58"/>
    </row>
    <row r="216" spans="10:96" x14ac:dyDescent="0.2">
      <c r="J216" s="55"/>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58"/>
      <c r="BH216" s="58"/>
      <c r="BI216" s="58"/>
      <c r="BJ216" s="58"/>
      <c r="BK216" s="58"/>
      <c r="BL216" s="58"/>
      <c r="BM216" s="58"/>
      <c r="BN216" s="58"/>
      <c r="BO216" s="58"/>
      <c r="BP216" s="58"/>
      <c r="BQ216" s="58"/>
      <c r="BR216" s="58"/>
      <c r="BS216" s="58"/>
      <c r="BT216" s="58"/>
      <c r="BU216" s="58"/>
      <c r="BV216" s="58"/>
      <c r="BW216" s="58"/>
      <c r="BX216" s="58"/>
      <c r="BY216" s="58"/>
      <c r="BZ216" s="58"/>
      <c r="CA216" s="58"/>
      <c r="CB216" s="58"/>
      <c r="CC216" s="58"/>
      <c r="CD216" s="58"/>
      <c r="CE216" s="58"/>
      <c r="CF216" s="58"/>
      <c r="CG216" s="58"/>
      <c r="CH216" s="58"/>
      <c r="CI216" s="58"/>
      <c r="CJ216" s="58"/>
      <c r="CK216" s="58"/>
      <c r="CL216" s="58"/>
      <c r="CM216" s="58"/>
      <c r="CN216" s="58"/>
      <c r="CO216" s="58"/>
      <c r="CP216" s="58"/>
      <c r="CQ216" s="58"/>
      <c r="CR216" s="58"/>
    </row>
    <row r="217" spans="10:96" x14ac:dyDescent="0.2">
      <c r="J217" s="55"/>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F217" s="58"/>
      <c r="BG217" s="58"/>
      <c r="BH217" s="58"/>
      <c r="BI217" s="58"/>
      <c r="BJ217" s="58"/>
      <c r="BK217" s="58"/>
      <c r="BL217" s="58"/>
      <c r="BM217" s="58"/>
      <c r="BN217" s="58"/>
      <c r="BO217" s="58"/>
      <c r="BP217" s="58"/>
      <c r="BQ217" s="58"/>
      <c r="BR217" s="58"/>
      <c r="BS217" s="58"/>
      <c r="BT217" s="58"/>
      <c r="BU217" s="58"/>
      <c r="BV217" s="58"/>
      <c r="BW217" s="58"/>
      <c r="BX217" s="58"/>
      <c r="BY217" s="58"/>
      <c r="BZ217" s="58"/>
      <c r="CA217" s="58"/>
      <c r="CB217" s="58"/>
      <c r="CC217" s="58"/>
      <c r="CD217" s="58"/>
      <c r="CE217" s="58"/>
      <c r="CF217" s="58"/>
      <c r="CG217" s="58"/>
      <c r="CH217" s="58"/>
      <c r="CI217" s="58"/>
      <c r="CJ217" s="58"/>
      <c r="CK217" s="58"/>
      <c r="CL217" s="58"/>
      <c r="CM217" s="58"/>
      <c r="CN217" s="58"/>
      <c r="CO217" s="58"/>
      <c r="CP217" s="58"/>
      <c r="CQ217" s="58"/>
      <c r="CR217" s="58"/>
    </row>
    <row r="218" spans="10:96" x14ac:dyDescent="0.2">
      <c r="J218" s="55"/>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c r="BI218" s="58"/>
      <c r="BJ218" s="58"/>
      <c r="BK218" s="58"/>
      <c r="BL218" s="58"/>
      <c r="BM218" s="58"/>
      <c r="BN218" s="58"/>
      <c r="BO218" s="58"/>
      <c r="BP218" s="58"/>
      <c r="BQ218" s="58"/>
      <c r="BR218" s="58"/>
      <c r="BS218" s="58"/>
      <c r="BT218" s="58"/>
      <c r="BU218" s="58"/>
      <c r="BV218" s="58"/>
      <c r="BW218" s="58"/>
      <c r="BX218" s="58"/>
      <c r="BY218" s="58"/>
      <c r="BZ218" s="58"/>
      <c r="CA218" s="58"/>
      <c r="CB218" s="58"/>
      <c r="CC218" s="58"/>
      <c r="CD218" s="58"/>
      <c r="CE218" s="58"/>
      <c r="CF218" s="58"/>
      <c r="CG218" s="58"/>
      <c r="CH218" s="58"/>
      <c r="CI218" s="58"/>
      <c r="CJ218" s="58"/>
      <c r="CK218" s="58"/>
      <c r="CL218" s="58"/>
      <c r="CM218" s="58"/>
      <c r="CN218" s="58"/>
      <c r="CO218" s="58"/>
      <c r="CP218" s="58"/>
      <c r="CQ218" s="58"/>
      <c r="CR218" s="58"/>
    </row>
    <row r="219" spans="10:96" x14ac:dyDescent="0.2">
      <c r="J219" s="55"/>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c r="BI219" s="58"/>
      <c r="BJ219" s="58"/>
      <c r="BK219" s="58"/>
      <c r="BL219" s="58"/>
      <c r="BM219" s="58"/>
      <c r="BN219" s="58"/>
      <c r="BO219" s="58"/>
      <c r="BP219" s="58"/>
      <c r="BQ219" s="58"/>
      <c r="BR219" s="58"/>
      <c r="BS219" s="58"/>
      <c r="BT219" s="58"/>
      <c r="BU219" s="58"/>
      <c r="BV219" s="58"/>
      <c r="BW219" s="58"/>
      <c r="BX219" s="58"/>
      <c r="BY219" s="58"/>
      <c r="BZ219" s="58"/>
      <c r="CA219" s="58"/>
      <c r="CB219" s="58"/>
      <c r="CC219" s="58"/>
      <c r="CD219" s="58"/>
      <c r="CE219" s="58"/>
      <c r="CF219" s="58"/>
      <c r="CG219" s="58"/>
      <c r="CH219" s="58"/>
      <c r="CI219" s="58"/>
      <c r="CJ219" s="58"/>
      <c r="CK219" s="58"/>
      <c r="CL219" s="58"/>
      <c r="CM219" s="58"/>
      <c r="CN219" s="58"/>
      <c r="CO219" s="58"/>
      <c r="CP219" s="58"/>
      <c r="CQ219" s="58"/>
      <c r="CR219" s="58"/>
    </row>
    <row r="220" spans="10:96" x14ac:dyDescent="0.2">
      <c r="J220" s="55"/>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c r="BI220" s="58"/>
      <c r="BJ220" s="58"/>
      <c r="BK220" s="58"/>
      <c r="BL220" s="58"/>
      <c r="BM220" s="58"/>
      <c r="BN220" s="58"/>
      <c r="BO220" s="58"/>
      <c r="BP220" s="58"/>
      <c r="BQ220" s="58"/>
      <c r="BR220" s="58"/>
      <c r="BS220" s="58"/>
      <c r="BT220" s="58"/>
      <c r="BU220" s="58"/>
      <c r="BV220" s="58"/>
      <c r="BW220" s="58"/>
      <c r="BX220" s="58"/>
      <c r="BY220" s="58"/>
      <c r="BZ220" s="58"/>
      <c r="CA220" s="58"/>
      <c r="CB220" s="58"/>
      <c r="CC220" s="58"/>
      <c r="CD220" s="58"/>
      <c r="CE220" s="58"/>
      <c r="CF220" s="58"/>
      <c r="CG220" s="58"/>
      <c r="CH220" s="58"/>
      <c r="CI220" s="58"/>
      <c r="CJ220" s="58"/>
      <c r="CK220" s="58"/>
      <c r="CL220" s="58"/>
      <c r="CM220" s="58"/>
      <c r="CN220" s="58"/>
      <c r="CO220" s="58"/>
      <c r="CP220" s="58"/>
      <c r="CQ220" s="58"/>
      <c r="CR220" s="58"/>
    </row>
    <row r="221" spans="10:96" x14ac:dyDescent="0.2">
      <c r="J221" s="55"/>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c r="BK221" s="58"/>
      <c r="BL221" s="58"/>
      <c r="BM221" s="58"/>
      <c r="BN221" s="58"/>
      <c r="BO221" s="58"/>
      <c r="BP221" s="58"/>
      <c r="BQ221" s="58"/>
      <c r="BR221" s="58"/>
      <c r="BS221" s="58"/>
      <c r="BT221" s="58"/>
      <c r="BU221" s="58"/>
      <c r="BV221" s="58"/>
      <c r="BW221" s="58"/>
      <c r="BX221" s="58"/>
      <c r="BY221" s="58"/>
      <c r="BZ221" s="58"/>
      <c r="CA221" s="58"/>
      <c r="CB221" s="58"/>
      <c r="CC221" s="58"/>
      <c r="CD221" s="58"/>
      <c r="CE221" s="58"/>
      <c r="CF221" s="58"/>
      <c r="CG221" s="58"/>
      <c r="CH221" s="58"/>
      <c r="CI221" s="58"/>
      <c r="CJ221" s="58"/>
      <c r="CK221" s="58"/>
      <c r="CL221" s="58"/>
      <c r="CM221" s="58"/>
      <c r="CN221" s="58"/>
      <c r="CO221" s="58"/>
      <c r="CP221" s="58"/>
      <c r="CQ221" s="58"/>
      <c r="CR221" s="58"/>
    </row>
    <row r="222" spans="10:96" x14ac:dyDescent="0.2">
      <c r="J222" s="55"/>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8"/>
      <c r="BK222" s="58"/>
      <c r="BL222" s="58"/>
      <c r="BM222" s="58"/>
      <c r="BN222" s="58"/>
      <c r="BO222" s="58"/>
      <c r="BP222" s="58"/>
      <c r="BQ222" s="58"/>
      <c r="BR222" s="58"/>
      <c r="BS222" s="58"/>
      <c r="BT222" s="58"/>
      <c r="BU222" s="58"/>
      <c r="BV222" s="58"/>
      <c r="BW222" s="58"/>
      <c r="BX222" s="58"/>
      <c r="BY222" s="58"/>
      <c r="BZ222" s="58"/>
      <c r="CA222" s="58"/>
      <c r="CB222" s="58"/>
      <c r="CC222" s="58"/>
      <c r="CD222" s="58"/>
      <c r="CE222" s="58"/>
      <c r="CF222" s="58"/>
      <c r="CG222" s="58"/>
      <c r="CH222" s="58"/>
      <c r="CI222" s="58"/>
      <c r="CJ222" s="58"/>
      <c r="CK222" s="58"/>
      <c r="CL222" s="58"/>
      <c r="CM222" s="58"/>
      <c r="CN222" s="58"/>
      <c r="CO222" s="58"/>
      <c r="CP222" s="58"/>
      <c r="CQ222" s="58"/>
      <c r="CR222" s="58"/>
    </row>
    <row r="223" spans="10:96" x14ac:dyDescent="0.2">
      <c r="J223" s="55"/>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c r="BI223" s="58"/>
      <c r="BJ223" s="58"/>
      <c r="BK223" s="58"/>
      <c r="BL223" s="58"/>
      <c r="BM223" s="58"/>
      <c r="BN223" s="58"/>
      <c r="BO223" s="58"/>
      <c r="BP223" s="58"/>
      <c r="BQ223" s="58"/>
      <c r="BR223" s="58"/>
      <c r="BS223" s="58"/>
      <c r="BT223" s="58"/>
      <c r="BU223" s="58"/>
      <c r="BV223" s="58"/>
      <c r="BW223" s="58"/>
      <c r="BX223" s="58"/>
      <c r="BY223" s="58"/>
      <c r="BZ223" s="58"/>
      <c r="CA223" s="58"/>
      <c r="CB223" s="58"/>
      <c r="CC223" s="58"/>
      <c r="CD223" s="58"/>
      <c r="CE223" s="58"/>
      <c r="CF223" s="58"/>
      <c r="CG223" s="58"/>
      <c r="CH223" s="58"/>
      <c r="CI223" s="58"/>
      <c r="CJ223" s="58"/>
      <c r="CK223" s="58"/>
      <c r="CL223" s="58"/>
      <c r="CM223" s="58"/>
      <c r="CN223" s="58"/>
      <c r="CO223" s="58"/>
      <c r="CP223" s="58"/>
      <c r="CQ223" s="58"/>
      <c r="CR223" s="58"/>
    </row>
    <row r="224" spans="10:96" x14ac:dyDescent="0.2">
      <c r="J224" s="55"/>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c r="BI224" s="58"/>
      <c r="BJ224" s="58"/>
      <c r="BK224" s="58"/>
      <c r="BL224" s="58"/>
      <c r="BM224" s="58"/>
      <c r="BN224" s="58"/>
      <c r="BO224" s="58"/>
      <c r="BP224" s="58"/>
      <c r="BQ224" s="58"/>
      <c r="BR224" s="58"/>
      <c r="BS224" s="58"/>
      <c r="BT224" s="58"/>
      <c r="BU224" s="58"/>
      <c r="BV224" s="58"/>
      <c r="BW224" s="58"/>
      <c r="BX224" s="58"/>
      <c r="BY224" s="58"/>
      <c r="BZ224" s="58"/>
      <c r="CA224" s="58"/>
      <c r="CB224" s="58"/>
      <c r="CC224" s="58"/>
      <c r="CD224" s="58"/>
      <c r="CE224" s="58"/>
      <c r="CF224" s="58"/>
      <c r="CG224" s="58"/>
      <c r="CH224" s="58"/>
      <c r="CI224" s="58"/>
      <c r="CJ224" s="58"/>
      <c r="CK224" s="58"/>
      <c r="CL224" s="58"/>
      <c r="CM224" s="58"/>
      <c r="CN224" s="58"/>
      <c r="CO224" s="58"/>
      <c r="CP224" s="58"/>
      <c r="CQ224" s="58"/>
      <c r="CR224" s="58"/>
    </row>
    <row r="225" spans="10:96" x14ac:dyDescent="0.2">
      <c r="J225" s="55"/>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c r="BI225" s="58"/>
      <c r="BJ225" s="58"/>
      <c r="BK225" s="58"/>
      <c r="BL225" s="58"/>
      <c r="BM225" s="58"/>
      <c r="BN225" s="58"/>
      <c r="BO225" s="58"/>
      <c r="BP225" s="58"/>
      <c r="BQ225" s="58"/>
      <c r="BR225" s="58"/>
      <c r="BS225" s="58"/>
      <c r="BT225" s="58"/>
      <c r="BU225" s="58"/>
      <c r="BV225" s="58"/>
      <c r="BW225" s="58"/>
      <c r="BX225" s="58"/>
      <c r="BY225" s="58"/>
      <c r="BZ225" s="58"/>
      <c r="CA225" s="58"/>
      <c r="CB225" s="58"/>
      <c r="CC225" s="58"/>
      <c r="CD225" s="58"/>
      <c r="CE225" s="58"/>
      <c r="CF225" s="58"/>
      <c r="CG225" s="58"/>
      <c r="CH225" s="58"/>
      <c r="CI225" s="58"/>
      <c r="CJ225" s="58"/>
      <c r="CK225" s="58"/>
      <c r="CL225" s="58"/>
      <c r="CM225" s="58"/>
      <c r="CN225" s="58"/>
      <c r="CO225" s="58"/>
      <c r="CP225" s="58"/>
      <c r="CQ225" s="58"/>
      <c r="CR225" s="58"/>
    </row>
    <row r="226" spans="10:96" x14ac:dyDescent="0.2">
      <c r="J226" s="55"/>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c r="BI226" s="58"/>
      <c r="BJ226" s="58"/>
      <c r="BK226" s="58"/>
      <c r="BL226" s="58"/>
      <c r="BM226" s="58"/>
      <c r="BN226" s="58"/>
      <c r="BO226" s="58"/>
      <c r="BP226" s="58"/>
      <c r="BQ226" s="58"/>
      <c r="BR226" s="58"/>
      <c r="BS226" s="58"/>
      <c r="BT226" s="58"/>
      <c r="BU226" s="58"/>
      <c r="BV226" s="58"/>
      <c r="BW226" s="58"/>
      <c r="BX226" s="58"/>
      <c r="BY226" s="58"/>
      <c r="BZ226" s="58"/>
      <c r="CA226" s="58"/>
      <c r="CB226" s="58"/>
      <c r="CC226" s="58"/>
      <c r="CD226" s="58"/>
      <c r="CE226" s="58"/>
      <c r="CF226" s="58"/>
      <c r="CG226" s="58"/>
      <c r="CH226" s="58"/>
      <c r="CI226" s="58"/>
      <c r="CJ226" s="58"/>
      <c r="CK226" s="58"/>
      <c r="CL226" s="58"/>
      <c r="CM226" s="58"/>
      <c r="CN226" s="58"/>
      <c r="CO226" s="58"/>
      <c r="CP226" s="58"/>
      <c r="CQ226" s="58"/>
      <c r="CR226" s="58"/>
    </row>
    <row r="227" spans="10:96" x14ac:dyDescent="0.2">
      <c r="J227" s="55"/>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8"/>
      <c r="BA227" s="58"/>
      <c r="BB227" s="58"/>
      <c r="BC227" s="58"/>
      <c r="BD227" s="58"/>
      <c r="BE227" s="58"/>
      <c r="BF227" s="58"/>
      <c r="BG227" s="58"/>
      <c r="BH227" s="58"/>
      <c r="BI227" s="58"/>
      <c r="BJ227" s="58"/>
      <c r="BK227" s="58"/>
      <c r="BL227" s="58"/>
      <c r="BM227" s="58"/>
      <c r="BN227" s="58"/>
      <c r="BO227" s="58"/>
      <c r="BP227" s="58"/>
      <c r="BQ227" s="58"/>
      <c r="BR227" s="58"/>
      <c r="BS227" s="58"/>
      <c r="BT227" s="58"/>
      <c r="BU227" s="58"/>
      <c r="BV227" s="58"/>
      <c r="BW227" s="58"/>
      <c r="BX227" s="58"/>
      <c r="BY227" s="58"/>
      <c r="BZ227" s="58"/>
      <c r="CA227" s="58"/>
      <c r="CB227" s="58"/>
      <c r="CC227" s="58"/>
      <c r="CD227" s="58"/>
      <c r="CE227" s="58"/>
      <c r="CF227" s="58"/>
      <c r="CG227" s="58"/>
      <c r="CH227" s="58"/>
      <c r="CI227" s="58"/>
      <c r="CJ227" s="58"/>
      <c r="CK227" s="58"/>
      <c r="CL227" s="58"/>
      <c r="CM227" s="58"/>
      <c r="CN227" s="58"/>
      <c r="CO227" s="58"/>
      <c r="CP227" s="58"/>
      <c r="CQ227" s="58"/>
      <c r="CR227" s="58"/>
    </row>
    <row r="228" spans="10:96" x14ac:dyDescent="0.2">
      <c r="J228" s="55"/>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8"/>
      <c r="BA228" s="58"/>
      <c r="BB228" s="58"/>
      <c r="BC228" s="58"/>
      <c r="BD228" s="58"/>
      <c r="BE228" s="58"/>
      <c r="BF228" s="58"/>
      <c r="BG228" s="58"/>
      <c r="BH228" s="58"/>
      <c r="BI228" s="58"/>
      <c r="BJ228" s="58"/>
      <c r="BK228" s="58"/>
      <c r="BL228" s="58"/>
      <c r="BM228" s="58"/>
      <c r="BN228" s="58"/>
      <c r="BO228" s="58"/>
      <c r="BP228" s="58"/>
      <c r="BQ228" s="58"/>
      <c r="BR228" s="58"/>
      <c r="BS228" s="58"/>
      <c r="BT228" s="58"/>
      <c r="BU228" s="58"/>
      <c r="BV228" s="58"/>
      <c r="BW228" s="58"/>
      <c r="BX228" s="58"/>
      <c r="BY228" s="58"/>
      <c r="BZ228" s="58"/>
      <c r="CA228" s="58"/>
      <c r="CB228" s="58"/>
      <c r="CC228" s="58"/>
      <c r="CD228" s="58"/>
      <c r="CE228" s="58"/>
      <c r="CF228" s="58"/>
      <c r="CG228" s="58"/>
      <c r="CH228" s="58"/>
      <c r="CI228" s="58"/>
      <c r="CJ228" s="58"/>
      <c r="CK228" s="58"/>
      <c r="CL228" s="58"/>
      <c r="CM228" s="58"/>
      <c r="CN228" s="58"/>
      <c r="CO228" s="58"/>
      <c r="CP228" s="58"/>
      <c r="CQ228" s="58"/>
      <c r="CR228" s="58"/>
    </row>
    <row r="229" spans="10:96" x14ac:dyDescent="0.2">
      <c r="J229" s="55"/>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c r="BG229" s="58"/>
      <c r="BH229" s="58"/>
      <c r="BI229" s="58"/>
      <c r="BJ229" s="58"/>
      <c r="BK229" s="58"/>
      <c r="BL229" s="58"/>
      <c r="BM229" s="58"/>
      <c r="BN229" s="58"/>
      <c r="BO229" s="58"/>
      <c r="BP229" s="58"/>
      <c r="BQ229" s="58"/>
      <c r="BR229" s="58"/>
      <c r="BS229" s="58"/>
      <c r="BT229" s="58"/>
      <c r="BU229" s="58"/>
      <c r="BV229" s="58"/>
      <c r="BW229" s="58"/>
      <c r="BX229" s="58"/>
      <c r="BY229" s="58"/>
      <c r="BZ229" s="58"/>
      <c r="CA229" s="58"/>
      <c r="CB229" s="58"/>
      <c r="CC229" s="58"/>
      <c r="CD229" s="58"/>
      <c r="CE229" s="58"/>
      <c r="CF229" s="58"/>
      <c r="CG229" s="58"/>
      <c r="CH229" s="58"/>
      <c r="CI229" s="58"/>
      <c r="CJ229" s="58"/>
      <c r="CK229" s="58"/>
      <c r="CL229" s="58"/>
      <c r="CM229" s="58"/>
      <c r="CN229" s="58"/>
      <c r="CO229" s="58"/>
      <c r="CP229" s="58"/>
      <c r="CQ229" s="58"/>
      <c r="CR229" s="58"/>
    </row>
    <row r="230" spans="10:96" x14ac:dyDescent="0.2">
      <c r="J230" s="55"/>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c r="BD230" s="58"/>
      <c r="BE230" s="58"/>
      <c r="BF230" s="58"/>
      <c r="BG230" s="58"/>
      <c r="BH230" s="58"/>
      <c r="BI230" s="58"/>
      <c r="BJ230" s="58"/>
      <c r="BK230" s="58"/>
      <c r="BL230" s="58"/>
      <c r="BM230" s="58"/>
      <c r="BN230" s="58"/>
      <c r="BO230" s="58"/>
      <c r="BP230" s="58"/>
      <c r="BQ230" s="58"/>
      <c r="BR230" s="58"/>
      <c r="BS230" s="58"/>
      <c r="BT230" s="58"/>
      <c r="BU230" s="58"/>
      <c r="BV230" s="58"/>
      <c r="BW230" s="58"/>
      <c r="BX230" s="58"/>
      <c r="BY230" s="58"/>
      <c r="BZ230" s="58"/>
      <c r="CA230" s="58"/>
      <c r="CB230" s="58"/>
      <c r="CC230" s="58"/>
      <c r="CD230" s="58"/>
      <c r="CE230" s="58"/>
      <c r="CF230" s="58"/>
      <c r="CG230" s="58"/>
      <c r="CH230" s="58"/>
      <c r="CI230" s="58"/>
      <c r="CJ230" s="58"/>
      <c r="CK230" s="58"/>
      <c r="CL230" s="58"/>
      <c r="CM230" s="58"/>
      <c r="CN230" s="58"/>
      <c r="CO230" s="58"/>
      <c r="CP230" s="58"/>
      <c r="CQ230" s="58"/>
      <c r="CR230" s="58"/>
    </row>
    <row r="231" spans="10:96" x14ac:dyDescent="0.2">
      <c r="J231" s="55"/>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c r="BD231" s="58"/>
      <c r="BE231" s="58"/>
      <c r="BF231" s="58"/>
      <c r="BG231" s="58"/>
      <c r="BH231" s="58"/>
      <c r="BI231" s="58"/>
      <c r="BJ231" s="58"/>
      <c r="BK231" s="58"/>
      <c r="BL231" s="58"/>
      <c r="BM231" s="58"/>
      <c r="BN231" s="58"/>
      <c r="BO231" s="58"/>
      <c r="BP231" s="58"/>
      <c r="BQ231" s="58"/>
      <c r="BR231" s="58"/>
      <c r="BS231" s="58"/>
      <c r="BT231" s="58"/>
      <c r="BU231" s="58"/>
      <c r="BV231" s="58"/>
      <c r="BW231" s="58"/>
      <c r="BX231" s="58"/>
      <c r="BY231" s="58"/>
      <c r="BZ231" s="58"/>
      <c r="CA231" s="58"/>
      <c r="CB231" s="58"/>
      <c r="CC231" s="58"/>
      <c r="CD231" s="58"/>
      <c r="CE231" s="58"/>
      <c r="CF231" s="58"/>
      <c r="CG231" s="58"/>
      <c r="CH231" s="58"/>
      <c r="CI231" s="58"/>
      <c r="CJ231" s="58"/>
      <c r="CK231" s="58"/>
      <c r="CL231" s="58"/>
      <c r="CM231" s="58"/>
      <c r="CN231" s="58"/>
      <c r="CO231" s="58"/>
      <c r="CP231" s="58"/>
      <c r="CQ231" s="58"/>
      <c r="CR231" s="58"/>
    </row>
    <row r="232" spans="10:96" x14ac:dyDescent="0.2">
      <c r="J232" s="55"/>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58"/>
      <c r="BH232" s="58"/>
      <c r="BI232" s="58"/>
      <c r="BJ232" s="58"/>
      <c r="BK232" s="58"/>
      <c r="BL232" s="58"/>
      <c r="BM232" s="58"/>
      <c r="BN232" s="58"/>
      <c r="BO232" s="58"/>
      <c r="BP232" s="58"/>
      <c r="BQ232" s="58"/>
      <c r="BR232" s="58"/>
      <c r="BS232" s="58"/>
      <c r="BT232" s="58"/>
      <c r="BU232" s="58"/>
      <c r="BV232" s="58"/>
      <c r="BW232" s="58"/>
      <c r="BX232" s="58"/>
      <c r="BY232" s="58"/>
      <c r="BZ232" s="58"/>
      <c r="CA232" s="58"/>
      <c r="CB232" s="58"/>
      <c r="CC232" s="58"/>
      <c r="CD232" s="58"/>
      <c r="CE232" s="58"/>
      <c r="CF232" s="58"/>
      <c r="CG232" s="58"/>
      <c r="CH232" s="58"/>
      <c r="CI232" s="58"/>
      <c r="CJ232" s="58"/>
      <c r="CK232" s="58"/>
      <c r="CL232" s="58"/>
      <c r="CM232" s="58"/>
      <c r="CN232" s="58"/>
      <c r="CO232" s="58"/>
      <c r="CP232" s="58"/>
      <c r="CQ232" s="58"/>
      <c r="CR232" s="58"/>
    </row>
    <row r="233" spans="10:96" x14ac:dyDescent="0.2">
      <c r="J233" s="55"/>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c r="BD233" s="58"/>
      <c r="BE233" s="58"/>
      <c r="BF233" s="58"/>
      <c r="BG233" s="58"/>
      <c r="BH233" s="58"/>
      <c r="BI233" s="58"/>
      <c r="BJ233" s="58"/>
      <c r="BK233" s="58"/>
      <c r="BL233" s="58"/>
      <c r="BM233" s="58"/>
      <c r="BN233" s="58"/>
      <c r="BO233" s="58"/>
      <c r="BP233" s="58"/>
      <c r="BQ233" s="58"/>
      <c r="BR233" s="58"/>
      <c r="BS233" s="58"/>
      <c r="BT233" s="58"/>
      <c r="BU233" s="58"/>
      <c r="BV233" s="58"/>
      <c r="BW233" s="58"/>
      <c r="BX233" s="58"/>
      <c r="BY233" s="58"/>
      <c r="BZ233" s="58"/>
      <c r="CA233" s="58"/>
      <c r="CB233" s="58"/>
      <c r="CC233" s="58"/>
      <c r="CD233" s="58"/>
      <c r="CE233" s="58"/>
      <c r="CF233" s="58"/>
      <c r="CG233" s="58"/>
      <c r="CH233" s="58"/>
      <c r="CI233" s="58"/>
      <c r="CJ233" s="58"/>
      <c r="CK233" s="58"/>
      <c r="CL233" s="58"/>
      <c r="CM233" s="58"/>
      <c r="CN233" s="58"/>
      <c r="CO233" s="58"/>
      <c r="CP233" s="58"/>
      <c r="CQ233" s="58"/>
      <c r="CR233" s="58"/>
    </row>
    <row r="234" spans="10:96" x14ac:dyDescent="0.2">
      <c r="J234" s="55"/>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c r="BI234" s="58"/>
      <c r="BJ234" s="58"/>
      <c r="BK234" s="58"/>
      <c r="BL234" s="58"/>
      <c r="BM234" s="58"/>
      <c r="BN234" s="58"/>
      <c r="BO234" s="58"/>
      <c r="BP234" s="58"/>
      <c r="BQ234" s="58"/>
      <c r="BR234" s="58"/>
      <c r="BS234" s="58"/>
      <c r="BT234" s="58"/>
      <c r="BU234" s="58"/>
      <c r="BV234" s="58"/>
      <c r="BW234" s="58"/>
      <c r="BX234" s="58"/>
      <c r="BY234" s="58"/>
      <c r="BZ234" s="58"/>
      <c r="CA234" s="58"/>
      <c r="CB234" s="58"/>
      <c r="CC234" s="58"/>
      <c r="CD234" s="58"/>
      <c r="CE234" s="58"/>
      <c r="CF234" s="58"/>
      <c r="CG234" s="58"/>
      <c r="CH234" s="58"/>
      <c r="CI234" s="58"/>
      <c r="CJ234" s="58"/>
      <c r="CK234" s="58"/>
      <c r="CL234" s="58"/>
      <c r="CM234" s="58"/>
      <c r="CN234" s="58"/>
      <c r="CO234" s="58"/>
      <c r="CP234" s="58"/>
      <c r="CQ234" s="58"/>
      <c r="CR234" s="58"/>
    </row>
    <row r="235" spans="10:96" x14ac:dyDescent="0.2">
      <c r="J235" s="55"/>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c r="BD235" s="58"/>
      <c r="BE235" s="58"/>
      <c r="BF235" s="58"/>
      <c r="BG235" s="58"/>
      <c r="BH235" s="58"/>
      <c r="BI235" s="58"/>
      <c r="BJ235" s="58"/>
      <c r="BK235" s="58"/>
      <c r="BL235" s="58"/>
      <c r="BM235" s="58"/>
      <c r="BN235" s="58"/>
      <c r="BO235" s="58"/>
      <c r="BP235" s="58"/>
      <c r="BQ235" s="58"/>
      <c r="BR235" s="58"/>
      <c r="BS235" s="58"/>
      <c r="BT235" s="58"/>
      <c r="BU235" s="58"/>
      <c r="BV235" s="58"/>
      <c r="BW235" s="58"/>
      <c r="BX235" s="58"/>
      <c r="BY235" s="58"/>
      <c r="BZ235" s="58"/>
      <c r="CA235" s="58"/>
      <c r="CB235" s="58"/>
      <c r="CC235" s="58"/>
      <c r="CD235" s="58"/>
      <c r="CE235" s="58"/>
      <c r="CF235" s="58"/>
      <c r="CG235" s="58"/>
      <c r="CH235" s="58"/>
      <c r="CI235" s="58"/>
      <c r="CJ235" s="58"/>
      <c r="CK235" s="58"/>
      <c r="CL235" s="58"/>
      <c r="CM235" s="58"/>
      <c r="CN235" s="58"/>
      <c r="CO235" s="58"/>
      <c r="CP235" s="58"/>
      <c r="CQ235" s="58"/>
      <c r="CR235" s="58"/>
    </row>
    <row r="236" spans="10:96" x14ac:dyDescent="0.2">
      <c r="J236" s="55"/>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58"/>
      <c r="BG236" s="58"/>
      <c r="BH236" s="58"/>
      <c r="BI236" s="58"/>
      <c r="BJ236" s="58"/>
      <c r="BK236" s="58"/>
      <c r="BL236" s="58"/>
      <c r="BM236" s="58"/>
      <c r="BN236" s="58"/>
      <c r="BO236" s="58"/>
      <c r="BP236" s="58"/>
      <c r="BQ236" s="58"/>
      <c r="BR236" s="58"/>
      <c r="BS236" s="58"/>
      <c r="BT236" s="58"/>
      <c r="BU236" s="58"/>
      <c r="BV236" s="58"/>
      <c r="BW236" s="58"/>
      <c r="BX236" s="58"/>
      <c r="BY236" s="58"/>
      <c r="BZ236" s="58"/>
      <c r="CA236" s="58"/>
      <c r="CB236" s="58"/>
      <c r="CC236" s="58"/>
      <c r="CD236" s="58"/>
      <c r="CE236" s="58"/>
      <c r="CF236" s="58"/>
      <c r="CG236" s="58"/>
      <c r="CH236" s="58"/>
      <c r="CI236" s="58"/>
      <c r="CJ236" s="58"/>
      <c r="CK236" s="58"/>
      <c r="CL236" s="58"/>
      <c r="CM236" s="58"/>
      <c r="CN236" s="58"/>
      <c r="CO236" s="58"/>
      <c r="CP236" s="58"/>
      <c r="CQ236" s="58"/>
      <c r="CR236" s="58"/>
    </row>
    <row r="237" spans="10:96" x14ac:dyDescent="0.2">
      <c r="J237" s="55"/>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c r="BI237" s="58"/>
      <c r="BJ237" s="58"/>
      <c r="BK237" s="58"/>
      <c r="BL237" s="58"/>
      <c r="BM237" s="58"/>
      <c r="BN237" s="58"/>
      <c r="BO237" s="58"/>
      <c r="BP237" s="58"/>
      <c r="BQ237" s="58"/>
      <c r="BR237" s="58"/>
      <c r="BS237" s="58"/>
      <c r="BT237" s="58"/>
      <c r="BU237" s="58"/>
      <c r="BV237" s="58"/>
      <c r="BW237" s="58"/>
      <c r="BX237" s="58"/>
      <c r="BY237" s="58"/>
      <c r="BZ237" s="58"/>
      <c r="CA237" s="58"/>
      <c r="CB237" s="58"/>
      <c r="CC237" s="58"/>
      <c r="CD237" s="58"/>
      <c r="CE237" s="58"/>
      <c r="CF237" s="58"/>
      <c r="CG237" s="58"/>
      <c r="CH237" s="58"/>
      <c r="CI237" s="58"/>
      <c r="CJ237" s="58"/>
      <c r="CK237" s="58"/>
      <c r="CL237" s="58"/>
      <c r="CM237" s="58"/>
      <c r="CN237" s="58"/>
      <c r="CO237" s="58"/>
      <c r="CP237" s="58"/>
      <c r="CQ237" s="58"/>
      <c r="CR237" s="58"/>
    </row>
    <row r="238" spans="10:96" x14ac:dyDescent="0.2">
      <c r="J238" s="55"/>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c r="BD238" s="58"/>
      <c r="BE238" s="58"/>
      <c r="BF238" s="58"/>
      <c r="BG238" s="58"/>
      <c r="BH238" s="58"/>
      <c r="BI238" s="58"/>
      <c r="BJ238" s="58"/>
      <c r="BK238" s="58"/>
      <c r="BL238" s="58"/>
      <c r="BM238" s="58"/>
      <c r="BN238" s="58"/>
      <c r="BO238" s="58"/>
      <c r="BP238" s="58"/>
      <c r="BQ238" s="58"/>
      <c r="BR238" s="58"/>
      <c r="BS238" s="58"/>
      <c r="BT238" s="58"/>
      <c r="BU238" s="58"/>
      <c r="BV238" s="58"/>
      <c r="BW238" s="58"/>
      <c r="BX238" s="58"/>
      <c r="BY238" s="58"/>
      <c r="BZ238" s="58"/>
      <c r="CA238" s="58"/>
      <c r="CB238" s="58"/>
      <c r="CC238" s="58"/>
      <c r="CD238" s="58"/>
      <c r="CE238" s="58"/>
      <c r="CF238" s="58"/>
      <c r="CG238" s="58"/>
      <c r="CH238" s="58"/>
      <c r="CI238" s="58"/>
      <c r="CJ238" s="58"/>
      <c r="CK238" s="58"/>
      <c r="CL238" s="58"/>
      <c r="CM238" s="58"/>
      <c r="CN238" s="58"/>
      <c r="CO238" s="58"/>
      <c r="CP238" s="58"/>
      <c r="CQ238" s="58"/>
      <c r="CR238" s="58"/>
    </row>
    <row r="239" spans="10:96" x14ac:dyDescent="0.2">
      <c r="J239" s="55"/>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c r="BD239" s="58"/>
      <c r="BE239" s="58"/>
      <c r="BF239" s="58"/>
      <c r="BG239" s="58"/>
      <c r="BH239" s="58"/>
      <c r="BI239" s="58"/>
      <c r="BJ239" s="58"/>
      <c r="BK239" s="58"/>
      <c r="BL239" s="58"/>
      <c r="BM239" s="58"/>
      <c r="BN239" s="58"/>
      <c r="BO239" s="58"/>
      <c r="BP239" s="58"/>
      <c r="BQ239" s="58"/>
      <c r="BR239" s="58"/>
      <c r="BS239" s="58"/>
      <c r="BT239" s="58"/>
      <c r="BU239" s="58"/>
      <c r="BV239" s="58"/>
      <c r="BW239" s="58"/>
      <c r="BX239" s="58"/>
      <c r="BY239" s="58"/>
      <c r="BZ239" s="58"/>
      <c r="CA239" s="58"/>
      <c r="CB239" s="58"/>
      <c r="CC239" s="58"/>
      <c r="CD239" s="58"/>
      <c r="CE239" s="58"/>
      <c r="CF239" s="58"/>
      <c r="CG239" s="58"/>
      <c r="CH239" s="58"/>
      <c r="CI239" s="58"/>
      <c r="CJ239" s="58"/>
      <c r="CK239" s="58"/>
      <c r="CL239" s="58"/>
      <c r="CM239" s="58"/>
      <c r="CN239" s="58"/>
      <c r="CO239" s="58"/>
      <c r="CP239" s="58"/>
      <c r="CQ239" s="58"/>
      <c r="CR239" s="58"/>
    </row>
    <row r="240" spans="10:96" x14ac:dyDescent="0.2">
      <c r="J240" s="55"/>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c r="BI240" s="58"/>
      <c r="BJ240" s="58"/>
      <c r="BK240" s="58"/>
      <c r="BL240" s="58"/>
      <c r="BM240" s="58"/>
      <c r="BN240" s="58"/>
      <c r="BO240" s="58"/>
      <c r="BP240" s="58"/>
      <c r="BQ240" s="58"/>
      <c r="BR240" s="58"/>
      <c r="BS240" s="58"/>
      <c r="BT240" s="58"/>
      <c r="BU240" s="58"/>
      <c r="BV240" s="58"/>
      <c r="BW240" s="58"/>
      <c r="BX240" s="58"/>
      <c r="BY240" s="58"/>
      <c r="BZ240" s="58"/>
      <c r="CA240" s="58"/>
      <c r="CB240" s="58"/>
      <c r="CC240" s="58"/>
      <c r="CD240" s="58"/>
      <c r="CE240" s="58"/>
      <c r="CF240" s="58"/>
      <c r="CG240" s="58"/>
      <c r="CH240" s="58"/>
      <c r="CI240" s="58"/>
      <c r="CJ240" s="58"/>
      <c r="CK240" s="58"/>
      <c r="CL240" s="58"/>
      <c r="CM240" s="58"/>
      <c r="CN240" s="58"/>
      <c r="CO240" s="58"/>
      <c r="CP240" s="58"/>
      <c r="CQ240" s="58"/>
      <c r="CR240" s="58"/>
    </row>
    <row r="241" spans="10:96" x14ac:dyDescent="0.2">
      <c r="J241" s="55"/>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c r="BI241" s="58"/>
      <c r="BJ241" s="58"/>
      <c r="BK241" s="58"/>
      <c r="BL241" s="58"/>
      <c r="BM241" s="58"/>
      <c r="BN241" s="58"/>
      <c r="BO241" s="58"/>
      <c r="BP241" s="58"/>
      <c r="BQ241" s="58"/>
      <c r="BR241" s="58"/>
      <c r="BS241" s="58"/>
      <c r="BT241" s="58"/>
      <c r="BU241" s="58"/>
      <c r="BV241" s="58"/>
      <c r="BW241" s="58"/>
      <c r="BX241" s="58"/>
      <c r="BY241" s="58"/>
      <c r="BZ241" s="58"/>
      <c r="CA241" s="58"/>
      <c r="CB241" s="58"/>
      <c r="CC241" s="58"/>
      <c r="CD241" s="58"/>
      <c r="CE241" s="58"/>
      <c r="CF241" s="58"/>
      <c r="CG241" s="58"/>
      <c r="CH241" s="58"/>
      <c r="CI241" s="58"/>
      <c r="CJ241" s="58"/>
      <c r="CK241" s="58"/>
      <c r="CL241" s="58"/>
      <c r="CM241" s="58"/>
      <c r="CN241" s="58"/>
      <c r="CO241" s="58"/>
      <c r="CP241" s="58"/>
      <c r="CQ241" s="58"/>
      <c r="CR241" s="58"/>
    </row>
    <row r="242" spans="10:96" x14ac:dyDescent="0.2">
      <c r="J242" s="55"/>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c r="BI242" s="58"/>
      <c r="BJ242" s="58"/>
      <c r="BK242" s="58"/>
      <c r="BL242" s="58"/>
      <c r="BM242" s="58"/>
      <c r="BN242" s="58"/>
      <c r="BO242" s="58"/>
      <c r="BP242" s="58"/>
      <c r="BQ242" s="58"/>
      <c r="BR242" s="58"/>
      <c r="BS242" s="58"/>
      <c r="BT242" s="58"/>
      <c r="BU242" s="58"/>
      <c r="BV242" s="58"/>
      <c r="BW242" s="58"/>
      <c r="BX242" s="58"/>
      <c r="BY242" s="58"/>
      <c r="BZ242" s="58"/>
      <c r="CA242" s="58"/>
      <c r="CB242" s="58"/>
      <c r="CC242" s="58"/>
      <c r="CD242" s="58"/>
      <c r="CE242" s="58"/>
      <c r="CF242" s="58"/>
      <c r="CG242" s="58"/>
      <c r="CH242" s="58"/>
      <c r="CI242" s="58"/>
      <c r="CJ242" s="58"/>
      <c r="CK242" s="58"/>
      <c r="CL242" s="58"/>
      <c r="CM242" s="58"/>
      <c r="CN242" s="58"/>
      <c r="CO242" s="58"/>
      <c r="CP242" s="58"/>
      <c r="CQ242" s="58"/>
      <c r="CR242" s="58"/>
    </row>
    <row r="243" spans="10:96" x14ac:dyDescent="0.2">
      <c r="J243" s="55"/>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c r="BI243" s="58"/>
      <c r="BJ243" s="58"/>
      <c r="BK243" s="58"/>
      <c r="BL243" s="58"/>
      <c r="BM243" s="58"/>
      <c r="BN243" s="58"/>
      <c r="BO243" s="58"/>
      <c r="BP243" s="58"/>
      <c r="BQ243" s="58"/>
      <c r="BR243" s="58"/>
      <c r="BS243" s="58"/>
      <c r="BT243" s="58"/>
      <c r="BU243" s="58"/>
      <c r="BV243" s="58"/>
      <c r="BW243" s="58"/>
      <c r="BX243" s="58"/>
      <c r="BY243" s="58"/>
      <c r="BZ243" s="58"/>
      <c r="CA243" s="58"/>
      <c r="CB243" s="58"/>
      <c r="CC243" s="58"/>
      <c r="CD243" s="58"/>
      <c r="CE243" s="58"/>
      <c r="CF243" s="58"/>
      <c r="CG243" s="58"/>
      <c r="CH243" s="58"/>
      <c r="CI243" s="58"/>
      <c r="CJ243" s="58"/>
      <c r="CK243" s="58"/>
      <c r="CL243" s="58"/>
      <c r="CM243" s="58"/>
      <c r="CN243" s="58"/>
      <c r="CO243" s="58"/>
      <c r="CP243" s="58"/>
      <c r="CQ243" s="58"/>
      <c r="CR243" s="58"/>
    </row>
    <row r="244" spans="10:96" x14ac:dyDescent="0.2">
      <c r="J244" s="55"/>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row>
    <row r="245" spans="10:96" x14ac:dyDescent="0.2">
      <c r="J245" s="55"/>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c r="AW245" s="58"/>
      <c r="AX245" s="58"/>
      <c r="AY245" s="58"/>
      <c r="AZ245" s="58"/>
      <c r="BA245" s="58"/>
      <c r="BB245" s="58"/>
      <c r="BC245" s="58"/>
      <c r="BD245" s="58"/>
      <c r="BE245" s="58"/>
      <c r="BF245" s="58"/>
      <c r="BG245" s="58"/>
      <c r="BH245" s="58"/>
      <c r="BI245" s="58"/>
      <c r="BJ245" s="58"/>
      <c r="BK245" s="58"/>
      <c r="BL245" s="58"/>
      <c r="BM245" s="58"/>
      <c r="BN245" s="58"/>
      <c r="BO245" s="58"/>
      <c r="BP245" s="58"/>
      <c r="BQ245" s="58"/>
      <c r="BR245" s="58"/>
      <c r="BS245" s="58"/>
      <c r="BT245" s="58"/>
      <c r="BU245" s="58"/>
      <c r="BV245" s="58"/>
      <c r="BW245" s="58"/>
      <c r="BX245" s="58"/>
      <c r="BY245" s="58"/>
      <c r="BZ245" s="58"/>
      <c r="CA245" s="58"/>
      <c r="CB245" s="58"/>
      <c r="CC245" s="58"/>
      <c r="CD245" s="58"/>
      <c r="CE245" s="58"/>
      <c r="CF245" s="58"/>
      <c r="CG245" s="58"/>
      <c r="CH245" s="58"/>
      <c r="CI245" s="58"/>
      <c r="CJ245" s="58"/>
      <c r="CK245" s="58"/>
      <c r="CL245" s="58"/>
      <c r="CM245" s="58"/>
      <c r="CN245" s="58"/>
      <c r="CO245" s="58"/>
      <c r="CP245" s="58"/>
      <c r="CQ245" s="58"/>
      <c r="CR245" s="58"/>
    </row>
    <row r="246" spans="10:96" x14ac:dyDescent="0.2">
      <c r="J246" s="55"/>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c r="AW246" s="58"/>
      <c r="AX246" s="58"/>
      <c r="AY246" s="58"/>
      <c r="AZ246" s="58"/>
      <c r="BA246" s="58"/>
      <c r="BB246" s="58"/>
      <c r="BC246" s="58"/>
      <c r="BD246" s="58"/>
      <c r="BE246" s="58"/>
      <c r="BF246" s="58"/>
      <c r="BG246" s="58"/>
      <c r="BH246" s="58"/>
      <c r="BI246" s="58"/>
      <c r="BJ246" s="58"/>
      <c r="BK246" s="58"/>
      <c r="BL246" s="58"/>
      <c r="BM246" s="58"/>
      <c r="BN246" s="58"/>
      <c r="BO246" s="58"/>
      <c r="BP246" s="58"/>
      <c r="BQ246" s="58"/>
      <c r="BR246" s="58"/>
      <c r="BS246" s="58"/>
      <c r="BT246" s="58"/>
      <c r="BU246" s="58"/>
      <c r="BV246" s="58"/>
      <c r="BW246" s="58"/>
      <c r="BX246" s="58"/>
      <c r="BY246" s="58"/>
      <c r="BZ246" s="58"/>
      <c r="CA246" s="58"/>
      <c r="CB246" s="58"/>
      <c r="CC246" s="58"/>
      <c r="CD246" s="58"/>
      <c r="CE246" s="58"/>
      <c r="CF246" s="58"/>
      <c r="CG246" s="58"/>
      <c r="CH246" s="58"/>
      <c r="CI246" s="58"/>
      <c r="CJ246" s="58"/>
      <c r="CK246" s="58"/>
      <c r="CL246" s="58"/>
      <c r="CM246" s="58"/>
      <c r="CN246" s="58"/>
      <c r="CO246" s="58"/>
      <c r="CP246" s="58"/>
      <c r="CQ246" s="58"/>
      <c r="CR246" s="58"/>
    </row>
    <row r="247" spans="10:96" x14ac:dyDescent="0.2">
      <c r="J247" s="55"/>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c r="BG247" s="58"/>
      <c r="BH247" s="58"/>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row>
    <row r="248" spans="10:96" x14ac:dyDescent="0.2">
      <c r="J248" s="55"/>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c r="AH248" s="58"/>
      <c r="AI248" s="58"/>
      <c r="AJ248" s="58"/>
      <c r="AK248" s="58"/>
      <c r="AL248" s="58"/>
      <c r="AM248" s="58"/>
      <c r="AN248" s="58"/>
      <c r="AO248" s="58"/>
      <c r="AP248" s="58"/>
      <c r="AQ248" s="58"/>
      <c r="AR248" s="58"/>
      <c r="AS248" s="58"/>
      <c r="AT248" s="58"/>
      <c r="AU248" s="58"/>
      <c r="AV248" s="58"/>
      <c r="AW248" s="58"/>
      <c r="AX248" s="58"/>
      <c r="AY248" s="58"/>
      <c r="AZ248" s="58"/>
      <c r="BA248" s="58"/>
      <c r="BB248" s="58"/>
      <c r="BC248" s="58"/>
      <c r="BD248" s="58"/>
      <c r="BE248" s="58"/>
      <c r="BF248" s="58"/>
      <c r="BG248" s="58"/>
      <c r="BH248" s="58"/>
      <c r="BI248" s="58"/>
      <c r="BJ248" s="58"/>
      <c r="BK248" s="58"/>
      <c r="BL248" s="58"/>
      <c r="BM248" s="58"/>
      <c r="BN248" s="58"/>
      <c r="BO248" s="58"/>
      <c r="BP248" s="58"/>
      <c r="BQ248" s="58"/>
      <c r="BR248" s="58"/>
      <c r="BS248" s="58"/>
      <c r="BT248" s="58"/>
      <c r="BU248" s="58"/>
      <c r="BV248" s="58"/>
      <c r="BW248" s="58"/>
      <c r="BX248" s="58"/>
      <c r="BY248" s="58"/>
      <c r="BZ248" s="58"/>
      <c r="CA248" s="58"/>
      <c r="CB248" s="58"/>
      <c r="CC248" s="58"/>
      <c r="CD248" s="58"/>
      <c r="CE248" s="58"/>
      <c r="CF248" s="58"/>
      <c r="CG248" s="58"/>
      <c r="CH248" s="58"/>
      <c r="CI248" s="58"/>
      <c r="CJ248" s="58"/>
      <c r="CK248" s="58"/>
      <c r="CL248" s="58"/>
      <c r="CM248" s="58"/>
      <c r="CN248" s="58"/>
      <c r="CO248" s="58"/>
      <c r="CP248" s="58"/>
      <c r="CQ248" s="58"/>
      <c r="CR248" s="58"/>
    </row>
    <row r="249" spans="10:96" x14ac:dyDescent="0.2">
      <c r="J249" s="55"/>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c r="AW249" s="58"/>
      <c r="AX249" s="58"/>
      <c r="AY249" s="58"/>
      <c r="AZ249" s="58"/>
      <c r="BA249" s="58"/>
      <c r="BB249" s="58"/>
      <c r="BC249" s="58"/>
      <c r="BD249" s="58"/>
      <c r="BE249" s="58"/>
      <c r="BF249" s="58"/>
      <c r="BG249" s="58"/>
      <c r="BH249" s="58"/>
      <c r="BI249" s="58"/>
      <c r="BJ249" s="58"/>
      <c r="BK249" s="58"/>
      <c r="BL249" s="58"/>
      <c r="BM249" s="58"/>
      <c r="BN249" s="58"/>
      <c r="BO249" s="58"/>
      <c r="BP249" s="58"/>
      <c r="BQ249" s="58"/>
      <c r="BR249" s="58"/>
      <c r="BS249" s="58"/>
      <c r="BT249" s="58"/>
      <c r="BU249" s="58"/>
      <c r="BV249" s="58"/>
      <c r="BW249" s="58"/>
      <c r="BX249" s="58"/>
      <c r="BY249" s="58"/>
      <c r="BZ249" s="58"/>
      <c r="CA249" s="58"/>
      <c r="CB249" s="58"/>
      <c r="CC249" s="58"/>
      <c r="CD249" s="58"/>
      <c r="CE249" s="58"/>
      <c r="CF249" s="58"/>
      <c r="CG249" s="58"/>
      <c r="CH249" s="58"/>
      <c r="CI249" s="58"/>
      <c r="CJ249" s="58"/>
      <c r="CK249" s="58"/>
      <c r="CL249" s="58"/>
      <c r="CM249" s="58"/>
      <c r="CN249" s="58"/>
      <c r="CO249" s="58"/>
      <c r="CP249" s="58"/>
      <c r="CQ249" s="58"/>
      <c r="CR249" s="58"/>
    </row>
    <row r="250" spans="10:96" x14ac:dyDescent="0.2">
      <c r="J250" s="55"/>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58"/>
      <c r="BB250" s="58"/>
      <c r="BC250" s="58"/>
      <c r="BD250" s="58"/>
      <c r="BE250" s="58"/>
      <c r="BF250" s="58"/>
      <c r="BG250" s="58"/>
      <c r="BH250" s="58"/>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row>
    <row r="251" spans="10:96" x14ac:dyDescent="0.2">
      <c r="J251" s="55"/>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58"/>
      <c r="BB251" s="58"/>
      <c r="BC251" s="58"/>
      <c r="BD251" s="58"/>
      <c r="BE251" s="58"/>
      <c r="BF251" s="58"/>
      <c r="BG251" s="58"/>
      <c r="BH251" s="58"/>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row>
    <row r="252" spans="10:96" x14ac:dyDescent="0.2">
      <c r="J252" s="55"/>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58"/>
      <c r="AY252" s="58"/>
      <c r="AZ252" s="58"/>
      <c r="BA252" s="58"/>
      <c r="BB252" s="58"/>
      <c r="BC252" s="58"/>
      <c r="BD252" s="58"/>
      <c r="BE252" s="58"/>
      <c r="BF252" s="58"/>
      <c r="BG252" s="58"/>
      <c r="BH252" s="58"/>
      <c r="BI252" s="58"/>
      <c r="BJ252" s="58"/>
      <c r="BK252" s="58"/>
      <c r="BL252" s="58"/>
      <c r="BM252" s="58"/>
      <c r="BN252" s="58"/>
      <c r="BO252" s="58"/>
      <c r="BP252" s="58"/>
      <c r="BQ252" s="58"/>
      <c r="BR252" s="58"/>
      <c r="BS252" s="58"/>
      <c r="BT252" s="58"/>
      <c r="BU252" s="58"/>
      <c r="BV252" s="58"/>
      <c r="BW252" s="58"/>
      <c r="BX252" s="58"/>
      <c r="BY252" s="58"/>
      <c r="BZ252" s="58"/>
      <c r="CA252" s="58"/>
      <c r="CB252" s="58"/>
      <c r="CC252" s="58"/>
      <c r="CD252" s="58"/>
      <c r="CE252" s="58"/>
      <c r="CF252" s="58"/>
      <c r="CG252" s="58"/>
      <c r="CH252" s="58"/>
      <c r="CI252" s="58"/>
      <c r="CJ252" s="58"/>
      <c r="CK252" s="58"/>
      <c r="CL252" s="58"/>
      <c r="CM252" s="58"/>
      <c r="CN252" s="58"/>
      <c r="CO252" s="58"/>
      <c r="CP252" s="58"/>
      <c r="CQ252" s="58"/>
      <c r="CR252" s="58"/>
    </row>
    <row r="253" spans="10:96" x14ac:dyDescent="0.2">
      <c r="J253" s="55"/>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c r="AW253" s="58"/>
      <c r="AX253" s="58"/>
      <c r="AY253" s="58"/>
      <c r="AZ253" s="58"/>
      <c r="BA253" s="58"/>
      <c r="BB253" s="58"/>
      <c r="BC253" s="58"/>
      <c r="BD253" s="58"/>
      <c r="BE253" s="58"/>
      <c r="BF253" s="58"/>
      <c r="BG253" s="58"/>
      <c r="BH253" s="58"/>
      <c r="BI253" s="58"/>
      <c r="BJ253" s="58"/>
      <c r="BK253" s="58"/>
      <c r="BL253" s="58"/>
      <c r="BM253" s="58"/>
      <c r="BN253" s="58"/>
      <c r="BO253" s="58"/>
      <c r="BP253" s="58"/>
      <c r="BQ253" s="58"/>
      <c r="BR253" s="58"/>
      <c r="BS253" s="58"/>
      <c r="BT253" s="58"/>
      <c r="BU253" s="58"/>
      <c r="BV253" s="58"/>
      <c r="BW253" s="58"/>
      <c r="BX253" s="58"/>
      <c r="BY253" s="58"/>
      <c r="BZ253" s="58"/>
      <c r="CA253" s="58"/>
      <c r="CB253" s="58"/>
      <c r="CC253" s="58"/>
      <c r="CD253" s="58"/>
      <c r="CE253" s="58"/>
      <c r="CF253" s="58"/>
      <c r="CG253" s="58"/>
      <c r="CH253" s="58"/>
      <c r="CI253" s="58"/>
      <c r="CJ253" s="58"/>
      <c r="CK253" s="58"/>
      <c r="CL253" s="58"/>
      <c r="CM253" s="58"/>
      <c r="CN253" s="58"/>
      <c r="CO253" s="58"/>
      <c r="CP253" s="58"/>
      <c r="CQ253" s="58"/>
      <c r="CR253" s="58"/>
    </row>
    <row r="254" spans="10:96" x14ac:dyDescent="0.2">
      <c r="J254" s="55"/>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c r="BE254" s="58"/>
      <c r="BF254" s="58"/>
      <c r="BG254" s="58"/>
      <c r="BH254" s="58"/>
      <c r="BI254" s="58"/>
      <c r="BJ254" s="58"/>
      <c r="BK254" s="58"/>
      <c r="BL254" s="58"/>
      <c r="BM254" s="58"/>
      <c r="BN254" s="58"/>
      <c r="BO254" s="58"/>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row>
    <row r="255" spans="10:96" x14ac:dyDescent="0.2">
      <c r="J255" s="55"/>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c r="BE255" s="58"/>
      <c r="BF255" s="58"/>
      <c r="BG255" s="58"/>
      <c r="BH255" s="58"/>
      <c r="BI255" s="58"/>
      <c r="BJ255" s="58"/>
      <c r="BK255" s="58"/>
      <c r="BL255" s="58"/>
      <c r="BM255" s="58"/>
      <c r="BN255" s="58"/>
      <c r="BO255" s="58"/>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row>
  </sheetData>
  <sheetProtection algorithmName="SHA-512" hashValue="r5FKfis3obiSB7P+bnIMwB5XSV5vc6IaziyWaY2XotbKnt+n/buFR/EOL24yp3auqVcLFy1eY6/1P0d3UvyTrA==" saltValue="12P3y5QunzQgnJ436XGo8g==" spinCount="100000" sheet="1" formatCells="0" formatColumns="0" formatRows="0"/>
  <mergeCells count="13">
    <mergeCell ref="B3:G3"/>
    <mergeCell ref="K9:L9"/>
    <mergeCell ref="B35:C35"/>
    <mergeCell ref="E35:F35"/>
    <mergeCell ref="B36:C36"/>
    <mergeCell ref="D36:F36"/>
    <mergeCell ref="B40:G40"/>
    <mergeCell ref="B37:C37"/>
    <mergeCell ref="D37:F37"/>
    <mergeCell ref="B38:C38"/>
    <mergeCell ref="E38:F38"/>
    <mergeCell ref="B39:C39"/>
    <mergeCell ref="D39:F39"/>
  </mergeCells>
  <phoneticPr fontId="3"/>
  <conditionalFormatting sqref="G38">
    <cfRule type="expression" dxfId="8" priority="1">
      <formula>OR(AND($E$38="申請無し",$G$38&lt;&gt;0),AND($E$38="申請有り",$G$38&lt;=0))</formula>
    </cfRule>
  </conditionalFormatting>
  <dataValidations count="1">
    <dataValidation imeMode="off" allowBlank="1" showInputMessage="1" showErrorMessage="1" sqref="G38 D5:E34 G5:G34" xr:uid="{0740E767-50CF-4D76-BBA3-6EDA47BE86F6}"/>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1E72A81-8DBE-44DB-B78A-F72A93E8C80A}">
          <x14:formula1>
            <xm:f>'選択肢 (2)'!$F$3:$F$7</xm:f>
          </x14:formula1>
          <xm:sqref>B5:B34</xm:sqref>
        </x14:dataValidation>
        <x14:dataValidation type="list" imeMode="off" allowBlank="1" xr:uid="{4F05C5E2-65AA-466D-A1EB-BF49C0CF4E75}">
          <x14:formula1>
            <xm:f>'選択肢 (2)'!$G$3:$G$16</xm:f>
          </x14:formula1>
          <xm:sqref>F5:F34</xm:sqref>
        </x14:dataValidation>
        <x14:dataValidation type="list" allowBlank="1" showInputMessage="1" showErrorMessage="1" xr:uid="{40C9A421-647B-4112-9473-E2B6C44506F2}">
          <x14:formula1>
            <xm:f>'選択肢 (2)'!$B$3:$B$6</xm:f>
          </x14:formula1>
          <xm:sqref>E35:F35</xm:sqref>
        </x14:dataValidation>
        <x14:dataValidation type="list" allowBlank="1" showInputMessage="1" showErrorMessage="1" xr:uid="{1667D97F-FD3B-4E20-9AB7-944DD79ED0D7}">
          <x14:formula1>
            <xm:f>'選択肢 (2)'!$A$2:$A$4</xm:f>
          </x14:formula1>
          <xm:sqref>D35</xm:sqref>
        </x14:dataValidation>
        <x14:dataValidation type="list" allowBlank="1" showInputMessage="1" showErrorMessage="1" xr:uid="{363A467E-439A-4169-8456-D38BEC4D0E89}">
          <x14:formula1>
            <xm:f>'選択肢 (2)'!$I$2:$I$4</xm:f>
          </x14:formula1>
          <xm:sqref>E38:F38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304E-9BE4-404D-A673-F54D8ABCE4BB}">
  <dimension ref="A1:K41"/>
  <sheetViews>
    <sheetView showGridLines="0" view="pageBreakPreview" zoomScale="70" zoomScaleNormal="70" zoomScaleSheetLayoutView="70" workbookViewId="0"/>
  </sheetViews>
  <sheetFormatPr defaultColWidth="9" defaultRowHeight="14.4" x14ac:dyDescent="0.2"/>
  <cols>
    <col min="1" max="1" width="2.6640625" style="19" customWidth="1"/>
    <col min="2" max="2" width="10.6640625" style="19" customWidth="1"/>
    <col min="3" max="3" width="42.6640625" style="19" customWidth="1"/>
    <col min="4" max="4" width="13.109375" style="20" customWidth="1"/>
    <col min="5" max="6" width="6.6640625" style="20" customWidth="1"/>
    <col min="7" max="7" width="13.109375" style="19" customWidth="1"/>
    <col min="8" max="8" width="1.6640625" style="19" customWidth="1"/>
    <col min="9" max="9" width="45.6640625" style="21" customWidth="1"/>
    <col min="10" max="10" width="33.33203125" style="21" customWidth="1"/>
    <col min="11" max="11" width="15.6640625" style="19" customWidth="1"/>
    <col min="12" max="125" width="2.6640625" style="19" customWidth="1"/>
    <col min="126" max="16384" width="9" style="19"/>
  </cols>
  <sheetData>
    <row r="1" spans="1:9" ht="10.5" customHeight="1" x14ac:dyDescent="0.2"/>
    <row r="2" spans="1:9" ht="19.5" customHeight="1" x14ac:dyDescent="0.2">
      <c r="A2" s="22"/>
      <c r="B2" s="23" t="s">
        <v>169</v>
      </c>
      <c r="C2" s="22"/>
      <c r="D2" s="24"/>
      <c r="E2" s="24"/>
      <c r="F2" s="24"/>
      <c r="G2" s="22"/>
      <c r="I2" s="21" t="str">
        <f>'１0号'!W2</f>
        <v>Ver.4</v>
      </c>
    </row>
    <row r="3" spans="1:9" ht="30" customHeight="1" thickBot="1" x14ac:dyDescent="0.25">
      <c r="A3" s="22"/>
      <c r="B3" s="197" t="s">
        <v>74</v>
      </c>
      <c r="C3" s="198"/>
      <c r="D3" s="198"/>
      <c r="E3" s="198"/>
      <c r="F3" s="198"/>
      <c r="G3" s="198"/>
      <c r="I3" s="25" t="s">
        <v>61</v>
      </c>
    </row>
    <row r="4" spans="1:9" ht="19.5" customHeight="1" thickBot="1" x14ac:dyDescent="0.25">
      <c r="A4" s="22"/>
      <c r="B4" s="26" t="s">
        <v>62</v>
      </c>
      <c r="C4" s="27" t="s">
        <v>63</v>
      </c>
      <c r="D4" s="27" t="s">
        <v>64</v>
      </c>
      <c r="E4" s="27" t="s">
        <v>65</v>
      </c>
      <c r="F4" s="28" t="s">
        <v>6</v>
      </c>
      <c r="G4" s="29" t="s">
        <v>66</v>
      </c>
    </row>
    <row r="5" spans="1:9" ht="19.5" customHeight="1" thickTop="1" x14ac:dyDescent="0.2">
      <c r="A5" s="30">
        <v>1</v>
      </c>
      <c r="B5" s="31"/>
      <c r="C5" s="32"/>
      <c r="D5" s="33"/>
      <c r="E5" s="34"/>
      <c r="F5" s="35"/>
      <c r="G5" s="36" t="str">
        <f>IF(D5="","",D5*E5)</f>
        <v/>
      </c>
    </row>
    <row r="6" spans="1:9" ht="19.5" customHeight="1" x14ac:dyDescent="0.2">
      <c r="A6" s="30">
        <v>2</v>
      </c>
      <c r="B6" s="37"/>
      <c r="C6" s="38"/>
      <c r="D6" s="39"/>
      <c r="E6" s="40"/>
      <c r="F6" s="35"/>
      <c r="G6" s="41" t="str">
        <f t="shared" ref="G6:G34" si="0">IF(D6="","",D6*E6)</f>
        <v/>
      </c>
    </row>
    <row r="7" spans="1:9" ht="19.5" customHeight="1" x14ac:dyDescent="0.2">
      <c r="A7" s="30">
        <v>3</v>
      </c>
      <c r="B7" s="37"/>
      <c r="C7" s="38"/>
      <c r="D7" s="39"/>
      <c r="E7" s="40"/>
      <c r="F7" s="35"/>
      <c r="G7" s="41" t="str">
        <f t="shared" si="0"/>
        <v/>
      </c>
    </row>
    <row r="8" spans="1:9" ht="19.5" customHeight="1" x14ac:dyDescent="0.2">
      <c r="A8" s="30">
        <v>4</v>
      </c>
      <c r="B8" s="37"/>
      <c r="C8" s="38"/>
      <c r="D8" s="39"/>
      <c r="E8" s="40"/>
      <c r="F8" s="35"/>
      <c r="G8" s="41" t="str">
        <f t="shared" si="0"/>
        <v/>
      </c>
    </row>
    <row r="9" spans="1:9" ht="19.5" customHeight="1" x14ac:dyDescent="0.2">
      <c r="A9" s="30">
        <v>5</v>
      </c>
      <c r="B9" s="37"/>
      <c r="C9" s="38"/>
      <c r="D9" s="39"/>
      <c r="E9" s="40"/>
      <c r="F9" s="35"/>
      <c r="G9" s="41" t="str">
        <f t="shared" si="0"/>
        <v/>
      </c>
    </row>
    <row r="10" spans="1:9" ht="19.5" customHeight="1" x14ac:dyDescent="0.2">
      <c r="A10" s="30">
        <v>6</v>
      </c>
      <c r="B10" s="37"/>
      <c r="C10" s="38"/>
      <c r="D10" s="39"/>
      <c r="E10" s="40"/>
      <c r="F10" s="35"/>
      <c r="G10" s="41" t="str">
        <f t="shared" si="0"/>
        <v/>
      </c>
    </row>
    <row r="11" spans="1:9" ht="19.5" customHeight="1" x14ac:dyDescent="0.2">
      <c r="A11" s="30">
        <v>7</v>
      </c>
      <c r="B11" s="37"/>
      <c r="C11" s="38"/>
      <c r="D11" s="39"/>
      <c r="E11" s="40"/>
      <c r="F11" s="35"/>
      <c r="G11" s="41" t="str">
        <f t="shared" si="0"/>
        <v/>
      </c>
    </row>
    <row r="12" spans="1:9" ht="19.5" customHeight="1" x14ac:dyDescent="0.2">
      <c r="A12" s="30">
        <v>8</v>
      </c>
      <c r="B12" s="37"/>
      <c r="C12" s="38"/>
      <c r="D12" s="39"/>
      <c r="E12" s="40"/>
      <c r="F12" s="35"/>
      <c r="G12" s="41" t="str">
        <f t="shared" si="0"/>
        <v/>
      </c>
    </row>
    <row r="13" spans="1:9" ht="19.5" customHeight="1" x14ac:dyDescent="0.2">
      <c r="A13" s="30">
        <v>9</v>
      </c>
      <c r="B13" s="37"/>
      <c r="C13" s="38"/>
      <c r="D13" s="39"/>
      <c r="E13" s="40"/>
      <c r="F13" s="35"/>
      <c r="G13" s="41" t="str">
        <f t="shared" si="0"/>
        <v/>
      </c>
    </row>
    <row r="14" spans="1:9" ht="19.5" customHeight="1" x14ac:dyDescent="0.2">
      <c r="A14" s="30">
        <v>10</v>
      </c>
      <c r="B14" s="37"/>
      <c r="C14" s="38"/>
      <c r="D14" s="39"/>
      <c r="E14" s="40"/>
      <c r="F14" s="35"/>
      <c r="G14" s="41" t="str">
        <f t="shared" si="0"/>
        <v/>
      </c>
    </row>
    <row r="15" spans="1:9" ht="19.5" customHeight="1" x14ac:dyDescent="0.2">
      <c r="A15" s="30">
        <v>11</v>
      </c>
      <c r="B15" s="37"/>
      <c r="C15" s="38"/>
      <c r="D15" s="39"/>
      <c r="E15" s="40"/>
      <c r="F15" s="35"/>
      <c r="G15" s="41" t="str">
        <f t="shared" si="0"/>
        <v/>
      </c>
    </row>
    <row r="16" spans="1:9" ht="19.5" customHeight="1" x14ac:dyDescent="0.2">
      <c r="A16" s="30">
        <v>12</v>
      </c>
      <c r="B16" s="37"/>
      <c r="C16" s="38"/>
      <c r="D16" s="39"/>
      <c r="E16" s="40"/>
      <c r="F16" s="35"/>
      <c r="G16" s="41" t="str">
        <f t="shared" si="0"/>
        <v/>
      </c>
    </row>
    <row r="17" spans="1:11" ht="19.5" customHeight="1" x14ac:dyDescent="0.2">
      <c r="A17" s="30">
        <v>13</v>
      </c>
      <c r="B17" s="37"/>
      <c r="C17" s="38"/>
      <c r="D17" s="39"/>
      <c r="E17" s="40"/>
      <c r="F17" s="35"/>
      <c r="G17" s="41" t="str">
        <f t="shared" si="0"/>
        <v/>
      </c>
    </row>
    <row r="18" spans="1:11" ht="19.5" customHeight="1" x14ac:dyDescent="0.2">
      <c r="A18" s="30">
        <v>14</v>
      </c>
      <c r="B18" s="37"/>
      <c r="C18" s="38"/>
      <c r="D18" s="39"/>
      <c r="E18" s="40"/>
      <c r="F18" s="35"/>
      <c r="G18" s="41" t="str">
        <f t="shared" si="0"/>
        <v/>
      </c>
    </row>
    <row r="19" spans="1:11" ht="19.5" customHeight="1" x14ac:dyDescent="0.2">
      <c r="A19" s="30">
        <v>15</v>
      </c>
      <c r="B19" s="37"/>
      <c r="C19" s="38"/>
      <c r="D19" s="39"/>
      <c r="E19" s="40"/>
      <c r="F19" s="35"/>
      <c r="G19" s="41" t="str">
        <f t="shared" si="0"/>
        <v/>
      </c>
    </row>
    <row r="20" spans="1:11" ht="19.5" customHeight="1" x14ac:dyDescent="0.2">
      <c r="A20" s="30">
        <v>16</v>
      </c>
      <c r="B20" s="37"/>
      <c r="C20" s="38"/>
      <c r="D20" s="39"/>
      <c r="E20" s="40"/>
      <c r="F20" s="35"/>
      <c r="G20" s="41" t="str">
        <f t="shared" si="0"/>
        <v/>
      </c>
    </row>
    <row r="21" spans="1:11" ht="19.5" customHeight="1" x14ac:dyDescent="0.2">
      <c r="A21" s="30">
        <v>17</v>
      </c>
      <c r="B21" s="37"/>
      <c r="C21" s="38"/>
      <c r="D21" s="39"/>
      <c r="E21" s="40"/>
      <c r="F21" s="35"/>
      <c r="G21" s="41" t="str">
        <f t="shared" si="0"/>
        <v/>
      </c>
      <c r="J21" s="22" t="s">
        <v>123</v>
      </c>
      <c r="K21" s="23"/>
    </row>
    <row r="22" spans="1:11" ht="19.5" customHeight="1" x14ac:dyDescent="0.2">
      <c r="A22" s="30">
        <v>18</v>
      </c>
      <c r="B22" s="37"/>
      <c r="C22" s="38"/>
      <c r="D22" s="39"/>
      <c r="E22" s="40"/>
      <c r="F22" s="35"/>
      <c r="G22" s="41" t="str">
        <f t="shared" si="0"/>
        <v/>
      </c>
      <c r="J22" s="60" t="s">
        <v>124</v>
      </c>
      <c r="K22" s="65">
        <f>IF(ROUNDDOWN(G37*2/3-G39,-3)&gt;(G35+G36),G35+G36,ROUNDDOWN(G37*2/3-G39,-3))</f>
        <v>0</v>
      </c>
    </row>
    <row r="23" spans="1:11" ht="19.5" customHeight="1" x14ac:dyDescent="0.2">
      <c r="A23" s="30">
        <v>19</v>
      </c>
      <c r="B23" s="37"/>
      <c r="C23" s="38"/>
      <c r="D23" s="39"/>
      <c r="E23" s="40"/>
      <c r="F23" s="35"/>
      <c r="G23" s="41" t="str">
        <f t="shared" si="0"/>
        <v/>
      </c>
      <c r="J23" s="60" t="s">
        <v>125</v>
      </c>
      <c r="K23" s="65">
        <f>IF(ROUNDDOWN(G37*2/3,-3)&gt;(G35+G36),G35+G36,ROUNDDOWN(G37*2/3,-3))</f>
        <v>0</v>
      </c>
    </row>
    <row r="24" spans="1:11" ht="19.5" customHeight="1" x14ac:dyDescent="0.2">
      <c r="A24" s="30">
        <v>20</v>
      </c>
      <c r="B24" s="37"/>
      <c r="C24" s="38"/>
      <c r="D24" s="39"/>
      <c r="E24" s="40"/>
      <c r="F24" s="35"/>
      <c r="G24" s="41" t="str">
        <f t="shared" si="0"/>
        <v/>
      </c>
    </row>
    <row r="25" spans="1:11" ht="19.5" customHeight="1" x14ac:dyDescent="0.2">
      <c r="A25" s="30">
        <v>21</v>
      </c>
      <c r="B25" s="37"/>
      <c r="C25" s="38"/>
      <c r="D25" s="39"/>
      <c r="E25" s="40"/>
      <c r="F25" s="35"/>
      <c r="G25" s="41" t="str">
        <f t="shared" si="0"/>
        <v/>
      </c>
    </row>
    <row r="26" spans="1:11" ht="19.5" customHeight="1" x14ac:dyDescent="0.2">
      <c r="A26" s="30">
        <v>22</v>
      </c>
      <c r="B26" s="37"/>
      <c r="C26" s="38"/>
      <c r="D26" s="39"/>
      <c r="E26" s="40"/>
      <c r="F26" s="35"/>
      <c r="G26" s="41" t="str">
        <f t="shared" si="0"/>
        <v/>
      </c>
    </row>
    <row r="27" spans="1:11" ht="19.5" customHeight="1" x14ac:dyDescent="0.2">
      <c r="A27" s="30">
        <v>23</v>
      </c>
      <c r="B27" s="37"/>
      <c r="C27" s="38"/>
      <c r="D27" s="39"/>
      <c r="E27" s="40"/>
      <c r="F27" s="35"/>
      <c r="G27" s="41" t="str">
        <f t="shared" si="0"/>
        <v/>
      </c>
    </row>
    <row r="28" spans="1:11" ht="19.5" customHeight="1" x14ac:dyDescent="0.2">
      <c r="A28" s="30">
        <v>24</v>
      </c>
      <c r="B28" s="37"/>
      <c r="C28" s="38"/>
      <c r="D28" s="39"/>
      <c r="E28" s="40"/>
      <c r="F28" s="35"/>
      <c r="G28" s="41" t="str">
        <f t="shared" si="0"/>
        <v/>
      </c>
    </row>
    <row r="29" spans="1:11" ht="19.5" customHeight="1" x14ac:dyDescent="0.2">
      <c r="A29" s="30">
        <v>25</v>
      </c>
      <c r="B29" s="37"/>
      <c r="C29" s="38"/>
      <c r="D29" s="39"/>
      <c r="E29" s="40"/>
      <c r="F29" s="35"/>
      <c r="G29" s="41" t="str">
        <f t="shared" si="0"/>
        <v/>
      </c>
    </row>
    <row r="30" spans="1:11" ht="19.5" customHeight="1" x14ac:dyDescent="0.2">
      <c r="A30" s="30">
        <v>26</v>
      </c>
      <c r="B30" s="37"/>
      <c r="C30" s="38"/>
      <c r="D30" s="39"/>
      <c r="E30" s="40"/>
      <c r="F30" s="35"/>
      <c r="G30" s="41" t="str">
        <f t="shared" si="0"/>
        <v/>
      </c>
    </row>
    <row r="31" spans="1:11" ht="19.5" customHeight="1" x14ac:dyDescent="0.2">
      <c r="A31" s="30">
        <v>27</v>
      </c>
      <c r="B31" s="37"/>
      <c r="C31" s="38"/>
      <c r="D31" s="39"/>
      <c r="E31" s="40"/>
      <c r="F31" s="35"/>
      <c r="G31" s="41" t="str">
        <f t="shared" si="0"/>
        <v/>
      </c>
    </row>
    <row r="32" spans="1:11" ht="19.5" customHeight="1" x14ac:dyDescent="0.2">
      <c r="A32" s="30">
        <v>28</v>
      </c>
      <c r="B32" s="37"/>
      <c r="C32" s="38"/>
      <c r="D32" s="39"/>
      <c r="E32" s="40"/>
      <c r="F32" s="35"/>
      <c r="G32" s="41" t="str">
        <f>IF(D32="","",D32*E32)</f>
        <v/>
      </c>
    </row>
    <row r="33" spans="1:8" ht="19.5" customHeight="1" x14ac:dyDescent="0.2">
      <c r="A33" s="30">
        <v>29</v>
      </c>
      <c r="B33" s="37"/>
      <c r="C33" s="38"/>
      <c r="D33" s="39"/>
      <c r="E33" s="40"/>
      <c r="F33" s="35"/>
      <c r="G33" s="41" t="str">
        <f>IF(D33="","",D33*E33)</f>
        <v/>
      </c>
    </row>
    <row r="34" spans="1:8" ht="19.5" customHeight="1" thickBot="1" x14ac:dyDescent="0.25">
      <c r="A34" s="30">
        <v>30</v>
      </c>
      <c r="B34" s="42"/>
      <c r="C34" s="43"/>
      <c r="D34" s="44"/>
      <c r="E34" s="45"/>
      <c r="F34" s="46"/>
      <c r="G34" s="47" t="str">
        <f t="shared" si="0"/>
        <v/>
      </c>
    </row>
    <row r="35" spans="1:8" ht="24" customHeight="1" x14ac:dyDescent="0.2">
      <c r="A35" s="22"/>
      <c r="B35" s="208" t="s">
        <v>75</v>
      </c>
      <c r="C35" s="209"/>
      <c r="D35" s="51" t="s">
        <v>50</v>
      </c>
      <c r="E35" s="52"/>
      <c r="F35" s="66" t="s">
        <v>7</v>
      </c>
      <c r="G35" s="67">
        <f>IF(D35="設置無し",0,IF(D35="3.5kW超",87000000*E35,0))</f>
        <v>0</v>
      </c>
    </row>
    <row r="36" spans="1:8" ht="24" customHeight="1" x14ac:dyDescent="0.2">
      <c r="A36" s="22"/>
      <c r="B36" s="210"/>
      <c r="C36" s="211"/>
      <c r="D36" s="53" t="s">
        <v>54</v>
      </c>
      <c r="E36" s="54"/>
      <c r="F36" s="68" t="s">
        <v>7</v>
      </c>
      <c r="G36" s="69">
        <f>IF(D36="設置無し",0,IF(D36="3.5kW以下",16000000*E36,0))</f>
        <v>0</v>
      </c>
    </row>
    <row r="37" spans="1:8" ht="24" customHeight="1" x14ac:dyDescent="0.2">
      <c r="A37" s="22"/>
      <c r="B37" s="212" t="s">
        <v>76</v>
      </c>
      <c r="C37" s="213"/>
      <c r="D37" s="185">
        <f>SUMIF(B5:B34,"&lt;&gt;"&amp;"▼助成対象外",G5:G34)</f>
        <v>0</v>
      </c>
      <c r="E37" s="186"/>
      <c r="F37" s="187"/>
      <c r="G37" s="63">
        <f>IF(AND(E35=0,E36=0),0,IF(ISERROR(D37),0,IF(D37&lt;0,0,D37)))</f>
        <v>0</v>
      </c>
    </row>
    <row r="38" spans="1:8" ht="24" customHeight="1" x14ac:dyDescent="0.2">
      <c r="A38" s="22"/>
      <c r="B38" s="212" t="s">
        <v>77</v>
      </c>
      <c r="C38" s="213"/>
      <c r="D38" s="185">
        <f>SUMIF(B5:B34,"▼助成対象外",G5:G34)</f>
        <v>0</v>
      </c>
      <c r="E38" s="186"/>
      <c r="F38" s="187"/>
      <c r="G38" s="63">
        <f>IF(AND(E35=0,E36=0),0,IF(ISERROR(D38),0,IF(D38&lt;0,0,D38)))</f>
        <v>0</v>
      </c>
    </row>
    <row r="39" spans="1:8" ht="24" customHeight="1" thickBot="1" x14ac:dyDescent="0.25">
      <c r="A39" s="22"/>
      <c r="B39" s="204" t="s">
        <v>70</v>
      </c>
      <c r="C39" s="205"/>
      <c r="D39" s="70" t="s">
        <v>71</v>
      </c>
      <c r="E39" s="190" t="s">
        <v>148</v>
      </c>
      <c r="F39" s="191"/>
      <c r="G39" s="49"/>
      <c r="H39" s="55" t="s">
        <v>153</v>
      </c>
    </row>
    <row r="40" spans="1:8" ht="37.5" customHeight="1" thickTop="1" thickBot="1" x14ac:dyDescent="0.25">
      <c r="A40" s="22"/>
      <c r="B40" s="206" t="s">
        <v>78</v>
      </c>
      <c r="C40" s="207"/>
      <c r="D40" s="194" t="str">
        <f>IF(E39=J22,K22,IF(E39=J23,K23,""))</f>
        <v/>
      </c>
      <c r="E40" s="195"/>
      <c r="F40" s="196"/>
      <c r="G40" s="64" t="str">
        <f>IF(ISERROR(D40),0,IF(D40&lt;0,0,D40))</f>
        <v/>
      </c>
    </row>
    <row r="41" spans="1:8" ht="22.5" customHeight="1" x14ac:dyDescent="0.2">
      <c r="A41" s="22"/>
      <c r="B41" s="182" t="s">
        <v>73</v>
      </c>
      <c r="C41" s="182"/>
      <c r="D41" s="182"/>
      <c r="E41" s="182"/>
      <c r="F41" s="182"/>
      <c r="G41" s="182"/>
      <c r="H41" s="50"/>
    </row>
  </sheetData>
  <sheetProtection algorithmName="SHA-512" hashValue="+6B030mdDzUcpoIvJeP3Jq20j8ka6JCHCc38K9l3VT3YrFVp1+7fSzYzLcqcl+rPvSX/jS49A7Il+ROev1yLfA==" saltValue="xhdFruC+TXs4ccFAncgCmQ==" spinCount="100000" sheet="1" formatCells="0" formatColumns="0" formatRows="0"/>
  <mergeCells count="11">
    <mergeCell ref="B3:G3"/>
    <mergeCell ref="B35:C36"/>
    <mergeCell ref="B37:C37"/>
    <mergeCell ref="D37:F37"/>
    <mergeCell ref="B38:C38"/>
    <mergeCell ref="D38:F38"/>
    <mergeCell ref="B39:C39"/>
    <mergeCell ref="E39:F39"/>
    <mergeCell ref="B40:C40"/>
    <mergeCell ref="D40:F40"/>
    <mergeCell ref="B41:G41"/>
  </mergeCells>
  <phoneticPr fontId="3"/>
  <conditionalFormatting sqref="G39">
    <cfRule type="expression" dxfId="7" priority="1">
      <formula>OR(AND($E$39="申請無し",$G$39&lt;&gt;0),AND($E$39="申請有り",$G$39&lt;=0))</formula>
    </cfRule>
  </conditionalFormatting>
  <dataValidations count="1">
    <dataValidation imeMode="off" allowBlank="1" showInputMessage="1" showErrorMessage="1" sqref="G39 G5:G34 D5:D34" xr:uid="{416B53F0-48FB-478A-944A-7957C3B500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265876F-C95E-4681-ACCC-EF6326E5AB32}">
          <x14:formula1>
            <xm:f>'選択肢 (2)'!$F$3:$F$7</xm:f>
          </x14:formula1>
          <xm:sqref>B5:B34</xm:sqref>
        </x14:dataValidation>
        <x14:dataValidation type="list" allowBlank="1" showInputMessage="1" showErrorMessage="1" xr:uid="{39B5FBF8-3F6C-4243-89DF-ECE8B8063ACB}">
          <x14:formula1>
            <xm:f>'選択肢 (2)'!$C$3:$C$4</xm:f>
          </x14:formula1>
          <xm:sqref>D35</xm:sqref>
        </x14:dataValidation>
        <x14:dataValidation type="list" allowBlank="1" showInputMessage="1" showErrorMessage="1" xr:uid="{8C69B37C-9734-49AC-9574-52F9338B9C96}">
          <x14:formula1>
            <xm:f>'選択肢 (2)'!$C$5:$C$6</xm:f>
          </x14:formula1>
          <xm:sqref>D36</xm:sqref>
        </x14:dataValidation>
        <x14:dataValidation type="list" imeMode="off" allowBlank="1" xr:uid="{281A6E22-3690-4B93-8A89-D94FCDF08A90}">
          <x14:formula1>
            <xm:f>'選択肢 (2)'!$G$3:$G$16</xm:f>
          </x14:formula1>
          <xm:sqref>F5:F34</xm:sqref>
        </x14:dataValidation>
        <x14:dataValidation type="list" allowBlank="1" showInputMessage="1" showErrorMessage="1" xr:uid="{40AAFD31-7972-4F41-AC69-339375CBDE71}">
          <x14:formula1>
            <xm:f>'選択肢 (2)'!$I$2:$I$4</xm:f>
          </x14:formula1>
          <xm:sqref>E39:F39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8965-23E6-4A97-AF96-684C0F86A567}">
  <dimension ref="A1:K41"/>
  <sheetViews>
    <sheetView showGridLines="0" view="pageBreakPreview" zoomScale="70" zoomScaleNormal="70" zoomScaleSheetLayoutView="70" workbookViewId="0"/>
  </sheetViews>
  <sheetFormatPr defaultColWidth="9" defaultRowHeight="14.4" x14ac:dyDescent="0.2"/>
  <cols>
    <col min="1" max="1" width="2.6640625" style="19" customWidth="1"/>
    <col min="2" max="2" width="10.6640625" style="19" customWidth="1"/>
    <col min="3" max="3" width="42.6640625" style="19" customWidth="1"/>
    <col min="4" max="4" width="13.109375" style="20" customWidth="1"/>
    <col min="5" max="6" width="6.6640625" style="20" customWidth="1"/>
    <col min="7" max="7" width="13.109375" style="19" customWidth="1"/>
    <col min="8" max="8" width="1.6640625" style="19" customWidth="1"/>
    <col min="9" max="9" width="45.6640625" style="21" customWidth="1"/>
    <col min="10" max="10" width="33.33203125" style="21" customWidth="1"/>
    <col min="11" max="11" width="15.6640625" style="19" customWidth="1"/>
    <col min="12" max="125" width="2.6640625" style="19" customWidth="1"/>
    <col min="126" max="16384" width="9" style="19"/>
  </cols>
  <sheetData>
    <row r="1" spans="1:9" ht="10.5" customHeight="1" x14ac:dyDescent="0.2"/>
    <row r="2" spans="1:9" ht="19.5" customHeight="1" x14ac:dyDescent="0.2">
      <c r="A2" s="22"/>
      <c r="B2" s="23" t="s">
        <v>170</v>
      </c>
      <c r="C2" s="22"/>
      <c r="D2" s="24"/>
      <c r="E2" s="24"/>
      <c r="F2" s="24"/>
      <c r="G2" s="22"/>
      <c r="I2" s="21" t="e">
        <f>#REF!</f>
        <v>#REF!</v>
      </c>
    </row>
    <row r="3" spans="1:9" ht="30" customHeight="1" thickBot="1" x14ac:dyDescent="0.25">
      <c r="A3" s="22"/>
      <c r="B3" s="197" t="s">
        <v>79</v>
      </c>
      <c r="C3" s="198"/>
      <c r="D3" s="198"/>
      <c r="E3" s="198"/>
      <c r="F3" s="198"/>
      <c r="G3" s="198"/>
      <c r="I3" s="25" t="s">
        <v>61</v>
      </c>
    </row>
    <row r="4" spans="1:9" ht="19.5" customHeight="1" thickBot="1" x14ac:dyDescent="0.25">
      <c r="A4" s="22"/>
      <c r="B4" s="26" t="s">
        <v>62</v>
      </c>
      <c r="C4" s="27" t="s">
        <v>63</v>
      </c>
      <c r="D4" s="27" t="s">
        <v>64</v>
      </c>
      <c r="E4" s="27" t="s">
        <v>65</v>
      </c>
      <c r="F4" s="28" t="s">
        <v>6</v>
      </c>
      <c r="G4" s="29" t="s">
        <v>66</v>
      </c>
    </row>
    <row r="5" spans="1:9" ht="19.5" customHeight="1" thickTop="1" x14ac:dyDescent="0.2">
      <c r="A5" s="30">
        <v>1</v>
      </c>
      <c r="B5" s="31"/>
      <c r="C5" s="32"/>
      <c r="D5" s="33"/>
      <c r="E5" s="34"/>
      <c r="F5" s="35"/>
      <c r="G5" s="36" t="str">
        <f>IF(D5="","",D5*E5)</f>
        <v/>
      </c>
    </row>
    <row r="6" spans="1:9" ht="19.5" customHeight="1" x14ac:dyDescent="0.2">
      <c r="A6" s="30">
        <v>2</v>
      </c>
      <c r="B6" s="37"/>
      <c r="C6" s="38"/>
      <c r="D6" s="39"/>
      <c r="E6" s="40"/>
      <c r="F6" s="35"/>
      <c r="G6" s="41" t="str">
        <f t="shared" ref="G6:G34" si="0">IF(D6="","",D6*E6)</f>
        <v/>
      </c>
    </row>
    <row r="7" spans="1:9" ht="19.5" customHeight="1" x14ac:dyDescent="0.2">
      <c r="A7" s="30">
        <v>3</v>
      </c>
      <c r="B7" s="37"/>
      <c r="C7" s="38"/>
      <c r="D7" s="39"/>
      <c r="E7" s="40"/>
      <c r="F7" s="35"/>
      <c r="G7" s="41" t="str">
        <f t="shared" si="0"/>
        <v/>
      </c>
    </row>
    <row r="8" spans="1:9" ht="19.5" customHeight="1" x14ac:dyDescent="0.2">
      <c r="A8" s="30">
        <v>4</v>
      </c>
      <c r="B8" s="37"/>
      <c r="C8" s="38"/>
      <c r="D8" s="39"/>
      <c r="E8" s="40"/>
      <c r="F8" s="35"/>
      <c r="G8" s="41" t="str">
        <f t="shared" si="0"/>
        <v/>
      </c>
    </row>
    <row r="9" spans="1:9" ht="19.5" customHeight="1" x14ac:dyDescent="0.2">
      <c r="A9" s="30">
        <v>5</v>
      </c>
      <c r="B9" s="37"/>
      <c r="C9" s="38"/>
      <c r="D9" s="39"/>
      <c r="E9" s="40"/>
      <c r="F9" s="35"/>
      <c r="G9" s="41" t="str">
        <f t="shared" si="0"/>
        <v/>
      </c>
    </row>
    <row r="10" spans="1:9" ht="19.5" customHeight="1" x14ac:dyDescent="0.2">
      <c r="A10" s="30">
        <v>6</v>
      </c>
      <c r="B10" s="37"/>
      <c r="C10" s="38"/>
      <c r="D10" s="39"/>
      <c r="E10" s="40"/>
      <c r="F10" s="35"/>
      <c r="G10" s="41" t="str">
        <f t="shared" si="0"/>
        <v/>
      </c>
    </row>
    <row r="11" spans="1:9" ht="19.5" customHeight="1" x14ac:dyDescent="0.2">
      <c r="A11" s="30">
        <v>7</v>
      </c>
      <c r="B11" s="37"/>
      <c r="C11" s="38"/>
      <c r="D11" s="39"/>
      <c r="E11" s="40"/>
      <c r="F11" s="35"/>
      <c r="G11" s="41" t="str">
        <f t="shared" si="0"/>
        <v/>
      </c>
    </row>
    <row r="12" spans="1:9" ht="19.5" customHeight="1" x14ac:dyDescent="0.2">
      <c r="A12" s="30">
        <v>8</v>
      </c>
      <c r="B12" s="37"/>
      <c r="C12" s="38"/>
      <c r="D12" s="39"/>
      <c r="E12" s="40"/>
      <c r="F12" s="35"/>
      <c r="G12" s="41" t="str">
        <f t="shared" si="0"/>
        <v/>
      </c>
    </row>
    <row r="13" spans="1:9" ht="19.5" customHeight="1" x14ac:dyDescent="0.2">
      <c r="A13" s="30">
        <v>9</v>
      </c>
      <c r="B13" s="37"/>
      <c r="C13" s="38"/>
      <c r="D13" s="39"/>
      <c r="E13" s="40"/>
      <c r="F13" s="35"/>
      <c r="G13" s="41" t="str">
        <f t="shared" si="0"/>
        <v/>
      </c>
    </row>
    <row r="14" spans="1:9" ht="19.5" customHeight="1" x14ac:dyDescent="0.2">
      <c r="A14" s="30">
        <v>10</v>
      </c>
      <c r="B14" s="37"/>
      <c r="C14" s="38"/>
      <c r="D14" s="39"/>
      <c r="E14" s="40"/>
      <c r="F14" s="35"/>
      <c r="G14" s="41" t="str">
        <f t="shared" si="0"/>
        <v/>
      </c>
    </row>
    <row r="15" spans="1:9" ht="19.5" customHeight="1" x14ac:dyDescent="0.2">
      <c r="A15" s="30">
        <v>11</v>
      </c>
      <c r="B15" s="37"/>
      <c r="C15" s="38"/>
      <c r="D15" s="39"/>
      <c r="E15" s="40"/>
      <c r="F15" s="35"/>
      <c r="G15" s="41" t="str">
        <f t="shared" si="0"/>
        <v/>
      </c>
    </row>
    <row r="16" spans="1:9" ht="19.5" customHeight="1" x14ac:dyDescent="0.2">
      <c r="A16" s="30">
        <v>12</v>
      </c>
      <c r="B16" s="37"/>
      <c r="C16" s="38"/>
      <c r="D16" s="39"/>
      <c r="E16" s="40"/>
      <c r="F16" s="35"/>
      <c r="G16" s="41" t="str">
        <f t="shared" si="0"/>
        <v/>
      </c>
    </row>
    <row r="17" spans="1:11" ht="19.5" customHeight="1" x14ac:dyDescent="0.2">
      <c r="A17" s="30">
        <v>13</v>
      </c>
      <c r="B17" s="37"/>
      <c r="C17" s="38"/>
      <c r="D17" s="39"/>
      <c r="E17" s="40"/>
      <c r="F17" s="35"/>
      <c r="G17" s="41" t="str">
        <f t="shared" si="0"/>
        <v/>
      </c>
    </row>
    <row r="18" spans="1:11" ht="19.5" customHeight="1" x14ac:dyDescent="0.2">
      <c r="A18" s="30">
        <v>14</v>
      </c>
      <c r="B18" s="37"/>
      <c r="C18" s="38"/>
      <c r="D18" s="39"/>
      <c r="E18" s="40"/>
      <c r="F18" s="35"/>
      <c r="G18" s="41" t="str">
        <f t="shared" si="0"/>
        <v/>
      </c>
    </row>
    <row r="19" spans="1:11" ht="19.5" customHeight="1" x14ac:dyDescent="0.2">
      <c r="A19" s="30">
        <v>15</v>
      </c>
      <c r="B19" s="37"/>
      <c r="C19" s="38"/>
      <c r="D19" s="39"/>
      <c r="E19" s="40"/>
      <c r="F19" s="35"/>
      <c r="G19" s="41" t="str">
        <f t="shared" si="0"/>
        <v/>
      </c>
    </row>
    <row r="20" spans="1:11" ht="19.5" customHeight="1" x14ac:dyDescent="0.2">
      <c r="A20" s="30">
        <v>16</v>
      </c>
      <c r="B20" s="37"/>
      <c r="C20" s="38"/>
      <c r="D20" s="39"/>
      <c r="E20" s="40"/>
      <c r="F20" s="35"/>
      <c r="G20" s="41" t="str">
        <f t="shared" si="0"/>
        <v/>
      </c>
    </row>
    <row r="21" spans="1:11" ht="19.5" customHeight="1" x14ac:dyDescent="0.2">
      <c r="A21" s="30">
        <v>17</v>
      </c>
      <c r="B21" s="37"/>
      <c r="C21" s="38"/>
      <c r="D21" s="39"/>
      <c r="E21" s="40"/>
      <c r="F21" s="35"/>
      <c r="G21" s="41" t="str">
        <f t="shared" si="0"/>
        <v/>
      </c>
      <c r="J21" s="22" t="s">
        <v>123</v>
      </c>
      <c r="K21" s="23"/>
    </row>
    <row r="22" spans="1:11" ht="19.5" customHeight="1" x14ac:dyDescent="0.2">
      <c r="A22" s="30">
        <v>18</v>
      </c>
      <c r="B22" s="37"/>
      <c r="C22" s="38"/>
      <c r="D22" s="39"/>
      <c r="E22" s="40"/>
      <c r="F22" s="35"/>
      <c r="G22" s="41" t="str">
        <f t="shared" si="0"/>
        <v/>
      </c>
      <c r="J22" s="60" t="s">
        <v>124</v>
      </c>
      <c r="K22" s="61">
        <f>IF(ROUNDDOWN(G37*2/3-G39,-3)&gt;(G35+G36),G35+G36,ROUNDDOWN(G37*2/3-G39,-3))</f>
        <v>0</v>
      </c>
    </row>
    <row r="23" spans="1:11" ht="19.5" customHeight="1" x14ac:dyDescent="0.2">
      <c r="A23" s="30">
        <v>19</v>
      </c>
      <c r="B23" s="37"/>
      <c r="C23" s="38"/>
      <c r="D23" s="39"/>
      <c r="E23" s="40"/>
      <c r="F23" s="35"/>
      <c r="G23" s="41" t="str">
        <f t="shared" si="0"/>
        <v/>
      </c>
      <c r="J23" s="60" t="s">
        <v>125</v>
      </c>
      <c r="K23" s="61">
        <f>IF(ROUNDDOWN(G37*2/3,-3)&gt;(G35+G36),G35+G36,ROUNDDOWN(G37*2/3,-3))</f>
        <v>0</v>
      </c>
    </row>
    <row r="24" spans="1:11" ht="19.5" customHeight="1" x14ac:dyDescent="0.2">
      <c r="A24" s="30">
        <v>20</v>
      </c>
      <c r="B24" s="37"/>
      <c r="C24" s="38"/>
      <c r="D24" s="39"/>
      <c r="E24" s="40"/>
      <c r="F24" s="35"/>
      <c r="G24" s="41" t="str">
        <f t="shared" si="0"/>
        <v/>
      </c>
    </row>
    <row r="25" spans="1:11" ht="19.5" customHeight="1" x14ac:dyDescent="0.2">
      <c r="A25" s="30">
        <v>21</v>
      </c>
      <c r="B25" s="37"/>
      <c r="C25" s="38"/>
      <c r="D25" s="39"/>
      <c r="E25" s="40"/>
      <c r="F25" s="35"/>
      <c r="G25" s="41" t="str">
        <f t="shared" si="0"/>
        <v/>
      </c>
    </row>
    <row r="26" spans="1:11" ht="19.5" customHeight="1" x14ac:dyDescent="0.2">
      <c r="A26" s="30">
        <v>22</v>
      </c>
      <c r="B26" s="37"/>
      <c r="C26" s="38"/>
      <c r="D26" s="39"/>
      <c r="E26" s="40"/>
      <c r="F26" s="35"/>
      <c r="G26" s="41" t="str">
        <f t="shared" si="0"/>
        <v/>
      </c>
    </row>
    <row r="27" spans="1:11" ht="19.5" customHeight="1" x14ac:dyDescent="0.2">
      <c r="A27" s="30">
        <v>23</v>
      </c>
      <c r="B27" s="37"/>
      <c r="C27" s="38"/>
      <c r="D27" s="39"/>
      <c r="E27" s="40"/>
      <c r="F27" s="35"/>
      <c r="G27" s="41" t="str">
        <f t="shared" si="0"/>
        <v/>
      </c>
    </row>
    <row r="28" spans="1:11" ht="19.5" customHeight="1" x14ac:dyDescent="0.2">
      <c r="A28" s="30">
        <v>24</v>
      </c>
      <c r="B28" s="37"/>
      <c r="C28" s="38"/>
      <c r="D28" s="39"/>
      <c r="E28" s="40"/>
      <c r="F28" s="35"/>
      <c r="G28" s="41" t="str">
        <f t="shared" si="0"/>
        <v/>
      </c>
    </row>
    <row r="29" spans="1:11" ht="19.5" customHeight="1" x14ac:dyDescent="0.2">
      <c r="A29" s="30">
        <v>25</v>
      </c>
      <c r="B29" s="37"/>
      <c r="C29" s="38"/>
      <c r="D29" s="39"/>
      <c r="E29" s="40"/>
      <c r="F29" s="35"/>
      <c r="G29" s="41" t="str">
        <f t="shared" si="0"/>
        <v/>
      </c>
    </row>
    <row r="30" spans="1:11" ht="19.5" customHeight="1" x14ac:dyDescent="0.2">
      <c r="A30" s="30">
        <v>26</v>
      </c>
      <c r="B30" s="37"/>
      <c r="C30" s="38"/>
      <c r="D30" s="39"/>
      <c r="E30" s="40"/>
      <c r="F30" s="35"/>
      <c r="G30" s="41" t="str">
        <f t="shared" si="0"/>
        <v/>
      </c>
    </row>
    <row r="31" spans="1:11" ht="19.5" customHeight="1" x14ac:dyDescent="0.2">
      <c r="A31" s="30">
        <v>27</v>
      </c>
      <c r="B31" s="37"/>
      <c r="C31" s="38"/>
      <c r="D31" s="39"/>
      <c r="E31" s="40"/>
      <c r="F31" s="35"/>
      <c r="G31" s="41" t="str">
        <f t="shared" si="0"/>
        <v/>
      </c>
    </row>
    <row r="32" spans="1:11" ht="19.5" customHeight="1" x14ac:dyDescent="0.2">
      <c r="A32" s="30">
        <v>28</v>
      </c>
      <c r="B32" s="37"/>
      <c r="C32" s="38"/>
      <c r="D32" s="39"/>
      <c r="E32" s="40"/>
      <c r="F32" s="35"/>
      <c r="G32" s="41" t="str">
        <f>IF(D32="","",D32*E32)</f>
        <v/>
      </c>
    </row>
    <row r="33" spans="1:8" ht="19.5" customHeight="1" x14ac:dyDescent="0.2">
      <c r="A33" s="30">
        <v>29</v>
      </c>
      <c r="B33" s="37"/>
      <c r="C33" s="38"/>
      <c r="D33" s="39"/>
      <c r="E33" s="40"/>
      <c r="F33" s="35"/>
      <c r="G33" s="41" t="str">
        <f>IF(D33="","",D33*E33)</f>
        <v/>
      </c>
    </row>
    <row r="34" spans="1:8" ht="19.5" customHeight="1" thickBot="1" x14ac:dyDescent="0.25">
      <c r="A34" s="30">
        <v>30</v>
      </c>
      <c r="B34" s="42"/>
      <c r="C34" s="43"/>
      <c r="D34" s="44"/>
      <c r="E34" s="45"/>
      <c r="F34" s="46"/>
      <c r="G34" s="47" t="str">
        <f t="shared" si="0"/>
        <v/>
      </c>
    </row>
    <row r="35" spans="1:8" ht="24" customHeight="1" x14ac:dyDescent="0.2">
      <c r="A35" s="22"/>
      <c r="B35" s="208" t="s">
        <v>80</v>
      </c>
      <c r="C35" s="209"/>
      <c r="D35" s="51" t="s">
        <v>10</v>
      </c>
      <c r="E35" s="52"/>
      <c r="F35" s="66" t="s">
        <v>7</v>
      </c>
      <c r="G35" s="73">
        <f>IF(D35="設置無し",0,IF(D35="1,000kg/ｈ超",63000000*E35,0))</f>
        <v>0</v>
      </c>
    </row>
    <row r="36" spans="1:8" ht="24" customHeight="1" x14ac:dyDescent="0.2">
      <c r="A36" s="22"/>
      <c r="B36" s="210"/>
      <c r="C36" s="211"/>
      <c r="D36" s="53" t="s">
        <v>12</v>
      </c>
      <c r="E36" s="54"/>
      <c r="F36" s="68" t="s">
        <v>7</v>
      </c>
      <c r="G36" s="75">
        <f>IF(D36="設置無し",0,IF(D36="1,000kg/ｈ以下",51000000*E36,0))</f>
        <v>0</v>
      </c>
    </row>
    <row r="37" spans="1:8" ht="24" customHeight="1" x14ac:dyDescent="0.2">
      <c r="A37" s="22"/>
      <c r="B37" s="212" t="s">
        <v>81</v>
      </c>
      <c r="C37" s="213"/>
      <c r="D37" s="185">
        <f>SUMIF($B$5:$B$34,"&lt;&gt;"&amp;"▼助成対象外",$G$5:$G$34)</f>
        <v>0</v>
      </c>
      <c r="E37" s="186"/>
      <c r="F37" s="187"/>
      <c r="G37" s="63">
        <f>IF(AND(D35="設置無し",D36="設置無し"),0,IF(ISERROR(D37),0,IF(D37&lt;0,0,D37)))</f>
        <v>0</v>
      </c>
    </row>
    <row r="38" spans="1:8" ht="24" customHeight="1" x14ac:dyDescent="0.2">
      <c r="A38" s="22"/>
      <c r="B38" s="212" t="s">
        <v>82</v>
      </c>
      <c r="C38" s="213"/>
      <c r="D38" s="185">
        <f>SUMIF($B$5:$B$34,"▼助成対象外",$G$5:$G$34)</f>
        <v>0</v>
      </c>
      <c r="E38" s="186"/>
      <c r="F38" s="187"/>
      <c r="G38" s="63">
        <f>IF(AND(D35="設置無し",D36="設置無し"),0,IF(ISERROR(D38),0,IF(D38&lt;0,0,D38)))</f>
        <v>0</v>
      </c>
    </row>
    <row r="39" spans="1:8" ht="24" customHeight="1" thickBot="1" x14ac:dyDescent="0.25">
      <c r="A39" s="22"/>
      <c r="B39" s="204" t="s">
        <v>70</v>
      </c>
      <c r="C39" s="205"/>
      <c r="D39" s="48" t="s">
        <v>71</v>
      </c>
      <c r="E39" s="190"/>
      <c r="F39" s="191"/>
      <c r="G39" s="49"/>
      <c r="H39" s="55" t="s">
        <v>153</v>
      </c>
    </row>
    <row r="40" spans="1:8" ht="37.5" customHeight="1" thickTop="1" thickBot="1" x14ac:dyDescent="0.25">
      <c r="A40" s="22"/>
      <c r="B40" s="206" t="s">
        <v>83</v>
      </c>
      <c r="C40" s="207"/>
      <c r="D40" s="194" t="str">
        <f>IF(E39=J22,K22,IF(E39=J23,K23,""))</f>
        <v/>
      </c>
      <c r="E40" s="195"/>
      <c r="F40" s="196"/>
      <c r="G40" s="64" t="str">
        <f>IF(ISERROR(D40),0,IF(D40&lt;0,0,D40))</f>
        <v/>
      </c>
    </row>
    <row r="41" spans="1:8" ht="22.5" customHeight="1" x14ac:dyDescent="0.2">
      <c r="A41" s="22"/>
      <c r="B41" s="182" t="s">
        <v>73</v>
      </c>
      <c r="C41" s="182"/>
      <c r="D41" s="182"/>
      <c r="E41" s="182"/>
      <c r="F41" s="182"/>
      <c r="G41" s="182"/>
      <c r="H41" s="50"/>
    </row>
  </sheetData>
  <sheetProtection algorithmName="SHA-512" hashValue="08hTDNMZuh0dn55OEAT8lID+P/kYG+2C3uTW+UWGoUJsW7wQKNlL2NfzrrESZb+aei7mossNIw65ZBhNfv7xFA==" saltValue="PNrhIeu2VMewvX/P9C132A==" spinCount="100000" sheet="1" formatCells="0" formatColumns="0" formatRows="0"/>
  <mergeCells count="11">
    <mergeCell ref="B3:G3"/>
    <mergeCell ref="B35:C36"/>
    <mergeCell ref="B37:C37"/>
    <mergeCell ref="D37:F37"/>
    <mergeCell ref="B38:C38"/>
    <mergeCell ref="D38:F38"/>
    <mergeCell ref="B39:C39"/>
    <mergeCell ref="E39:F39"/>
    <mergeCell ref="B40:C40"/>
    <mergeCell ref="D40:F40"/>
    <mergeCell ref="B41:G41"/>
  </mergeCells>
  <phoneticPr fontId="3"/>
  <conditionalFormatting sqref="G39">
    <cfRule type="expression" dxfId="6" priority="1">
      <formula>OR(AND($E$39="申請無し",$G$39&lt;&gt;0),AND($E$39="申請有り",$G$39&lt;=0))</formula>
    </cfRule>
  </conditionalFormatting>
  <dataValidations count="1">
    <dataValidation imeMode="off" allowBlank="1" showInputMessage="1" showErrorMessage="1" sqref="G39 D5:E34 G5:G34" xr:uid="{A941EE5C-CFC5-434D-AFFA-53D71C92D3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0AD04F0-33BD-41CA-9B96-35353A2F01B7}">
          <x14:formula1>
            <xm:f>'選択肢 (2)'!$F$3:$F$7</xm:f>
          </x14:formula1>
          <xm:sqref>B5:B34</xm:sqref>
        </x14:dataValidation>
        <x14:dataValidation type="list" imeMode="off" allowBlank="1" xr:uid="{E0BFE0EA-FB76-4E5D-8674-672C1574AABB}">
          <x14:formula1>
            <xm:f>'選択肢 (2)'!$G$3:$G$16</xm:f>
          </x14:formula1>
          <xm:sqref>F5:F34</xm:sqref>
        </x14:dataValidation>
        <x14:dataValidation type="list" allowBlank="1" showInputMessage="1" showErrorMessage="1" xr:uid="{EF237C0E-B343-4BE0-BBD5-FEEFA45EB8C3}">
          <x14:formula1>
            <xm:f>'選択肢 (2)'!$D$3:$D$4</xm:f>
          </x14:formula1>
          <xm:sqref>D35</xm:sqref>
        </x14:dataValidation>
        <x14:dataValidation type="list" allowBlank="1" showInputMessage="1" showErrorMessage="1" xr:uid="{F7B93A26-69E3-4F9C-AE2A-2A5265F9CE89}">
          <x14:formula1>
            <xm:f>'選択肢 (2)'!$D$5:$D$6</xm:f>
          </x14:formula1>
          <xm:sqref>D36</xm:sqref>
        </x14:dataValidation>
        <x14:dataValidation type="list" allowBlank="1" showInputMessage="1" showErrorMessage="1" xr:uid="{5577A3D4-D43F-4C9F-872B-A376FB1A357E}">
          <x14:formula1>
            <xm:f>'選択肢 (2)'!$I$2:$I$4</xm:f>
          </x14:formula1>
          <xm:sqref>E39:F39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24CC-23C9-4C1E-A8D5-CB1BD1774233}">
  <dimension ref="A1:K40"/>
  <sheetViews>
    <sheetView showGridLines="0" view="pageBreakPreview" zoomScale="70" zoomScaleNormal="70" zoomScaleSheetLayoutView="70" workbookViewId="0"/>
  </sheetViews>
  <sheetFormatPr defaultColWidth="9" defaultRowHeight="14.4" x14ac:dyDescent="0.2"/>
  <cols>
    <col min="1" max="1" width="2.6640625" style="88" customWidth="1"/>
    <col min="2" max="2" width="10.6640625" style="88" customWidth="1"/>
    <col min="3" max="3" width="42.6640625" style="88" customWidth="1"/>
    <col min="4" max="4" width="13.109375" style="92" customWidth="1"/>
    <col min="5" max="6" width="6.6640625" style="92" customWidth="1"/>
    <col min="7" max="7" width="13.109375" style="88" customWidth="1"/>
    <col min="8" max="8" width="1.6640625" style="88" customWidth="1"/>
    <col min="9" max="9" width="45.6640625" style="87" customWidth="1"/>
    <col min="10" max="10" width="33.33203125" style="87" customWidth="1"/>
    <col min="11" max="11" width="15.6640625" style="88" customWidth="1"/>
    <col min="12" max="125" width="2.6640625" style="88" customWidth="1"/>
    <col min="126" max="16384" width="9" style="88"/>
  </cols>
  <sheetData>
    <row r="1" spans="1:9" ht="10.5" customHeight="1" x14ac:dyDescent="0.2"/>
    <row r="2" spans="1:9" ht="19.5" customHeight="1" x14ac:dyDescent="0.2">
      <c r="A2" s="76"/>
      <c r="B2" s="71" t="s">
        <v>171</v>
      </c>
      <c r="C2" s="76"/>
      <c r="D2" s="93"/>
      <c r="E2" s="93"/>
      <c r="F2" s="93"/>
      <c r="G2" s="76"/>
      <c r="I2" s="87" t="e">
        <f>#REF!</f>
        <v>#REF!</v>
      </c>
    </row>
    <row r="3" spans="1:9" ht="30" customHeight="1" thickBot="1" x14ac:dyDescent="0.25">
      <c r="A3" s="76"/>
      <c r="B3" s="215" t="s">
        <v>84</v>
      </c>
      <c r="C3" s="216"/>
      <c r="D3" s="216"/>
      <c r="E3" s="216"/>
      <c r="F3" s="216"/>
      <c r="G3" s="216"/>
      <c r="I3" s="94" t="s">
        <v>61</v>
      </c>
    </row>
    <row r="4" spans="1:9" ht="19.5" customHeight="1" thickBot="1" x14ac:dyDescent="0.25">
      <c r="A4" s="76"/>
      <c r="B4" s="95" t="s">
        <v>62</v>
      </c>
      <c r="C4" s="96" t="s">
        <v>63</v>
      </c>
      <c r="D4" s="96" t="s">
        <v>64</v>
      </c>
      <c r="E4" s="96" t="s">
        <v>65</v>
      </c>
      <c r="F4" s="97" t="s">
        <v>6</v>
      </c>
      <c r="G4" s="98" t="s">
        <v>66</v>
      </c>
    </row>
    <row r="5" spans="1:9" ht="19.5" customHeight="1" thickTop="1" x14ac:dyDescent="0.2">
      <c r="A5" s="99">
        <v>1</v>
      </c>
      <c r="B5" s="31"/>
      <c r="C5" s="32"/>
      <c r="D5" s="33"/>
      <c r="E5" s="34"/>
      <c r="F5" s="35"/>
      <c r="G5" s="100" t="str">
        <f>IF(D5="","",D5*E5)</f>
        <v/>
      </c>
    </row>
    <row r="6" spans="1:9" ht="19.5" customHeight="1" x14ac:dyDescent="0.2">
      <c r="A6" s="99">
        <v>2</v>
      </c>
      <c r="B6" s="37"/>
      <c r="C6" s="38"/>
      <c r="D6" s="39"/>
      <c r="E6" s="40"/>
      <c r="F6" s="35"/>
      <c r="G6" s="101" t="str">
        <f t="shared" ref="G6:G34" si="0">IF(D6="","",D6*E6)</f>
        <v/>
      </c>
    </row>
    <row r="7" spans="1:9" ht="19.5" customHeight="1" x14ac:dyDescent="0.2">
      <c r="A7" s="99">
        <v>3</v>
      </c>
      <c r="B7" s="37"/>
      <c r="C7" s="38"/>
      <c r="D7" s="39"/>
      <c r="E7" s="40"/>
      <c r="F7" s="35"/>
      <c r="G7" s="101" t="str">
        <f t="shared" si="0"/>
        <v/>
      </c>
    </row>
    <row r="8" spans="1:9" ht="19.5" customHeight="1" x14ac:dyDescent="0.2">
      <c r="A8" s="99">
        <v>4</v>
      </c>
      <c r="B8" s="37"/>
      <c r="C8" s="38"/>
      <c r="D8" s="39"/>
      <c r="E8" s="40"/>
      <c r="F8" s="35"/>
      <c r="G8" s="101" t="str">
        <f t="shared" si="0"/>
        <v/>
      </c>
    </row>
    <row r="9" spans="1:9" ht="19.5" customHeight="1" x14ac:dyDescent="0.2">
      <c r="A9" s="99">
        <v>5</v>
      </c>
      <c r="B9" s="37"/>
      <c r="C9" s="38"/>
      <c r="D9" s="39"/>
      <c r="E9" s="40"/>
      <c r="F9" s="35"/>
      <c r="G9" s="101" t="str">
        <f t="shared" si="0"/>
        <v/>
      </c>
    </row>
    <row r="10" spans="1:9" ht="19.5" customHeight="1" x14ac:dyDescent="0.2">
      <c r="A10" s="99">
        <v>6</v>
      </c>
      <c r="B10" s="37"/>
      <c r="C10" s="38"/>
      <c r="D10" s="39"/>
      <c r="E10" s="40"/>
      <c r="F10" s="35"/>
      <c r="G10" s="101" t="str">
        <f t="shared" si="0"/>
        <v/>
      </c>
    </row>
    <row r="11" spans="1:9" ht="19.5" customHeight="1" x14ac:dyDescent="0.2">
      <c r="A11" s="99">
        <v>7</v>
      </c>
      <c r="B11" s="37"/>
      <c r="C11" s="38"/>
      <c r="D11" s="39"/>
      <c r="E11" s="40"/>
      <c r="F11" s="35"/>
      <c r="G11" s="101" t="str">
        <f t="shared" si="0"/>
        <v/>
      </c>
    </row>
    <row r="12" spans="1:9" ht="19.5" customHeight="1" x14ac:dyDescent="0.2">
      <c r="A12" s="99">
        <v>8</v>
      </c>
      <c r="B12" s="37"/>
      <c r="C12" s="38"/>
      <c r="D12" s="39"/>
      <c r="E12" s="40"/>
      <c r="F12" s="35"/>
      <c r="G12" s="101" t="str">
        <f t="shared" si="0"/>
        <v/>
      </c>
    </row>
    <row r="13" spans="1:9" ht="19.5" customHeight="1" x14ac:dyDescent="0.2">
      <c r="A13" s="99">
        <v>9</v>
      </c>
      <c r="B13" s="37"/>
      <c r="C13" s="38"/>
      <c r="D13" s="39"/>
      <c r="E13" s="40"/>
      <c r="F13" s="35"/>
      <c r="G13" s="101" t="str">
        <f t="shared" si="0"/>
        <v/>
      </c>
    </row>
    <row r="14" spans="1:9" ht="19.5" customHeight="1" x14ac:dyDescent="0.2">
      <c r="A14" s="99">
        <v>10</v>
      </c>
      <c r="B14" s="37"/>
      <c r="C14" s="38"/>
      <c r="D14" s="39"/>
      <c r="E14" s="40"/>
      <c r="F14" s="35"/>
      <c r="G14" s="101" t="str">
        <f t="shared" si="0"/>
        <v/>
      </c>
    </row>
    <row r="15" spans="1:9" ht="19.5" customHeight="1" x14ac:dyDescent="0.2">
      <c r="A15" s="99">
        <v>11</v>
      </c>
      <c r="B15" s="37"/>
      <c r="C15" s="38"/>
      <c r="D15" s="39"/>
      <c r="E15" s="40"/>
      <c r="F15" s="35"/>
      <c r="G15" s="101" t="str">
        <f t="shared" si="0"/>
        <v/>
      </c>
    </row>
    <row r="16" spans="1:9" ht="19.5" customHeight="1" x14ac:dyDescent="0.2">
      <c r="A16" s="99">
        <v>12</v>
      </c>
      <c r="B16" s="37"/>
      <c r="C16" s="38"/>
      <c r="D16" s="39"/>
      <c r="E16" s="40"/>
      <c r="F16" s="35"/>
      <c r="G16" s="101" t="str">
        <f t="shared" si="0"/>
        <v/>
      </c>
    </row>
    <row r="17" spans="1:11" ht="19.5" customHeight="1" x14ac:dyDescent="0.2">
      <c r="A17" s="99">
        <v>13</v>
      </c>
      <c r="B17" s="37"/>
      <c r="C17" s="38"/>
      <c r="D17" s="39"/>
      <c r="E17" s="40"/>
      <c r="F17" s="35"/>
      <c r="G17" s="101" t="str">
        <f t="shared" si="0"/>
        <v/>
      </c>
    </row>
    <row r="18" spans="1:11" ht="19.5" customHeight="1" x14ac:dyDescent="0.2">
      <c r="A18" s="99">
        <v>14</v>
      </c>
      <c r="B18" s="37"/>
      <c r="C18" s="38"/>
      <c r="D18" s="39"/>
      <c r="E18" s="40"/>
      <c r="F18" s="35"/>
      <c r="G18" s="101" t="str">
        <f t="shared" si="0"/>
        <v/>
      </c>
    </row>
    <row r="19" spans="1:11" ht="19.5" customHeight="1" x14ac:dyDescent="0.2">
      <c r="A19" s="99">
        <v>15</v>
      </c>
      <c r="B19" s="37"/>
      <c r="C19" s="38"/>
      <c r="D19" s="39"/>
      <c r="E19" s="40"/>
      <c r="F19" s="35"/>
      <c r="G19" s="101" t="str">
        <f t="shared" si="0"/>
        <v/>
      </c>
    </row>
    <row r="20" spans="1:11" ht="19.5" customHeight="1" x14ac:dyDescent="0.2">
      <c r="A20" s="99">
        <v>16</v>
      </c>
      <c r="B20" s="37"/>
      <c r="C20" s="38"/>
      <c r="D20" s="39"/>
      <c r="E20" s="40"/>
      <c r="F20" s="35"/>
      <c r="G20" s="101" t="str">
        <f t="shared" si="0"/>
        <v/>
      </c>
    </row>
    <row r="21" spans="1:11" ht="19.5" customHeight="1" x14ac:dyDescent="0.2">
      <c r="A21" s="99">
        <v>17</v>
      </c>
      <c r="B21" s="37"/>
      <c r="C21" s="38"/>
      <c r="D21" s="39"/>
      <c r="E21" s="40"/>
      <c r="F21" s="35"/>
      <c r="G21" s="101" t="str">
        <f t="shared" si="0"/>
        <v/>
      </c>
      <c r="J21" s="76" t="s">
        <v>123</v>
      </c>
      <c r="K21" s="71"/>
    </row>
    <row r="22" spans="1:11" ht="19.5" customHeight="1" x14ac:dyDescent="0.2">
      <c r="A22" s="99">
        <v>18</v>
      </c>
      <c r="B22" s="37"/>
      <c r="C22" s="38"/>
      <c r="D22" s="39"/>
      <c r="E22" s="40"/>
      <c r="F22" s="35"/>
      <c r="G22" s="101" t="str">
        <f t="shared" si="0"/>
        <v/>
      </c>
      <c r="J22" s="77" t="s">
        <v>124</v>
      </c>
      <c r="K22" s="61">
        <f>IF(ROUNDDOWN(G36*2/3-G38,-3)&gt;G35,G35,ROUNDDOWN(G36*2/3-G38,-3))</f>
        <v>0</v>
      </c>
    </row>
    <row r="23" spans="1:11" ht="19.5" customHeight="1" x14ac:dyDescent="0.2">
      <c r="A23" s="99">
        <v>19</v>
      </c>
      <c r="B23" s="37"/>
      <c r="C23" s="38"/>
      <c r="D23" s="39"/>
      <c r="E23" s="40"/>
      <c r="F23" s="35"/>
      <c r="G23" s="101" t="str">
        <f t="shared" si="0"/>
        <v/>
      </c>
      <c r="J23" s="77" t="s">
        <v>125</v>
      </c>
      <c r="K23" s="61">
        <f>IF(ROUNDDOWN(G36*2/3,-3)&gt;G35,G35,ROUNDDOWN(G36*2/3,-3))</f>
        <v>0</v>
      </c>
    </row>
    <row r="24" spans="1:11" ht="19.5" customHeight="1" x14ac:dyDescent="0.2">
      <c r="A24" s="99">
        <v>20</v>
      </c>
      <c r="B24" s="37"/>
      <c r="C24" s="38"/>
      <c r="D24" s="39"/>
      <c r="E24" s="40"/>
      <c r="F24" s="35"/>
      <c r="G24" s="101" t="str">
        <f t="shared" si="0"/>
        <v/>
      </c>
    </row>
    <row r="25" spans="1:11" ht="19.5" customHeight="1" x14ac:dyDescent="0.2">
      <c r="A25" s="99">
        <v>21</v>
      </c>
      <c r="B25" s="37"/>
      <c r="C25" s="38"/>
      <c r="D25" s="39"/>
      <c r="E25" s="40"/>
      <c r="F25" s="35"/>
      <c r="G25" s="101" t="str">
        <f t="shared" si="0"/>
        <v/>
      </c>
    </row>
    <row r="26" spans="1:11" ht="19.5" customHeight="1" x14ac:dyDescent="0.2">
      <c r="A26" s="99">
        <v>22</v>
      </c>
      <c r="B26" s="37"/>
      <c r="C26" s="38"/>
      <c r="D26" s="39"/>
      <c r="E26" s="40"/>
      <c r="F26" s="35"/>
      <c r="G26" s="101" t="str">
        <f t="shared" si="0"/>
        <v/>
      </c>
    </row>
    <row r="27" spans="1:11" ht="19.5" customHeight="1" x14ac:dyDescent="0.2">
      <c r="A27" s="99">
        <v>23</v>
      </c>
      <c r="B27" s="37"/>
      <c r="C27" s="38"/>
      <c r="D27" s="39"/>
      <c r="E27" s="40"/>
      <c r="F27" s="35"/>
      <c r="G27" s="101" t="str">
        <f t="shared" si="0"/>
        <v/>
      </c>
    </row>
    <row r="28" spans="1:11" ht="19.5" customHeight="1" x14ac:dyDescent="0.2">
      <c r="A28" s="99">
        <v>24</v>
      </c>
      <c r="B28" s="37"/>
      <c r="C28" s="38"/>
      <c r="D28" s="39"/>
      <c r="E28" s="40"/>
      <c r="F28" s="35"/>
      <c r="G28" s="101" t="str">
        <f t="shared" si="0"/>
        <v/>
      </c>
    </row>
    <row r="29" spans="1:11" ht="19.5" customHeight="1" x14ac:dyDescent="0.2">
      <c r="A29" s="99">
        <v>25</v>
      </c>
      <c r="B29" s="37"/>
      <c r="C29" s="38"/>
      <c r="D29" s="39"/>
      <c r="E29" s="40"/>
      <c r="F29" s="35"/>
      <c r="G29" s="101" t="str">
        <f t="shared" si="0"/>
        <v/>
      </c>
    </row>
    <row r="30" spans="1:11" ht="19.5" customHeight="1" x14ac:dyDescent="0.2">
      <c r="A30" s="99">
        <v>26</v>
      </c>
      <c r="B30" s="37"/>
      <c r="C30" s="38"/>
      <c r="D30" s="39"/>
      <c r="E30" s="40"/>
      <c r="F30" s="35"/>
      <c r="G30" s="101" t="str">
        <f t="shared" si="0"/>
        <v/>
      </c>
    </row>
    <row r="31" spans="1:11" ht="19.5" customHeight="1" x14ac:dyDescent="0.2">
      <c r="A31" s="99">
        <v>27</v>
      </c>
      <c r="B31" s="37"/>
      <c r="C31" s="38"/>
      <c r="D31" s="39"/>
      <c r="E31" s="40"/>
      <c r="F31" s="35"/>
      <c r="G31" s="101" t="str">
        <f t="shared" si="0"/>
        <v/>
      </c>
    </row>
    <row r="32" spans="1:11" ht="19.5" customHeight="1" x14ac:dyDescent="0.2">
      <c r="A32" s="99">
        <v>28</v>
      </c>
      <c r="B32" s="37"/>
      <c r="C32" s="38"/>
      <c r="D32" s="39"/>
      <c r="E32" s="40"/>
      <c r="F32" s="35"/>
      <c r="G32" s="101" t="str">
        <f>IF(D32="","",D32*E32)</f>
        <v/>
      </c>
    </row>
    <row r="33" spans="1:8" ht="19.5" customHeight="1" x14ac:dyDescent="0.2">
      <c r="A33" s="99">
        <v>29</v>
      </c>
      <c r="B33" s="37"/>
      <c r="C33" s="38"/>
      <c r="D33" s="39"/>
      <c r="E33" s="40"/>
      <c r="F33" s="35"/>
      <c r="G33" s="101" t="str">
        <f>IF(D33="","",D33*E33)</f>
        <v/>
      </c>
    </row>
    <row r="34" spans="1:8" ht="19.5" customHeight="1" thickBot="1" x14ac:dyDescent="0.25">
      <c r="A34" s="99">
        <v>30</v>
      </c>
      <c r="B34" s="42"/>
      <c r="C34" s="43"/>
      <c r="D34" s="44"/>
      <c r="E34" s="45"/>
      <c r="F34" s="46"/>
      <c r="G34" s="102" t="str">
        <f t="shared" si="0"/>
        <v/>
      </c>
    </row>
    <row r="35" spans="1:8" ht="37.5" customHeight="1" x14ac:dyDescent="0.2">
      <c r="A35" s="76"/>
      <c r="B35" s="217" t="s">
        <v>85</v>
      </c>
      <c r="C35" s="218"/>
      <c r="D35" s="51" t="s">
        <v>128</v>
      </c>
      <c r="E35" s="52"/>
      <c r="F35" s="66" t="s">
        <v>7</v>
      </c>
      <c r="G35" s="73">
        <f>(43000000*E35)</f>
        <v>0</v>
      </c>
    </row>
    <row r="36" spans="1:8" ht="24" customHeight="1" x14ac:dyDescent="0.2">
      <c r="A36" s="76"/>
      <c r="B36" s="183" t="s">
        <v>86</v>
      </c>
      <c r="C36" s="184"/>
      <c r="D36" s="185">
        <f>SUMIF($B$5:$B$34,"&lt;&gt;"&amp;"▼助成対象外",$G$5:$G$34)</f>
        <v>0</v>
      </c>
      <c r="E36" s="186"/>
      <c r="F36" s="187"/>
      <c r="G36" s="63">
        <f>IF(ISERROR(D36),0,IF(D36&lt;0,0,D36))</f>
        <v>0</v>
      </c>
    </row>
    <row r="37" spans="1:8" ht="24" customHeight="1" x14ac:dyDescent="0.2">
      <c r="A37" s="76"/>
      <c r="B37" s="183" t="s">
        <v>87</v>
      </c>
      <c r="C37" s="184"/>
      <c r="D37" s="185">
        <f>SUMIF($B$5:$B$34,"▼助成対象外",$G$5:$G$34)</f>
        <v>0</v>
      </c>
      <c r="E37" s="186"/>
      <c r="F37" s="187"/>
      <c r="G37" s="63">
        <f>IF(ISERROR(D37),0,IF(D37&lt;0,0,D37))</f>
        <v>0</v>
      </c>
    </row>
    <row r="38" spans="1:8" ht="24" customHeight="1" thickBot="1" x14ac:dyDescent="0.25">
      <c r="A38" s="76"/>
      <c r="B38" s="188" t="s">
        <v>70</v>
      </c>
      <c r="C38" s="189"/>
      <c r="D38" s="70" t="s">
        <v>71</v>
      </c>
      <c r="E38" s="190" t="s">
        <v>148</v>
      </c>
      <c r="F38" s="191"/>
      <c r="G38" s="49"/>
      <c r="H38" s="11" t="s">
        <v>153</v>
      </c>
    </row>
    <row r="39" spans="1:8" ht="37.5" customHeight="1" thickTop="1" thickBot="1" x14ac:dyDescent="0.25">
      <c r="A39" s="76"/>
      <c r="B39" s="192" t="s">
        <v>88</v>
      </c>
      <c r="C39" s="193"/>
      <c r="D39" s="194" t="str">
        <f>IF(E38=J22,K22,IF(E38=J23,K23,""))</f>
        <v/>
      </c>
      <c r="E39" s="195"/>
      <c r="F39" s="196"/>
      <c r="G39" s="64" t="str">
        <f>IF(ISERROR(D39),0,IF(D39&lt;0,0,D39))</f>
        <v/>
      </c>
    </row>
    <row r="40" spans="1:8" ht="22.5" customHeight="1" x14ac:dyDescent="0.2">
      <c r="A40" s="76"/>
      <c r="B40" s="214" t="s">
        <v>73</v>
      </c>
      <c r="C40" s="214"/>
      <c r="D40" s="214"/>
      <c r="E40" s="214"/>
      <c r="F40" s="214"/>
      <c r="G40" s="214"/>
      <c r="H40" s="103"/>
    </row>
  </sheetData>
  <sheetProtection algorithmName="SHA-512" hashValue="BbFyIdM27o5PCstuIkgG+GxiJljjA0rpd7e9OBuMVECwNzrhePS577dzrM3cUZftV1Mac1IfQt/pg58AfQFiCw==" saltValue="s4n512hhl3wedq65/sowgQ==" spinCount="100000" sheet="1" formatCells="0" formatColumns="0" formatRows="0"/>
  <mergeCells count="11">
    <mergeCell ref="B3:G3"/>
    <mergeCell ref="B35:C35"/>
    <mergeCell ref="B36:C36"/>
    <mergeCell ref="D36:F36"/>
    <mergeCell ref="B37:C37"/>
    <mergeCell ref="D37:F37"/>
    <mergeCell ref="B38:C38"/>
    <mergeCell ref="E38:F38"/>
    <mergeCell ref="B39:C39"/>
    <mergeCell ref="D39:F39"/>
    <mergeCell ref="B40:G40"/>
  </mergeCells>
  <phoneticPr fontId="3"/>
  <conditionalFormatting sqref="G38">
    <cfRule type="expression" dxfId="5" priority="1">
      <formula>OR(AND($E$38="申請無し",$G$38&lt;&gt;0),AND($E$38="申請有り",$G$38&lt;=0))</formula>
    </cfRule>
  </conditionalFormatting>
  <dataValidations count="1">
    <dataValidation imeMode="off" allowBlank="1" showInputMessage="1" showErrorMessage="1" sqref="G38 D5:E34 G5:G34" xr:uid="{8B3166B4-2B4B-47B3-A0BE-C76ED5E5989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9D6753A-DD76-45BF-9B9E-453FCF7F0B45}">
          <x14:formula1>
            <xm:f>'選択肢 (2)'!$F$3:$F$7</xm:f>
          </x14:formula1>
          <xm:sqref>B5:B34</xm:sqref>
        </x14:dataValidation>
        <x14:dataValidation type="list" imeMode="off" allowBlank="1" xr:uid="{B2B94A3B-6321-41C1-A925-75FE6EDF4EC5}">
          <x14:formula1>
            <xm:f>'選択肢 (2)'!$G$3:$G$16</xm:f>
          </x14:formula1>
          <xm:sqref>F5:F34</xm:sqref>
        </x14:dataValidation>
        <x14:dataValidation type="list" allowBlank="1" showInputMessage="1" showErrorMessage="1" xr:uid="{F3EB29EF-282E-4313-A7AB-B341DE8767C1}">
          <x14:formula1>
            <xm:f>'選択肢 (2)'!$I$2:$I$4</xm:f>
          </x14:formula1>
          <xm:sqref>E38:F38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3343-944B-44AC-9E22-3CA2CC199C22}">
  <dimension ref="A1:K40"/>
  <sheetViews>
    <sheetView showGridLines="0" view="pageBreakPreview" zoomScale="70" zoomScaleNormal="85" zoomScaleSheetLayoutView="70" workbookViewId="0"/>
  </sheetViews>
  <sheetFormatPr defaultColWidth="9" defaultRowHeight="14.4" x14ac:dyDescent="0.2"/>
  <cols>
    <col min="1" max="1" width="2.6640625" style="88" customWidth="1"/>
    <col min="2" max="2" width="10.6640625" style="88" customWidth="1"/>
    <col min="3" max="3" width="42.6640625" style="88" customWidth="1"/>
    <col min="4" max="4" width="13.109375" style="92" customWidth="1"/>
    <col min="5" max="6" width="6.6640625" style="92" customWidth="1"/>
    <col min="7" max="7" width="13.109375" style="88" customWidth="1"/>
    <col min="8" max="8" width="1.6640625" style="88" customWidth="1"/>
    <col min="9" max="9" width="45.6640625" style="87" customWidth="1"/>
    <col min="10" max="10" width="37.6640625" style="87" customWidth="1"/>
    <col min="11" max="11" width="15.6640625" style="88" customWidth="1"/>
    <col min="12" max="125" width="2.6640625" style="88" customWidth="1"/>
    <col min="126" max="16384" width="9" style="88"/>
  </cols>
  <sheetData>
    <row r="1" spans="1:9" ht="10.5" customHeight="1" x14ac:dyDescent="0.2"/>
    <row r="2" spans="1:9" ht="19.5" customHeight="1" x14ac:dyDescent="0.2">
      <c r="A2" s="76"/>
      <c r="B2" s="71" t="s">
        <v>172</v>
      </c>
      <c r="C2" s="76"/>
      <c r="D2" s="93"/>
      <c r="E2" s="93"/>
      <c r="F2" s="93"/>
      <c r="G2" s="76"/>
      <c r="I2" s="87" t="str">
        <f>'１0号'!W2</f>
        <v>Ver.4</v>
      </c>
    </row>
    <row r="3" spans="1:9" ht="30" customHeight="1" thickBot="1" x14ac:dyDescent="0.25">
      <c r="A3" s="76"/>
      <c r="B3" s="215" t="s">
        <v>89</v>
      </c>
      <c r="C3" s="216"/>
      <c r="D3" s="216"/>
      <c r="E3" s="216"/>
      <c r="F3" s="216"/>
      <c r="G3" s="216"/>
      <c r="I3" s="94" t="s">
        <v>61</v>
      </c>
    </row>
    <row r="4" spans="1:9" ht="19.5" customHeight="1" thickBot="1" x14ac:dyDescent="0.25">
      <c r="A4" s="76"/>
      <c r="B4" s="95" t="s">
        <v>62</v>
      </c>
      <c r="C4" s="96" t="s">
        <v>63</v>
      </c>
      <c r="D4" s="96" t="s">
        <v>64</v>
      </c>
      <c r="E4" s="96" t="s">
        <v>65</v>
      </c>
      <c r="F4" s="97" t="s">
        <v>6</v>
      </c>
      <c r="G4" s="98" t="s">
        <v>66</v>
      </c>
    </row>
    <row r="5" spans="1:9" ht="19.5" customHeight="1" thickTop="1" x14ac:dyDescent="0.2">
      <c r="A5" s="99">
        <v>1</v>
      </c>
      <c r="B5" s="31"/>
      <c r="C5" s="32"/>
      <c r="D5" s="33"/>
      <c r="E5" s="34"/>
      <c r="F5" s="35"/>
      <c r="G5" s="100" t="str">
        <f>IF(D5="","",D5*E5)</f>
        <v/>
      </c>
    </row>
    <row r="6" spans="1:9" ht="19.5" customHeight="1" x14ac:dyDescent="0.2">
      <c r="A6" s="99">
        <v>2</v>
      </c>
      <c r="B6" s="37"/>
      <c r="C6" s="38"/>
      <c r="D6" s="39"/>
      <c r="E6" s="40"/>
      <c r="F6" s="35"/>
      <c r="G6" s="101" t="str">
        <f t="shared" ref="G6:G34" si="0">IF(D6="","",D6*E6)</f>
        <v/>
      </c>
    </row>
    <row r="7" spans="1:9" ht="19.5" customHeight="1" x14ac:dyDescent="0.2">
      <c r="A7" s="99">
        <v>3</v>
      </c>
      <c r="B7" s="37"/>
      <c r="C7" s="38"/>
      <c r="D7" s="39"/>
      <c r="E7" s="40"/>
      <c r="F7" s="35"/>
      <c r="G7" s="101" t="str">
        <f t="shared" si="0"/>
        <v/>
      </c>
    </row>
    <row r="8" spans="1:9" ht="19.5" customHeight="1" x14ac:dyDescent="0.2">
      <c r="A8" s="99">
        <v>4</v>
      </c>
      <c r="B8" s="37"/>
      <c r="C8" s="38"/>
      <c r="D8" s="39"/>
      <c r="E8" s="40"/>
      <c r="F8" s="35"/>
      <c r="G8" s="101" t="str">
        <f t="shared" si="0"/>
        <v/>
      </c>
    </row>
    <row r="9" spans="1:9" ht="19.5" customHeight="1" x14ac:dyDescent="0.2">
      <c r="A9" s="99">
        <v>5</v>
      </c>
      <c r="B9" s="37"/>
      <c r="C9" s="38"/>
      <c r="D9" s="39"/>
      <c r="E9" s="40"/>
      <c r="F9" s="35"/>
      <c r="G9" s="101" t="str">
        <f t="shared" si="0"/>
        <v/>
      </c>
    </row>
    <row r="10" spans="1:9" ht="19.5" customHeight="1" x14ac:dyDescent="0.2">
      <c r="A10" s="99">
        <v>6</v>
      </c>
      <c r="B10" s="37"/>
      <c r="C10" s="38"/>
      <c r="D10" s="39"/>
      <c r="E10" s="40"/>
      <c r="F10" s="35"/>
      <c r="G10" s="101" t="str">
        <f t="shared" si="0"/>
        <v/>
      </c>
    </row>
    <row r="11" spans="1:9" ht="19.5" customHeight="1" x14ac:dyDescent="0.2">
      <c r="A11" s="99">
        <v>7</v>
      </c>
      <c r="B11" s="37"/>
      <c r="C11" s="38"/>
      <c r="D11" s="39"/>
      <c r="E11" s="40"/>
      <c r="F11" s="35"/>
      <c r="G11" s="101" t="str">
        <f t="shared" si="0"/>
        <v/>
      </c>
    </row>
    <row r="12" spans="1:9" ht="19.5" customHeight="1" x14ac:dyDescent="0.2">
      <c r="A12" s="99">
        <v>8</v>
      </c>
      <c r="B12" s="37"/>
      <c r="C12" s="38"/>
      <c r="D12" s="39"/>
      <c r="E12" s="40"/>
      <c r="F12" s="35"/>
      <c r="G12" s="101" t="str">
        <f t="shared" si="0"/>
        <v/>
      </c>
    </row>
    <row r="13" spans="1:9" ht="19.5" customHeight="1" x14ac:dyDescent="0.2">
      <c r="A13" s="99">
        <v>9</v>
      </c>
      <c r="B13" s="37"/>
      <c r="C13" s="38"/>
      <c r="D13" s="39"/>
      <c r="E13" s="40"/>
      <c r="F13" s="35"/>
      <c r="G13" s="101" t="str">
        <f t="shared" si="0"/>
        <v/>
      </c>
    </row>
    <row r="14" spans="1:9" ht="19.5" customHeight="1" x14ac:dyDescent="0.2">
      <c r="A14" s="99">
        <v>10</v>
      </c>
      <c r="B14" s="37"/>
      <c r="C14" s="38"/>
      <c r="D14" s="39"/>
      <c r="E14" s="40"/>
      <c r="F14" s="35"/>
      <c r="G14" s="101" t="str">
        <f t="shared" si="0"/>
        <v/>
      </c>
    </row>
    <row r="15" spans="1:9" ht="19.5" customHeight="1" x14ac:dyDescent="0.2">
      <c r="A15" s="99">
        <v>11</v>
      </c>
      <c r="B15" s="37"/>
      <c r="C15" s="38"/>
      <c r="D15" s="39"/>
      <c r="E15" s="40"/>
      <c r="F15" s="35"/>
      <c r="G15" s="101" t="str">
        <f t="shared" si="0"/>
        <v/>
      </c>
    </row>
    <row r="16" spans="1:9" ht="19.5" customHeight="1" x14ac:dyDescent="0.2">
      <c r="A16" s="99">
        <v>12</v>
      </c>
      <c r="B16" s="37"/>
      <c r="C16" s="38"/>
      <c r="D16" s="39"/>
      <c r="E16" s="40"/>
      <c r="F16" s="35"/>
      <c r="G16" s="101" t="str">
        <f t="shared" si="0"/>
        <v/>
      </c>
    </row>
    <row r="17" spans="1:11" ht="19.5" customHeight="1" x14ac:dyDescent="0.2">
      <c r="A17" s="99">
        <v>13</v>
      </c>
      <c r="B17" s="37"/>
      <c r="C17" s="38"/>
      <c r="D17" s="39"/>
      <c r="E17" s="40"/>
      <c r="F17" s="35"/>
      <c r="G17" s="101" t="str">
        <f t="shared" si="0"/>
        <v/>
      </c>
    </row>
    <row r="18" spans="1:11" ht="19.5" customHeight="1" x14ac:dyDescent="0.2">
      <c r="A18" s="99">
        <v>14</v>
      </c>
      <c r="B18" s="37"/>
      <c r="C18" s="38"/>
      <c r="D18" s="39"/>
      <c r="E18" s="40"/>
      <c r="F18" s="35"/>
      <c r="G18" s="101" t="str">
        <f t="shared" si="0"/>
        <v/>
      </c>
    </row>
    <row r="19" spans="1:11" ht="19.5" customHeight="1" x14ac:dyDescent="0.2">
      <c r="A19" s="99">
        <v>15</v>
      </c>
      <c r="B19" s="37"/>
      <c r="C19" s="38"/>
      <c r="D19" s="39"/>
      <c r="E19" s="40"/>
      <c r="F19" s="35"/>
      <c r="G19" s="101" t="str">
        <f t="shared" si="0"/>
        <v/>
      </c>
    </row>
    <row r="20" spans="1:11" ht="19.5" customHeight="1" x14ac:dyDescent="0.2">
      <c r="A20" s="99">
        <v>16</v>
      </c>
      <c r="B20" s="37"/>
      <c r="C20" s="38"/>
      <c r="D20" s="39"/>
      <c r="E20" s="40"/>
      <c r="F20" s="35"/>
      <c r="G20" s="101" t="str">
        <f t="shared" si="0"/>
        <v/>
      </c>
    </row>
    <row r="21" spans="1:11" ht="19.5" customHeight="1" x14ac:dyDescent="0.2">
      <c r="A21" s="99">
        <v>17</v>
      </c>
      <c r="B21" s="37"/>
      <c r="C21" s="38"/>
      <c r="D21" s="39"/>
      <c r="E21" s="40"/>
      <c r="F21" s="35"/>
      <c r="G21" s="101" t="str">
        <f t="shared" si="0"/>
        <v/>
      </c>
      <c r="J21" s="76" t="s">
        <v>123</v>
      </c>
      <c r="K21" s="71"/>
    </row>
    <row r="22" spans="1:11" ht="19.5" customHeight="1" x14ac:dyDescent="0.2">
      <c r="A22" s="99">
        <v>18</v>
      </c>
      <c r="B22" s="37"/>
      <c r="C22" s="38"/>
      <c r="D22" s="39"/>
      <c r="E22" s="40"/>
      <c r="F22" s="35"/>
      <c r="G22" s="101" t="str">
        <f t="shared" si="0"/>
        <v/>
      </c>
      <c r="J22" s="77" t="s">
        <v>124</v>
      </c>
      <c r="K22" s="61">
        <f>IF(ROUNDDOWN(G36*2/3-G38,-3)&gt;G35,G35,ROUNDDOWN(G36*2/3-G38,-3))</f>
        <v>0</v>
      </c>
    </row>
    <row r="23" spans="1:11" ht="19.5" customHeight="1" x14ac:dyDescent="0.2">
      <c r="A23" s="99">
        <v>19</v>
      </c>
      <c r="B23" s="37"/>
      <c r="C23" s="38"/>
      <c r="D23" s="39"/>
      <c r="E23" s="40"/>
      <c r="F23" s="35"/>
      <c r="G23" s="101" t="str">
        <f t="shared" si="0"/>
        <v/>
      </c>
      <c r="J23" s="77" t="s">
        <v>125</v>
      </c>
      <c r="K23" s="61">
        <f>IF(ROUNDDOWN(G36*2/3,-3)&gt;G35,G35,ROUNDDOWN(G36*2/3,-3))</f>
        <v>0</v>
      </c>
    </row>
    <row r="24" spans="1:11" ht="19.5" customHeight="1" x14ac:dyDescent="0.2">
      <c r="A24" s="99">
        <v>20</v>
      </c>
      <c r="B24" s="37"/>
      <c r="C24" s="38"/>
      <c r="D24" s="39"/>
      <c r="E24" s="40"/>
      <c r="F24" s="35"/>
      <c r="G24" s="101" t="str">
        <f t="shared" si="0"/>
        <v/>
      </c>
    </row>
    <row r="25" spans="1:11" ht="19.5" customHeight="1" x14ac:dyDescent="0.2">
      <c r="A25" s="99">
        <v>21</v>
      </c>
      <c r="B25" s="37"/>
      <c r="C25" s="38"/>
      <c r="D25" s="39"/>
      <c r="E25" s="40"/>
      <c r="F25" s="35"/>
      <c r="G25" s="101" t="str">
        <f t="shared" si="0"/>
        <v/>
      </c>
    </row>
    <row r="26" spans="1:11" ht="19.5" customHeight="1" x14ac:dyDescent="0.2">
      <c r="A26" s="99">
        <v>22</v>
      </c>
      <c r="B26" s="37"/>
      <c r="C26" s="38"/>
      <c r="D26" s="39"/>
      <c r="E26" s="40"/>
      <c r="F26" s="35"/>
      <c r="G26" s="101" t="str">
        <f t="shared" si="0"/>
        <v/>
      </c>
    </row>
    <row r="27" spans="1:11" ht="19.5" customHeight="1" x14ac:dyDescent="0.2">
      <c r="A27" s="99">
        <v>23</v>
      </c>
      <c r="B27" s="37"/>
      <c r="C27" s="38"/>
      <c r="D27" s="39"/>
      <c r="E27" s="40"/>
      <c r="F27" s="35"/>
      <c r="G27" s="101" t="str">
        <f t="shared" si="0"/>
        <v/>
      </c>
    </row>
    <row r="28" spans="1:11" ht="19.5" customHeight="1" x14ac:dyDescent="0.2">
      <c r="A28" s="99">
        <v>24</v>
      </c>
      <c r="B28" s="37"/>
      <c r="C28" s="38"/>
      <c r="D28" s="39"/>
      <c r="E28" s="40"/>
      <c r="F28" s="35"/>
      <c r="G28" s="101" t="str">
        <f t="shared" si="0"/>
        <v/>
      </c>
    </row>
    <row r="29" spans="1:11" ht="19.5" customHeight="1" x14ac:dyDescent="0.2">
      <c r="A29" s="99">
        <v>25</v>
      </c>
      <c r="B29" s="37"/>
      <c r="C29" s="38"/>
      <c r="D29" s="39"/>
      <c r="E29" s="40"/>
      <c r="F29" s="35"/>
      <c r="G29" s="101" t="str">
        <f t="shared" si="0"/>
        <v/>
      </c>
    </row>
    <row r="30" spans="1:11" ht="19.5" customHeight="1" x14ac:dyDescent="0.2">
      <c r="A30" s="99">
        <v>26</v>
      </c>
      <c r="B30" s="37"/>
      <c r="C30" s="38"/>
      <c r="D30" s="39"/>
      <c r="E30" s="40"/>
      <c r="F30" s="35"/>
      <c r="G30" s="101" t="str">
        <f t="shared" si="0"/>
        <v/>
      </c>
    </row>
    <row r="31" spans="1:11" ht="19.5" customHeight="1" x14ac:dyDescent="0.2">
      <c r="A31" s="99">
        <v>27</v>
      </c>
      <c r="B31" s="37"/>
      <c r="C31" s="38"/>
      <c r="D31" s="39"/>
      <c r="E31" s="40"/>
      <c r="F31" s="35"/>
      <c r="G31" s="101" t="str">
        <f t="shared" si="0"/>
        <v/>
      </c>
    </row>
    <row r="32" spans="1:11" ht="19.5" customHeight="1" x14ac:dyDescent="0.2">
      <c r="A32" s="99">
        <v>28</v>
      </c>
      <c r="B32" s="37"/>
      <c r="C32" s="38"/>
      <c r="D32" s="39"/>
      <c r="E32" s="40"/>
      <c r="F32" s="35"/>
      <c r="G32" s="101" t="str">
        <f>IF(D32="","",D32*E32)</f>
        <v/>
      </c>
    </row>
    <row r="33" spans="1:8" ht="19.5" customHeight="1" x14ac:dyDescent="0.2">
      <c r="A33" s="99">
        <v>29</v>
      </c>
      <c r="B33" s="37"/>
      <c r="C33" s="38"/>
      <c r="D33" s="39"/>
      <c r="E33" s="40"/>
      <c r="F33" s="35"/>
      <c r="G33" s="101" t="str">
        <f>IF(D33="","",D33*E33)</f>
        <v/>
      </c>
    </row>
    <row r="34" spans="1:8" ht="19.5" customHeight="1" thickBot="1" x14ac:dyDescent="0.25">
      <c r="A34" s="99">
        <v>30</v>
      </c>
      <c r="B34" s="42"/>
      <c r="C34" s="43"/>
      <c r="D34" s="44"/>
      <c r="E34" s="45"/>
      <c r="F34" s="46"/>
      <c r="G34" s="102" t="str">
        <f t="shared" si="0"/>
        <v/>
      </c>
    </row>
    <row r="35" spans="1:8" ht="37.5" customHeight="1" x14ac:dyDescent="0.2">
      <c r="A35" s="76"/>
      <c r="B35" s="217" t="s">
        <v>90</v>
      </c>
      <c r="C35" s="218"/>
      <c r="D35" s="72" t="s">
        <v>129</v>
      </c>
      <c r="E35" s="52"/>
      <c r="F35" s="66" t="s">
        <v>7</v>
      </c>
      <c r="G35" s="73">
        <f>(56000000*$E$35)</f>
        <v>0</v>
      </c>
    </row>
    <row r="36" spans="1:8" ht="24" customHeight="1" x14ac:dyDescent="0.2">
      <c r="A36" s="76"/>
      <c r="B36" s="183" t="s">
        <v>91</v>
      </c>
      <c r="C36" s="184"/>
      <c r="D36" s="185">
        <f>SUMIF($B$5:$B$34,"&lt;&gt;"&amp;"▼助成対象外",$G$5:$G$34)</f>
        <v>0</v>
      </c>
      <c r="E36" s="186"/>
      <c r="F36" s="187"/>
      <c r="G36" s="63">
        <f>IF(D36&lt;0,0,D36)</f>
        <v>0</v>
      </c>
    </row>
    <row r="37" spans="1:8" ht="24" customHeight="1" x14ac:dyDescent="0.2">
      <c r="A37" s="76"/>
      <c r="B37" s="183" t="s">
        <v>92</v>
      </c>
      <c r="C37" s="184"/>
      <c r="D37" s="185">
        <f>SUMIF($B$5:$B$34,"▼助成対象外",$G$5:$G$34)</f>
        <v>0</v>
      </c>
      <c r="E37" s="186"/>
      <c r="F37" s="187"/>
      <c r="G37" s="63">
        <f>IF(ISERROR(D37),0,IF(D37&lt;0,0,D37))</f>
        <v>0</v>
      </c>
    </row>
    <row r="38" spans="1:8" ht="24" customHeight="1" thickBot="1" x14ac:dyDescent="0.25">
      <c r="A38" s="76"/>
      <c r="B38" s="188" t="s">
        <v>70</v>
      </c>
      <c r="C38" s="189"/>
      <c r="D38" s="70" t="s">
        <v>71</v>
      </c>
      <c r="E38" s="190" t="s">
        <v>148</v>
      </c>
      <c r="F38" s="191"/>
      <c r="G38" s="49"/>
      <c r="H38" s="11" t="s">
        <v>153</v>
      </c>
    </row>
    <row r="39" spans="1:8" ht="37.5" customHeight="1" thickTop="1" thickBot="1" x14ac:dyDescent="0.25">
      <c r="A39" s="76"/>
      <c r="B39" s="192" t="s">
        <v>93</v>
      </c>
      <c r="C39" s="193"/>
      <c r="D39" s="194" t="str">
        <f>IF(E38=J22,K22,IF(E38=J23,K23,""))</f>
        <v/>
      </c>
      <c r="E39" s="195"/>
      <c r="F39" s="196"/>
      <c r="G39" s="64" t="str">
        <f>IF(ISERROR(D39),0,IF(D39&lt;0,0,D39))</f>
        <v/>
      </c>
    </row>
    <row r="40" spans="1:8" ht="22.5" customHeight="1" x14ac:dyDescent="0.2">
      <c r="A40" s="76"/>
      <c r="B40" s="214" t="s">
        <v>73</v>
      </c>
      <c r="C40" s="214"/>
      <c r="D40" s="214"/>
      <c r="E40" s="214"/>
      <c r="F40" s="214"/>
      <c r="G40" s="214"/>
      <c r="H40" s="103"/>
    </row>
  </sheetData>
  <sheetProtection algorithmName="SHA-512" hashValue="3mt9Vqo4NaeAgx6ZKwlee3KIIg8uKfnIgEHAzPGG8DI6Da2EEvCq0e1MyF1SPajPnqVH6dL/t9FfT0JJV+o3+Q==" saltValue="yN8lJTuI9DQaIkU1JXjoXg==" spinCount="100000" sheet="1" formatCells="0" formatColumns="0" formatRows="0"/>
  <mergeCells count="11">
    <mergeCell ref="B3:G3"/>
    <mergeCell ref="B35:C35"/>
    <mergeCell ref="B36:C36"/>
    <mergeCell ref="D36:F36"/>
    <mergeCell ref="B37:C37"/>
    <mergeCell ref="D37:F37"/>
    <mergeCell ref="B38:C38"/>
    <mergeCell ref="E38:F38"/>
    <mergeCell ref="B39:C39"/>
    <mergeCell ref="D39:F39"/>
    <mergeCell ref="B40:G40"/>
  </mergeCells>
  <phoneticPr fontId="3"/>
  <conditionalFormatting sqref="G38">
    <cfRule type="expression" dxfId="4" priority="1">
      <formula>OR(AND($E$38="申請無し",$G$38&lt;&gt;0),AND($E$38="申請有り",$G$38&lt;=0))</formula>
    </cfRule>
  </conditionalFormatting>
  <dataValidations count="1">
    <dataValidation imeMode="off" allowBlank="1" showInputMessage="1" showErrorMessage="1" sqref="G38 D5:E34 G5:G34" xr:uid="{9964F7AB-6ED1-4D7D-BD22-70C03AF2B3F0}"/>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3E6040E-004C-4409-A668-D5E9E8706422}">
          <x14:formula1>
            <xm:f>'選択肢 (2)'!$F$3:$F$7</xm:f>
          </x14:formula1>
          <xm:sqref>B5:B34</xm:sqref>
        </x14:dataValidation>
        <x14:dataValidation type="list" imeMode="off" allowBlank="1" xr:uid="{7EDD0F5E-68A5-43EB-93B0-38F2FEBE8423}">
          <x14:formula1>
            <xm:f>'選択肢 (2)'!$G$3:$G$16</xm:f>
          </x14:formula1>
          <xm:sqref>F5:F34</xm:sqref>
        </x14:dataValidation>
        <x14:dataValidation type="list" allowBlank="1" showInputMessage="1" showErrorMessage="1" xr:uid="{7ABA54AB-5617-4673-A529-8A4110612D73}">
          <x14:formula1>
            <xm:f>'選択肢 (2)'!$I$2:$I$4</xm:f>
          </x14:formula1>
          <xm:sqref>E38:F38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9E4F-49E2-4A56-A263-16BB2237FB00}">
  <dimension ref="A1:BS43"/>
  <sheetViews>
    <sheetView showGridLines="0" view="pageBreakPreview" zoomScale="70" zoomScaleNormal="85" zoomScaleSheetLayoutView="70" workbookViewId="0"/>
  </sheetViews>
  <sheetFormatPr defaultColWidth="9" defaultRowHeight="14.4" x14ac:dyDescent="0.2"/>
  <cols>
    <col min="1" max="1" width="2.6640625" style="88" customWidth="1"/>
    <col min="2" max="2" width="10.6640625" style="88" customWidth="1"/>
    <col min="3" max="3" width="42.6640625" style="88" customWidth="1"/>
    <col min="4" max="4" width="13.109375" style="92" customWidth="1"/>
    <col min="5" max="6" width="6.6640625" style="92" customWidth="1"/>
    <col min="7" max="7" width="13.109375" style="88" customWidth="1"/>
    <col min="8" max="8" width="1.6640625" style="88" customWidth="1"/>
    <col min="9" max="9" width="45.6640625" style="87" customWidth="1"/>
    <col min="10" max="10" width="35.6640625" style="87" customWidth="1"/>
    <col min="11" max="11" width="15.6640625" style="88" customWidth="1"/>
    <col min="12" max="26" width="2.6640625" style="88" customWidth="1"/>
    <col min="27" max="27" width="19" style="88" customWidth="1"/>
    <col min="28" max="125" width="2.6640625" style="88" customWidth="1"/>
    <col min="126" max="16384" width="9" style="88"/>
  </cols>
  <sheetData>
    <row r="1" spans="1:71" ht="10.5" customHeight="1" x14ac:dyDescent="0.2"/>
    <row r="2" spans="1:71" ht="19.5" customHeight="1" x14ac:dyDescent="0.2">
      <c r="A2" s="76"/>
      <c r="B2" s="71" t="s">
        <v>173</v>
      </c>
      <c r="C2" s="76"/>
      <c r="D2" s="93"/>
      <c r="E2" s="93"/>
      <c r="F2" s="93"/>
      <c r="G2" s="76"/>
      <c r="I2" s="87" t="str">
        <f>'１0号'!W2</f>
        <v>Ver.4</v>
      </c>
    </row>
    <row r="3" spans="1:71" ht="30" customHeight="1" thickBot="1" x14ac:dyDescent="0.25">
      <c r="A3" s="76"/>
      <c r="B3" s="215" t="s">
        <v>94</v>
      </c>
      <c r="C3" s="216"/>
      <c r="D3" s="216"/>
      <c r="E3" s="216"/>
      <c r="F3" s="216"/>
      <c r="G3" s="216"/>
      <c r="I3" s="94" t="s">
        <v>61</v>
      </c>
    </row>
    <row r="4" spans="1:71" ht="19.5" customHeight="1" thickBot="1" x14ac:dyDescent="0.25">
      <c r="A4" s="76"/>
      <c r="B4" s="95" t="s">
        <v>62</v>
      </c>
      <c r="C4" s="96" t="s">
        <v>63</v>
      </c>
      <c r="D4" s="96" t="s">
        <v>64</v>
      </c>
      <c r="E4" s="96" t="s">
        <v>65</v>
      </c>
      <c r="F4" s="97" t="s">
        <v>6</v>
      </c>
      <c r="G4" s="98" t="s">
        <v>66</v>
      </c>
    </row>
    <row r="5" spans="1:71" ht="19.5" customHeight="1" thickTop="1" x14ac:dyDescent="0.2">
      <c r="A5" s="99">
        <v>1</v>
      </c>
      <c r="B5" s="31"/>
      <c r="C5" s="32"/>
      <c r="D5" s="33"/>
      <c r="E5" s="34"/>
      <c r="F5" s="35"/>
      <c r="G5" s="100" t="str">
        <f>IF(D5="","",D5*E5)</f>
        <v/>
      </c>
    </row>
    <row r="6" spans="1:71" ht="19.5" customHeight="1" x14ac:dyDescent="0.2">
      <c r="A6" s="99">
        <v>2</v>
      </c>
      <c r="B6" s="37"/>
      <c r="C6" s="38"/>
      <c r="D6" s="39"/>
      <c r="E6" s="40"/>
      <c r="F6" s="35"/>
      <c r="G6" s="101" t="str">
        <f t="shared" ref="G6:G34" si="0">IF(D6="","",D6*E6)</f>
        <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9.5" customHeight="1" x14ac:dyDescent="0.2">
      <c r="A7" s="99">
        <v>3</v>
      </c>
      <c r="B7" s="37"/>
      <c r="C7" s="38"/>
      <c r="D7" s="39"/>
      <c r="E7" s="40"/>
      <c r="F7" s="35"/>
      <c r="G7" s="101" t="str">
        <f t="shared" si="0"/>
        <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9.5" customHeight="1" x14ac:dyDescent="0.2">
      <c r="A8" s="99">
        <v>4</v>
      </c>
      <c r="B8" s="37"/>
      <c r="C8" s="38"/>
      <c r="D8" s="39"/>
      <c r="E8" s="40"/>
      <c r="F8" s="35"/>
      <c r="G8" s="101" t="str">
        <f t="shared" si="0"/>
        <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9.5" customHeight="1" x14ac:dyDescent="0.2">
      <c r="A9" s="99">
        <v>5</v>
      </c>
      <c r="B9" s="37"/>
      <c r="C9" s="38"/>
      <c r="D9" s="39"/>
      <c r="E9" s="40"/>
      <c r="F9" s="35"/>
      <c r="G9" s="101" t="str">
        <f t="shared" si="0"/>
        <v/>
      </c>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9.5" customHeight="1" x14ac:dyDescent="0.2">
      <c r="A10" s="99">
        <v>6</v>
      </c>
      <c r="B10" s="37"/>
      <c r="C10" s="38"/>
      <c r="D10" s="39"/>
      <c r="E10" s="40"/>
      <c r="F10" s="35"/>
      <c r="G10" s="101" t="str">
        <f t="shared" si="0"/>
        <v/>
      </c>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9.5" customHeight="1" x14ac:dyDescent="0.2">
      <c r="A11" s="99">
        <v>7</v>
      </c>
      <c r="B11" s="37"/>
      <c r="C11" s="38"/>
      <c r="D11" s="39"/>
      <c r="E11" s="40"/>
      <c r="F11" s="35"/>
      <c r="G11" s="101" t="str">
        <f t="shared" si="0"/>
        <v/>
      </c>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9.5" customHeight="1" x14ac:dyDescent="0.2">
      <c r="A12" s="99">
        <v>8</v>
      </c>
      <c r="B12" s="37"/>
      <c r="C12" s="38"/>
      <c r="D12" s="39"/>
      <c r="E12" s="40"/>
      <c r="F12" s="35"/>
      <c r="G12" s="101" t="str">
        <f t="shared" si="0"/>
        <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9.5" customHeight="1" x14ac:dyDescent="0.2">
      <c r="A13" s="99">
        <v>9</v>
      </c>
      <c r="B13" s="37"/>
      <c r="C13" s="38"/>
      <c r="D13" s="39"/>
      <c r="E13" s="40"/>
      <c r="F13" s="35"/>
      <c r="G13" s="101" t="str">
        <f t="shared" si="0"/>
        <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9.5" customHeight="1" x14ac:dyDescent="0.2">
      <c r="A14" s="99">
        <v>10</v>
      </c>
      <c r="B14" s="37"/>
      <c r="C14" s="38"/>
      <c r="D14" s="39"/>
      <c r="E14" s="40"/>
      <c r="F14" s="35"/>
      <c r="G14" s="101" t="str">
        <f t="shared" si="0"/>
        <v/>
      </c>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9.5" customHeight="1" x14ac:dyDescent="0.2">
      <c r="A15" s="99">
        <v>11</v>
      </c>
      <c r="B15" s="37"/>
      <c r="C15" s="38"/>
      <c r="D15" s="39"/>
      <c r="E15" s="40"/>
      <c r="F15" s="35"/>
      <c r="G15" s="101" t="str">
        <f t="shared" si="0"/>
        <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9.5" customHeight="1" x14ac:dyDescent="0.2">
      <c r="A16" s="99">
        <v>12</v>
      </c>
      <c r="B16" s="37"/>
      <c r="C16" s="38"/>
      <c r="D16" s="39"/>
      <c r="E16" s="40"/>
      <c r="F16" s="35"/>
      <c r="G16" s="101" t="str">
        <f t="shared" si="0"/>
        <v/>
      </c>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9.5" customHeight="1" x14ac:dyDescent="0.2">
      <c r="A17" s="99">
        <v>13</v>
      </c>
      <c r="B17" s="37"/>
      <c r="C17" s="38"/>
      <c r="D17" s="39"/>
      <c r="E17" s="40"/>
      <c r="F17" s="35"/>
      <c r="G17" s="101" t="str">
        <f t="shared" si="0"/>
        <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9.5" customHeight="1" x14ac:dyDescent="0.2">
      <c r="A18" s="99">
        <v>14</v>
      </c>
      <c r="B18" s="37"/>
      <c r="C18" s="38"/>
      <c r="D18" s="39"/>
      <c r="E18" s="40"/>
      <c r="F18" s="35"/>
      <c r="G18" s="101" t="str">
        <f t="shared" si="0"/>
        <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9.5" customHeight="1" x14ac:dyDescent="0.2">
      <c r="A19" s="99">
        <v>15</v>
      </c>
      <c r="B19" s="37"/>
      <c r="C19" s="38"/>
      <c r="D19" s="39"/>
      <c r="E19" s="40"/>
      <c r="F19" s="35"/>
      <c r="G19" s="101" t="str">
        <f t="shared" si="0"/>
        <v/>
      </c>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9.5" customHeight="1" x14ac:dyDescent="0.2">
      <c r="A20" s="99">
        <v>16</v>
      </c>
      <c r="B20" s="37"/>
      <c r="C20" s="38"/>
      <c r="D20" s="39"/>
      <c r="E20" s="40"/>
      <c r="F20" s="35"/>
      <c r="G20" s="101" t="str">
        <f t="shared" si="0"/>
        <v/>
      </c>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19.5" customHeight="1" x14ac:dyDescent="0.2">
      <c r="A21" s="99">
        <v>17</v>
      </c>
      <c r="B21" s="37"/>
      <c r="C21" s="38"/>
      <c r="D21" s="39"/>
      <c r="E21" s="40"/>
      <c r="F21" s="35"/>
      <c r="G21" s="101" t="str">
        <f t="shared" si="0"/>
        <v/>
      </c>
      <c r="J21" s="76" t="s">
        <v>123</v>
      </c>
      <c r="K21" s="71"/>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9.5" customHeight="1" x14ac:dyDescent="0.2">
      <c r="A22" s="99">
        <v>18</v>
      </c>
      <c r="B22" s="37"/>
      <c r="C22" s="38"/>
      <c r="D22" s="39"/>
      <c r="E22" s="40"/>
      <c r="F22" s="35"/>
      <c r="G22" s="101" t="str">
        <f t="shared" si="0"/>
        <v/>
      </c>
      <c r="J22" s="77" t="s">
        <v>124</v>
      </c>
      <c r="K22" s="61">
        <f>IF(ROUNDDOWN(G37*2/3-G39,-3)&gt;G35,G35,ROUNDDOWN(G37*2/3-G39,-3))</f>
        <v>0</v>
      </c>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9.5" customHeight="1" x14ac:dyDescent="0.2">
      <c r="A23" s="99">
        <v>19</v>
      </c>
      <c r="B23" s="37"/>
      <c r="C23" s="38"/>
      <c r="D23" s="39"/>
      <c r="E23" s="40"/>
      <c r="F23" s="35"/>
      <c r="G23" s="101" t="str">
        <f t="shared" si="0"/>
        <v/>
      </c>
      <c r="J23" s="77" t="s">
        <v>125</v>
      </c>
      <c r="K23" s="61">
        <f>IF(ROUNDDOWN(G37*2/3,-3)&gt;G35,G35,ROUNDDOWN(G37*2/3,-3))</f>
        <v>0</v>
      </c>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9.5" customHeight="1" x14ac:dyDescent="0.2">
      <c r="A24" s="99">
        <v>20</v>
      </c>
      <c r="B24" s="37"/>
      <c r="C24" s="38"/>
      <c r="D24" s="39"/>
      <c r="E24" s="40"/>
      <c r="F24" s="35"/>
      <c r="G24" s="101" t="str">
        <f t="shared" si="0"/>
        <v/>
      </c>
      <c r="J24" s="76"/>
      <c r="K24" s="76"/>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5"/>
      <c r="AY24" s="5"/>
      <c r="AZ24" s="5"/>
      <c r="BA24" s="5"/>
      <c r="BB24" s="5"/>
      <c r="BC24" s="5"/>
      <c r="BD24" s="5"/>
      <c r="BE24" s="5"/>
      <c r="BF24" s="5"/>
      <c r="BG24" s="5"/>
      <c r="BH24" s="5"/>
      <c r="BI24" s="5"/>
      <c r="BJ24" s="5"/>
      <c r="BK24" s="5"/>
      <c r="BL24" s="5"/>
      <c r="BM24" s="5"/>
      <c r="BN24" s="5"/>
      <c r="BO24" s="5"/>
      <c r="BP24" s="5"/>
      <c r="BQ24" s="5"/>
      <c r="BR24" s="5"/>
      <c r="BS24" s="5"/>
    </row>
    <row r="25" spans="1:71" ht="19.5" customHeight="1" x14ac:dyDescent="0.2">
      <c r="A25" s="99">
        <v>21</v>
      </c>
      <c r="B25" s="37"/>
      <c r="C25" s="38"/>
      <c r="D25" s="39"/>
      <c r="E25" s="40"/>
      <c r="F25" s="35"/>
      <c r="G25" s="101" t="str">
        <f t="shared" si="0"/>
        <v/>
      </c>
      <c r="J25" s="77" t="s">
        <v>130</v>
      </c>
      <c r="K25" s="104">
        <v>3000000</v>
      </c>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5"/>
      <c r="AY25" s="5"/>
      <c r="AZ25" s="5"/>
      <c r="BA25" s="5"/>
      <c r="BB25" s="5"/>
      <c r="BC25" s="5"/>
      <c r="BD25" s="5"/>
      <c r="BE25" s="5"/>
      <c r="BF25" s="5"/>
      <c r="BG25" s="5"/>
      <c r="BH25" s="5"/>
      <c r="BI25" s="5"/>
      <c r="BJ25" s="5"/>
      <c r="BK25" s="5"/>
      <c r="BL25" s="5"/>
      <c r="BM25" s="5"/>
      <c r="BN25" s="5"/>
      <c r="BO25" s="5"/>
      <c r="BP25" s="5"/>
      <c r="BQ25" s="5"/>
      <c r="BR25" s="5"/>
      <c r="BS25" s="5"/>
    </row>
    <row r="26" spans="1:71" ht="19.5" customHeight="1" x14ac:dyDescent="0.2">
      <c r="A26" s="99">
        <v>22</v>
      </c>
      <c r="B26" s="37"/>
      <c r="C26" s="38"/>
      <c r="D26" s="39"/>
      <c r="E26" s="40"/>
      <c r="F26" s="35"/>
      <c r="G26" s="101" t="str">
        <f t="shared" si="0"/>
        <v/>
      </c>
      <c r="J26" s="77" t="s">
        <v>131</v>
      </c>
      <c r="K26" s="77">
        <v>10000</v>
      </c>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5"/>
      <c r="AY26" s="5"/>
      <c r="AZ26" s="5"/>
      <c r="BA26" s="5"/>
      <c r="BB26" s="5"/>
      <c r="BC26" s="5"/>
      <c r="BD26" s="5"/>
      <c r="BE26" s="5"/>
      <c r="BF26" s="5"/>
      <c r="BG26" s="5"/>
      <c r="BH26" s="5"/>
      <c r="BI26" s="5"/>
      <c r="BJ26" s="5"/>
      <c r="BK26" s="5"/>
      <c r="BL26" s="5"/>
      <c r="BM26" s="5"/>
      <c r="BN26" s="5"/>
      <c r="BO26" s="5"/>
      <c r="BP26" s="5"/>
      <c r="BQ26" s="5"/>
      <c r="BR26" s="5"/>
      <c r="BS26" s="5"/>
    </row>
    <row r="27" spans="1:71" ht="19.5" customHeight="1" x14ac:dyDescent="0.2">
      <c r="A27" s="99">
        <v>23</v>
      </c>
      <c r="B27" s="37"/>
      <c r="C27" s="38"/>
      <c r="D27" s="39"/>
      <c r="E27" s="40"/>
      <c r="F27" s="35"/>
      <c r="G27" s="101" t="str">
        <f t="shared" si="0"/>
        <v/>
      </c>
      <c r="J27" s="77" t="s">
        <v>132</v>
      </c>
      <c r="K27" s="104">
        <f>IF(E36*K26&gt;K25,K25,E36*K26)</f>
        <v>0</v>
      </c>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5"/>
      <c r="AY27" s="5"/>
      <c r="AZ27" s="5"/>
      <c r="BA27" s="5"/>
      <c r="BB27" s="5"/>
      <c r="BC27" s="5"/>
      <c r="BD27" s="5"/>
      <c r="BE27" s="5"/>
      <c r="BF27" s="5"/>
      <c r="BG27" s="5"/>
      <c r="BH27" s="5"/>
      <c r="BI27" s="5"/>
      <c r="BJ27" s="5"/>
      <c r="BK27" s="5"/>
      <c r="BL27" s="5"/>
      <c r="BM27" s="5"/>
      <c r="BN27" s="5"/>
      <c r="BO27" s="5"/>
      <c r="BP27" s="5"/>
      <c r="BQ27" s="5"/>
      <c r="BR27" s="5"/>
      <c r="BS27" s="5"/>
    </row>
    <row r="28" spans="1:71" ht="19.5" customHeight="1" x14ac:dyDescent="0.2">
      <c r="A28" s="99">
        <v>24</v>
      </c>
      <c r="B28" s="37"/>
      <c r="C28" s="38"/>
      <c r="D28" s="39"/>
      <c r="E28" s="40"/>
      <c r="F28" s="35"/>
      <c r="G28" s="101" t="str">
        <f t="shared" si="0"/>
        <v/>
      </c>
      <c r="J28" s="76"/>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5"/>
      <c r="AY28" s="5"/>
      <c r="AZ28" s="5"/>
      <c r="BA28" s="5"/>
      <c r="BB28" s="5"/>
      <c r="BC28" s="5"/>
      <c r="BD28" s="5"/>
      <c r="BE28" s="5"/>
      <c r="BF28" s="5"/>
      <c r="BG28" s="5"/>
      <c r="BH28" s="5"/>
      <c r="BI28" s="5"/>
      <c r="BJ28" s="5"/>
      <c r="BK28" s="5"/>
      <c r="BL28" s="5"/>
      <c r="BM28" s="5"/>
      <c r="BN28" s="5"/>
      <c r="BO28" s="5"/>
      <c r="BP28" s="5"/>
      <c r="BQ28" s="5"/>
      <c r="BR28" s="5"/>
      <c r="BS28" s="5"/>
    </row>
    <row r="29" spans="1:71" ht="19.5" customHeight="1" x14ac:dyDescent="0.2">
      <c r="A29" s="99">
        <v>25</v>
      </c>
      <c r="B29" s="37"/>
      <c r="C29" s="38"/>
      <c r="D29" s="39"/>
      <c r="E29" s="40"/>
      <c r="F29" s="35"/>
      <c r="G29" s="101" t="str">
        <f t="shared" si="0"/>
        <v/>
      </c>
      <c r="J29" s="76"/>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5"/>
      <c r="AY29" s="5"/>
      <c r="AZ29" s="5"/>
      <c r="BA29" s="5"/>
      <c r="BB29" s="5"/>
      <c r="BC29" s="5"/>
      <c r="BD29" s="5"/>
      <c r="BE29" s="5"/>
      <c r="BF29" s="5"/>
      <c r="BG29" s="5"/>
      <c r="BH29" s="5"/>
      <c r="BI29" s="5"/>
      <c r="BJ29" s="5"/>
      <c r="BK29" s="5"/>
      <c r="BL29" s="5"/>
      <c r="BM29" s="5"/>
      <c r="BN29" s="5"/>
      <c r="BO29" s="5"/>
      <c r="BP29" s="5"/>
      <c r="BQ29" s="5"/>
      <c r="BR29" s="5"/>
      <c r="BS29" s="5"/>
    </row>
    <row r="30" spans="1:71" ht="19.5" customHeight="1" x14ac:dyDescent="0.2">
      <c r="A30" s="99">
        <v>26</v>
      </c>
      <c r="B30" s="37"/>
      <c r="C30" s="38"/>
      <c r="D30" s="39"/>
      <c r="E30" s="40"/>
      <c r="F30" s="35"/>
      <c r="G30" s="101" t="str">
        <f t="shared" si="0"/>
        <v/>
      </c>
      <c r="J30" s="76"/>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5"/>
      <c r="AY30" s="5"/>
      <c r="AZ30" s="5"/>
      <c r="BA30" s="5"/>
      <c r="BB30" s="5"/>
      <c r="BC30" s="5"/>
      <c r="BD30" s="5"/>
      <c r="BE30" s="5"/>
      <c r="BF30" s="5"/>
      <c r="BG30" s="5"/>
      <c r="BH30" s="5"/>
      <c r="BI30" s="5"/>
      <c r="BJ30" s="5"/>
      <c r="BK30" s="5"/>
      <c r="BL30" s="5"/>
      <c r="BM30" s="5"/>
      <c r="BN30" s="5"/>
      <c r="BO30" s="5"/>
      <c r="BP30" s="5"/>
      <c r="BQ30" s="5"/>
      <c r="BR30" s="5"/>
      <c r="BS30" s="5"/>
    </row>
    <row r="31" spans="1:71" ht="19.5" customHeight="1" x14ac:dyDescent="0.2">
      <c r="A31" s="99">
        <v>27</v>
      </c>
      <c r="B31" s="37"/>
      <c r="C31" s="38"/>
      <c r="D31" s="39"/>
      <c r="E31" s="40"/>
      <c r="F31" s="35"/>
      <c r="G31" s="101" t="str">
        <f t="shared" si="0"/>
        <v/>
      </c>
      <c r="J31" s="76"/>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5"/>
      <c r="AY31" s="5"/>
      <c r="AZ31" s="5"/>
      <c r="BA31" s="5"/>
      <c r="BB31" s="5"/>
      <c r="BC31" s="5"/>
      <c r="BD31" s="5"/>
      <c r="BE31" s="5"/>
      <c r="BF31" s="5"/>
      <c r="BG31" s="5"/>
      <c r="BH31" s="5"/>
      <c r="BI31" s="5"/>
      <c r="BJ31" s="5"/>
      <c r="BK31" s="5"/>
      <c r="BL31" s="5"/>
      <c r="BM31" s="5"/>
      <c r="BN31" s="5"/>
      <c r="BO31" s="5"/>
      <c r="BP31" s="5"/>
      <c r="BQ31" s="5"/>
      <c r="BR31" s="5"/>
      <c r="BS31" s="5"/>
    </row>
    <row r="32" spans="1:71" ht="19.5" customHeight="1" x14ac:dyDescent="0.2">
      <c r="A32" s="99">
        <v>28</v>
      </c>
      <c r="B32" s="37"/>
      <c r="C32" s="38"/>
      <c r="D32" s="39"/>
      <c r="E32" s="40"/>
      <c r="F32" s="35"/>
      <c r="G32" s="101" t="str">
        <f>IF(D32="","",D32*E32)</f>
        <v/>
      </c>
      <c r="J32" s="76"/>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5"/>
      <c r="AY32" s="5"/>
      <c r="AZ32" s="5"/>
      <c r="BA32" s="5"/>
      <c r="BB32" s="5"/>
      <c r="BC32" s="5"/>
      <c r="BD32" s="5"/>
      <c r="BE32" s="5"/>
      <c r="BF32" s="5"/>
      <c r="BG32" s="5"/>
      <c r="BH32" s="5"/>
      <c r="BI32" s="5"/>
      <c r="BJ32" s="5"/>
      <c r="BK32" s="5"/>
      <c r="BL32" s="5"/>
      <c r="BM32" s="5"/>
      <c r="BN32" s="5"/>
      <c r="BO32" s="5"/>
      <c r="BP32" s="5"/>
      <c r="BQ32" s="5"/>
      <c r="BR32" s="5"/>
      <c r="BS32" s="5"/>
    </row>
    <row r="33" spans="1:71" ht="19.5" customHeight="1" x14ac:dyDescent="0.2">
      <c r="A33" s="99">
        <v>29</v>
      </c>
      <c r="B33" s="37"/>
      <c r="C33" s="38"/>
      <c r="D33" s="39"/>
      <c r="E33" s="40"/>
      <c r="F33" s="35"/>
      <c r="G33" s="101" t="str">
        <f>IF(D33="","",D33*E33)</f>
        <v/>
      </c>
      <c r="J33" s="76"/>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5"/>
      <c r="AY33" s="5"/>
      <c r="AZ33" s="5"/>
      <c r="BA33" s="5"/>
      <c r="BB33" s="5"/>
      <c r="BC33" s="5"/>
      <c r="BD33" s="5"/>
      <c r="BE33" s="5"/>
      <c r="BF33" s="5"/>
      <c r="BG33" s="5"/>
      <c r="BH33" s="5"/>
      <c r="BI33" s="5"/>
      <c r="BJ33" s="5"/>
      <c r="BK33" s="5"/>
      <c r="BL33" s="5"/>
      <c r="BM33" s="5"/>
      <c r="BN33" s="5"/>
      <c r="BO33" s="5"/>
      <c r="BP33" s="5"/>
      <c r="BQ33" s="5"/>
      <c r="BR33" s="5"/>
      <c r="BS33" s="5"/>
    </row>
    <row r="34" spans="1:71" ht="19.5" customHeight="1" thickBot="1" x14ac:dyDescent="0.25">
      <c r="A34" s="99">
        <v>30</v>
      </c>
      <c r="B34" s="42"/>
      <c r="C34" s="43"/>
      <c r="D34" s="44"/>
      <c r="E34" s="45"/>
      <c r="F34" s="46"/>
      <c r="G34" s="102" t="str">
        <f t="shared" si="0"/>
        <v/>
      </c>
      <c r="J34" s="76"/>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5"/>
      <c r="AY34" s="5"/>
      <c r="AZ34" s="5"/>
      <c r="BA34" s="5"/>
      <c r="BB34" s="5"/>
      <c r="BC34" s="5"/>
      <c r="BD34" s="5"/>
      <c r="BE34" s="5"/>
      <c r="BF34" s="5"/>
      <c r="BG34" s="5"/>
      <c r="BH34" s="5"/>
      <c r="BI34" s="5"/>
      <c r="BJ34" s="5"/>
      <c r="BK34" s="5"/>
      <c r="BL34" s="5"/>
      <c r="BM34" s="5"/>
      <c r="BN34" s="5"/>
      <c r="BO34" s="5"/>
      <c r="BP34" s="5"/>
      <c r="BQ34" s="5"/>
      <c r="BR34" s="5"/>
      <c r="BS34" s="5"/>
    </row>
    <row r="35" spans="1:71" ht="24" customHeight="1" x14ac:dyDescent="0.2">
      <c r="A35" s="76"/>
      <c r="B35" s="217" t="s">
        <v>95</v>
      </c>
      <c r="C35" s="218"/>
      <c r="D35" s="72" t="s">
        <v>133</v>
      </c>
      <c r="E35" s="52"/>
      <c r="F35" s="66" t="s">
        <v>7</v>
      </c>
      <c r="G35" s="73">
        <f>K27*E35</f>
        <v>0</v>
      </c>
      <c r="J35" s="76"/>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5"/>
      <c r="AY35" s="5"/>
      <c r="AZ35" s="5"/>
      <c r="BA35" s="5"/>
      <c r="BB35" s="5"/>
      <c r="BC35" s="5"/>
      <c r="BD35" s="5"/>
      <c r="BE35" s="5"/>
      <c r="BF35" s="5"/>
      <c r="BG35" s="5"/>
      <c r="BH35" s="5"/>
      <c r="BI35" s="5"/>
      <c r="BJ35" s="5"/>
      <c r="BK35" s="5"/>
      <c r="BL35" s="5"/>
      <c r="BM35" s="5"/>
      <c r="BN35" s="5"/>
      <c r="BO35" s="5"/>
      <c r="BP35" s="5"/>
      <c r="BQ35" s="5"/>
      <c r="BR35" s="5"/>
      <c r="BS35" s="5"/>
    </row>
    <row r="36" spans="1:71" ht="24" customHeight="1" x14ac:dyDescent="0.2">
      <c r="A36" s="76"/>
      <c r="B36" s="219"/>
      <c r="C36" s="220"/>
      <c r="D36" s="74" t="s">
        <v>134</v>
      </c>
      <c r="E36" s="54"/>
      <c r="F36" s="68" t="s">
        <v>97</v>
      </c>
      <c r="G36" s="75"/>
      <c r="I36" s="11"/>
      <c r="J36" s="76"/>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5"/>
      <c r="AY36" s="5"/>
      <c r="AZ36" s="5"/>
      <c r="BA36" s="5"/>
      <c r="BB36" s="5"/>
      <c r="BC36" s="5"/>
      <c r="BD36" s="5"/>
      <c r="BE36" s="5"/>
      <c r="BF36" s="5"/>
      <c r="BG36" s="5"/>
      <c r="BH36" s="5"/>
      <c r="BI36" s="5"/>
      <c r="BJ36" s="5"/>
      <c r="BK36" s="5"/>
      <c r="BL36" s="5"/>
      <c r="BM36" s="5"/>
      <c r="BN36" s="5"/>
      <c r="BO36" s="5"/>
      <c r="BP36" s="5"/>
      <c r="BQ36" s="5"/>
      <c r="BR36" s="5"/>
      <c r="BS36" s="5"/>
    </row>
    <row r="37" spans="1:71" ht="24" customHeight="1" x14ac:dyDescent="0.2">
      <c r="A37" s="76"/>
      <c r="B37" s="183" t="s">
        <v>98</v>
      </c>
      <c r="C37" s="184"/>
      <c r="D37" s="185">
        <f>SUMIF($B$5:$B$34,"&lt;&gt;"&amp;"▼助成対象外",$G$5:$G$34)</f>
        <v>0</v>
      </c>
      <c r="E37" s="186"/>
      <c r="F37" s="187"/>
      <c r="G37" s="63">
        <f>IF(ISERROR(D37),0,IF(D37&lt;0,0,D37))</f>
        <v>0</v>
      </c>
      <c r="J37" s="76"/>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5"/>
      <c r="AY37" s="5"/>
      <c r="AZ37" s="5"/>
      <c r="BA37" s="5"/>
      <c r="BB37" s="5"/>
      <c r="BC37" s="5"/>
      <c r="BD37" s="5"/>
      <c r="BE37" s="5"/>
      <c r="BF37" s="5"/>
      <c r="BG37" s="5"/>
      <c r="BH37" s="5"/>
      <c r="BI37" s="5"/>
      <c r="BJ37" s="5"/>
      <c r="BK37" s="5"/>
      <c r="BL37" s="5"/>
      <c r="BM37" s="5"/>
      <c r="BN37" s="5"/>
      <c r="BO37" s="5"/>
      <c r="BP37" s="5"/>
      <c r="BQ37" s="5"/>
      <c r="BR37" s="5"/>
      <c r="BS37" s="5"/>
    </row>
    <row r="38" spans="1:71" ht="24" customHeight="1" x14ac:dyDescent="0.2">
      <c r="A38" s="76"/>
      <c r="B38" s="183" t="s">
        <v>99</v>
      </c>
      <c r="C38" s="184"/>
      <c r="D38" s="185">
        <f>SUMIF($B$5:$B$34,"▼助成対象外",$G$5:$G$34)</f>
        <v>0</v>
      </c>
      <c r="E38" s="186"/>
      <c r="F38" s="187"/>
      <c r="G38" s="63">
        <f>IF(ISERROR(D38),0,IF(D38&lt;0,0,D38))</f>
        <v>0</v>
      </c>
      <c r="J38" s="76"/>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5"/>
      <c r="AY38" s="5"/>
      <c r="AZ38" s="5"/>
      <c r="BA38" s="5"/>
      <c r="BB38" s="5"/>
      <c r="BC38" s="5"/>
      <c r="BD38" s="5"/>
      <c r="BE38" s="5"/>
      <c r="BF38" s="5"/>
      <c r="BG38" s="5"/>
      <c r="BH38" s="5"/>
      <c r="BI38" s="5"/>
      <c r="BJ38" s="5"/>
      <c r="BK38" s="5"/>
      <c r="BL38" s="5"/>
      <c r="BM38" s="5"/>
      <c r="BN38" s="5"/>
      <c r="BO38" s="5"/>
      <c r="BP38" s="5"/>
      <c r="BQ38" s="5"/>
      <c r="BR38" s="5"/>
      <c r="BS38" s="5"/>
    </row>
    <row r="39" spans="1:71" ht="24" customHeight="1" thickBot="1" x14ac:dyDescent="0.25">
      <c r="A39" s="76"/>
      <c r="B39" s="188" t="s">
        <v>70</v>
      </c>
      <c r="C39" s="189"/>
      <c r="D39" s="70" t="s">
        <v>71</v>
      </c>
      <c r="E39" s="190" t="s">
        <v>148</v>
      </c>
      <c r="F39" s="191"/>
      <c r="G39" s="49"/>
      <c r="H39" s="11" t="s">
        <v>153</v>
      </c>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37.5" customHeight="1" thickTop="1" thickBot="1" x14ac:dyDescent="0.25">
      <c r="A40" s="76"/>
      <c r="B40" s="192" t="s">
        <v>100</v>
      </c>
      <c r="C40" s="193"/>
      <c r="D40" s="194" t="str">
        <f>IF(E39=J22,K22,IF(E39=J23,K23,""))</f>
        <v/>
      </c>
      <c r="E40" s="195"/>
      <c r="F40" s="196"/>
      <c r="G40" s="64" t="str">
        <f>IF(ISERROR(D40),0,IF(D40&lt;0,0,D40))</f>
        <v/>
      </c>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22.5" customHeight="1" x14ac:dyDescent="0.2">
      <c r="A41" s="76"/>
      <c r="B41" s="214" t="s">
        <v>73</v>
      </c>
      <c r="C41" s="214"/>
      <c r="D41" s="214"/>
      <c r="E41" s="214"/>
      <c r="F41" s="214"/>
      <c r="G41" s="214"/>
      <c r="H41" s="103"/>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x14ac:dyDescent="0.2">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x14ac:dyDescent="0.2">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sheetData>
  <sheetProtection algorithmName="SHA-512" hashValue="dnbZIAoM1Snj7OYWahmtSaZWPHU3b9qWZU6NqRVCEUhCDH+LuK1Yr6gEdE7BE+3/dl54C1DsZCIc6KOrnF/yMg==" saltValue="qMlgZ3v3a5e0t8I8ud4yMA==" spinCount="100000" sheet="1" formatCells="0" formatColumns="0" formatRows="0"/>
  <mergeCells count="11">
    <mergeCell ref="B3:G3"/>
    <mergeCell ref="B35:C36"/>
    <mergeCell ref="B37:C37"/>
    <mergeCell ref="D37:F37"/>
    <mergeCell ref="B38:C38"/>
    <mergeCell ref="D38:F38"/>
    <mergeCell ref="B39:C39"/>
    <mergeCell ref="E39:F39"/>
    <mergeCell ref="B40:C40"/>
    <mergeCell ref="D40:F40"/>
    <mergeCell ref="B41:G41"/>
  </mergeCells>
  <phoneticPr fontId="3"/>
  <conditionalFormatting sqref="G39">
    <cfRule type="expression" dxfId="3" priority="1">
      <formula>OR(AND($E$39="申請無し",$G$39&lt;&gt;0),AND($E$39="申請有り",$G$39&lt;=0))</formula>
    </cfRule>
  </conditionalFormatting>
  <dataValidations count="2">
    <dataValidation imeMode="off" allowBlank="1" showInputMessage="1" showErrorMessage="1" sqref="G39 D5:E34 G5:G34" xr:uid="{704EBF36-F1F1-46C2-BE69-EF8D331B5A53}"/>
    <dataValidation type="whole" operator="greaterThanOrEqual" allowBlank="1" showInputMessage="1" sqref="E36" xr:uid="{9D24C949-6136-41C4-BB82-481DB8A69670}">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A5B2A22-503E-45E7-BD78-0ACF1992BBE3}">
          <x14:formula1>
            <xm:f>'選択肢 (2)'!$F$3:$F$7</xm:f>
          </x14:formula1>
          <xm:sqref>B5:B34</xm:sqref>
        </x14:dataValidation>
        <x14:dataValidation type="list" imeMode="off" allowBlank="1" xr:uid="{E16B9E7A-FB8C-4E26-BF85-AF34712FB213}">
          <x14:formula1>
            <xm:f>'選択肢 (2)'!$G$3:$G$16</xm:f>
          </x14:formula1>
          <xm:sqref>F5:F34</xm:sqref>
        </x14:dataValidation>
        <x14:dataValidation type="list" allowBlank="1" showInputMessage="1" showErrorMessage="1" xr:uid="{63A01BFB-5D4F-42C5-BEBF-A2DAF775FA8A}">
          <x14:formula1>
            <xm:f>'選択肢 (2)'!$I$2:$I$4</xm:f>
          </x14:formula1>
          <xm:sqref>E39:F39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0D89-C807-41D3-A464-ADFA39628B92}">
  <dimension ref="A1:K41"/>
  <sheetViews>
    <sheetView showGridLines="0" view="pageBreakPreview" zoomScale="70" zoomScaleNormal="70" zoomScaleSheetLayoutView="70" workbookViewId="0"/>
  </sheetViews>
  <sheetFormatPr defaultColWidth="9" defaultRowHeight="14.4" x14ac:dyDescent="0.2"/>
  <cols>
    <col min="1" max="1" width="2.6640625" style="19" customWidth="1"/>
    <col min="2" max="2" width="10.6640625" style="19" customWidth="1"/>
    <col min="3" max="3" width="42.6640625" style="19" customWidth="1"/>
    <col min="4" max="4" width="13.109375" style="20" customWidth="1"/>
    <col min="5" max="6" width="6.6640625" style="20" customWidth="1"/>
    <col min="7" max="7" width="13.109375" style="19" customWidth="1"/>
    <col min="8" max="8" width="1.6640625" style="19" customWidth="1"/>
    <col min="9" max="9" width="45.6640625" style="21" customWidth="1"/>
    <col min="10" max="10" width="35.6640625" style="21" customWidth="1"/>
    <col min="11" max="11" width="15.6640625" style="19" customWidth="1"/>
    <col min="12" max="125" width="2.6640625" style="19" customWidth="1"/>
    <col min="126" max="16384" width="9" style="19"/>
  </cols>
  <sheetData>
    <row r="1" spans="1:9" ht="10.5" customHeight="1" x14ac:dyDescent="0.2"/>
    <row r="2" spans="1:9" ht="19.5" customHeight="1" x14ac:dyDescent="0.2">
      <c r="A2" s="22"/>
      <c r="B2" s="23" t="s">
        <v>174</v>
      </c>
      <c r="C2" s="22"/>
      <c r="D2" s="24"/>
      <c r="E2" s="24"/>
      <c r="F2" s="24"/>
      <c r="G2" s="22"/>
      <c r="I2" s="21" t="str">
        <f>'１0号'!W2</f>
        <v>Ver.4</v>
      </c>
    </row>
    <row r="3" spans="1:9" ht="30" customHeight="1" thickBot="1" x14ac:dyDescent="0.25">
      <c r="A3" s="22"/>
      <c r="B3" s="197" t="s">
        <v>101</v>
      </c>
      <c r="C3" s="198"/>
      <c r="D3" s="198"/>
      <c r="E3" s="198"/>
      <c r="F3" s="198"/>
      <c r="G3" s="198"/>
      <c r="I3" s="25" t="s">
        <v>61</v>
      </c>
    </row>
    <row r="4" spans="1:9" ht="19.5" customHeight="1" thickBot="1" x14ac:dyDescent="0.25">
      <c r="A4" s="22"/>
      <c r="B4" s="26" t="s">
        <v>62</v>
      </c>
      <c r="C4" s="27" t="s">
        <v>63</v>
      </c>
      <c r="D4" s="27" t="s">
        <v>64</v>
      </c>
      <c r="E4" s="27" t="s">
        <v>65</v>
      </c>
      <c r="F4" s="28" t="s">
        <v>6</v>
      </c>
      <c r="G4" s="29" t="s">
        <v>66</v>
      </c>
    </row>
    <row r="5" spans="1:9" ht="19.5" customHeight="1" thickTop="1" x14ac:dyDescent="0.2">
      <c r="A5" s="30">
        <v>1</v>
      </c>
      <c r="B5" s="31"/>
      <c r="C5" s="32"/>
      <c r="D5" s="33"/>
      <c r="E5" s="34"/>
      <c r="F5" s="35"/>
      <c r="G5" s="36" t="str">
        <f>IF(D5="","",D5*E5)</f>
        <v/>
      </c>
    </row>
    <row r="6" spans="1:9" ht="19.5" customHeight="1" x14ac:dyDescent="0.2">
      <c r="A6" s="30">
        <v>2</v>
      </c>
      <c r="B6" s="37"/>
      <c r="C6" s="38"/>
      <c r="D6" s="39"/>
      <c r="E6" s="40"/>
      <c r="F6" s="35"/>
      <c r="G6" s="41" t="str">
        <f t="shared" ref="G6:G34" si="0">IF(D6="","",D6*E6)</f>
        <v/>
      </c>
    </row>
    <row r="7" spans="1:9" ht="19.5" customHeight="1" x14ac:dyDescent="0.2">
      <c r="A7" s="30">
        <v>3</v>
      </c>
      <c r="B7" s="37"/>
      <c r="C7" s="38"/>
      <c r="D7" s="39"/>
      <c r="E7" s="40"/>
      <c r="F7" s="35"/>
      <c r="G7" s="41" t="str">
        <f t="shared" si="0"/>
        <v/>
      </c>
    </row>
    <row r="8" spans="1:9" ht="19.5" customHeight="1" x14ac:dyDescent="0.2">
      <c r="A8" s="30">
        <v>4</v>
      </c>
      <c r="B8" s="37"/>
      <c r="C8" s="38"/>
      <c r="D8" s="39"/>
      <c r="E8" s="40"/>
      <c r="F8" s="35"/>
      <c r="G8" s="41" t="str">
        <f t="shared" si="0"/>
        <v/>
      </c>
    </row>
    <row r="9" spans="1:9" ht="19.5" customHeight="1" x14ac:dyDescent="0.2">
      <c r="A9" s="30">
        <v>5</v>
      </c>
      <c r="B9" s="37"/>
      <c r="C9" s="38"/>
      <c r="D9" s="39"/>
      <c r="E9" s="40"/>
      <c r="F9" s="35"/>
      <c r="G9" s="41" t="str">
        <f t="shared" si="0"/>
        <v/>
      </c>
    </row>
    <row r="10" spans="1:9" ht="19.5" customHeight="1" x14ac:dyDescent="0.2">
      <c r="A10" s="30">
        <v>6</v>
      </c>
      <c r="B10" s="37"/>
      <c r="C10" s="38"/>
      <c r="D10" s="39"/>
      <c r="E10" s="40"/>
      <c r="F10" s="35"/>
      <c r="G10" s="41" t="str">
        <f t="shared" si="0"/>
        <v/>
      </c>
    </row>
    <row r="11" spans="1:9" ht="19.5" customHeight="1" x14ac:dyDescent="0.2">
      <c r="A11" s="30">
        <v>7</v>
      </c>
      <c r="B11" s="37"/>
      <c r="C11" s="38"/>
      <c r="D11" s="39"/>
      <c r="E11" s="40"/>
      <c r="F11" s="35"/>
      <c r="G11" s="41" t="str">
        <f t="shared" si="0"/>
        <v/>
      </c>
    </row>
    <row r="12" spans="1:9" ht="19.5" customHeight="1" x14ac:dyDescent="0.2">
      <c r="A12" s="30">
        <v>8</v>
      </c>
      <c r="B12" s="37"/>
      <c r="C12" s="38"/>
      <c r="D12" s="39"/>
      <c r="E12" s="40"/>
      <c r="F12" s="35"/>
      <c r="G12" s="41" t="str">
        <f t="shared" si="0"/>
        <v/>
      </c>
    </row>
    <row r="13" spans="1:9" ht="19.5" customHeight="1" x14ac:dyDescent="0.2">
      <c r="A13" s="30">
        <v>9</v>
      </c>
      <c r="B13" s="37"/>
      <c r="C13" s="38"/>
      <c r="D13" s="39"/>
      <c r="E13" s="40"/>
      <c r="F13" s="35"/>
      <c r="G13" s="41" t="str">
        <f t="shared" si="0"/>
        <v/>
      </c>
    </row>
    <row r="14" spans="1:9" ht="19.5" customHeight="1" x14ac:dyDescent="0.2">
      <c r="A14" s="30">
        <v>10</v>
      </c>
      <c r="B14" s="37"/>
      <c r="C14" s="38"/>
      <c r="D14" s="39"/>
      <c r="E14" s="40"/>
      <c r="F14" s="35"/>
      <c r="G14" s="41" t="str">
        <f t="shared" si="0"/>
        <v/>
      </c>
    </row>
    <row r="15" spans="1:9" ht="19.5" customHeight="1" x14ac:dyDescent="0.2">
      <c r="A15" s="30">
        <v>11</v>
      </c>
      <c r="B15" s="37"/>
      <c r="C15" s="38"/>
      <c r="D15" s="39"/>
      <c r="E15" s="40"/>
      <c r="F15" s="35"/>
      <c r="G15" s="41" t="str">
        <f t="shared" si="0"/>
        <v/>
      </c>
    </row>
    <row r="16" spans="1:9" ht="19.5" customHeight="1" x14ac:dyDescent="0.2">
      <c r="A16" s="30">
        <v>12</v>
      </c>
      <c r="B16" s="37"/>
      <c r="C16" s="38"/>
      <c r="D16" s="39"/>
      <c r="E16" s="40"/>
      <c r="F16" s="35"/>
      <c r="G16" s="41" t="str">
        <f t="shared" si="0"/>
        <v/>
      </c>
    </row>
    <row r="17" spans="1:11" ht="19.5" customHeight="1" x14ac:dyDescent="0.2">
      <c r="A17" s="30">
        <v>13</v>
      </c>
      <c r="B17" s="37"/>
      <c r="C17" s="38"/>
      <c r="D17" s="39"/>
      <c r="E17" s="40"/>
      <c r="F17" s="35"/>
      <c r="G17" s="41" t="str">
        <f t="shared" si="0"/>
        <v/>
      </c>
    </row>
    <row r="18" spans="1:11" ht="19.5" customHeight="1" x14ac:dyDescent="0.2">
      <c r="A18" s="30">
        <v>14</v>
      </c>
      <c r="B18" s="37"/>
      <c r="C18" s="38"/>
      <c r="D18" s="39"/>
      <c r="E18" s="40"/>
      <c r="F18" s="35"/>
      <c r="G18" s="41" t="str">
        <f t="shared" si="0"/>
        <v/>
      </c>
    </row>
    <row r="19" spans="1:11" ht="19.5" customHeight="1" x14ac:dyDescent="0.2">
      <c r="A19" s="30">
        <v>15</v>
      </c>
      <c r="B19" s="37"/>
      <c r="C19" s="38"/>
      <c r="D19" s="39"/>
      <c r="E19" s="40"/>
      <c r="F19" s="35"/>
      <c r="G19" s="41" t="str">
        <f t="shared" si="0"/>
        <v/>
      </c>
    </row>
    <row r="20" spans="1:11" ht="19.5" customHeight="1" x14ac:dyDescent="0.2">
      <c r="A20" s="30">
        <v>16</v>
      </c>
      <c r="B20" s="37"/>
      <c r="C20" s="38"/>
      <c r="D20" s="39"/>
      <c r="E20" s="40"/>
      <c r="F20" s="35"/>
      <c r="G20" s="41" t="str">
        <f t="shared" si="0"/>
        <v/>
      </c>
    </row>
    <row r="21" spans="1:11" ht="19.5" customHeight="1" x14ac:dyDescent="0.2">
      <c r="A21" s="30">
        <v>17</v>
      </c>
      <c r="B21" s="37"/>
      <c r="C21" s="38"/>
      <c r="D21" s="39"/>
      <c r="E21" s="40"/>
      <c r="F21" s="35"/>
      <c r="G21" s="41" t="str">
        <f t="shared" si="0"/>
        <v/>
      </c>
      <c r="J21" s="76" t="s">
        <v>123</v>
      </c>
      <c r="K21" s="71"/>
    </row>
    <row r="22" spans="1:11" ht="19.5" customHeight="1" x14ac:dyDescent="0.2">
      <c r="A22" s="30">
        <v>18</v>
      </c>
      <c r="B22" s="37"/>
      <c r="C22" s="38"/>
      <c r="D22" s="39"/>
      <c r="E22" s="40"/>
      <c r="F22" s="35"/>
      <c r="G22" s="41" t="str">
        <f t="shared" si="0"/>
        <v/>
      </c>
      <c r="J22" s="77" t="s">
        <v>124</v>
      </c>
      <c r="K22" s="61">
        <f>IF(ROUNDDOWN(G37*2/3-G39,-3)&gt;G35,G35,ROUNDDOWN(G37*2/3-G39,-3))</f>
        <v>0</v>
      </c>
    </row>
    <row r="23" spans="1:11" ht="19.5" customHeight="1" x14ac:dyDescent="0.2">
      <c r="A23" s="30">
        <v>19</v>
      </c>
      <c r="B23" s="37"/>
      <c r="C23" s="38"/>
      <c r="D23" s="39"/>
      <c r="E23" s="40"/>
      <c r="F23" s="35"/>
      <c r="G23" s="41" t="str">
        <f t="shared" si="0"/>
        <v/>
      </c>
      <c r="J23" s="77" t="s">
        <v>125</v>
      </c>
      <c r="K23" s="61">
        <f>IF(ROUNDDOWN(G37*2/3,-3)&gt;G35,G35,ROUNDDOWN(G37*2/3,-3))</f>
        <v>0</v>
      </c>
    </row>
    <row r="24" spans="1:11" ht="19.5" customHeight="1" x14ac:dyDescent="0.2">
      <c r="A24" s="30">
        <v>20</v>
      </c>
      <c r="B24" s="37"/>
      <c r="C24" s="38"/>
      <c r="D24" s="39"/>
      <c r="E24" s="40"/>
      <c r="F24" s="35"/>
      <c r="G24" s="41" t="str">
        <f t="shared" si="0"/>
        <v/>
      </c>
      <c r="J24" s="76"/>
      <c r="K24" s="76"/>
    </row>
    <row r="25" spans="1:11" ht="19.5" customHeight="1" x14ac:dyDescent="0.2">
      <c r="A25" s="30">
        <v>21</v>
      </c>
      <c r="B25" s="37"/>
      <c r="C25" s="38"/>
      <c r="D25" s="39"/>
      <c r="E25" s="40"/>
      <c r="F25" s="35"/>
      <c r="G25" s="41" t="str">
        <f t="shared" si="0"/>
        <v/>
      </c>
      <c r="J25" s="77" t="s">
        <v>130</v>
      </c>
      <c r="K25" s="78">
        <v>30000000</v>
      </c>
    </row>
    <row r="26" spans="1:11" ht="19.5" customHeight="1" x14ac:dyDescent="0.2">
      <c r="A26" s="30">
        <v>22</v>
      </c>
      <c r="B26" s="37"/>
      <c r="C26" s="38"/>
      <c r="D26" s="39"/>
      <c r="E26" s="40"/>
      <c r="F26" s="35"/>
      <c r="G26" s="41" t="str">
        <f t="shared" si="0"/>
        <v/>
      </c>
      <c r="J26" s="77" t="s">
        <v>131</v>
      </c>
      <c r="K26" s="61">
        <v>10000</v>
      </c>
    </row>
    <row r="27" spans="1:11" ht="19.5" customHeight="1" x14ac:dyDescent="0.2">
      <c r="A27" s="30">
        <v>23</v>
      </c>
      <c r="B27" s="37"/>
      <c r="C27" s="38"/>
      <c r="D27" s="39"/>
      <c r="E27" s="40"/>
      <c r="F27" s="35"/>
      <c r="G27" s="41" t="str">
        <f t="shared" si="0"/>
        <v/>
      </c>
      <c r="J27" s="77" t="s">
        <v>132</v>
      </c>
      <c r="K27" s="78">
        <f>IF(E36*K26&gt;K25,K25,E36*K26)</f>
        <v>0</v>
      </c>
    </row>
    <row r="28" spans="1:11" ht="19.5" customHeight="1" x14ac:dyDescent="0.2">
      <c r="A28" s="30">
        <v>24</v>
      </c>
      <c r="B28" s="37"/>
      <c r="C28" s="38"/>
      <c r="D28" s="39"/>
      <c r="E28" s="40"/>
      <c r="F28" s="35"/>
      <c r="G28" s="41" t="str">
        <f t="shared" si="0"/>
        <v/>
      </c>
    </row>
    <row r="29" spans="1:11" ht="19.5" customHeight="1" x14ac:dyDescent="0.2">
      <c r="A29" s="30">
        <v>25</v>
      </c>
      <c r="B29" s="37"/>
      <c r="C29" s="38"/>
      <c r="D29" s="39"/>
      <c r="E29" s="40"/>
      <c r="F29" s="35"/>
      <c r="G29" s="41" t="str">
        <f t="shared" si="0"/>
        <v/>
      </c>
    </row>
    <row r="30" spans="1:11" ht="19.5" customHeight="1" x14ac:dyDescent="0.2">
      <c r="A30" s="30">
        <v>26</v>
      </c>
      <c r="B30" s="37"/>
      <c r="C30" s="38"/>
      <c r="D30" s="39"/>
      <c r="E30" s="40"/>
      <c r="F30" s="35"/>
      <c r="G30" s="41" t="str">
        <f t="shared" si="0"/>
        <v/>
      </c>
    </row>
    <row r="31" spans="1:11" ht="19.5" customHeight="1" x14ac:dyDescent="0.2">
      <c r="A31" s="30">
        <v>27</v>
      </c>
      <c r="B31" s="37"/>
      <c r="C31" s="38"/>
      <c r="D31" s="39"/>
      <c r="E31" s="40"/>
      <c r="F31" s="35"/>
      <c r="G31" s="41" t="str">
        <f t="shared" si="0"/>
        <v/>
      </c>
    </row>
    <row r="32" spans="1:11" ht="19.5" customHeight="1" x14ac:dyDescent="0.2">
      <c r="A32" s="30">
        <v>28</v>
      </c>
      <c r="B32" s="37"/>
      <c r="C32" s="38"/>
      <c r="D32" s="39"/>
      <c r="E32" s="40"/>
      <c r="F32" s="35"/>
      <c r="G32" s="41" t="str">
        <f>IF(D32="","",D32*E32)</f>
        <v/>
      </c>
    </row>
    <row r="33" spans="1:9" ht="19.5" customHeight="1" x14ac:dyDescent="0.2">
      <c r="A33" s="30">
        <v>29</v>
      </c>
      <c r="B33" s="37"/>
      <c r="C33" s="38"/>
      <c r="D33" s="39"/>
      <c r="E33" s="40"/>
      <c r="F33" s="35"/>
      <c r="G33" s="41" t="str">
        <f>IF(D33="","",D33*E33)</f>
        <v/>
      </c>
    </row>
    <row r="34" spans="1:9" ht="19.5" customHeight="1" thickBot="1" x14ac:dyDescent="0.25">
      <c r="A34" s="30">
        <v>30</v>
      </c>
      <c r="B34" s="42"/>
      <c r="C34" s="43"/>
      <c r="D34" s="44"/>
      <c r="E34" s="45"/>
      <c r="F34" s="46"/>
      <c r="G34" s="47" t="str">
        <f t="shared" si="0"/>
        <v/>
      </c>
    </row>
    <row r="35" spans="1:9" ht="24" customHeight="1" x14ac:dyDescent="0.2">
      <c r="A35" s="22"/>
      <c r="B35" s="208" t="s">
        <v>102</v>
      </c>
      <c r="C35" s="209"/>
      <c r="D35" s="72" t="s">
        <v>135</v>
      </c>
      <c r="E35" s="52"/>
      <c r="F35" s="66" t="s">
        <v>7</v>
      </c>
      <c r="G35" s="73">
        <f>E35*K27</f>
        <v>0</v>
      </c>
    </row>
    <row r="36" spans="1:9" ht="24" customHeight="1" x14ac:dyDescent="0.2">
      <c r="A36" s="22"/>
      <c r="B36" s="210"/>
      <c r="C36" s="211"/>
      <c r="D36" s="74" t="s">
        <v>96</v>
      </c>
      <c r="E36" s="54"/>
      <c r="F36" s="68" t="s">
        <v>97</v>
      </c>
      <c r="G36" s="75"/>
      <c r="I36" s="55"/>
    </row>
    <row r="37" spans="1:9" ht="24" customHeight="1" x14ac:dyDescent="0.2">
      <c r="A37" s="22"/>
      <c r="B37" s="212" t="s">
        <v>103</v>
      </c>
      <c r="C37" s="213"/>
      <c r="D37" s="185"/>
      <c r="E37" s="186"/>
      <c r="F37" s="187"/>
      <c r="G37" s="63">
        <f>SUMIF(B5:B34,"&lt;&gt;"&amp;"▼助成対象外",G5:G34)</f>
        <v>0</v>
      </c>
    </row>
    <row r="38" spans="1:9" ht="24" customHeight="1" x14ac:dyDescent="0.2">
      <c r="A38" s="22"/>
      <c r="B38" s="212" t="s">
        <v>104</v>
      </c>
      <c r="C38" s="213"/>
      <c r="D38" s="185"/>
      <c r="E38" s="186"/>
      <c r="F38" s="187"/>
      <c r="G38" s="63">
        <f>SUMIF(B5:B34,"▼助成対象外",G5:G34)</f>
        <v>0</v>
      </c>
    </row>
    <row r="39" spans="1:9" ht="24" customHeight="1" thickBot="1" x14ac:dyDescent="0.25">
      <c r="A39" s="22"/>
      <c r="B39" s="204" t="s">
        <v>70</v>
      </c>
      <c r="C39" s="205"/>
      <c r="D39" s="70" t="s">
        <v>71</v>
      </c>
      <c r="E39" s="190" t="s">
        <v>177</v>
      </c>
      <c r="F39" s="191"/>
      <c r="G39" s="49"/>
      <c r="H39" s="55" t="s">
        <v>153</v>
      </c>
    </row>
    <row r="40" spans="1:9" ht="37.5" customHeight="1" thickTop="1" thickBot="1" x14ac:dyDescent="0.25">
      <c r="A40" s="22"/>
      <c r="B40" s="206" t="s">
        <v>105</v>
      </c>
      <c r="C40" s="207"/>
      <c r="D40" s="194" t="str">
        <f>IF(E39=J22,K22,IF(E39=J23,K23,""))</f>
        <v/>
      </c>
      <c r="E40" s="195"/>
      <c r="F40" s="196"/>
      <c r="G40" s="64" t="str">
        <f>IF(ISERROR(D40),0,IF(D40&lt;0,0,D40))</f>
        <v/>
      </c>
    </row>
    <row r="41" spans="1:9" ht="22.5" customHeight="1" x14ac:dyDescent="0.2">
      <c r="A41" s="22"/>
      <c r="B41" s="182" t="s">
        <v>73</v>
      </c>
      <c r="C41" s="182"/>
      <c r="D41" s="182"/>
      <c r="E41" s="182"/>
      <c r="F41" s="182"/>
      <c r="G41" s="182"/>
      <c r="H41" s="50"/>
    </row>
  </sheetData>
  <sheetProtection algorithmName="SHA-512" hashValue="rRzh75E3AG2jmbmdfsNgb6JHwR5b0OV5ZIhVhErHVOjUhX9LCLL0DV0d+o3+ktNRZZVqH/kyJnsiYzQh7aQAAg==" saltValue="Lunx1ALkPMjF7jCziAAarQ==" spinCount="100000" sheet="1" formatCells="0" formatColumns="0" formatRows="0"/>
  <mergeCells count="11">
    <mergeCell ref="B3:G3"/>
    <mergeCell ref="B35:C36"/>
    <mergeCell ref="B37:C37"/>
    <mergeCell ref="D37:F37"/>
    <mergeCell ref="B38:C38"/>
    <mergeCell ref="D38:F38"/>
    <mergeCell ref="B39:C39"/>
    <mergeCell ref="E39:F39"/>
    <mergeCell ref="B40:C40"/>
    <mergeCell ref="D40:F40"/>
    <mergeCell ref="B41:G41"/>
  </mergeCells>
  <phoneticPr fontId="3"/>
  <conditionalFormatting sqref="G39">
    <cfRule type="expression" dxfId="2" priority="1">
      <formula>OR(AND($E$39="申請無し",$G$39&lt;&gt;0),AND($E$39="申請有り",$G$39&lt;=0))</formula>
    </cfRule>
  </conditionalFormatting>
  <dataValidations count="2">
    <dataValidation type="whole" operator="greaterThanOrEqual" allowBlank="1" showInputMessage="1" sqref="E36" xr:uid="{628DF3FF-918B-4C9E-860C-F616BF8D6A44}">
      <formula1>0</formula1>
    </dataValidation>
    <dataValidation imeMode="off" allowBlank="1" showInputMessage="1" showErrorMessage="1" sqref="G39 D5:E34 G5:G34" xr:uid="{43C3E6CB-5E7E-4A33-95E5-07F1B93B64A3}"/>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68815E6-E7AA-4379-AFA4-AC75383944E9}">
          <x14:formula1>
            <xm:f>'選択肢 (2)'!$I$2:$I$4</xm:f>
          </x14:formula1>
          <xm:sqref>E39:F39</xm:sqref>
        </x14:dataValidation>
        <x14:dataValidation type="list" allowBlank="1" showInputMessage="1" showErrorMessage="1" xr:uid="{71AA466B-C563-49A0-B712-585022D6E146}">
          <x14:formula1>
            <xm:f>'選択肢 (2)'!$F$3:$F$7</xm:f>
          </x14:formula1>
          <xm:sqref>B5:B34</xm:sqref>
        </x14:dataValidation>
        <x14:dataValidation type="list" imeMode="off" allowBlank="1" xr:uid="{156F7F25-CDE9-418C-82A6-F31829906097}">
          <x14:formula1>
            <xm:f>'選択肢 (2)'!$G$3:$G$16</xm:f>
          </x14:formula1>
          <xm:sqref>F5:F34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選択肢 (2)</vt:lpstr>
      <vt:lpstr>１0号</vt:lpstr>
      <vt:lpstr>10号別紙１（活用設備）</vt:lpstr>
      <vt:lpstr>10号別紙２（燃料電池）</vt:lpstr>
      <vt:lpstr>10号別紙３（水素ボイラー）</vt:lpstr>
      <vt:lpstr>10号別紙４（温水発生機）</vt:lpstr>
      <vt:lpstr>10号別紙５（水素バーナー）</vt:lpstr>
      <vt:lpstr>10号別紙６-1（カードル）</vt:lpstr>
      <vt:lpstr>10号別紙６-2（トレーラー）</vt:lpstr>
      <vt:lpstr>10号別紙６-3（吸蔵合金）</vt:lpstr>
      <vt:lpstr>10号別紙６-4（圧縮装置等）</vt:lpstr>
      <vt:lpstr>'１0号'!Print_Area</vt:lpstr>
      <vt:lpstr>'10号別紙１（活用設備）'!Print_Area</vt:lpstr>
      <vt:lpstr>'10号別紙２（燃料電池）'!Print_Area</vt:lpstr>
      <vt:lpstr>'10号別紙３（水素ボイラー）'!Print_Area</vt:lpstr>
      <vt:lpstr>'10号別紙４（温水発生機）'!Print_Area</vt:lpstr>
      <vt:lpstr>'10号別紙５（水素バーナー）'!Print_Area</vt:lpstr>
      <vt:lpstr>'10号別紙６-1（カードル）'!Print_Area</vt:lpstr>
      <vt:lpstr>'10号別紙６-2（トレーラー）'!Print_Area</vt:lpstr>
      <vt:lpstr>'10号別紙６-3（吸蔵合金）'!Print_Area</vt:lpstr>
      <vt:lpstr>'10号別紙６-4（圧縮装置等）'!Print_Area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2024-05-01T07:20:41Z</dcterms:modified>
</cp:coreProperties>
</file>