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5ED20DA6-A4E7-4BC8-80C8-7929BDB70855}" xr6:coauthVersionLast="47" xr6:coauthVersionMax="47" xr10:uidLastSave="{00000000-0000-0000-0000-000000000000}"/>
  <workbookProtection workbookAlgorithmName="SHA-512" workbookHashValue="ulIhXHrgRlw10PjgaUTYk3R5P0MtlfS1OJIgfuVpHU321O3Vq6/c0N/DoPwjP57U8VOKKKs0P2g7PhjypS7Ukg==" workbookSaltValue="tEvUS0awZ8Ty+AsMWYRt/Q==" workbookSpinCount="100000" lockStructure="1"/>
  <bookViews>
    <workbookView xWindow="-108" yWindow="-108" windowWidth="22428" windowHeight="12576" tabRatio="730" firstSheet="1" activeTab="1" xr2:uid="{00000000-000D-0000-FFFF-FFFF00000000}"/>
  </bookViews>
  <sheets>
    <sheet name="選択肢 (2)" sheetId="23" state="hidden" r:id="rId1"/>
    <sheet name="18号" sheetId="43" r:id="rId2"/>
    <sheet name="18号別紙１（活用設備）" sheetId="34" r:id="rId3"/>
    <sheet name="18号別紙２（燃料電池）" sheetId="35" r:id="rId4"/>
    <sheet name="18号別紙３（水素ボイラー）" sheetId="36" r:id="rId5"/>
    <sheet name="18号別紙４（温水発生機）" sheetId="37" r:id="rId6"/>
    <sheet name="18号別紙５（水素バーナー）" sheetId="38" r:id="rId7"/>
    <sheet name="18号別紙６-1（カードル）" sheetId="39" r:id="rId8"/>
    <sheet name="18号別紙６-2（トレーラー）" sheetId="40" r:id="rId9"/>
    <sheet name="18号別紙６-3（吸蔵合金）" sheetId="41" r:id="rId10"/>
    <sheet name="18号別紙６-4（圧縮装置等）" sheetId="42" r:id="rId11"/>
  </sheets>
  <definedNames>
    <definedName name="_xlnm.Print_Area" localSheetId="1">'18号'!$B$2:$V$33</definedName>
    <definedName name="_xlnm.Print_Area" localSheetId="2">'18号別紙１（活用設備）'!$B$2:$G$40</definedName>
    <definedName name="_xlnm.Print_Area" localSheetId="3">'18号別紙２（燃料電池）'!$B$2:$G$41</definedName>
    <definedName name="_xlnm.Print_Area" localSheetId="4">'18号別紙３（水素ボイラー）'!$B$2:$G$41</definedName>
    <definedName name="_xlnm.Print_Area" localSheetId="5">'18号別紙４（温水発生機）'!$B$2:$G$40</definedName>
    <definedName name="_xlnm.Print_Area" localSheetId="6">'18号別紙５（水素バーナー）'!$B$2:$G$40</definedName>
    <definedName name="_xlnm.Print_Area" localSheetId="7">'18号別紙６-1（カードル）'!$B$2:$G$41</definedName>
    <definedName name="_xlnm.Print_Area" localSheetId="8">'18号別紙６-2（トレーラー）'!$B$2:$G$41</definedName>
    <definedName name="_xlnm.Print_Area" localSheetId="9">'18号別紙６-3（吸蔵合金）'!$B$2:$G$42</definedName>
    <definedName name="_xlnm.Print_Area" localSheetId="10">'18号別紙６-4（圧縮装置等）'!$B$2:$G$40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42" l="1"/>
  <c r="G37" i="42"/>
  <c r="I2" i="42" l="1"/>
  <c r="I2" i="41"/>
  <c r="I2" i="40"/>
  <c r="I2" i="39"/>
  <c r="I2" i="38"/>
  <c r="I2" i="36"/>
  <c r="I2" i="35"/>
  <c r="I2" i="34"/>
  <c r="K22" i="42" l="1"/>
  <c r="K23" i="42"/>
  <c r="G39" i="34"/>
  <c r="G37" i="34"/>
  <c r="G36" i="34"/>
  <c r="G38" i="35"/>
  <c r="G37" i="35"/>
  <c r="G36" i="35"/>
  <c r="G35" i="35"/>
  <c r="D38" i="35"/>
  <c r="D37" i="35"/>
  <c r="G36" i="36"/>
  <c r="G35" i="36"/>
  <c r="G35" i="37"/>
  <c r="G39" i="41"/>
  <c r="G38" i="41"/>
  <c r="G37" i="41"/>
  <c r="G35" i="41"/>
  <c r="K36" i="41"/>
  <c r="K30" i="41"/>
  <c r="K29" i="41"/>
  <c r="G5" i="41" l="1"/>
  <c r="I2" i="37"/>
  <c r="G6" i="42"/>
  <c r="D39" i="42" l="1"/>
  <c r="G35" i="42"/>
  <c r="G34" i="42"/>
  <c r="G33" i="42"/>
  <c r="G32" i="42"/>
  <c r="G31" i="42"/>
  <c r="G30" i="42"/>
  <c r="G29" i="42"/>
  <c r="G28" i="42"/>
  <c r="G27" i="42"/>
  <c r="G26" i="42"/>
  <c r="G25" i="42"/>
  <c r="G24" i="42"/>
  <c r="G23" i="42"/>
  <c r="G22" i="42"/>
  <c r="G21" i="42"/>
  <c r="G20" i="42"/>
  <c r="G19" i="42"/>
  <c r="G18" i="42"/>
  <c r="G17" i="42"/>
  <c r="G16" i="42"/>
  <c r="G15" i="42"/>
  <c r="G14" i="42"/>
  <c r="G13" i="42"/>
  <c r="G12" i="42"/>
  <c r="G11" i="42"/>
  <c r="G10" i="42"/>
  <c r="G9" i="42"/>
  <c r="G8" i="42"/>
  <c r="G7" i="42"/>
  <c r="G5" i="42"/>
  <c r="G34" i="41"/>
  <c r="G33" i="41"/>
  <c r="G32" i="41"/>
  <c r="G31" i="41"/>
  <c r="G30" i="41"/>
  <c r="J29" i="41"/>
  <c r="G29" i="41"/>
  <c r="G28" i="41"/>
  <c r="G27" i="41"/>
  <c r="K26" i="41"/>
  <c r="G26" i="41"/>
  <c r="G25" i="41"/>
  <c r="G24" i="41"/>
  <c r="G23" i="41"/>
  <c r="G22" i="41"/>
  <c r="G21" i="41"/>
  <c r="G20" i="41"/>
  <c r="G19" i="41"/>
  <c r="G18" i="41"/>
  <c r="G17" i="41"/>
  <c r="G16" i="41"/>
  <c r="G15" i="41"/>
  <c r="G14" i="41"/>
  <c r="G13" i="41"/>
  <c r="G12" i="41"/>
  <c r="G11" i="41"/>
  <c r="G10" i="41"/>
  <c r="G9" i="41"/>
  <c r="G8" i="41"/>
  <c r="G7" i="41"/>
  <c r="G6" i="41"/>
  <c r="G34" i="40"/>
  <c r="G33" i="40"/>
  <c r="G32" i="40"/>
  <c r="G31" i="40"/>
  <c r="G30" i="40"/>
  <c r="G29" i="40"/>
  <c r="G28" i="40"/>
  <c r="K27" i="40"/>
  <c r="G35" i="40" s="1"/>
  <c r="G27" i="40"/>
  <c r="G26" i="40"/>
  <c r="G25" i="40"/>
  <c r="G24" i="40"/>
  <c r="G23" i="40"/>
  <c r="G22" i="40"/>
  <c r="G21" i="40"/>
  <c r="G20" i="40"/>
  <c r="G19" i="40"/>
  <c r="G18" i="40"/>
  <c r="G17" i="40"/>
  <c r="G16" i="40"/>
  <c r="G15" i="40"/>
  <c r="G14" i="40"/>
  <c r="G13" i="40"/>
  <c r="G12" i="40"/>
  <c r="G11" i="40"/>
  <c r="G10" i="40"/>
  <c r="G9" i="40"/>
  <c r="G38" i="40" s="1"/>
  <c r="G8" i="40"/>
  <c r="G7" i="40"/>
  <c r="G6" i="40"/>
  <c r="G5" i="40"/>
  <c r="G37" i="40" s="1"/>
  <c r="D40" i="39"/>
  <c r="G40" i="39" s="1"/>
  <c r="G38" i="39"/>
  <c r="D38" i="39"/>
  <c r="G34" i="39"/>
  <c r="G33" i="39"/>
  <c r="G32" i="39"/>
  <c r="G31" i="39"/>
  <c r="G30" i="39"/>
  <c r="G29" i="39"/>
  <c r="G28" i="39"/>
  <c r="K27" i="39"/>
  <c r="G35" i="39" s="1"/>
  <c r="G27" i="39"/>
  <c r="G26" i="39"/>
  <c r="G25" i="39"/>
  <c r="G24" i="39"/>
  <c r="G23" i="39"/>
  <c r="G22" i="39"/>
  <c r="G21" i="39"/>
  <c r="G20" i="39"/>
  <c r="G19" i="39"/>
  <c r="G18" i="39"/>
  <c r="G17" i="39"/>
  <c r="G16" i="39"/>
  <c r="G15" i="39"/>
  <c r="G14" i="39"/>
  <c r="G13" i="39"/>
  <c r="G12" i="39"/>
  <c r="G11" i="39"/>
  <c r="G10" i="39"/>
  <c r="G9" i="39"/>
  <c r="G8" i="39"/>
  <c r="G7" i="39"/>
  <c r="G6" i="39"/>
  <c r="G5" i="39"/>
  <c r="D37" i="39" s="1"/>
  <c r="G37" i="39" s="1"/>
  <c r="D39" i="38"/>
  <c r="G39" i="38" s="1"/>
  <c r="G37" i="38"/>
  <c r="D37" i="38"/>
  <c r="G35" i="38"/>
  <c r="G34" i="38"/>
  <c r="G33" i="38"/>
  <c r="G32" i="38"/>
  <c r="G31" i="38"/>
  <c r="G30" i="38"/>
  <c r="G29" i="38"/>
  <c r="G28" i="38"/>
  <c r="G27" i="38"/>
  <c r="G26" i="38"/>
  <c r="G25" i="38"/>
  <c r="G24" i="38"/>
  <c r="G23" i="38"/>
  <c r="G22" i="38"/>
  <c r="G21" i="38"/>
  <c r="G20" i="38"/>
  <c r="G19" i="38"/>
  <c r="G18" i="38"/>
  <c r="G17" i="38"/>
  <c r="G16" i="38"/>
  <c r="G15" i="38"/>
  <c r="G14" i="38"/>
  <c r="G13" i="38"/>
  <c r="G12" i="38"/>
  <c r="G11" i="38"/>
  <c r="G10" i="38"/>
  <c r="G9" i="38"/>
  <c r="G8" i="38"/>
  <c r="G7" i="38"/>
  <c r="G6" i="38"/>
  <c r="G5" i="38"/>
  <c r="D36" i="38" s="1"/>
  <c r="G36" i="38" s="1"/>
  <c r="D37" i="37"/>
  <c r="G37" i="37" s="1"/>
  <c r="G34" i="37"/>
  <c r="G33" i="37"/>
  <c r="G32" i="37"/>
  <c r="G31" i="37"/>
  <c r="G30" i="37"/>
  <c r="G29" i="37"/>
  <c r="G28" i="37"/>
  <c r="G27" i="37"/>
  <c r="G26" i="37"/>
  <c r="G25" i="37"/>
  <c r="G24" i="37"/>
  <c r="G23" i="37"/>
  <c r="G22" i="37"/>
  <c r="G21" i="37"/>
  <c r="G20" i="37"/>
  <c r="G19" i="37"/>
  <c r="G18" i="37"/>
  <c r="G17" i="37"/>
  <c r="G16" i="37"/>
  <c r="G15" i="37"/>
  <c r="G14" i="37"/>
  <c r="G13" i="37"/>
  <c r="G12" i="37"/>
  <c r="G11" i="37"/>
  <c r="G10" i="37"/>
  <c r="G9" i="37"/>
  <c r="G8" i="37"/>
  <c r="G7" i="37"/>
  <c r="G6" i="37"/>
  <c r="D36" i="37" s="1"/>
  <c r="G36" i="37" s="1"/>
  <c r="G5" i="37"/>
  <c r="D40" i="36"/>
  <c r="G40" i="36" s="1"/>
  <c r="D38" i="36"/>
  <c r="G38" i="36" s="1"/>
  <c r="G34" i="36"/>
  <c r="G33" i="36"/>
  <c r="G32" i="36"/>
  <c r="G31" i="36"/>
  <c r="G30" i="36"/>
  <c r="G29" i="36"/>
  <c r="G28" i="36"/>
  <c r="G27" i="36"/>
  <c r="G26" i="36"/>
  <c r="G25" i="36"/>
  <c r="G24" i="36"/>
  <c r="G23" i="36"/>
  <c r="G22" i="36"/>
  <c r="G21" i="36"/>
  <c r="G20" i="36"/>
  <c r="G19" i="36"/>
  <c r="G18" i="36"/>
  <c r="G17" i="36"/>
  <c r="G16" i="36"/>
  <c r="G15" i="36"/>
  <c r="G14" i="36"/>
  <c r="G13" i="36"/>
  <c r="G12" i="36"/>
  <c r="G11" i="36"/>
  <c r="G10" i="36"/>
  <c r="G9" i="36"/>
  <c r="G8" i="36"/>
  <c r="G7" i="36"/>
  <c r="G6" i="36"/>
  <c r="G5" i="36"/>
  <c r="D37" i="36" s="1"/>
  <c r="G37" i="36" s="1"/>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9" i="35"/>
  <c r="G8" i="35"/>
  <c r="G7" i="35"/>
  <c r="G6" i="35"/>
  <c r="G5" i="35"/>
  <c r="G34" i="34"/>
  <c r="G33" i="34"/>
  <c r="G32" i="34"/>
  <c r="G31" i="34"/>
  <c r="G30" i="34"/>
  <c r="G29" i="34"/>
  <c r="G28" i="34"/>
  <c r="G27" i="34"/>
  <c r="G26" i="34"/>
  <c r="G25" i="34"/>
  <c r="G24" i="34"/>
  <c r="G23" i="34"/>
  <c r="G22" i="34"/>
  <c r="G21" i="34"/>
  <c r="G20" i="34"/>
  <c r="G19" i="34"/>
  <c r="G18" i="34"/>
  <c r="G17" i="34"/>
  <c r="G16" i="34"/>
  <c r="G15" i="34"/>
  <c r="G14" i="34"/>
  <c r="G13" i="34"/>
  <c r="G12" i="34"/>
  <c r="J11" i="34"/>
  <c r="K11" i="34" s="1"/>
  <c r="K12" i="34" s="1"/>
  <c r="G35" i="34" s="1"/>
  <c r="G11" i="34"/>
  <c r="G10" i="34"/>
  <c r="G9" i="34"/>
  <c r="G8" i="34"/>
  <c r="G7" i="34"/>
  <c r="G6" i="34"/>
  <c r="D37" i="34" s="1"/>
  <c r="G5" i="34"/>
  <c r="D36" i="34" s="1"/>
  <c r="K23" i="35" l="1"/>
  <c r="G39" i="42"/>
  <c r="K23" i="36"/>
  <c r="K22" i="36"/>
  <c r="K23" i="38"/>
  <c r="K22" i="38"/>
  <c r="K23" i="40"/>
  <c r="K22" i="40"/>
  <c r="D40" i="40" s="1"/>
  <c r="G40" i="40" s="1"/>
  <c r="K23" i="37"/>
  <c r="K22" i="37"/>
  <c r="D39" i="37" s="1"/>
  <c r="G39" i="37" s="1"/>
  <c r="K23" i="39"/>
  <c r="K22" i="39"/>
  <c r="K22" i="35"/>
  <c r="D40" i="35" s="1"/>
  <c r="G40" i="35" s="1"/>
  <c r="D37" i="41" l="1"/>
  <c r="K35" i="41" s="1"/>
  <c r="K23" i="34"/>
  <c r="K22" i="34"/>
  <c r="D39" i="34" s="1"/>
  <c r="D38" i="41" l="1"/>
  <c r="G36" i="41" l="1"/>
  <c r="K22" i="41"/>
  <c r="D41" i="41" s="1"/>
  <c r="G41" i="41" s="1"/>
  <c r="K2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4B88DCE2-EECB-47D5-B5C2-6C1544D1D02F}">
      <text>
        <r>
          <rPr>
            <sz val="9"/>
            <color indexed="10"/>
            <rFont val="メイリオ"/>
            <family val="3"/>
            <charset val="128"/>
          </rPr>
          <t>設備を選択</t>
        </r>
      </text>
    </comment>
    <comment ref="E38" authorId="0" shapeId="0" xr:uid="{8E8C5702-E291-4B7B-8DC8-5AC4FF203FF6}">
      <text>
        <r>
          <rPr>
            <sz val="9"/>
            <color indexed="10"/>
            <rFont val="メイリオ"/>
            <family val="3"/>
            <charset val="128"/>
          </rPr>
          <t>申請の有無を選択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4C56547D-A248-41F7-93D7-4D5C5F87FF16}">
      <text>
        <r>
          <rPr>
            <sz val="9"/>
            <color indexed="10"/>
            <rFont val="メイリオ"/>
            <family val="3"/>
            <charset val="128"/>
          </rPr>
          <t>設備を選択</t>
        </r>
      </text>
    </comment>
    <comment ref="E35" authorId="0" shapeId="0" xr:uid="{BE8AC974-C5E3-4F02-BAF2-58A9A6000649}">
      <text>
        <r>
          <rPr>
            <sz val="9"/>
            <color indexed="10"/>
            <rFont val="メイリオ"/>
            <family val="3"/>
            <charset val="128"/>
          </rPr>
          <t>台数を入力</t>
        </r>
      </text>
    </comment>
    <comment ref="D36" authorId="0" shapeId="0" xr:uid="{CCC7EB95-8846-485E-AEF4-4EC50BF857E9}">
      <text>
        <r>
          <rPr>
            <sz val="9"/>
            <color indexed="10"/>
            <rFont val="メイリオ"/>
            <family val="3"/>
            <charset val="128"/>
          </rPr>
          <t>設備を選択</t>
        </r>
      </text>
    </comment>
    <comment ref="E36" authorId="0" shapeId="0" xr:uid="{F4F0D87F-A499-433E-924B-802AA14BD66D}">
      <text>
        <r>
          <rPr>
            <sz val="9"/>
            <color indexed="10"/>
            <rFont val="メイリオ"/>
            <family val="3"/>
            <charset val="128"/>
          </rPr>
          <t>台数を入力</t>
        </r>
      </text>
    </comment>
    <comment ref="E39" authorId="0" shapeId="0" xr:uid="{909C8FA8-03DD-46A7-87D0-3EC0CD0C1F79}">
      <text>
        <r>
          <rPr>
            <sz val="9"/>
            <color indexed="10"/>
            <rFont val="メイリオ"/>
            <family val="3"/>
            <charset val="128"/>
          </rPr>
          <t>申請の有無を選択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79B9B21-4A5B-4430-9122-27277716F2A9}">
      <text>
        <r>
          <rPr>
            <sz val="9"/>
            <color indexed="10"/>
            <rFont val="メイリオ"/>
            <family val="3"/>
            <charset val="128"/>
          </rPr>
          <t>設備を選択</t>
        </r>
      </text>
    </comment>
    <comment ref="E35" authorId="0" shapeId="0" xr:uid="{D77B6B96-2924-4E10-A1E3-67307BF2119A}">
      <text>
        <r>
          <rPr>
            <sz val="9"/>
            <color indexed="10"/>
            <rFont val="メイリオ"/>
            <family val="3"/>
            <charset val="128"/>
          </rPr>
          <t>台数を入力</t>
        </r>
      </text>
    </comment>
    <comment ref="D36" authorId="0" shapeId="0" xr:uid="{8BD4D62E-4C1E-4513-A896-B204BC4A2938}">
      <text>
        <r>
          <rPr>
            <sz val="9"/>
            <color indexed="10"/>
            <rFont val="メイリオ"/>
            <family val="3"/>
            <charset val="128"/>
          </rPr>
          <t>設備を選択</t>
        </r>
      </text>
    </comment>
    <comment ref="E36" authorId="0" shapeId="0" xr:uid="{3EC8DC59-7EC3-49E7-A4E5-14207716BF3A}">
      <text>
        <r>
          <rPr>
            <sz val="9"/>
            <color indexed="10"/>
            <rFont val="メイリオ"/>
            <family val="3"/>
            <charset val="128"/>
          </rPr>
          <t>台数を入力</t>
        </r>
      </text>
    </comment>
    <comment ref="E39" authorId="0" shapeId="0" xr:uid="{3469484A-895B-494C-8B14-B6962D29CD77}">
      <text>
        <r>
          <rPr>
            <sz val="9"/>
            <color indexed="10"/>
            <rFont val="メイリオ"/>
            <family val="3"/>
            <charset val="128"/>
          </rPr>
          <t>申請の有無を選択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5D133690-C6D1-4B75-B1C7-C9BF5ECD62E9}">
      <text>
        <r>
          <rPr>
            <sz val="9"/>
            <color indexed="10"/>
            <rFont val="メイリオ"/>
            <family val="3"/>
            <charset val="128"/>
          </rPr>
          <t>台数を入力</t>
        </r>
      </text>
    </comment>
    <comment ref="E38" authorId="0" shapeId="0" xr:uid="{30D4A2A1-AD2F-4F23-B727-860383C27BD1}">
      <text>
        <r>
          <rPr>
            <sz val="9"/>
            <color indexed="10"/>
            <rFont val="メイリオ"/>
            <family val="3"/>
            <charset val="128"/>
          </rPr>
          <t>申請の有無を選択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5C5F444B-643E-49A3-9595-839626E7A90D}">
      <text>
        <r>
          <rPr>
            <sz val="9"/>
            <color indexed="10"/>
            <rFont val="メイリオ"/>
            <family val="3"/>
            <charset val="128"/>
          </rPr>
          <t>台数を入力</t>
        </r>
      </text>
    </comment>
    <comment ref="E38" authorId="0" shapeId="0" xr:uid="{8866B96F-3027-4300-B1A4-38E442FC11E1}">
      <text>
        <r>
          <rPr>
            <sz val="9"/>
            <color indexed="10"/>
            <rFont val="メイリオ"/>
            <family val="3"/>
            <charset val="128"/>
          </rPr>
          <t>申請の有無を選択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DB6ECA8A-57B1-4B07-B66C-9CD6E484D941}">
      <text>
        <r>
          <rPr>
            <sz val="9"/>
            <color indexed="10"/>
            <rFont val="メイリオ"/>
            <family val="3"/>
            <charset val="128"/>
          </rPr>
          <t>台数を入力</t>
        </r>
      </text>
    </comment>
    <comment ref="E36" authorId="0" shapeId="0" xr:uid="{54E60F98-BF07-4B80-9B8C-A8DC48CBEDAC}">
      <text>
        <r>
          <rPr>
            <sz val="9"/>
            <color indexed="10"/>
            <rFont val="メイリオ"/>
            <family val="3"/>
            <charset val="128"/>
          </rPr>
          <t>１台当たり300Nm3を上限とした合計を入力</t>
        </r>
      </text>
    </comment>
    <comment ref="E39" authorId="0" shapeId="0" xr:uid="{3A65516B-68F2-43C7-B862-577526D73B9D}">
      <text>
        <r>
          <rPr>
            <sz val="9"/>
            <color indexed="10"/>
            <rFont val="メイリオ"/>
            <family val="3"/>
            <charset val="128"/>
          </rPr>
          <t>申請の有無を選択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7284DF65-097C-4DC8-B774-DBF48B2341DD}">
      <text>
        <r>
          <rPr>
            <sz val="9"/>
            <color indexed="10"/>
            <rFont val="メイリオ"/>
            <family val="3"/>
            <charset val="128"/>
          </rPr>
          <t>台数を入力</t>
        </r>
      </text>
    </comment>
    <comment ref="E36" authorId="0" shapeId="0" xr:uid="{2940822A-9565-4E07-827A-D0F73E883133}">
      <text>
        <r>
          <rPr>
            <sz val="9"/>
            <color indexed="10"/>
            <rFont val="メイリオ"/>
            <family val="3"/>
            <charset val="128"/>
          </rPr>
          <t>１台当たり3000Nm3を上限とした合計を入力</t>
        </r>
      </text>
    </comment>
    <comment ref="E39" authorId="0" shapeId="0" xr:uid="{488DFB32-5C49-46DE-BEB3-902DC49B4D03}">
      <text>
        <r>
          <rPr>
            <sz val="9"/>
            <color indexed="10"/>
            <rFont val="メイリオ"/>
            <family val="3"/>
            <charset val="128"/>
          </rPr>
          <t>申請の有無を選択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A771D4C9-8715-4210-8259-908F002CBEBC}">
      <text>
        <r>
          <rPr>
            <sz val="9"/>
            <color indexed="10"/>
            <rFont val="メイリオ"/>
            <family val="3"/>
            <charset val="128"/>
          </rPr>
          <t>設備の合計容量を入力</t>
        </r>
      </text>
    </comment>
    <comment ref="E40" authorId="0" shapeId="0" xr:uid="{0B958C00-FFA4-4C5A-8E65-13AB6CA22503}">
      <text>
        <r>
          <rPr>
            <sz val="9"/>
            <color indexed="10"/>
            <rFont val="メイリオ"/>
            <family val="3"/>
            <charset val="128"/>
          </rPr>
          <t>申請の有無を選択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8" authorId="0" shapeId="0" xr:uid="{EE42DC1A-8848-46D9-96A4-6093DE7FC576}">
      <text>
        <r>
          <rPr>
            <sz val="9"/>
            <color indexed="10"/>
            <rFont val="メイリオ"/>
            <family val="3"/>
            <charset val="128"/>
          </rPr>
          <t>申請の有無を選択</t>
        </r>
      </text>
    </comment>
  </commentList>
</comments>
</file>

<file path=xl/sharedStrings.xml><?xml version="1.0" encoding="utf-8"?>
<sst xmlns="http://schemas.openxmlformats.org/spreadsheetml/2006/main" count="329" uniqueCount="178">
  <si>
    <t>日</t>
    <rPh sb="0" eb="1">
      <t>ヒ</t>
    </rPh>
    <phoneticPr fontId="1"/>
  </si>
  <si>
    <t>月</t>
    <rPh sb="0" eb="1">
      <t>ツキ</t>
    </rPh>
    <phoneticPr fontId="1"/>
  </si>
  <si>
    <t>年</t>
    <rPh sb="0" eb="1">
      <t>ネン</t>
    </rPh>
    <phoneticPr fontId="1"/>
  </si>
  <si>
    <t>住所</t>
    <phoneticPr fontId="1"/>
  </si>
  <si>
    <t>氏名</t>
    <phoneticPr fontId="1"/>
  </si>
  <si>
    <t>公益財団法人　東京都環境公社</t>
    <phoneticPr fontId="1"/>
  </si>
  <si>
    <t>単位</t>
    <rPh sb="0" eb="2">
      <t>タンイ</t>
    </rPh>
    <phoneticPr fontId="1"/>
  </si>
  <si>
    <t>台</t>
    <rPh sb="0" eb="1">
      <t>ダイ</t>
    </rPh>
    <phoneticPr fontId="1"/>
  </si>
  <si>
    <t>水素製造能力</t>
    <rPh sb="0" eb="2">
      <t>スイソ</t>
    </rPh>
    <rPh sb="2" eb="4">
      <t>セイゾウ</t>
    </rPh>
    <rPh sb="4" eb="6">
      <t>ノウリョク</t>
    </rPh>
    <phoneticPr fontId="3"/>
  </si>
  <si>
    <t>相当蒸発量</t>
    <rPh sb="0" eb="2">
      <t>ソウトウ</t>
    </rPh>
    <rPh sb="2" eb="5">
      <t>ジョウハツリョウ</t>
    </rPh>
    <phoneticPr fontId="3"/>
  </si>
  <si>
    <t>1,000kg/ｈ超</t>
    <rPh sb="9" eb="10">
      <t>チョウ</t>
    </rPh>
    <phoneticPr fontId="3"/>
  </si>
  <si>
    <r>
      <t>５Nm</t>
    </r>
    <r>
      <rPr>
        <vertAlign val="superscript"/>
        <sz val="12"/>
        <color theme="1"/>
        <rFont val="メイリオ"/>
        <family val="3"/>
        <charset val="128"/>
      </rPr>
      <t>3</t>
    </r>
    <r>
      <rPr>
        <sz val="12"/>
        <color theme="1"/>
        <rFont val="メイリオ"/>
        <family val="3"/>
        <charset val="128"/>
      </rPr>
      <t>/h以下</t>
    </r>
    <rPh sb="6" eb="8">
      <t>イカ</t>
    </rPh>
    <phoneticPr fontId="3"/>
  </si>
  <si>
    <t>1,000kg/ｈ以下</t>
    <rPh sb="9" eb="11">
      <t>イカ</t>
    </rPh>
    <phoneticPr fontId="3"/>
  </si>
  <si>
    <t>機（器）</t>
    <rPh sb="0" eb="1">
      <t>キ</t>
    </rPh>
    <rPh sb="2" eb="3">
      <t>キ</t>
    </rPh>
    <phoneticPr fontId="1"/>
  </si>
  <si>
    <t>設置無し</t>
    <rPh sb="0" eb="2">
      <t>セッチ</t>
    </rPh>
    <rPh sb="2" eb="3">
      <t>ナ</t>
    </rPh>
    <phoneticPr fontId="3"/>
  </si>
  <si>
    <t>個</t>
    <rPh sb="0" eb="1">
      <t>コ</t>
    </rPh>
    <phoneticPr fontId="1"/>
  </si>
  <si>
    <t>本</t>
    <rPh sb="0" eb="1">
      <t>ホン</t>
    </rPh>
    <phoneticPr fontId="1"/>
  </si>
  <si>
    <t>枚</t>
    <rPh sb="0" eb="1">
      <t>マイ</t>
    </rPh>
    <phoneticPr fontId="1"/>
  </si>
  <si>
    <t>人工</t>
    <rPh sb="0" eb="2">
      <t>ニンク</t>
    </rPh>
    <phoneticPr fontId="1"/>
  </si>
  <si>
    <t>箇所</t>
    <rPh sb="0" eb="2">
      <t>カショ</t>
    </rPh>
    <phoneticPr fontId="1"/>
  </si>
  <si>
    <t>日</t>
    <rPh sb="0" eb="1">
      <t>ニチ</t>
    </rPh>
    <phoneticPr fontId="1"/>
  </si>
  <si>
    <t>時間</t>
    <rPh sb="0" eb="2">
      <t>ジカン</t>
    </rPh>
    <phoneticPr fontId="1"/>
  </si>
  <si>
    <t>式</t>
    <rPh sb="0" eb="1">
      <t>シキ</t>
    </rPh>
    <phoneticPr fontId="1"/>
  </si>
  <si>
    <t>kg</t>
  </si>
  <si>
    <t>ｍ</t>
  </si>
  <si>
    <t>m2</t>
  </si>
  <si>
    <t>m3</t>
    <phoneticPr fontId="3"/>
  </si>
  <si>
    <t>殿</t>
    <rPh sb="0" eb="1">
      <t>ドノ</t>
    </rPh>
    <phoneticPr fontId="1"/>
  </si>
  <si>
    <t>（助成対象事業者）</t>
    <phoneticPr fontId="1"/>
  </si>
  <si>
    <t xml:space="preserve"> 事業の名称</t>
    <phoneticPr fontId="1"/>
  </si>
  <si>
    <t xml:space="preserve"> (1) 助成対象事業に要する経費</t>
    <rPh sb="5" eb="7">
      <t>ジョセイ</t>
    </rPh>
    <rPh sb="7" eb="9">
      <t>タイショウ</t>
    </rPh>
    <rPh sb="9" eb="11">
      <t>ジギョウ</t>
    </rPh>
    <rPh sb="12" eb="13">
      <t>ヨウ</t>
    </rPh>
    <rPh sb="15" eb="17">
      <t>ケイヒ</t>
    </rPh>
    <phoneticPr fontId="1"/>
  </si>
  <si>
    <t>円</t>
    <rPh sb="0" eb="1">
      <t>エン</t>
    </rPh>
    <phoneticPr fontId="1"/>
  </si>
  <si>
    <t xml:space="preserve"> (2) 助成対象経費</t>
    <phoneticPr fontId="1"/>
  </si>
  <si>
    <t xml:space="preserve"> (3) 助成金交付申請額</t>
    <rPh sb="5" eb="8">
      <t>ジョセイキン</t>
    </rPh>
    <rPh sb="8" eb="10">
      <t>コウフ</t>
    </rPh>
    <rPh sb="10" eb="12">
      <t>シンセイ</t>
    </rPh>
    <rPh sb="12" eb="13">
      <t>ガク</t>
    </rPh>
    <phoneticPr fontId="1"/>
  </si>
  <si>
    <t>会社名　：</t>
    <phoneticPr fontId="1"/>
  </si>
  <si>
    <t>部課名　：</t>
    <phoneticPr fontId="1"/>
  </si>
  <si>
    <t>担当者氏名　：</t>
    <phoneticPr fontId="1"/>
  </si>
  <si>
    <t>電話番号　：</t>
    <phoneticPr fontId="1"/>
  </si>
  <si>
    <t>携帯電話　：</t>
    <phoneticPr fontId="1"/>
  </si>
  <si>
    <t>Eメール　：</t>
    <phoneticPr fontId="1"/>
  </si>
  <si>
    <t xml:space="preserve"> 備考</t>
    <rPh sb="1" eb="3">
      <t>ビコウ</t>
    </rPh>
    <phoneticPr fontId="1"/>
  </si>
  <si>
    <t>※ 事業全般の内容についての対応が可能であるとともに、申請に係る公社からの指示に対して一元的な窓口を担う連絡先を記載すること。</t>
    <phoneticPr fontId="1"/>
  </si>
  <si>
    <t xml:space="preserve"> 交付決定番号</t>
    <rPh sb="1" eb="3">
      <t>コウフ</t>
    </rPh>
    <rPh sb="3" eb="5">
      <t>ケッテイ</t>
    </rPh>
    <rPh sb="5" eb="7">
      <t>バンゴウ</t>
    </rPh>
    <phoneticPr fontId="1"/>
  </si>
  <si>
    <t xml:space="preserve"> 交付決定額</t>
    <rPh sb="1" eb="3">
      <t>コウフ</t>
    </rPh>
    <rPh sb="3" eb="5">
      <t>ケッテイ</t>
    </rPh>
    <rPh sb="5" eb="6">
      <t>ガク</t>
    </rPh>
    <phoneticPr fontId="1"/>
  </si>
  <si>
    <t>理事長</t>
    <phoneticPr fontId="1"/>
  </si>
  <si>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1"/>
  </si>
  <si>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1"/>
  </si>
  <si>
    <t>←法人は、上段に会社名、下段に代表者の役職・氏名を記入</t>
    <rPh sb="1" eb="3">
      <t>ホウジン</t>
    </rPh>
    <rPh sb="5" eb="7">
      <t>ジョウダン</t>
    </rPh>
    <rPh sb="8" eb="11">
      <t>カイシャメイ</t>
    </rPh>
    <rPh sb="25" eb="27">
      <t>キニュウ</t>
    </rPh>
    <phoneticPr fontId="1"/>
  </si>
  <si>
    <t>←助成対象設備を入力してください。</t>
    <rPh sb="1" eb="7">
      <t>ジョセイタイショウセツビ</t>
    </rPh>
    <rPh sb="8" eb="10">
      <t>ニュウリョク</t>
    </rPh>
    <phoneticPr fontId="1"/>
  </si>
  <si>
    <t>定格発電出力</t>
    <rPh sb="0" eb="2">
      <t>テイカク</t>
    </rPh>
    <rPh sb="2" eb="4">
      <t>ハツデン</t>
    </rPh>
    <rPh sb="4" eb="6">
      <t>シュツリョク</t>
    </rPh>
    <phoneticPr fontId="3"/>
  </si>
  <si>
    <t>運搬設備</t>
    <rPh sb="0" eb="2">
      <t>ウンパン</t>
    </rPh>
    <rPh sb="2" eb="4">
      <t>セツビ</t>
    </rPh>
    <phoneticPr fontId="3"/>
  </si>
  <si>
    <t>費用区分</t>
    <rPh sb="0" eb="2">
      <t>ヒヨウ</t>
    </rPh>
    <rPh sb="2" eb="4">
      <t>クブン</t>
    </rPh>
    <phoneticPr fontId="12"/>
  </si>
  <si>
    <t>台数</t>
    <rPh sb="0" eb="2">
      <t>ダイスウ</t>
    </rPh>
    <phoneticPr fontId="1"/>
  </si>
  <si>
    <t>3.5kW超</t>
    <rPh sb="5" eb="6">
      <t>コ</t>
    </rPh>
    <phoneticPr fontId="3"/>
  </si>
  <si>
    <t>設計費</t>
    <rPh sb="0" eb="2">
      <t>セッケイ</t>
    </rPh>
    <rPh sb="2" eb="3">
      <t>ヒ</t>
    </rPh>
    <phoneticPr fontId="12"/>
  </si>
  <si>
    <t>設置あり</t>
    <rPh sb="0" eb="2">
      <t>セッチ</t>
    </rPh>
    <phoneticPr fontId="3"/>
  </si>
  <si>
    <t>設備費</t>
    <rPh sb="0" eb="3">
      <t>セツビヒ</t>
    </rPh>
    <phoneticPr fontId="12"/>
  </si>
  <si>
    <r>
      <t>3.5kW</t>
    </r>
    <r>
      <rPr>
        <sz val="12"/>
        <color theme="1"/>
        <rFont val="メイリオ"/>
        <family val="3"/>
        <charset val="128"/>
      </rPr>
      <t>以下</t>
    </r>
    <rPh sb="5" eb="7">
      <t>イカ</t>
    </rPh>
    <phoneticPr fontId="3"/>
  </si>
  <si>
    <t>工事費</t>
    <rPh sb="0" eb="2">
      <t>コウジ</t>
    </rPh>
    <rPh sb="2" eb="3">
      <t>ヒ</t>
    </rPh>
    <phoneticPr fontId="12"/>
  </si>
  <si>
    <t>導入無し</t>
    <rPh sb="0" eb="2">
      <t>ドウニュウ</t>
    </rPh>
    <rPh sb="2" eb="3">
      <t>ナ</t>
    </rPh>
    <phoneticPr fontId="3"/>
  </si>
  <si>
    <t>諸経費</t>
    <rPh sb="0" eb="3">
      <t>ショケイヒ</t>
    </rPh>
    <phoneticPr fontId="12"/>
  </si>
  <si>
    <t>導入あり</t>
    <rPh sb="0" eb="2">
      <t>ドウニュウ</t>
    </rPh>
    <phoneticPr fontId="3"/>
  </si>
  <si>
    <t>▼助成対象外</t>
    <rPh sb="1" eb="5">
      <t>ジョセイタイショウ</t>
    </rPh>
    <rPh sb="5" eb="6">
      <t>ガイ</t>
    </rPh>
    <phoneticPr fontId="12"/>
  </si>
  <si>
    <t>助成金交付申請経費内訳書 【再生可能エネルギー由来水素活用設備】</t>
    <rPh sb="7" eb="9">
      <t>ケイヒ</t>
    </rPh>
    <phoneticPr fontId="1"/>
  </si>
  <si>
    <t>※該当する導入設備のシートに入力
※青色及び灰色のセルは、入力できません。</t>
    <rPh sb="1" eb="3">
      <t>ガイトウ</t>
    </rPh>
    <rPh sb="5" eb="9">
      <t>ドウニュウセツビ</t>
    </rPh>
    <rPh sb="14" eb="16">
      <t>ニュウリョク</t>
    </rPh>
    <rPh sb="19" eb="20">
      <t>イロ</t>
    </rPh>
    <rPh sb="20" eb="21">
      <t>オヨ</t>
    </rPh>
    <rPh sb="22" eb="24">
      <t>ハイイロ</t>
    </rPh>
    <phoneticPr fontId="1"/>
  </si>
  <si>
    <t>費用区分</t>
    <rPh sb="0" eb="2">
      <t>ヒヨウ</t>
    </rPh>
    <rPh sb="2" eb="4">
      <t>クブン</t>
    </rPh>
    <phoneticPr fontId="1"/>
  </si>
  <si>
    <t>経費名称</t>
    <rPh sb="0" eb="2">
      <t>ケイヒ</t>
    </rPh>
    <rPh sb="2" eb="4">
      <t>メイショウ</t>
    </rPh>
    <phoneticPr fontId="1"/>
  </si>
  <si>
    <t>単価［円］</t>
    <rPh sb="0" eb="2">
      <t>タンカ</t>
    </rPh>
    <rPh sb="3" eb="4">
      <t>エン</t>
    </rPh>
    <phoneticPr fontId="1"/>
  </si>
  <si>
    <t>数量</t>
    <rPh sb="0" eb="2">
      <t>スウリョウ</t>
    </rPh>
    <phoneticPr fontId="1"/>
  </si>
  <si>
    <t>経費［円］</t>
    <rPh sb="0" eb="2">
      <t>ケイヒ</t>
    </rPh>
    <phoneticPr fontId="1"/>
  </si>
  <si>
    <t>水素活用設備の設備選択及び助成額上限</t>
    <rPh sb="7" eb="9">
      <t>セツビ</t>
    </rPh>
    <rPh sb="9" eb="11">
      <t>センタク</t>
    </rPh>
    <rPh sb="11" eb="12">
      <t>オヨ</t>
    </rPh>
    <rPh sb="15" eb="16">
      <t>ガク</t>
    </rPh>
    <rPh sb="16" eb="18">
      <t>ジョウゲン</t>
    </rPh>
    <phoneticPr fontId="1"/>
  </si>
  <si>
    <t>①水素活用設備の助成対象経費</t>
    <phoneticPr fontId="1"/>
  </si>
  <si>
    <t>②水素活用設備の助成対象外経費</t>
    <rPh sb="12" eb="13">
      <t>ガイ</t>
    </rPh>
    <phoneticPr fontId="1"/>
  </si>
  <si>
    <t>③本事業以外の国等補助金申請額</t>
    <phoneticPr fontId="1"/>
  </si>
  <si>
    <t>選択⇒</t>
    <rPh sb="0" eb="2">
      <t>センタク</t>
    </rPh>
    <phoneticPr fontId="3"/>
  </si>
  <si>
    <t>④再生可能エネルギー由来水素活用設備の
　　　　助成申請額（ ① × 1/2 － ③ ）</t>
    <phoneticPr fontId="1"/>
  </si>
  <si>
    <t>※経費 ［円］は、消費税等額を除き記入すること。</t>
    <rPh sb="1" eb="3">
      <t>ケイヒ</t>
    </rPh>
    <rPh sb="9" eb="13">
      <t>ショウヒゼイトウ</t>
    </rPh>
    <rPh sb="13" eb="14">
      <t>ガク</t>
    </rPh>
    <rPh sb="15" eb="16">
      <t>ノゾ</t>
    </rPh>
    <rPh sb="17" eb="19">
      <t>キニュウ</t>
    </rPh>
    <phoneticPr fontId="1"/>
  </si>
  <si>
    <t>助成金交付申請経費内訳書 【純水素型燃料電池】</t>
    <rPh sb="7" eb="9">
      <t>ケイヒ</t>
    </rPh>
    <phoneticPr fontId="1"/>
  </si>
  <si>
    <t>純水素型燃料電池の助成額上限
（定格発電出力１台当たりの助成額 ×台数）</t>
    <rPh sb="0" eb="1">
      <t>ジュン</t>
    </rPh>
    <rPh sb="1" eb="3">
      <t>スイソ</t>
    </rPh>
    <rPh sb="3" eb="4">
      <t>カタ</t>
    </rPh>
    <rPh sb="4" eb="6">
      <t>ネンリョウ</t>
    </rPh>
    <rPh sb="6" eb="8">
      <t>デンチ</t>
    </rPh>
    <rPh sb="9" eb="11">
      <t>ジョセイ</t>
    </rPh>
    <rPh sb="11" eb="12">
      <t>ガク</t>
    </rPh>
    <rPh sb="12" eb="14">
      <t>ジョウゲン</t>
    </rPh>
    <rPh sb="16" eb="18">
      <t>テイカク</t>
    </rPh>
    <rPh sb="18" eb="20">
      <t>ハツデン</t>
    </rPh>
    <rPh sb="20" eb="22">
      <t>シュツリョク</t>
    </rPh>
    <rPh sb="23" eb="24">
      <t>ダイ</t>
    </rPh>
    <rPh sb="24" eb="25">
      <t>ア</t>
    </rPh>
    <rPh sb="28" eb="31">
      <t>ジョセイガク</t>
    </rPh>
    <rPh sb="33" eb="35">
      <t>ダイスウ</t>
    </rPh>
    <phoneticPr fontId="1"/>
  </si>
  <si>
    <t>①純水素型燃料電池の助成対象経費</t>
    <phoneticPr fontId="1"/>
  </si>
  <si>
    <t>②純水素型燃料電池の助成対象外経費</t>
    <rPh sb="14" eb="15">
      <t>ガイ</t>
    </rPh>
    <phoneticPr fontId="1"/>
  </si>
  <si>
    <t>④純水素型燃料電池の助成申請額
　　　（ ① × 2/3 － ③ ）</t>
    <phoneticPr fontId="1"/>
  </si>
  <si>
    <t>助成金交付申請経費内訳書 【水素燃料ボイラー】</t>
    <rPh sb="7" eb="9">
      <t>ケイヒ</t>
    </rPh>
    <phoneticPr fontId="1"/>
  </si>
  <si>
    <t>水素燃料ボイラーの助成額上限
（相当蒸気量１台当たりの助成額×台数）</t>
    <rPh sb="9" eb="11">
      <t>ジョセイ</t>
    </rPh>
    <rPh sb="11" eb="12">
      <t>ガク</t>
    </rPh>
    <rPh sb="12" eb="14">
      <t>ジョウゲン</t>
    </rPh>
    <rPh sb="16" eb="18">
      <t>ソウトウ</t>
    </rPh>
    <rPh sb="18" eb="20">
      <t>ジョウキ</t>
    </rPh>
    <rPh sb="20" eb="21">
      <t>リョウ</t>
    </rPh>
    <rPh sb="22" eb="23">
      <t>ダイ</t>
    </rPh>
    <rPh sb="23" eb="24">
      <t>ア</t>
    </rPh>
    <rPh sb="27" eb="30">
      <t>ジョセイガク</t>
    </rPh>
    <rPh sb="31" eb="33">
      <t>ダイスウ</t>
    </rPh>
    <phoneticPr fontId="1"/>
  </si>
  <si>
    <t>①水素燃料ボイラーの助成対象経費</t>
    <phoneticPr fontId="1"/>
  </si>
  <si>
    <t>②水素燃料ボイラーの助成対象外経費</t>
    <rPh sb="14" eb="15">
      <t>ガイ</t>
    </rPh>
    <phoneticPr fontId="1"/>
  </si>
  <si>
    <t>④水素燃料ボイラーの助成申請額
　　　（ ① × 2/3 － ③ ）</t>
    <phoneticPr fontId="1"/>
  </si>
  <si>
    <t>助成金交付申請経費内訳書 【温水発生機】</t>
    <rPh sb="7" eb="9">
      <t>ケイヒ</t>
    </rPh>
    <rPh sb="14" eb="16">
      <t>オンスイ</t>
    </rPh>
    <rPh sb="16" eb="18">
      <t>ハッセイ</t>
    </rPh>
    <rPh sb="18" eb="19">
      <t>キ</t>
    </rPh>
    <phoneticPr fontId="1"/>
  </si>
  <si>
    <t>温水発生機の助成額上限
（１台当たりの助成額×台数）</t>
    <rPh sb="6" eb="8">
      <t>ジョセイ</t>
    </rPh>
    <rPh sb="8" eb="9">
      <t>ガク</t>
    </rPh>
    <rPh sb="9" eb="11">
      <t>ジョウゲン</t>
    </rPh>
    <rPh sb="14" eb="15">
      <t>ダイ</t>
    </rPh>
    <rPh sb="15" eb="16">
      <t>ア</t>
    </rPh>
    <rPh sb="19" eb="22">
      <t>ジョセイガク</t>
    </rPh>
    <rPh sb="23" eb="25">
      <t>ダイスウ</t>
    </rPh>
    <phoneticPr fontId="1"/>
  </si>
  <si>
    <t>①温水発生機の助成対象経費</t>
    <phoneticPr fontId="1"/>
  </si>
  <si>
    <t>②温水発生機の助成対象外経費</t>
    <rPh sb="11" eb="12">
      <t>ガイ</t>
    </rPh>
    <phoneticPr fontId="1"/>
  </si>
  <si>
    <t>④温水発生機の助成申請額
　　　（ ① × 2/3 － ③ ）</t>
    <phoneticPr fontId="1"/>
  </si>
  <si>
    <t>助成金交付申請経費内訳書 【水素バーナー】</t>
    <rPh sb="7" eb="9">
      <t>ケイヒ</t>
    </rPh>
    <phoneticPr fontId="1"/>
  </si>
  <si>
    <t>水素バーナーの助成額上限
（１台当たりの助成額×台数）</t>
    <rPh sb="7" eb="9">
      <t>ジョセイ</t>
    </rPh>
    <rPh sb="9" eb="10">
      <t>ガク</t>
    </rPh>
    <rPh sb="10" eb="12">
      <t>ジョウゲン</t>
    </rPh>
    <rPh sb="15" eb="16">
      <t>ダイ</t>
    </rPh>
    <rPh sb="16" eb="17">
      <t>ア</t>
    </rPh>
    <rPh sb="20" eb="23">
      <t>ジョセイガク</t>
    </rPh>
    <rPh sb="24" eb="26">
      <t>ダイスウ</t>
    </rPh>
    <phoneticPr fontId="1"/>
  </si>
  <si>
    <t>①水素バーナーの助成対象経費</t>
    <phoneticPr fontId="1"/>
  </si>
  <si>
    <t>②水素バーナーの助成対象外経費</t>
    <rPh sb="12" eb="13">
      <t>ガイ</t>
    </rPh>
    <phoneticPr fontId="1"/>
  </si>
  <si>
    <t>④水素バーナーの助成申請額
　　　（ ① × 2/3 － ③ ）</t>
    <phoneticPr fontId="1"/>
  </si>
  <si>
    <t>助成金交付申請経費内訳書 【水素運搬設備（水素カードル）】</t>
    <rPh sb="7" eb="9">
      <t>ケイヒ</t>
    </rPh>
    <rPh sb="16" eb="18">
      <t>ウンパン</t>
    </rPh>
    <rPh sb="18" eb="20">
      <t>セツビ</t>
    </rPh>
    <rPh sb="21" eb="23">
      <t>スイソ</t>
    </rPh>
    <phoneticPr fontId="1"/>
  </si>
  <si>
    <t>水素カードルの助成額上限
（１台（容量）当たりの助成額×台数）</t>
    <rPh sb="7" eb="9">
      <t>ジョセイ</t>
    </rPh>
    <rPh sb="9" eb="10">
      <t>ガク</t>
    </rPh>
    <rPh sb="10" eb="12">
      <t>ジョウゲン</t>
    </rPh>
    <rPh sb="15" eb="16">
      <t>ダイ</t>
    </rPh>
    <rPh sb="17" eb="19">
      <t>ヨウリョウ</t>
    </rPh>
    <rPh sb="20" eb="21">
      <t>ア</t>
    </rPh>
    <rPh sb="24" eb="27">
      <t>ジョセイガク</t>
    </rPh>
    <rPh sb="28" eb="30">
      <t>ダイスウ</t>
    </rPh>
    <phoneticPr fontId="1"/>
  </si>
  <si>
    <r>
      <t>設備容量合計</t>
    </r>
    <r>
      <rPr>
        <vertAlign val="superscript"/>
        <sz val="11"/>
        <color rgb="FFFF0000"/>
        <rFont val="ＭＳ Ｐ明朝"/>
        <family val="1"/>
        <charset val="128"/>
      </rPr>
      <t>※</t>
    </r>
    <rPh sb="0" eb="2">
      <t>セツビ</t>
    </rPh>
    <rPh sb="2" eb="4">
      <t>ヨウリョウ</t>
    </rPh>
    <rPh sb="4" eb="6">
      <t>ゴウケイ</t>
    </rPh>
    <phoneticPr fontId="3"/>
  </si>
  <si>
    <r>
      <t>Nm</t>
    </r>
    <r>
      <rPr>
        <vertAlign val="superscript"/>
        <sz val="11"/>
        <rFont val="ＭＳ Ｐ明朝"/>
        <family val="1"/>
        <charset val="128"/>
      </rPr>
      <t>3</t>
    </r>
    <phoneticPr fontId="1"/>
  </si>
  <si>
    <t>①水素カードルの助成対象経費</t>
    <phoneticPr fontId="1"/>
  </si>
  <si>
    <t>②水素カードルの助成対象外経費</t>
    <rPh sb="12" eb="13">
      <t>ガイ</t>
    </rPh>
    <phoneticPr fontId="1"/>
  </si>
  <si>
    <t>④水素カードルの助成申請額
　　　（ ① × 2/3 － ③ ）</t>
    <phoneticPr fontId="1"/>
  </si>
  <si>
    <t>助成金交付申請経費内訳書 【水素運搬設備（水素トレーラー）】</t>
    <rPh sb="7" eb="9">
      <t>ケイヒ</t>
    </rPh>
    <rPh sb="16" eb="18">
      <t>ウンパン</t>
    </rPh>
    <rPh sb="18" eb="20">
      <t>セツビ</t>
    </rPh>
    <rPh sb="21" eb="23">
      <t>スイソ</t>
    </rPh>
    <phoneticPr fontId="1"/>
  </si>
  <si>
    <t>水素トレーラーの助成額上限
（１台（容量）当たりの助成額×台数）</t>
    <rPh sb="8" eb="10">
      <t>ジョセイ</t>
    </rPh>
    <rPh sb="10" eb="11">
      <t>ガク</t>
    </rPh>
    <rPh sb="11" eb="13">
      <t>ジョウゲン</t>
    </rPh>
    <rPh sb="16" eb="17">
      <t>ダイ</t>
    </rPh>
    <rPh sb="18" eb="20">
      <t>ヨウリョウ</t>
    </rPh>
    <rPh sb="21" eb="22">
      <t>ア</t>
    </rPh>
    <rPh sb="25" eb="28">
      <t>ジョセイガク</t>
    </rPh>
    <rPh sb="29" eb="31">
      <t>ダイスウ</t>
    </rPh>
    <phoneticPr fontId="1"/>
  </si>
  <si>
    <t>①水素トレーラーの助成対象経費</t>
    <phoneticPr fontId="1"/>
  </si>
  <si>
    <t>②水素トレーラーの助成対象外経費</t>
    <rPh sb="13" eb="14">
      <t>ガイ</t>
    </rPh>
    <phoneticPr fontId="1"/>
  </si>
  <si>
    <t>④水素トレーラーの助成申請額
　　　（ ① × 2/3 － ③ ）</t>
    <phoneticPr fontId="1"/>
  </si>
  <si>
    <t>助成金交付申請経費内訳書 【水素運搬設備（水素吸蔵合金）】</t>
    <rPh sb="7" eb="9">
      <t>ケイヒ</t>
    </rPh>
    <rPh sb="16" eb="18">
      <t>ウンパン</t>
    </rPh>
    <rPh sb="18" eb="20">
      <t>セツビ</t>
    </rPh>
    <rPh sb="21" eb="23">
      <t>スイソ</t>
    </rPh>
    <rPh sb="23" eb="25">
      <t>キュウゾウ</t>
    </rPh>
    <rPh sb="25" eb="27">
      <t>ゴウキン</t>
    </rPh>
    <phoneticPr fontId="1"/>
  </si>
  <si>
    <t>水素吸蔵合金貯蔵設備の助成額上限</t>
    <rPh sb="6" eb="8">
      <t>チョゾウ</t>
    </rPh>
    <rPh sb="8" eb="10">
      <t>セツビ</t>
    </rPh>
    <rPh sb="11" eb="13">
      <t>ジョセイ</t>
    </rPh>
    <rPh sb="13" eb="14">
      <t>ガク</t>
    </rPh>
    <rPh sb="14" eb="16">
      <t>ジョウゲン</t>
    </rPh>
    <phoneticPr fontId="1"/>
  </si>
  <si>
    <t>水素吸蔵合金工事費の助成額上限</t>
    <rPh sb="6" eb="8">
      <t>コウジ</t>
    </rPh>
    <rPh sb="8" eb="9">
      <t>ヒ</t>
    </rPh>
    <phoneticPr fontId="1"/>
  </si>
  <si>
    <t>①水素吸蔵合金貯蔵設備の助成対象経費</t>
    <rPh sb="7" eb="9">
      <t>チョゾウ</t>
    </rPh>
    <rPh sb="9" eb="11">
      <t>セツビ</t>
    </rPh>
    <phoneticPr fontId="1"/>
  </si>
  <si>
    <t>②水素吸蔵合金工事費の助成対象経費</t>
    <rPh sb="7" eb="10">
      <t>コウジヒ</t>
    </rPh>
    <phoneticPr fontId="1"/>
  </si>
  <si>
    <t>③水素吸蔵合金の助成対象外経費</t>
    <rPh sb="12" eb="13">
      <t>ガイ</t>
    </rPh>
    <phoneticPr fontId="1"/>
  </si>
  <si>
    <t>④本事業以外の国等補助金申請額</t>
    <phoneticPr fontId="1"/>
  </si>
  <si>
    <t>⑤水素吸蔵合金の助成申請額
　　　（（ ①×2/3 ＋ ②×2/3） － ③ ）</t>
    <phoneticPr fontId="1"/>
  </si>
  <si>
    <t>助成金交付申請経費内訳書 【水素運搬設備（水素圧縮装置等の供給のための設備）】</t>
    <rPh sb="7" eb="9">
      <t>ケイヒ</t>
    </rPh>
    <rPh sb="16" eb="18">
      <t>ウンパン</t>
    </rPh>
    <phoneticPr fontId="1"/>
  </si>
  <si>
    <t>水素圧縮装置等の供給のための設備選択及び助成額上限</t>
    <rPh sb="0" eb="2">
      <t>スイソ</t>
    </rPh>
    <rPh sb="2" eb="4">
      <t>アッシュク</t>
    </rPh>
    <rPh sb="4" eb="6">
      <t>ソウチ</t>
    </rPh>
    <rPh sb="6" eb="7">
      <t>トウ</t>
    </rPh>
    <rPh sb="8" eb="10">
      <t>キョウキュウ</t>
    </rPh>
    <rPh sb="14" eb="16">
      <t>セツビ</t>
    </rPh>
    <rPh sb="16" eb="18">
      <t>センタク</t>
    </rPh>
    <rPh sb="18" eb="19">
      <t>オヨ</t>
    </rPh>
    <rPh sb="22" eb="23">
      <t>ガク</t>
    </rPh>
    <rPh sb="23" eb="25">
      <t>ジョウゲン</t>
    </rPh>
    <phoneticPr fontId="1"/>
  </si>
  <si>
    <t>①水素圧縮装置等の供給のための設備の助成対象経費</t>
    <phoneticPr fontId="1"/>
  </si>
  <si>
    <t>②水素圧縮装置等の供給のための設備の助成対象外経費</t>
    <rPh sb="22" eb="23">
      <t>ガイ</t>
    </rPh>
    <phoneticPr fontId="1"/>
  </si>
  <si>
    <t>④水素圧縮装置等の供給のための設備の助成申請額
　（ ① × 1/2 － ③ ）</t>
    <phoneticPr fontId="1"/>
  </si>
  <si>
    <t>判定</t>
    <rPh sb="0" eb="2">
      <t>ハンテイ</t>
    </rPh>
    <phoneticPr fontId="3"/>
  </si>
  <si>
    <t>都外10N㎥/h以上</t>
    <rPh sb="0" eb="2">
      <t>トガイ</t>
    </rPh>
    <phoneticPr fontId="3"/>
  </si>
  <si>
    <t>都内５Nm3/h以下</t>
    <rPh sb="0" eb="2">
      <t>トナイ</t>
    </rPh>
    <phoneticPr fontId="3"/>
  </si>
  <si>
    <t>2,3</t>
    <phoneticPr fontId="3"/>
  </si>
  <si>
    <t>国補助金</t>
    <rPh sb="0" eb="1">
      <t>クニ</t>
    </rPh>
    <rPh sb="1" eb="4">
      <t>ホジョキン</t>
    </rPh>
    <phoneticPr fontId="3"/>
  </si>
  <si>
    <t>申請あり</t>
    <rPh sb="0" eb="2">
      <t>シンセイ</t>
    </rPh>
    <phoneticPr fontId="3"/>
  </si>
  <si>
    <t>申請なし</t>
    <rPh sb="0" eb="2">
      <t>シンセイ</t>
    </rPh>
    <phoneticPr fontId="3"/>
  </si>
  <si>
    <t>設置場所</t>
    <rPh sb="0" eb="4">
      <t>セッチバショ</t>
    </rPh>
    <phoneticPr fontId="3"/>
  </si>
  <si>
    <t>Ver.5</t>
    <phoneticPr fontId="1"/>
  </si>
  <si>
    <t>都内５N㎥/h超</t>
    <rPh sb="0" eb="2">
      <t>トナイ</t>
    </rPh>
    <phoneticPr fontId="3"/>
  </si>
  <si>
    <t>温水発生器</t>
    <rPh sb="0" eb="5">
      <t>オンスイハッセイキ</t>
    </rPh>
    <phoneticPr fontId="3"/>
  </si>
  <si>
    <t>水素バーナー</t>
    <rPh sb="0" eb="2">
      <t>スイソ</t>
    </rPh>
    <phoneticPr fontId="3"/>
  </si>
  <si>
    <t>上限値/台</t>
    <rPh sb="0" eb="3">
      <t>ジョウゲンチ</t>
    </rPh>
    <rPh sb="4" eb="5">
      <t>ダイ</t>
    </rPh>
    <phoneticPr fontId="3"/>
  </si>
  <si>
    <t>1Nm3当たりの上限値</t>
    <rPh sb="4" eb="5">
      <t>ア</t>
    </rPh>
    <rPh sb="8" eb="11">
      <t>ジョウゲンチ</t>
    </rPh>
    <phoneticPr fontId="3"/>
  </si>
  <si>
    <t>申請設備1台の助成対象経費上限値</t>
    <rPh sb="0" eb="4">
      <t>シンセイセツビ</t>
    </rPh>
    <rPh sb="5" eb="6">
      <t>ダイ</t>
    </rPh>
    <rPh sb="7" eb="13">
      <t>ジョセイタイショウケイヒ</t>
    </rPh>
    <rPh sb="13" eb="16">
      <t>ジョウゲンチ</t>
    </rPh>
    <phoneticPr fontId="3"/>
  </si>
  <si>
    <t>カードル</t>
    <phoneticPr fontId="3"/>
  </si>
  <si>
    <t>設備容量</t>
    <rPh sb="0" eb="2">
      <t>セツビ</t>
    </rPh>
    <rPh sb="2" eb="4">
      <t>ヨウリョウ</t>
    </rPh>
    <phoneticPr fontId="3"/>
  </si>
  <si>
    <t>トレーラー</t>
    <phoneticPr fontId="3"/>
  </si>
  <si>
    <t>設備費交付額設定</t>
    <rPh sb="0" eb="3">
      <t>セツビヒ</t>
    </rPh>
    <rPh sb="3" eb="6">
      <t>コウフガク</t>
    </rPh>
    <rPh sb="6" eb="8">
      <t>セッテイ</t>
    </rPh>
    <phoneticPr fontId="3"/>
  </si>
  <si>
    <t>300Nm3以内</t>
    <rPh sb="6" eb="8">
      <t>イナイ</t>
    </rPh>
    <phoneticPr fontId="3"/>
  </si>
  <si>
    <t>円/Nm3</t>
    <rPh sb="0" eb="1">
      <t>エン</t>
    </rPh>
    <phoneticPr fontId="3"/>
  </si>
  <si>
    <t>300Nm3以上</t>
    <rPh sb="6" eb="8">
      <t>イジョウ</t>
    </rPh>
    <phoneticPr fontId="3"/>
  </si>
  <si>
    <t>円上限</t>
    <rPh sb="0" eb="1">
      <t>エン</t>
    </rPh>
    <rPh sb="1" eb="3">
      <t>ジョウゲン</t>
    </rPh>
    <phoneticPr fontId="3"/>
  </si>
  <si>
    <t>交付上限額</t>
    <rPh sb="0" eb="5">
      <t>コウフジョウゲンガク</t>
    </rPh>
    <phoneticPr fontId="3"/>
  </si>
  <si>
    <t>設備費上限額</t>
    <rPh sb="0" eb="2">
      <t>セツビ</t>
    </rPh>
    <rPh sb="2" eb="3">
      <t>ヒ</t>
    </rPh>
    <rPh sb="3" eb="5">
      <t>ジョウゲン</t>
    </rPh>
    <rPh sb="5" eb="6">
      <t>ガク</t>
    </rPh>
    <phoneticPr fontId="3"/>
  </si>
  <si>
    <t>設備費　2/3</t>
    <rPh sb="0" eb="3">
      <t>セツビヒ</t>
    </rPh>
    <phoneticPr fontId="3"/>
  </si>
  <si>
    <t>工事費上限額</t>
    <rPh sb="0" eb="3">
      <t>コウジヒ</t>
    </rPh>
    <rPh sb="3" eb="6">
      <t>ジョウゲンガク</t>
    </rPh>
    <phoneticPr fontId="3"/>
  </si>
  <si>
    <t>吸蔵合金</t>
    <rPh sb="0" eb="4">
      <t>キュウゾウゴウキン</t>
    </rPh>
    <phoneticPr fontId="3"/>
  </si>
  <si>
    <t>工事費　2/3</t>
    <rPh sb="0" eb="3">
      <t>コウジヒ</t>
    </rPh>
    <phoneticPr fontId="3"/>
  </si>
  <si>
    <t>圧縮装置等</t>
    <rPh sb="0" eb="5">
      <t>アッシュクソウチトウ</t>
    </rPh>
    <phoneticPr fontId="3"/>
  </si>
  <si>
    <t>申請の有無</t>
    <rPh sb="0" eb="2">
      <t>シンセイ</t>
    </rPh>
    <rPh sb="3" eb="5">
      <t>ウム</t>
    </rPh>
    <phoneticPr fontId="3"/>
  </si>
  <si>
    <t>都内</t>
    <rPh sb="0" eb="2">
      <t>トナイ</t>
    </rPh>
    <phoneticPr fontId="3"/>
  </si>
  <si>
    <t>10N㎥/h以上</t>
    <phoneticPr fontId="3"/>
  </si>
  <si>
    <t>都外</t>
    <rPh sb="0" eb="2">
      <t>トガイ</t>
    </rPh>
    <phoneticPr fontId="3"/>
  </si>
  <si>
    <t>５N㎥/h超</t>
    <rPh sb="5" eb="6">
      <t>コ</t>
    </rPh>
    <phoneticPr fontId="3"/>
  </si>
  <si>
    <t>←申請額を入力</t>
    <rPh sb="1" eb="4">
      <t>シンセイガク</t>
    </rPh>
    <rPh sb="5" eb="7">
      <t>ニュウリョク</t>
    </rPh>
    <phoneticPr fontId="3"/>
  </si>
  <si>
    <t>第18号様式（第21条関係）</t>
  </si>
  <si>
    <t>実績報告書</t>
    <rPh sb="0" eb="2">
      <t>ジッセキ</t>
    </rPh>
    <rPh sb="2" eb="4">
      <t>ホウコク</t>
    </rPh>
    <phoneticPr fontId="3"/>
  </si>
  <si>
    <t>　　　　年　　月　　日付　都環公地温第　　号をもって交付決定した事業について、再エネ由来水素の本格活用を見据えた設備等導入促進事業助成金交付要綱（令和３年５月28日付３都環公地温第430号）第21条第１項の規定に基づき、下記のとおり届け出ます。</t>
    <phoneticPr fontId="1"/>
  </si>
  <si>
    <t xml:space="preserve"> 工事完了年月日</t>
    <rPh sb="1" eb="3">
      <t>コウジ</t>
    </rPh>
    <rPh sb="3" eb="5">
      <t>カンリョウ</t>
    </rPh>
    <rPh sb="5" eb="8">
      <t>ネンガッピ</t>
    </rPh>
    <phoneticPr fontId="1"/>
  </si>
  <si>
    <t xml:space="preserve"> 事業の内容</t>
    <rPh sb="1" eb="3">
      <t>ジギョウ</t>
    </rPh>
    <rPh sb="4" eb="6">
      <t>ナイヨウ</t>
    </rPh>
    <phoneticPr fontId="1"/>
  </si>
  <si>
    <t xml:space="preserve"> 添付書類</t>
    <rPh sb="1" eb="3">
      <t>テンプ</t>
    </rPh>
    <rPh sb="3" eb="5">
      <t>ショルイ</t>
    </rPh>
    <phoneticPr fontId="1"/>
  </si>
  <si>
    <t xml:space="preserve"> 完了時の
 助成金交付申請額</t>
    <rPh sb="1" eb="4">
      <t>カンリョウジ</t>
    </rPh>
    <phoneticPr fontId="1"/>
  </si>
  <si>
    <t xml:space="preserve"> 完了時の
 助成対象設備</t>
    <rPh sb="7" eb="9">
      <t>ジョセイ</t>
    </rPh>
    <rPh sb="9" eb="11">
      <t>タイショウ</t>
    </rPh>
    <phoneticPr fontId="1"/>
  </si>
  <si>
    <t>←別紙の合算値を入力してください。</t>
    <rPh sb="1" eb="3">
      <t>ベッシ</t>
    </rPh>
    <rPh sb="4" eb="7">
      <t>ガッサンチ</t>
    </rPh>
    <rPh sb="8" eb="10">
      <t>ニュウリョク</t>
    </rPh>
    <phoneticPr fontId="1"/>
  </si>
  <si>
    <t>第18号様式：別紙１</t>
    <rPh sb="0" eb="1">
      <t>ダイ</t>
    </rPh>
    <rPh sb="3" eb="4">
      <t>ゴウ</t>
    </rPh>
    <rPh sb="4" eb="6">
      <t>ヨウシキ</t>
    </rPh>
    <rPh sb="7" eb="9">
      <t>ベッシ</t>
    </rPh>
    <phoneticPr fontId="1"/>
  </si>
  <si>
    <t>第18号様式：別紙２</t>
    <rPh sb="0" eb="1">
      <t>ダイ</t>
    </rPh>
    <rPh sb="3" eb="4">
      <t>ゴウ</t>
    </rPh>
    <rPh sb="4" eb="6">
      <t>ヨウシキ</t>
    </rPh>
    <rPh sb="7" eb="9">
      <t>ベッシ</t>
    </rPh>
    <phoneticPr fontId="1"/>
  </si>
  <si>
    <t>第18号様式：別紙３</t>
    <rPh sb="0" eb="1">
      <t>ダイ</t>
    </rPh>
    <rPh sb="3" eb="4">
      <t>ゴウ</t>
    </rPh>
    <rPh sb="4" eb="6">
      <t>ヨウシキ</t>
    </rPh>
    <rPh sb="7" eb="9">
      <t>ベッシ</t>
    </rPh>
    <phoneticPr fontId="1"/>
  </si>
  <si>
    <t>第18号様式：別紙４</t>
    <rPh sb="0" eb="1">
      <t>ダイ</t>
    </rPh>
    <rPh sb="3" eb="4">
      <t>ゴウ</t>
    </rPh>
    <rPh sb="4" eb="6">
      <t>ヨウシキ</t>
    </rPh>
    <rPh sb="7" eb="9">
      <t>ベッシ</t>
    </rPh>
    <phoneticPr fontId="1"/>
  </si>
  <si>
    <t>第18号様式：別紙６-１</t>
    <rPh sb="0" eb="1">
      <t>ダイ</t>
    </rPh>
    <rPh sb="3" eb="4">
      <t>ゴウ</t>
    </rPh>
    <rPh sb="4" eb="6">
      <t>ヨウシキ</t>
    </rPh>
    <rPh sb="7" eb="9">
      <t>ベッシ</t>
    </rPh>
    <phoneticPr fontId="1"/>
  </si>
  <si>
    <t>第18号様式：別紙６-２</t>
    <rPh sb="0" eb="1">
      <t>ダイ</t>
    </rPh>
    <rPh sb="3" eb="4">
      <t>ゴウ</t>
    </rPh>
    <rPh sb="4" eb="6">
      <t>ヨウシキ</t>
    </rPh>
    <rPh sb="7" eb="9">
      <t>ベッシ</t>
    </rPh>
    <phoneticPr fontId="1"/>
  </si>
  <si>
    <t>第18号様式：別紙６-３</t>
    <rPh sb="0" eb="1">
      <t>ダイ</t>
    </rPh>
    <rPh sb="3" eb="4">
      <t>ゴウ</t>
    </rPh>
    <rPh sb="4" eb="6">
      <t>ヨウシキ</t>
    </rPh>
    <rPh sb="7" eb="9">
      <t>ベッシ</t>
    </rPh>
    <phoneticPr fontId="1"/>
  </si>
  <si>
    <t>第18号様式：別紙６-４</t>
    <rPh sb="0" eb="1">
      <t>ダイ</t>
    </rPh>
    <rPh sb="3" eb="4">
      <t>ゴウ</t>
    </rPh>
    <rPh sb="4" eb="6">
      <t>ヨウシキ</t>
    </rPh>
    <rPh sb="7" eb="9">
      <t>ベッシ</t>
    </rPh>
    <phoneticPr fontId="1"/>
  </si>
  <si>
    <t>第18号様式：別紙５</t>
    <rPh sb="0" eb="1">
      <t>ダイ</t>
    </rPh>
    <rPh sb="3" eb="4">
      <t>ゴウ</t>
    </rPh>
    <rPh sb="4" eb="6">
      <t>ヨウシキ</t>
    </rPh>
    <rPh sb="7" eb="9">
      <t>ベッシ</t>
    </rPh>
    <phoneticPr fontId="1"/>
  </si>
  <si>
    <t>円　（交付決定通知書の額）</t>
    <rPh sb="0" eb="1">
      <t>エン</t>
    </rPh>
    <rPh sb="3" eb="5">
      <t>コウフ</t>
    </rPh>
    <rPh sb="5" eb="7">
      <t>ケッテイ</t>
    </rPh>
    <rPh sb="7" eb="10">
      <t>ツウチショ</t>
    </rPh>
    <rPh sb="11" eb="12">
      <t>ガク</t>
    </rPh>
    <phoneticPr fontId="1"/>
  </si>
  <si>
    <r>
      <t xml:space="preserve"> 助成対象事業者
 連絡先</t>
    </r>
    <r>
      <rPr>
        <vertAlign val="superscript"/>
        <sz val="11"/>
        <rFont val="ＭＳ Ｐ明朝"/>
        <family val="1"/>
        <charset val="128"/>
      </rPr>
      <t>※</t>
    </r>
    <rPh sb="10" eb="13">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</si>
</sst>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_ "/>
  </numFmts>
  <fonts count="2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Ｐ明朝"/>
      <family val="1"/>
      <charset val="128"/>
    </font>
    <font>
      <sz val="12"/>
      <color rgb="FFFF0000"/>
      <name val="ＭＳ Ｐ明朝"/>
      <family val="1"/>
      <charset val="128"/>
    </font>
    <font>
      <sz val="12"/>
      <name val="ＭＳ Ｐ明朝"/>
      <family val="1"/>
      <charset val="128"/>
    </font>
    <font>
      <sz val="11"/>
      <name val="ＭＳ Ｐ明朝"/>
      <family val="1"/>
      <charset val="128"/>
    </font>
    <font>
      <sz val="12"/>
      <color theme="1"/>
      <name val="メイリオ"/>
      <family val="3"/>
      <charset val="128"/>
    </font>
    <font>
      <vertAlign val="superscript"/>
      <sz val="12"/>
      <color theme="1"/>
      <name val="メイリオ"/>
      <family val="3"/>
      <charset val="128"/>
    </font>
    <font>
      <sz val="22"/>
      <color theme="1"/>
      <name val="ＭＳ Ｐ明朝"/>
      <family val="1"/>
      <charset val="128"/>
    </font>
    <font>
      <sz val="8"/>
      <name val="ＭＳ Ｐ明朝"/>
      <family val="1"/>
      <charset val="128"/>
    </font>
    <font>
      <sz val="12"/>
      <color theme="1"/>
      <name val="メイリオ"/>
      <family val="2"/>
      <charset val="128"/>
    </font>
    <font>
      <sz val="11"/>
      <color theme="1"/>
      <name val="メイリオ"/>
      <family val="3"/>
      <charset val="128"/>
    </font>
    <font>
      <sz val="14"/>
      <name val="ＭＳ Ｐ明朝"/>
      <family val="1"/>
      <charset val="128"/>
    </font>
    <font>
      <sz val="11"/>
      <color theme="0" tint="-4.9989318521683403E-2"/>
      <name val="ＭＳ Ｐ明朝"/>
      <family val="1"/>
      <charset val="128"/>
    </font>
    <font>
      <sz val="9"/>
      <name val="ＭＳ Ｐ明朝"/>
      <family val="1"/>
      <charset val="128"/>
    </font>
    <font>
      <sz val="9"/>
      <color indexed="10"/>
      <name val="メイリオ"/>
      <family val="3"/>
      <charset val="128"/>
    </font>
    <font>
      <vertAlign val="superscript"/>
      <sz val="11"/>
      <color rgb="FFFF0000"/>
      <name val="ＭＳ Ｐ明朝"/>
      <family val="1"/>
      <charset val="128"/>
    </font>
    <font>
      <vertAlign val="superscript"/>
      <sz val="11"/>
      <name val="ＭＳ Ｐ明朝"/>
      <family val="1"/>
      <charset val="128"/>
    </font>
    <font>
      <b/>
      <sz val="12"/>
      <color theme="1"/>
      <name val="ＭＳ Ｐ明朝"/>
      <family val="1"/>
      <charset val="128"/>
    </font>
    <font>
      <sz val="11"/>
      <name val="ＭＳ 明朝"/>
      <family val="1"/>
      <charset val="128"/>
    </font>
    <font>
      <sz val="11"/>
      <color theme="1"/>
      <name val="ＭＳ Ｐ明朝"/>
      <family val="1"/>
      <charset val="128"/>
    </font>
    <font>
      <sz val="11"/>
      <color rgb="FFFF0000"/>
      <name val="ＭＳ Ｐ明朝"/>
      <family val="1"/>
      <charset val="128"/>
    </font>
    <font>
      <sz val="11"/>
      <color theme="1"/>
      <name val="ＭＳ 明朝"/>
      <family val="1"/>
      <charset val="128"/>
    </font>
    <font>
      <sz val="11"/>
      <color rgb="FF000000"/>
      <name val="ＭＳ Ｐ明朝"/>
      <family val="1"/>
      <charset val="128"/>
    </font>
    <font>
      <sz val="11"/>
      <color rgb="FFFF0000"/>
      <name val="ＭＳ 明朝"/>
      <family val="1"/>
      <charset val="128"/>
    </font>
    <font>
      <sz val="11"/>
      <name val="メイリオ"/>
      <family val="3"/>
      <charset val="128"/>
    </font>
  </fonts>
  <fills count="9">
    <fill>
      <patternFill patternType="none"/>
    </fill>
    <fill>
      <patternFill patternType="gray125"/>
    </fill>
    <fill>
      <patternFill patternType="solid">
        <fgColor rgb="FF99FF99"/>
        <bgColor indexed="64"/>
      </patternFill>
    </fill>
    <fill>
      <patternFill patternType="solid">
        <fgColor rgb="FFFFCCCC"/>
        <bgColor indexed="64"/>
      </patternFill>
    </fill>
    <fill>
      <patternFill patternType="solid">
        <fgColor theme="8" tint="0.79998168889431442"/>
        <bgColor indexed="64"/>
      </patternFill>
    </fill>
    <fill>
      <patternFill patternType="solid">
        <fgColor rgb="FFE5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hair">
        <color indexed="64"/>
      </top>
      <bottom style="hair">
        <color indexed="64"/>
      </bottom>
      <diagonal/>
    </border>
    <border>
      <left/>
      <right/>
      <top/>
      <bottom style="dotted">
        <color indexed="64"/>
      </bottom>
      <diagonal/>
    </border>
    <border>
      <left/>
      <right/>
      <top style="dotted">
        <color indexed="64"/>
      </top>
      <bottom style="dotted">
        <color indexed="64"/>
      </bottom>
      <diagonal/>
    </border>
    <border>
      <left style="thin">
        <color rgb="FF000000"/>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
      <left style="thin">
        <color indexed="64"/>
      </left>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indexed="64"/>
      </left>
      <right/>
      <top/>
      <bottom style="hair">
        <color indexed="64"/>
      </bottom>
      <diagonal/>
    </border>
    <border>
      <left/>
      <right/>
      <top/>
      <bottom style="hair">
        <color indexed="64"/>
      </bottom>
      <diagonal/>
    </border>
    <border>
      <left/>
      <right style="thin">
        <color rgb="FF000000"/>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diagonal/>
    </border>
    <border>
      <left/>
      <right/>
      <top/>
      <bottom style="thin">
        <color rgb="FFFF0000"/>
      </bottom>
      <diagonal/>
    </border>
    <border>
      <left/>
      <right style="thin">
        <color rgb="FFFF0000"/>
      </right>
      <top style="thin">
        <color rgb="FFFF0000"/>
      </top>
      <bottom/>
      <diagonal/>
    </border>
    <border>
      <left/>
      <right style="thin">
        <color rgb="FFFF0000"/>
      </right>
      <top/>
      <bottom/>
      <diagonal/>
    </border>
    <border>
      <left/>
      <right/>
      <top style="thin">
        <color rgb="FFFF0000"/>
      </top>
      <bottom/>
      <diagonal/>
    </border>
    <border>
      <left style="thin">
        <color rgb="FFFF0000"/>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249">
    <xf numFmtId="0" fontId="0" fillId="0" borderId="0" xfId="0">
      <alignment vertical="center"/>
    </xf>
    <xf numFmtId="0" fontId="8" fillId="2" borderId="0" xfId="0" applyFont="1" applyFill="1" applyAlignment="1">
      <alignment horizontal="center" vertical="center"/>
    </xf>
    <xf numFmtId="0" fontId="8" fillId="3" borderId="0" xfId="0" applyFont="1" applyFill="1" applyAlignment="1">
      <alignment horizontal="center" vertical="center"/>
    </xf>
    <xf numFmtId="0" fontId="8" fillId="0" borderId="0" xfId="0" applyFont="1">
      <alignment vertical="center"/>
    </xf>
    <xf numFmtId="0" fontId="8" fillId="0" borderId="0" xfId="0" applyFont="1" applyAlignment="1">
      <alignment vertical="center" wrapText="1"/>
    </xf>
    <xf numFmtId="0" fontId="4" fillId="0" borderId="0" xfId="0" applyFont="1">
      <alignment vertical="center"/>
    </xf>
    <xf numFmtId="0" fontId="5" fillId="0" borderId="0" xfId="0" applyFont="1">
      <alignment vertical="center"/>
    </xf>
    <xf numFmtId="0" fontId="8" fillId="5" borderId="0" xfId="0" applyFont="1" applyFill="1" applyAlignment="1">
      <alignment horizontal="center" vertical="center"/>
    </xf>
    <xf numFmtId="0" fontId="8" fillId="6" borderId="0" xfId="0" applyFont="1" applyFill="1" applyAlignment="1">
      <alignment horizontal="center" vertical="center"/>
    </xf>
    <xf numFmtId="0" fontId="13" fillId="4" borderId="0" xfId="0" applyFont="1" applyFill="1" applyAlignment="1">
      <alignment horizontal="center" vertical="center" wrapText="1"/>
    </xf>
    <xf numFmtId="0" fontId="13" fillId="7" borderId="0" xfId="0" applyFont="1" applyFill="1" applyAlignment="1">
      <alignment horizontal="center" vertical="center" wrapText="1"/>
    </xf>
    <xf numFmtId="0" fontId="13" fillId="0" borderId="0" xfId="0" applyFont="1" applyAlignment="1">
      <alignment horizontal="center" vertical="center" wrapText="1"/>
    </xf>
    <xf numFmtId="0" fontId="4" fillId="0" borderId="0" xfId="0" applyFont="1" applyAlignment="1" applyProtection="1">
      <alignment vertical="center" shrinkToFit="1"/>
      <protection hidden="1"/>
    </xf>
    <xf numFmtId="0" fontId="4" fillId="0" borderId="0" xfId="0" applyFont="1" applyAlignment="1" applyProtection="1">
      <alignment horizontal="right" vertical="center" shrinkToFit="1"/>
      <protection hidden="1"/>
    </xf>
    <xf numFmtId="0" fontId="5" fillId="0" borderId="0" xfId="0" applyFont="1" applyAlignment="1" applyProtection="1">
      <alignment vertical="center" shrinkToFit="1"/>
      <protection hidden="1"/>
    </xf>
    <xf numFmtId="0" fontId="6" fillId="0" borderId="0" xfId="0" applyFont="1" applyAlignment="1" applyProtection="1">
      <alignment vertical="center" shrinkToFit="1"/>
      <protection hidden="1"/>
    </xf>
    <xf numFmtId="0" fontId="6" fillId="0" borderId="0" xfId="0" applyFont="1" applyProtection="1">
      <alignment vertical="center"/>
      <protection hidden="1"/>
    </xf>
    <xf numFmtId="0" fontId="6" fillId="0" borderId="0" xfId="0" applyFont="1" applyAlignment="1" applyProtection="1">
      <alignment horizontal="right" vertical="center" shrinkToFit="1"/>
      <protection hidden="1"/>
    </xf>
    <xf numFmtId="0" fontId="5" fillId="0" borderId="0" xfId="0" applyFont="1" applyAlignment="1" applyProtection="1">
      <alignment vertical="center" wrapText="1"/>
      <protection hidden="1"/>
    </xf>
    <xf numFmtId="0" fontId="7" fillId="0" borderId="36" xfId="0" applyFont="1" applyBorder="1" applyAlignment="1" applyProtection="1">
      <alignment horizontal="center" vertical="center" shrinkToFit="1"/>
      <protection hidden="1"/>
    </xf>
    <xf numFmtId="0" fontId="7" fillId="0" borderId="37" xfId="0" applyFont="1" applyBorder="1" applyAlignment="1" applyProtection="1">
      <alignment horizontal="center" vertical="center" shrinkToFit="1"/>
      <protection hidden="1"/>
    </xf>
    <xf numFmtId="0" fontId="7" fillId="0" borderId="38" xfId="0" applyFont="1" applyBorder="1" applyAlignment="1" applyProtection="1">
      <alignment horizontal="center" vertical="center" shrinkToFit="1"/>
      <protection hidden="1"/>
    </xf>
    <xf numFmtId="0" fontId="7" fillId="0" borderId="39" xfId="0" applyFont="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7" fillId="0" borderId="40" xfId="0" applyFont="1" applyBorder="1" applyAlignment="1" applyProtection="1">
      <alignment horizontal="center" vertical="center" shrinkToFit="1" readingOrder="1"/>
      <protection locked="0"/>
    </xf>
    <xf numFmtId="0" fontId="7" fillId="0" borderId="41" xfId="0" applyFont="1" applyBorder="1" applyAlignment="1" applyProtection="1">
      <alignment horizontal="left" vertical="center" indent="1" shrinkToFit="1"/>
      <protection locked="0"/>
    </xf>
    <xf numFmtId="177" fontId="7" fillId="0" borderId="41" xfId="0" applyNumberFormat="1" applyFont="1" applyBorder="1" applyAlignment="1" applyProtection="1">
      <alignment horizontal="right" vertical="center" shrinkToFit="1"/>
      <protection locked="0"/>
    </xf>
    <xf numFmtId="0" fontId="7" fillId="0" borderId="41" xfId="0" applyFont="1" applyBorder="1" applyAlignment="1" applyProtection="1">
      <alignment horizontal="center" vertical="center" shrinkToFit="1"/>
      <protection locked="0"/>
    </xf>
    <xf numFmtId="177" fontId="7" fillId="0" borderId="3" xfId="0" applyNumberFormat="1" applyFont="1" applyBorder="1" applyAlignment="1" applyProtection="1">
      <alignment horizontal="center" vertical="center" shrinkToFit="1"/>
      <protection locked="0"/>
    </xf>
    <xf numFmtId="177" fontId="7" fillId="5" borderId="42" xfId="1" applyNumberFormat="1" applyFont="1" applyFill="1" applyBorder="1" applyAlignment="1" applyProtection="1">
      <alignment vertical="center" shrinkToFit="1"/>
      <protection hidden="1"/>
    </xf>
    <xf numFmtId="0" fontId="7" fillId="0" borderId="43" xfId="0" applyFont="1" applyBorder="1" applyAlignment="1" applyProtection="1">
      <alignment horizontal="center" vertical="center" shrinkToFit="1" readingOrder="1"/>
      <protection locked="0"/>
    </xf>
    <xf numFmtId="0" fontId="7" fillId="0" borderId="1" xfId="0" applyFont="1" applyBorder="1" applyAlignment="1" applyProtection="1">
      <alignment horizontal="left" vertical="center" indent="1" shrinkToFit="1"/>
      <protection locked="0"/>
    </xf>
    <xf numFmtId="177" fontId="7" fillId="0" borderId="1" xfId="0" applyNumberFormat="1" applyFont="1" applyBorder="1" applyAlignment="1" applyProtection="1">
      <alignment horizontal="right" vertical="center" shrinkToFit="1"/>
      <protection locked="0"/>
    </xf>
    <xf numFmtId="0" fontId="7" fillId="0" borderId="1" xfId="0" applyFont="1" applyBorder="1" applyAlignment="1" applyProtection="1">
      <alignment horizontal="center" vertical="center" shrinkToFit="1"/>
      <protection locked="0"/>
    </xf>
    <xf numFmtId="177" fontId="7" fillId="5" borderId="44" xfId="1" applyNumberFormat="1" applyFont="1" applyFill="1" applyBorder="1" applyAlignment="1" applyProtection="1">
      <alignment vertical="center" shrinkToFit="1"/>
      <protection hidden="1"/>
    </xf>
    <xf numFmtId="0" fontId="7" fillId="0" borderId="45" xfId="0" applyFont="1" applyBorder="1" applyAlignment="1" applyProtection="1">
      <alignment horizontal="center" vertical="center" shrinkToFit="1" readingOrder="1"/>
      <protection locked="0"/>
    </xf>
    <xf numFmtId="0" fontId="7" fillId="0" borderId="46" xfId="0" applyFont="1" applyBorder="1" applyAlignment="1" applyProtection="1">
      <alignment horizontal="left" vertical="center" indent="1" shrinkToFit="1"/>
      <protection locked="0"/>
    </xf>
    <xf numFmtId="177" fontId="7" fillId="0" borderId="46" xfId="0" applyNumberFormat="1" applyFont="1" applyBorder="1" applyAlignment="1" applyProtection="1">
      <alignment horizontal="right" vertical="center" shrinkToFit="1"/>
      <protection locked="0"/>
    </xf>
    <xf numFmtId="0" fontId="7" fillId="0" borderId="46" xfId="0" applyFont="1" applyBorder="1" applyAlignment="1" applyProtection="1">
      <alignment horizontal="center" vertical="center" shrinkToFit="1"/>
      <protection locked="0"/>
    </xf>
    <xf numFmtId="177" fontId="7" fillId="0" borderId="2" xfId="0" applyNumberFormat="1" applyFont="1" applyBorder="1" applyAlignment="1" applyProtection="1">
      <alignment horizontal="center" vertical="center" shrinkToFit="1"/>
      <protection locked="0"/>
    </xf>
    <xf numFmtId="177" fontId="7" fillId="5" borderId="47" xfId="1" applyNumberFormat="1" applyFont="1" applyFill="1" applyBorder="1" applyAlignment="1" applyProtection="1">
      <alignment vertical="center" shrinkToFit="1"/>
      <protection hidden="1"/>
    </xf>
    <xf numFmtId="0" fontId="7" fillId="6" borderId="58" xfId="1" applyNumberFormat="1" applyFont="1" applyFill="1" applyBorder="1" applyAlignment="1" applyProtection="1">
      <alignment horizontal="center" vertical="center" shrinkToFit="1"/>
      <protection hidden="1"/>
    </xf>
    <xf numFmtId="177" fontId="7" fillId="0" borderId="44" xfId="1" applyNumberFormat="1" applyFont="1" applyFill="1" applyBorder="1" applyAlignment="1" applyProtection="1">
      <alignment vertical="center" shrinkToFit="1"/>
      <protection locked="0"/>
    </xf>
    <xf numFmtId="0" fontId="7" fillId="0" borderId="0" xfId="0" applyFont="1" applyAlignment="1" applyProtection="1">
      <alignment horizontal="left" vertical="center" wrapText="1" indent="2" shrinkToFit="1"/>
      <protection hidden="1"/>
    </xf>
    <xf numFmtId="178" fontId="7" fillId="6" borderId="69" xfId="1" applyNumberFormat="1" applyFont="1" applyFill="1" applyBorder="1" applyAlignment="1" applyProtection="1">
      <alignment horizontal="center" vertical="center" shrinkToFit="1"/>
      <protection locked="0"/>
    </xf>
    <xf numFmtId="0" fontId="7" fillId="6" borderId="70" xfId="1" applyNumberFormat="1" applyFont="1" applyFill="1" applyBorder="1" applyAlignment="1" applyProtection="1">
      <alignment horizontal="center" vertical="center" shrinkToFit="1"/>
      <protection locked="0"/>
    </xf>
    <xf numFmtId="178" fontId="7" fillId="6" borderId="33" xfId="1" applyNumberFormat="1" applyFont="1" applyFill="1" applyBorder="1" applyAlignment="1" applyProtection="1">
      <alignment horizontal="center" vertical="center" shrinkToFit="1"/>
      <protection locked="0"/>
    </xf>
    <xf numFmtId="0" fontId="7" fillId="6" borderId="26" xfId="1" applyNumberFormat="1" applyFont="1" applyFill="1" applyBorder="1" applyAlignment="1" applyProtection="1">
      <alignment horizontal="center" vertical="center" shrinkToFit="1"/>
      <protection locked="0"/>
    </xf>
    <xf numFmtId="0" fontId="5" fillId="0" borderId="0" xfId="0" applyFont="1" applyProtection="1">
      <alignment vertical="center"/>
      <protection hidden="1"/>
    </xf>
    <xf numFmtId="0" fontId="7" fillId="6" borderId="78" xfId="1" applyNumberFormat="1" applyFont="1" applyFill="1" applyBorder="1" applyAlignment="1" applyProtection="1">
      <alignment horizontal="center" vertical="center" shrinkToFit="1"/>
      <protection locked="0"/>
    </xf>
    <xf numFmtId="0" fontId="7" fillId="6" borderId="50" xfId="1" applyNumberFormat="1" applyFont="1" applyFill="1" applyBorder="1" applyAlignment="1" applyProtection="1">
      <alignment horizontal="center" vertical="center" shrinkToFit="1"/>
      <protection locked="0"/>
    </xf>
    <xf numFmtId="0" fontId="4" fillId="0" borderId="0" xfId="0" applyFont="1" applyProtection="1">
      <alignment vertical="center"/>
      <protection hidden="1"/>
    </xf>
    <xf numFmtId="38" fontId="4" fillId="0" borderId="0" xfId="1" applyFont="1" applyBorder="1" applyAlignment="1" applyProtection="1">
      <alignment vertical="center"/>
      <protection hidden="1"/>
    </xf>
    <xf numFmtId="0" fontId="6" fillId="0" borderId="1" xfId="0" applyFont="1" applyBorder="1" applyAlignment="1" applyProtection="1">
      <alignment vertical="center" shrinkToFit="1"/>
      <protection hidden="1"/>
    </xf>
    <xf numFmtId="38" fontId="6" fillId="0" borderId="1" xfId="1" applyFont="1" applyBorder="1" applyAlignment="1" applyProtection="1">
      <alignment vertical="center" shrinkToFit="1"/>
    </xf>
    <xf numFmtId="177" fontId="7" fillId="8" borderId="51" xfId="1" applyNumberFormat="1" applyFont="1" applyFill="1" applyBorder="1" applyAlignment="1" applyProtection="1">
      <alignment vertical="center" shrinkToFit="1"/>
    </xf>
    <xf numFmtId="176" fontId="7" fillId="8" borderId="44" xfId="1" applyNumberFormat="1" applyFont="1" applyFill="1" applyBorder="1" applyAlignment="1" applyProtection="1">
      <alignment vertical="center" shrinkToFit="1"/>
    </xf>
    <xf numFmtId="176" fontId="7" fillId="8" borderId="65" xfId="1" applyNumberFormat="1" applyFont="1" applyFill="1" applyBorder="1" applyAlignment="1" applyProtection="1">
      <alignment vertical="center" shrinkToFit="1"/>
    </xf>
    <xf numFmtId="38" fontId="6" fillId="0" borderId="1" xfId="1" applyFont="1" applyBorder="1" applyAlignment="1" applyProtection="1">
      <alignment vertical="center" shrinkToFit="1"/>
      <protection hidden="1"/>
    </xf>
    <xf numFmtId="0" fontId="7" fillId="6" borderId="69" xfId="1" applyNumberFormat="1" applyFont="1" applyFill="1" applyBorder="1" applyAlignment="1" applyProtection="1">
      <alignment horizontal="center" vertical="center" shrinkToFit="1"/>
    </xf>
    <xf numFmtId="177" fontId="7" fillId="8" borderId="71" xfId="1" applyNumberFormat="1" applyFont="1" applyFill="1" applyBorder="1" applyAlignment="1" applyProtection="1">
      <alignment vertical="center" shrinkToFit="1"/>
    </xf>
    <xf numFmtId="0" fontId="7" fillId="6" borderId="73" xfId="1" applyNumberFormat="1" applyFont="1" applyFill="1" applyBorder="1" applyAlignment="1" applyProtection="1">
      <alignment horizontal="center" vertical="center" shrinkToFit="1"/>
    </xf>
    <xf numFmtId="177" fontId="7" fillId="8" borderId="42" xfId="1" applyNumberFormat="1" applyFont="1" applyFill="1" applyBorder="1" applyAlignment="1" applyProtection="1">
      <alignment vertical="center" shrinkToFit="1"/>
    </xf>
    <xf numFmtId="0" fontId="7" fillId="6" borderId="58" xfId="1" applyNumberFormat="1" applyFont="1" applyFill="1" applyBorder="1" applyAlignment="1" applyProtection="1">
      <alignment horizontal="center" vertical="center" shrinkToFit="1"/>
    </xf>
    <xf numFmtId="0" fontId="6" fillId="0" borderId="0" xfId="0" applyFont="1">
      <alignment vertical="center"/>
    </xf>
    <xf numFmtId="178" fontId="7" fillId="6" borderId="69" xfId="1" applyNumberFormat="1" applyFont="1" applyFill="1" applyBorder="1" applyAlignment="1" applyProtection="1">
      <alignment horizontal="center" vertical="center" shrinkToFit="1"/>
    </xf>
    <xf numFmtId="177" fontId="7" fillId="8" borderId="74" xfId="1" applyNumberFormat="1" applyFont="1" applyFill="1" applyBorder="1" applyAlignment="1" applyProtection="1">
      <alignment vertical="center" shrinkToFit="1"/>
    </xf>
    <xf numFmtId="178" fontId="7" fillId="6" borderId="33" xfId="1" applyNumberFormat="1" applyFont="1" applyFill="1" applyBorder="1" applyAlignment="1" applyProtection="1">
      <alignment horizontal="center" vertical="center" shrinkToFit="1"/>
    </xf>
    <xf numFmtId="177" fontId="7" fillId="8" borderId="75" xfId="1" applyNumberFormat="1" applyFont="1" applyFill="1" applyBorder="1" applyAlignment="1" applyProtection="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38" fontId="6" fillId="0" borderId="1" xfId="1" applyFont="1" applyBorder="1" applyAlignment="1" applyProtection="1">
      <alignment vertical="center"/>
    </xf>
    <xf numFmtId="178" fontId="7" fillId="6" borderId="78" xfId="1" applyNumberFormat="1" applyFont="1" applyFill="1" applyBorder="1" applyAlignment="1" applyProtection="1">
      <alignment horizontal="center" vertical="center" shrinkToFit="1"/>
    </xf>
    <xf numFmtId="0" fontId="7" fillId="0" borderId="78" xfId="1" applyNumberFormat="1" applyFont="1" applyFill="1" applyBorder="1" applyAlignment="1" applyProtection="1">
      <alignment horizontal="center" vertical="center" shrinkToFit="1"/>
    </xf>
    <xf numFmtId="177" fontId="7" fillId="8" borderId="81" xfId="1" applyNumberFormat="1" applyFont="1" applyFill="1" applyBorder="1" applyAlignment="1" applyProtection="1">
      <alignment vertical="center" shrinkToFit="1"/>
    </xf>
    <xf numFmtId="0" fontId="7" fillId="6" borderId="58" xfId="1" applyNumberFormat="1" applyFont="1" applyFill="1" applyBorder="1" applyAlignment="1" applyProtection="1">
      <alignment horizontal="center" vertical="center" shrinkToFit="1"/>
      <protection locked="0"/>
    </xf>
    <xf numFmtId="0" fontId="4" fillId="0" borderId="1" xfId="0" applyFont="1" applyBorder="1">
      <alignment vertical="center"/>
    </xf>
    <xf numFmtId="0" fontId="4" fillId="0" borderId="1" xfId="0" applyFont="1" applyBorder="1" applyAlignment="1">
      <alignment vertical="center" shrinkToFit="1"/>
    </xf>
    <xf numFmtId="0" fontId="4" fillId="0" borderId="0" xfId="0" applyFont="1" applyAlignment="1">
      <alignment horizontal="right" vertical="center"/>
    </xf>
    <xf numFmtId="38" fontId="20" fillId="0" borderId="1" xfId="1" applyFont="1" applyBorder="1" applyAlignment="1" applyProtection="1">
      <alignment vertical="center" shrinkToFit="1"/>
    </xf>
    <xf numFmtId="0" fontId="5" fillId="0" borderId="0" xfId="0" applyFont="1" applyAlignment="1">
      <alignment vertical="center" shrinkToFit="1"/>
    </xf>
    <xf numFmtId="0" fontId="4" fillId="0" borderId="0" xfId="0" applyFont="1" applyAlignment="1">
      <alignment vertical="center" shrinkToFit="1"/>
    </xf>
    <xf numFmtId="38" fontId="4" fillId="0" borderId="1" xfId="1" applyFont="1" applyBorder="1" applyAlignment="1" applyProtection="1">
      <alignment vertical="center"/>
    </xf>
    <xf numFmtId="0" fontId="4" fillId="0" borderId="1" xfId="0" applyFont="1" applyBorder="1" applyAlignment="1">
      <alignment horizontal="right" vertical="center"/>
    </xf>
    <xf numFmtId="38" fontId="4" fillId="0" borderId="0" xfId="1" applyFont="1" applyBorder="1" applyAlignment="1" applyProtection="1">
      <alignment vertical="center"/>
    </xf>
    <xf numFmtId="0" fontId="4" fillId="0" borderId="0" xfId="0" applyFont="1" applyAlignment="1">
      <alignment horizontal="right" vertical="center" shrinkToFit="1"/>
    </xf>
    <xf numFmtId="0" fontId="6" fillId="0" borderId="0" xfId="0" applyFont="1" applyAlignment="1">
      <alignment horizontal="right" vertical="center" shrinkToFit="1"/>
    </xf>
    <xf numFmtId="0" fontId="5" fillId="0" borderId="0" xfId="0" applyFont="1" applyAlignment="1">
      <alignment vertical="center" wrapTex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6" fillId="0" borderId="0" xfId="0" applyFont="1" applyAlignment="1">
      <alignment horizontal="center" vertical="center" shrinkToFit="1"/>
    </xf>
    <xf numFmtId="177" fontId="7" fillId="5" borderId="42" xfId="1" applyNumberFormat="1" applyFont="1" applyFill="1" applyBorder="1" applyAlignment="1" applyProtection="1">
      <alignment vertical="center" shrinkToFit="1"/>
    </xf>
    <xf numFmtId="177" fontId="7" fillId="5" borderId="44" xfId="1" applyNumberFormat="1" applyFont="1" applyFill="1" applyBorder="1" applyAlignment="1" applyProtection="1">
      <alignment vertical="center" shrinkToFit="1"/>
    </xf>
    <xf numFmtId="177" fontId="7" fillId="5" borderId="47" xfId="1" applyNumberFormat="1" applyFont="1" applyFill="1" applyBorder="1" applyAlignment="1" applyProtection="1">
      <alignment vertical="center" shrinkToFit="1"/>
    </xf>
    <xf numFmtId="0" fontId="7" fillId="0" borderId="0" xfId="0" applyFont="1" applyAlignment="1">
      <alignment horizontal="left" vertical="center" wrapText="1" indent="2" shrinkToFit="1"/>
    </xf>
    <xf numFmtId="0" fontId="6" fillId="0" borderId="1" xfId="0" applyFont="1" applyBorder="1">
      <alignment vertical="center"/>
    </xf>
    <xf numFmtId="0" fontId="6" fillId="4" borderId="0" xfId="0" applyFont="1" applyFill="1" applyAlignment="1">
      <alignment vertical="center" shrinkToFit="1"/>
    </xf>
    <xf numFmtId="38" fontId="4" fillId="0" borderId="1" xfId="1" applyFont="1" applyBorder="1" applyAlignment="1" applyProtection="1">
      <alignment vertical="center" shrinkToFit="1"/>
    </xf>
    <xf numFmtId="20" fontId="4" fillId="0" borderId="0" xfId="1" applyNumberFormat="1" applyFont="1" applyBorder="1" applyAlignment="1" applyProtection="1">
      <alignment vertical="center" shrinkToFit="1"/>
    </xf>
    <xf numFmtId="38" fontId="4" fillId="0" borderId="0" xfId="1" applyFont="1" applyBorder="1" applyAlignment="1" applyProtection="1">
      <alignment vertical="center" shrinkToFit="1"/>
    </xf>
    <xf numFmtId="0" fontId="21" fillId="0" borderId="0" xfId="2" applyFont="1" applyAlignment="1" applyProtection="1">
      <alignment vertical="center"/>
      <protection hidden="1"/>
    </xf>
    <xf numFmtId="0" fontId="22" fillId="0" borderId="0" xfId="0" applyFont="1" applyProtection="1">
      <alignment vertical="center"/>
      <protection hidden="1"/>
    </xf>
    <xf numFmtId="0" fontId="22" fillId="0" borderId="0" xfId="0" applyFont="1" applyAlignment="1" applyProtection="1">
      <alignment horizontal="left" vertical="top"/>
      <protection hidden="1"/>
    </xf>
    <xf numFmtId="0" fontId="23" fillId="0" borderId="0" xfId="0" applyFont="1" applyAlignment="1" applyProtection="1">
      <alignment horizontal="left" vertical="center"/>
      <protection hidden="1"/>
    </xf>
    <xf numFmtId="0" fontId="22" fillId="0" borderId="9" xfId="0" applyFont="1" applyBorder="1" applyProtection="1">
      <alignment vertical="center"/>
      <protection hidden="1"/>
    </xf>
    <xf numFmtId="0" fontId="22" fillId="0" borderId="4" xfId="0" applyFont="1" applyBorder="1" applyProtection="1">
      <alignment vertical="center"/>
      <protection hidden="1"/>
    </xf>
    <xf numFmtId="0" fontId="22" fillId="0" borderId="7" xfId="0" applyFont="1" applyBorder="1" applyProtection="1">
      <alignment vertical="center"/>
      <protection hidden="1"/>
    </xf>
    <xf numFmtId="0" fontId="22" fillId="0" borderId="2" xfId="0" applyFont="1" applyBorder="1" applyProtection="1">
      <alignment vertical="center"/>
      <protection hidden="1"/>
    </xf>
    <xf numFmtId="0" fontId="22" fillId="0" borderId="8" xfId="0" applyFont="1" applyBorder="1" applyProtection="1">
      <alignment vertical="center"/>
      <protection hidden="1"/>
    </xf>
    <xf numFmtId="0" fontId="25" fillId="0" borderId="0" xfId="0" applyFont="1" applyAlignment="1" applyProtection="1">
      <alignment vertical="top"/>
      <protection hidden="1"/>
    </xf>
    <xf numFmtId="0" fontId="25" fillId="0" borderId="0" xfId="0" applyFont="1" applyAlignment="1" applyProtection="1">
      <alignment horizontal="left" vertical="top"/>
      <protection hidden="1"/>
    </xf>
    <xf numFmtId="0" fontId="22" fillId="0" borderId="2" xfId="0" applyFont="1" applyBorder="1">
      <alignment vertical="center"/>
    </xf>
    <xf numFmtId="0" fontId="22" fillId="0" borderId="0" xfId="0" applyFont="1">
      <alignment vertical="center"/>
    </xf>
    <xf numFmtId="0" fontId="22" fillId="0" borderId="8" xfId="0" applyFont="1" applyBorder="1">
      <alignment vertical="center"/>
    </xf>
    <xf numFmtId="0" fontId="25" fillId="0" borderId="0" xfId="0" applyFont="1" applyAlignment="1">
      <alignment horizontal="left" vertical="top"/>
    </xf>
    <xf numFmtId="0" fontId="22" fillId="0" borderId="0" xfId="0" applyFont="1" applyAlignment="1">
      <alignment horizontal="left" vertical="top"/>
    </xf>
    <xf numFmtId="0" fontId="26" fillId="0" borderId="0" xfId="0" applyFont="1">
      <alignment vertical="center"/>
    </xf>
    <xf numFmtId="0" fontId="26" fillId="0" borderId="0" xfId="0" applyFont="1" applyAlignment="1" applyProtection="1">
      <alignment horizontal="left" vertical="center"/>
      <protection hidden="1"/>
    </xf>
    <xf numFmtId="0" fontId="23" fillId="0" borderId="0" xfId="0" applyFont="1">
      <alignment vertical="center"/>
    </xf>
    <xf numFmtId="0" fontId="26" fillId="0" borderId="0" xfId="0" applyFont="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13" xfId="0" applyFont="1" applyBorder="1" applyAlignment="1" applyProtection="1">
      <alignment vertical="center" wrapText="1"/>
      <protection hidden="1"/>
    </xf>
    <xf numFmtId="0" fontId="25" fillId="0" borderId="82" xfId="0" applyFont="1" applyBorder="1" applyAlignment="1" applyProtection="1">
      <alignment horizontal="left" vertical="top"/>
      <protection hidden="1"/>
    </xf>
    <xf numFmtId="0" fontId="7" fillId="0" borderId="19" xfId="0" applyFont="1" applyBorder="1" applyProtection="1">
      <alignment vertical="center"/>
      <protection hidden="1"/>
    </xf>
    <xf numFmtId="0" fontId="25" fillId="0" borderId="83" xfId="0" applyFont="1" applyBorder="1" applyAlignment="1" applyProtection="1">
      <alignment horizontal="left" vertical="top"/>
      <protection hidden="1"/>
    </xf>
    <xf numFmtId="0" fontId="7" fillId="0" borderId="23" xfId="0" applyFont="1" applyBorder="1" applyProtection="1">
      <alignment vertical="center"/>
      <protection hidden="1"/>
    </xf>
    <xf numFmtId="0" fontId="25" fillId="0" borderId="84" xfId="0" applyFont="1" applyBorder="1" applyAlignment="1" applyProtection="1">
      <alignment horizontal="left" vertical="top"/>
      <protection hidden="1"/>
    </xf>
    <xf numFmtId="0" fontId="23" fillId="0" borderId="86" xfId="0" applyFont="1" applyBorder="1" applyProtection="1">
      <alignment vertical="center"/>
      <protection hidden="1"/>
    </xf>
    <xf numFmtId="0" fontId="7" fillId="0" borderId="32" xfId="0" applyFont="1" applyBorder="1" applyProtection="1">
      <alignment vertical="center"/>
      <protection hidden="1"/>
    </xf>
    <xf numFmtId="0" fontId="7" fillId="0" borderId="1" xfId="0" applyFont="1" applyBorder="1" applyAlignment="1" applyProtection="1">
      <alignment horizontal="left" vertical="center" wrapText="1"/>
      <protection hidden="1"/>
    </xf>
    <xf numFmtId="0" fontId="23" fillId="0" borderId="85" xfId="0" applyFont="1" applyBorder="1" applyProtection="1">
      <alignment vertical="center"/>
      <protection hidden="1"/>
    </xf>
    <xf numFmtId="0" fontId="22" fillId="0" borderId="2" xfId="0" applyFont="1" applyBorder="1" applyAlignment="1" applyProtection="1">
      <alignment horizontal="left" vertical="center"/>
      <protection hidden="1"/>
    </xf>
    <xf numFmtId="0" fontId="7" fillId="0" borderId="33" xfId="0" applyFont="1" applyBorder="1" applyAlignment="1">
      <alignment horizontal="right" vertical="center" shrinkToFit="1"/>
    </xf>
    <xf numFmtId="0" fontId="7" fillId="0" borderId="34" xfId="0" applyFont="1" applyBorder="1" applyAlignment="1" applyProtection="1">
      <alignment horizontal="right" vertical="center" wrapText="1"/>
      <protection hidden="1"/>
    </xf>
    <xf numFmtId="0" fontId="22" fillId="0" borderId="8"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7" fillId="0" borderId="24" xfId="0" applyFont="1" applyBorder="1" applyAlignment="1">
      <alignment horizontal="right" vertical="center" shrinkToFit="1"/>
    </xf>
    <xf numFmtId="0" fontId="7" fillId="0" borderId="10" xfId="0" applyFont="1" applyBorder="1" applyAlignment="1" applyProtection="1">
      <alignment horizontal="right" vertical="center" wrapText="1"/>
      <protection hidden="1"/>
    </xf>
    <xf numFmtId="0" fontId="7" fillId="0" borderId="26" xfId="0" applyFont="1" applyBorder="1" applyAlignment="1">
      <alignment horizontal="right" vertical="center" shrinkToFit="1"/>
    </xf>
    <xf numFmtId="0" fontId="7" fillId="0" borderId="27" xfId="0" applyFont="1" applyBorder="1" applyAlignment="1" applyProtection="1">
      <alignment horizontal="right" vertical="center" wrapText="1"/>
      <protection hidden="1"/>
    </xf>
    <xf numFmtId="0" fontId="22" fillId="0" borderId="5" xfId="0" applyFont="1" applyBorder="1" applyProtection="1">
      <alignment vertical="center"/>
      <protection hidden="1"/>
    </xf>
    <xf numFmtId="0" fontId="22" fillId="0" borderId="6" xfId="0" applyFont="1" applyBorder="1" applyProtection="1">
      <alignment vertical="center"/>
      <protection hidden="1"/>
    </xf>
    <xf numFmtId="0" fontId="22" fillId="0" borderId="0" xfId="0" applyFont="1" applyAlignment="1">
      <alignment horizontal="center" vertical="center"/>
    </xf>
    <xf numFmtId="0" fontId="22" fillId="0" borderId="5" xfId="0" applyFont="1" applyBorder="1" applyAlignment="1" applyProtection="1">
      <alignment horizontal="left" vertical="top"/>
      <protection hidden="1"/>
    </xf>
    <xf numFmtId="0" fontId="11" fillId="0" borderId="3" xfId="0" applyFont="1" applyBorder="1" applyAlignment="1" applyProtection="1">
      <alignment horizontal="left" vertical="center"/>
      <protection hidden="1"/>
    </xf>
    <xf numFmtId="0" fontId="7" fillId="0" borderId="11" xfId="0" applyFont="1" applyBorder="1" applyAlignment="1" applyProtection="1">
      <alignment horizontal="left" vertical="center" shrinkToFit="1"/>
      <protection locked="0"/>
    </xf>
    <xf numFmtId="0" fontId="24"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indent="2"/>
      <protection locked="0"/>
    </xf>
    <xf numFmtId="176" fontId="27" fillId="6" borderId="22" xfId="1" applyNumberFormat="1" applyFont="1" applyFill="1" applyBorder="1" applyAlignment="1" applyProtection="1">
      <alignment horizontal="right" vertical="center" indent="1" shrinkToFit="1"/>
      <protection locked="0"/>
    </xf>
    <xf numFmtId="0" fontId="7" fillId="0" borderId="12" xfId="0" applyFont="1" applyBorder="1" applyAlignment="1" applyProtection="1">
      <alignment horizontal="left" vertical="center" shrinkToFit="1"/>
      <protection locked="0"/>
    </xf>
    <xf numFmtId="0" fontId="10" fillId="0" borderId="0" xfId="0" applyFont="1" applyAlignment="1" applyProtection="1">
      <alignment horizontal="center" vertical="center"/>
      <protection hidden="1"/>
    </xf>
    <xf numFmtId="0" fontId="7" fillId="0" borderId="0" xfId="0" applyFont="1" applyAlignment="1" applyProtection="1">
      <alignment horizontal="left" vertical="center" wrapText="1"/>
      <protection locked="0" hidden="1"/>
    </xf>
    <xf numFmtId="0" fontId="22" fillId="0" borderId="0" xfId="0" applyFont="1" applyAlignment="1" applyProtection="1">
      <alignment horizontal="left" vertical="center" wrapText="1"/>
      <protection locked="0" hidden="1"/>
    </xf>
    <xf numFmtId="0" fontId="7" fillId="0" borderId="14" xfId="1" applyNumberFormat="1" applyFont="1" applyFill="1" applyBorder="1" applyAlignment="1" applyProtection="1">
      <alignment horizontal="left" vertical="center" indent="1" shrinkToFit="1"/>
      <protection locked="0"/>
    </xf>
    <xf numFmtId="0" fontId="7" fillId="0" borderId="15" xfId="1" applyNumberFormat="1" applyFont="1" applyFill="1" applyBorder="1" applyAlignment="1" applyProtection="1">
      <alignment horizontal="left" vertical="center" indent="1" shrinkToFit="1"/>
      <protection locked="0"/>
    </xf>
    <xf numFmtId="176" fontId="27" fillId="0" borderId="29" xfId="1" applyNumberFormat="1" applyFont="1" applyFill="1" applyBorder="1" applyAlignment="1" applyProtection="1">
      <alignment horizontal="center" vertical="center" shrinkToFit="1"/>
      <protection locked="0"/>
    </xf>
    <xf numFmtId="176" fontId="27" fillId="0" borderId="14" xfId="1" applyNumberFormat="1" applyFont="1" applyFill="1" applyBorder="1" applyAlignment="1" applyProtection="1">
      <alignment horizontal="center" vertical="center" shrinkToFit="1"/>
      <protection locked="0"/>
    </xf>
    <xf numFmtId="0" fontId="7" fillId="0" borderId="14" xfId="0" applyFont="1" applyBorder="1">
      <alignment vertical="center"/>
    </xf>
    <xf numFmtId="0" fontId="7" fillId="0" borderId="15" xfId="0" applyFont="1" applyBorder="1">
      <alignment vertical="center"/>
    </xf>
    <xf numFmtId="38" fontId="7" fillId="0" borderId="29" xfId="1" applyFont="1" applyFill="1" applyBorder="1" applyAlignment="1" applyProtection="1">
      <alignment vertical="center" shrinkToFit="1"/>
      <protection locked="0"/>
    </xf>
    <xf numFmtId="38" fontId="7" fillId="0" borderId="14" xfId="1" applyFont="1" applyFill="1" applyBorder="1" applyAlignment="1" applyProtection="1">
      <alignment vertical="center" shrinkToFit="1"/>
      <protection locked="0"/>
    </xf>
    <xf numFmtId="38" fontId="7" fillId="0" borderId="15" xfId="1" applyFont="1" applyFill="1" applyBorder="1" applyAlignment="1" applyProtection="1">
      <alignment vertical="center" shrinkToFit="1"/>
      <protection locked="0"/>
    </xf>
    <xf numFmtId="0" fontId="7" fillId="0" borderId="29" xfId="1" applyNumberFormat="1" applyFont="1" applyFill="1" applyBorder="1" applyAlignment="1" applyProtection="1">
      <alignment vertical="center" wrapText="1" shrinkToFit="1"/>
      <protection locked="0"/>
    </xf>
    <xf numFmtId="0" fontId="7" fillId="0" borderId="14" xfId="1" applyNumberFormat="1" applyFont="1" applyFill="1" applyBorder="1" applyAlignment="1" applyProtection="1">
      <alignment vertical="center" wrapText="1" shrinkToFit="1"/>
      <protection locked="0"/>
    </xf>
    <xf numFmtId="0" fontId="7" fillId="0" borderId="15" xfId="1" applyNumberFormat="1" applyFont="1" applyFill="1" applyBorder="1" applyAlignment="1" applyProtection="1">
      <alignment vertical="center" wrapText="1" shrinkToFit="1"/>
      <protection locked="0"/>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30" xfId="0" applyFont="1" applyBorder="1" applyAlignment="1" applyProtection="1">
      <alignment horizontal="left" vertical="center" wrapText="1"/>
      <protection hidden="1"/>
    </xf>
    <xf numFmtId="0" fontId="7" fillId="0" borderId="31" xfId="0" applyFont="1" applyBorder="1" applyAlignment="1" applyProtection="1">
      <alignment horizontal="left" vertical="center" wrapText="1"/>
      <protection hidden="1"/>
    </xf>
    <xf numFmtId="176" fontId="27" fillId="6" borderId="31" xfId="1" applyNumberFormat="1" applyFont="1" applyFill="1" applyBorder="1" applyAlignment="1" applyProtection="1">
      <alignment horizontal="right" vertical="center" indent="1" shrinkToFit="1"/>
      <protection locked="0"/>
    </xf>
    <xf numFmtId="176" fontId="7" fillId="0" borderId="1" xfId="1" applyNumberFormat="1" applyFont="1" applyFill="1" applyBorder="1" applyAlignment="1" applyProtection="1">
      <alignment horizontal="left" vertical="top"/>
    </xf>
    <xf numFmtId="0" fontId="7" fillId="0" borderId="2"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hidden="1"/>
    </xf>
    <xf numFmtId="0" fontId="7" fillId="0" borderId="20" xfId="0" applyFont="1" applyBorder="1" applyAlignment="1" applyProtection="1">
      <alignment horizontal="left" vertical="center"/>
      <protection hidden="1"/>
    </xf>
    <xf numFmtId="38" fontId="7" fillId="0" borderId="17" xfId="1" applyFont="1" applyFill="1" applyBorder="1" applyAlignment="1" applyProtection="1">
      <alignment horizontal="left" vertical="center" wrapText="1"/>
      <protection hidden="1"/>
    </xf>
    <xf numFmtId="38" fontId="7" fillId="0" borderId="18" xfId="1" applyFont="1" applyFill="1" applyBorder="1" applyAlignment="1" applyProtection="1">
      <alignment horizontal="left" vertical="center" wrapText="1"/>
      <protection hidden="1"/>
    </xf>
    <xf numFmtId="176" fontId="27" fillId="6" borderId="18" xfId="1" applyNumberFormat="1" applyFont="1" applyFill="1" applyBorder="1" applyAlignment="1" applyProtection="1">
      <alignment horizontal="right" vertical="center" indent="1" shrinkToFit="1"/>
      <protection locked="0"/>
    </xf>
    <xf numFmtId="0" fontId="7" fillId="0" borderId="21" xfId="0" applyFont="1" applyBorder="1" applyAlignment="1" applyProtection="1">
      <alignment horizontal="left" vertical="center" wrapText="1"/>
      <protection hidden="1"/>
    </xf>
    <xf numFmtId="0" fontId="7" fillId="0" borderId="22" xfId="0" applyFont="1" applyBorder="1" applyAlignment="1" applyProtection="1">
      <alignment horizontal="left" vertical="center" wrapText="1"/>
      <protection hidden="1"/>
    </xf>
    <xf numFmtId="0" fontId="14" fillId="0" borderId="0" xfId="0" applyFont="1" applyAlignment="1" applyProtection="1">
      <alignment horizontal="center" vertical="center" wrapText="1" shrinkToFit="1"/>
      <protection hidden="1"/>
    </xf>
    <xf numFmtId="0" fontId="14" fillId="0" borderId="0" xfId="0" applyFont="1" applyAlignment="1" applyProtection="1">
      <alignment horizontal="center" vertical="center" shrinkToFit="1"/>
      <protection hidden="1"/>
    </xf>
    <xf numFmtId="0" fontId="4" fillId="0" borderId="0" xfId="0" applyFont="1" applyAlignment="1" applyProtection="1">
      <alignment horizontal="left" vertical="center" shrinkToFit="1"/>
      <protection hidden="1"/>
    </xf>
    <xf numFmtId="0" fontId="7" fillId="0" borderId="48" xfId="0" applyFont="1" applyBorder="1" applyAlignment="1">
      <alignment horizontal="left" vertical="center" indent="2" shrinkToFit="1"/>
    </xf>
    <xf numFmtId="0" fontId="7" fillId="0" borderId="49" xfId="0" applyFont="1" applyBorder="1" applyAlignment="1">
      <alignment horizontal="left" vertical="center" indent="2" shrinkToFit="1"/>
    </xf>
    <xf numFmtId="0" fontId="7" fillId="6" borderId="50" xfId="1" applyNumberFormat="1" applyFont="1" applyFill="1" applyBorder="1" applyAlignment="1" applyProtection="1">
      <alignment horizontal="center" vertical="center" wrapText="1" shrinkToFit="1"/>
      <protection locked="0"/>
    </xf>
    <xf numFmtId="0" fontId="7" fillId="6" borderId="49" xfId="1" applyNumberFormat="1" applyFont="1" applyFill="1" applyBorder="1" applyAlignment="1" applyProtection="1">
      <alignment horizontal="center" vertical="center" wrapText="1" shrinkToFit="1"/>
      <protection locked="0"/>
    </xf>
    <xf numFmtId="0" fontId="7" fillId="0" borderId="52" xfId="0" applyFont="1" applyBorder="1" applyAlignment="1">
      <alignment horizontal="left" vertical="center" indent="2" shrinkToFit="1"/>
    </xf>
    <xf numFmtId="0" fontId="7" fillId="0" borderId="53" xfId="0" applyFont="1" applyBorder="1" applyAlignment="1">
      <alignment horizontal="left" vertical="center" indent="2" shrinkToFit="1"/>
    </xf>
    <xf numFmtId="177" fontId="15" fillId="8" borderId="54" xfId="1" applyNumberFormat="1" applyFont="1" applyFill="1" applyBorder="1" applyAlignment="1" applyProtection="1">
      <alignment horizontal="center" vertical="center" shrinkToFit="1"/>
    </xf>
    <xf numFmtId="177" fontId="15" fillId="8" borderId="55" xfId="1" applyNumberFormat="1" applyFont="1" applyFill="1" applyBorder="1" applyAlignment="1" applyProtection="1">
      <alignment horizontal="center" vertical="center" shrinkToFit="1"/>
    </xf>
    <xf numFmtId="177" fontId="15" fillId="8" borderId="53" xfId="1" applyNumberFormat="1" applyFont="1" applyFill="1" applyBorder="1" applyAlignment="1" applyProtection="1">
      <alignment horizontal="center" vertical="center" shrinkToFit="1"/>
    </xf>
    <xf numFmtId="0" fontId="16" fillId="0" borderId="66" xfId="0" applyFont="1" applyBorder="1" applyAlignment="1" applyProtection="1">
      <alignment vertical="center" wrapText="1" shrinkToFit="1"/>
      <protection hidden="1"/>
    </xf>
    <xf numFmtId="0" fontId="7" fillId="0" borderId="56" xfId="0" applyFont="1" applyBorder="1" applyAlignment="1">
      <alignment horizontal="left" vertical="center" indent="2" shrinkToFit="1"/>
    </xf>
    <xf numFmtId="0" fontId="7" fillId="0" borderId="57" xfId="0" applyFont="1" applyBorder="1" applyAlignment="1">
      <alignment horizontal="left" vertical="center" indent="2" shrinkToFit="1"/>
    </xf>
    <xf numFmtId="0" fontId="7" fillId="6" borderId="59" xfId="1" applyNumberFormat="1" applyFont="1" applyFill="1" applyBorder="1" applyAlignment="1" applyProtection="1">
      <alignment horizontal="center" vertical="center" shrinkToFit="1"/>
      <protection locked="0"/>
    </xf>
    <xf numFmtId="0" fontId="7" fillId="6" borderId="57" xfId="1" applyNumberFormat="1" applyFont="1" applyFill="1" applyBorder="1" applyAlignment="1" applyProtection="1">
      <alignment horizontal="center" vertical="center" shrinkToFit="1"/>
      <protection locked="0"/>
    </xf>
    <xf numFmtId="0" fontId="7" fillId="0" borderId="60" xfId="0" applyFont="1" applyBorder="1" applyAlignment="1">
      <alignment horizontal="left" vertical="center" wrapText="1" indent="2" shrinkToFit="1"/>
    </xf>
    <xf numFmtId="0" fontId="7" fillId="0" borderId="61" xfId="0" applyFont="1" applyBorder="1" applyAlignment="1">
      <alignment horizontal="left" vertical="center" wrapText="1" indent="2" shrinkToFit="1"/>
    </xf>
    <xf numFmtId="178" fontId="15" fillId="8" borderId="62" xfId="1" applyNumberFormat="1" applyFont="1" applyFill="1" applyBorder="1" applyAlignment="1" applyProtection="1">
      <alignment horizontal="center" vertical="center" shrinkToFit="1"/>
    </xf>
    <xf numFmtId="178" fontId="15" fillId="8" borderId="63" xfId="1" applyNumberFormat="1" applyFont="1" applyFill="1" applyBorder="1" applyAlignment="1" applyProtection="1">
      <alignment horizontal="center" vertical="center" shrinkToFit="1"/>
    </xf>
    <xf numFmtId="178" fontId="15" fillId="8" borderId="64" xfId="1" applyNumberFormat="1" applyFont="1" applyFill="1" applyBorder="1" applyAlignment="1" applyProtection="1">
      <alignment horizontal="center" vertical="center" shrinkToFit="1"/>
    </xf>
    <xf numFmtId="0" fontId="7" fillId="0" borderId="67" xfId="0" applyFont="1" applyBorder="1" applyAlignment="1" applyProtection="1">
      <alignment horizontal="left" vertical="center" wrapText="1" indent="2" shrinkToFit="1"/>
      <protection hidden="1"/>
    </xf>
    <xf numFmtId="0" fontId="7" fillId="0" borderId="68" xfId="0" applyFont="1" applyBorder="1" applyAlignment="1" applyProtection="1">
      <alignment horizontal="left" vertical="center" wrapText="1" indent="2" shrinkToFit="1"/>
      <protection hidden="1"/>
    </xf>
    <xf numFmtId="0" fontId="7" fillId="0" borderId="72" xfId="0" applyFont="1" applyBorder="1" applyAlignment="1" applyProtection="1">
      <alignment horizontal="left" vertical="center" wrapText="1" indent="2" shrinkToFit="1"/>
      <protection hidden="1"/>
    </xf>
    <xf numFmtId="0" fontId="7" fillId="0" borderId="6" xfId="0" applyFont="1" applyBorder="1" applyAlignment="1" applyProtection="1">
      <alignment horizontal="left" vertical="center" wrapText="1" indent="2" shrinkToFit="1"/>
      <protection hidden="1"/>
    </xf>
    <xf numFmtId="0" fontId="7" fillId="0" borderId="52" xfId="0" applyFont="1" applyBorder="1" applyAlignment="1" applyProtection="1">
      <alignment horizontal="left" vertical="center" indent="2" shrinkToFit="1"/>
      <protection hidden="1"/>
    </xf>
    <xf numFmtId="0" fontId="7" fillId="0" borderId="53" xfId="0" applyFont="1" applyBorder="1" applyAlignment="1" applyProtection="1">
      <alignment horizontal="left" vertical="center" indent="2" shrinkToFit="1"/>
      <protection hidden="1"/>
    </xf>
    <xf numFmtId="0" fontId="7" fillId="0" borderId="56" xfId="0" applyFont="1" applyBorder="1" applyAlignment="1" applyProtection="1">
      <alignment horizontal="left" vertical="center" indent="2" shrinkToFit="1"/>
      <protection hidden="1"/>
    </xf>
    <xf numFmtId="0" fontId="7" fillId="0" borderId="57" xfId="0" applyFont="1" applyBorder="1" applyAlignment="1" applyProtection="1">
      <alignment horizontal="left" vertical="center" indent="2" shrinkToFit="1"/>
      <protection hidden="1"/>
    </xf>
    <xf numFmtId="0" fontId="7" fillId="0" borderId="60" xfId="0" applyFont="1" applyBorder="1" applyAlignment="1" applyProtection="1">
      <alignment horizontal="left" vertical="center" wrapText="1" indent="2" shrinkToFit="1"/>
      <protection hidden="1"/>
    </xf>
    <xf numFmtId="0" fontId="7" fillId="0" borderId="61" xfId="0" applyFont="1" applyBorder="1" applyAlignment="1" applyProtection="1">
      <alignment horizontal="left" vertical="center" wrapText="1" indent="2" shrinkToFit="1"/>
      <protection hidden="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7" fillId="0" borderId="67" xfId="0" applyFont="1" applyBorder="1" applyAlignment="1">
      <alignment horizontal="left" vertical="center" wrapText="1" indent="2" shrinkToFit="1"/>
    </xf>
    <xf numFmtId="0" fontId="7" fillId="0" borderId="68" xfId="0" applyFont="1" applyBorder="1" applyAlignment="1">
      <alignment horizontal="left" vertical="center" wrapText="1" indent="2" shrinkToFit="1"/>
    </xf>
    <xf numFmtId="0" fontId="16" fillId="0" borderId="66" xfId="0" applyFont="1" applyBorder="1" applyAlignment="1">
      <alignment vertical="center" wrapText="1" shrinkToFit="1"/>
    </xf>
    <xf numFmtId="0" fontId="7" fillId="0" borderId="72" xfId="0" applyFont="1" applyBorder="1" applyAlignment="1">
      <alignment horizontal="left" vertical="center" wrapText="1" indent="2" shrinkToFit="1"/>
    </xf>
    <xf numFmtId="0" fontId="7" fillId="0" borderId="6" xfId="0" applyFont="1" applyBorder="1" applyAlignment="1">
      <alignment horizontal="left" vertical="center" wrapText="1" indent="2" shrinkToFit="1"/>
    </xf>
    <xf numFmtId="0" fontId="7" fillId="0" borderId="76" xfId="0" applyFont="1" applyBorder="1" applyAlignment="1">
      <alignment horizontal="left" vertical="center" wrapText="1" indent="2" shrinkToFit="1"/>
    </xf>
    <xf numFmtId="0" fontId="7" fillId="0" borderId="77" xfId="0" applyFont="1" applyBorder="1" applyAlignment="1">
      <alignment horizontal="left" vertical="center" wrapText="1" indent="2" shrinkToFit="1"/>
    </xf>
    <xf numFmtId="0" fontId="7" fillId="0" borderId="79" xfId="0" applyFont="1" applyBorder="1" applyAlignment="1">
      <alignment horizontal="left" vertical="center" indent="2" shrinkToFit="1"/>
    </xf>
    <xf numFmtId="0" fontId="7" fillId="0" borderId="80" xfId="0" applyFont="1" applyBorder="1" applyAlignment="1">
      <alignment horizontal="left" vertical="center" indent="2" shrinkToFit="1"/>
    </xf>
    <xf numFmtId="177" fontId="7" fillId="8" borderId="26" xfId="1" applyNumberFormat="1" applyFont="1" applyFill="1" applyBorder="1" applyAlignment="1" applyProtection="1">
      <alignment vertical="center" shrinkToFit="1"/>
    </xf>
    <xf numFmtId="177" fontId="7" fillId="8" borderId="27" xfId="1" applyNumberFormat="1" applyFont="1" applyFill="1" applyBorder="1" applyAlignment="1" applyProtection="1">
      <alignment vertical="center" shrinkToFit="1"/>
    </xf>
    <xf numFmtId="177" fontId="7" fillId="8" borderId="80" xfId="1" applyNumberFormat="1" applyFont="1" applyFill="1" applyBorder="1" applyAlignment="1" applyProtection="1">
      <alignment vertical="center" shrinkToFit="1"/>
    </xf>
    <xf numFmtId="177" fontId="15" fillId="8" borderId="3" xfId="1" applyNumberFormat="1" applyFont="1" applyFill="1" applyBorder="1" applyAlignment="1" applyProtection="1">
      <alignment vertical="center" shrinkToFit="1"/>
    </xf>
    <xf numFmtId="177" fontId="15" fillId="8" borderId="5" xfId="1" applyNumberFormat="1" applyFont="1" applyFill="1" applyBorder="1" applyAlignment="1" applyProtection="1">
      <alignment vertical="center" shrinkToFit="1"/>
    </xf>
    <xf numFmtId="177" fontId="15" fillId="8" borderId="6" xfId="1" applyNumberFormat="1" applyFont="1" applyFill="1" applyBorder="1" applyAlignment="1" applyProtection="1">
      <alignment vertical="center" shrinkToFit="1"/>
    </xf>
    <xf numFmtId="177" fontId="15" fillId="8" borderId="54" xfId="1" applyNumberFormat="1" applyFont="1" applyFill="1" applyBorder="1" applyAlignment="1" applyProtection="1">
      <alignment vertical="center" shrinkToFit="1"/>
    </xf>
    <xf numFmtId="177" fontId="15" fillId="8" borderId="55" xfId="1" applyNumberFormat="1" applyFont="1" applyFill="1" applyBorder="1" applyAlignment="1" applyProtection="1">
      <alignment vertical="center" shrinkToFit="1"/>
    </xf>
    <xf numFmtId="177" fontId="15" fillId="8" borderId="53" xfId="1" applyNumberFormat="1" applyFont="1" applyFill="1" applyBorder="1" applyAlignment="1" applyProtection="1">
      <alignment vertical="center" shrinkToFit="1"/>
    </xf>
    <xf numFmtId="177" fontId="7" fillId="8" borderId="54" xfId="1" applyNumberFormat="1" applyFont="1" applyFill="1" applyBorder="1" applyAlignment="1" applyProtection="1">
      <alignment vertical="center" shrinkToFit="1"/>
    </xf>
    <xf numFmtId="177" fontId="7" fillId="8" borderId="55" xfId="1" applyNumberFormat="1" applyFont="1" applyFill="1" applyBorder="1" applyAlignment="1" applyProtection="1">
      <alignment vertical="center" shrinkToFit="1"/>
    </xf>
    <xf numFmtId="177" fontId="7" fillId="8" borderId="53" xfId="1" applyNumberFormat="1" applyFont="1" applyFill="1" applyBorder="1" applyAlignment="1" applyProtection="1">
      <alignment vertical="center" shrinkToFit="1"/>
    </xf>
    <xf numFmtId="0" fontId="7" fillId="8" borderId="50" xfId="1" applyNumberFormat="1" applyFont="1" applyFill="1" applyBorder="1" applyAlignment="1" applyProtection="1">
      <alignment horizontal="center" vertical="center" shrinkToFit="1"/>
      <protection locked="0"/>
    </xf>
    <xf numFmtId="0" fontId="7" fillId="8" borderId="49" xfId="1" applyNumberFormat="1" applyFont="1" applyFill="1" applyBorder="1" applyAlignment="1" applyProtection="1">
      <alignment horizontal="center" vertical="center" shrinkToFit="1"/>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9">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mruColors>
      <color rgb="FFFFFFCC"/>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8746-57D0-4F5D-AFE8-CB2F76ACC505}">
  <sheetPr>
    <tabColor rgb="FF7030A0"/>
  </sheetPr>
  <dimension ref="A2:L16"/>
  <sheetViews>
    <sheetView workbookViewId="0">
      <selection activeCell="M8" sqref="M8"/>
    </sheetView>
  </sheetViews>
  <sheetFormatPr defaultColWidth="9" defaultRowHeight="19.2" x14ac:dyDescent="0.2"/>
  <cols>
    <col min="1" max="1" width="9" style="3"/>
    <col min="2" max="3" width="17.109375" style="3" customWidth="1"/>
    <col min="4" max="4" width="18.44140625" style="3" customWidth="1"/>
    <col min="5" max="5" width="17.109375" style="3" customWidth="1"/>
    <col min="6" max="6" width="18.44140625" style="3" customWidth="1"/>
    <col min="7" max="16384" width="9" style="3"/>
  </cols>
  <sheetData>
    <row r="2" spans="1:12" x14ac:dyDescent="0.2">
      <c r="A2" s="3" t="s">
        <v>129</v>
      </c>
      <c r="B2" s="1" t="s">
        <v>8</v>
      </c>
      <c r="C2" s="7" t="s">
        <v>49</v>
      </c>
      <c r="D2" s="2" t="s">
        <v>9</v>
      </c>
      <c r="E2" s="1" t="s">
        <v>50</v>
      </c>
      <c r="F2" s="8" t="s">
        <v>51</v>
      </c>
      <c r="G2" s="9" t="s">
        <v>6</v>
      </c>
      <c r="H2" s="10" t="s">
        <v>52</v>
      </c>
      <c r="I2" s="3" t="s">
        <v>152</v>
      </c>
      <c r="L2" s="4"/>
    </row>
    <row r="3" spans="1:12" x14ac:dyDescent="0.2">
      <c r="A3" s="3" t="s">
        <v>153</v>
      </c>
      <c r="B3" s="3" t="s">
        <v>154</v>
      </c>
      <c r="C3" s="3" t="s">
        <v>53</v>
      </c>
      <c r="D3" s="3" t="s">
        <v>10</v>
      </c>
      <c r="E3" s="3" t="s">
        <v>14</v>
      </c>
      <c r="F3" s="3" t="s">
        <v>54</v>
      </c>
      <c r="G3" s="11" t="s">
        <v>7</v>
      </c>
      <c r="H3" s="3">
        <v>0</v>
      </c>
      <c r="I3" s="3" t="s">
        <v>127</v>
      </c>
    </row>
    <row r="4" spans="1:12" x14ac:dyDescent="0.2">
      <c r="A4" s="3" t="s">
        <v>155</v>
      </c>
      <c r="B4" s="3" t="s">
        <v>156</v>
      </c>
      <c r="C4" s="3" t="s">
        <v>14</v>
      </c>
      <c r="D4" s="3" t="s">
        <v>14</v>
      </c>
      <c r="E4" s="3" t="s">
        <v>55</v>
      </c>
      <c r="F4" s="3" t="s">
        <v>56</v>
      </c>
      <c r="G4" s="11" t="s">
        <v>13</v>
      </c>
      <c r="H4" s="3">
        <v>1</v>
      </c>
      <c r="I4" s="3" t="s">
        <v>128</v>
      </c>
    </row>
    <row r="5" spans="1:12" ht="21" x14ac:dyDescent="0.2">
      <c r="B5" s="3" t="s">
        <v>11</v>
      </c>
      <c r="C5" s="3" t="s">
        <v>57</v>
      </c>
      <c r="D5" s="3" t="s">
        <v>12</v>
      </c>
      <c r="F5" s="3" t="s">
        <v>58</v>
      </c>
      <c r="G5" s="11" t="s">
        <v>15</v>
      </c>
      <c r="H5" s="3">
        <v>2</v>
      </c>
    </row>
    <row r="6" spans="1:12" x14ac:dyDescent="0.2">
      <c r="B6" s="3" t="s">
        <v>14</v>
      </c>
      <c r="C6" s="3" t="s">
        <v>14</v>
      </c>
      <c r="D6" s="3" t="s">
        <v>14</v>
      </c>
      <c r="E6" s="3" t="s">
        <v>59</v>
      </c>
      <c r="F6" s="3" t="s">
        <v>60</v>
      </c>
      <c r="G6" s="11" t="s">
        <v>16</v>
      </c>
      <c r="H6" s="3">
        <v>3</v>
      </c>
    </row>
    <row r="7" spans="1:12" x14ac:dyDescent="0.2">
      <c r="E7" s="3" t="s">
        <v>61</v>
      </c>
      <c r="F7" s="3" t="s">
        <v>62</v>
      </c>
      <c r="G7" s="11" t="s">
        <v>17</v>
      </c>
      <c r="H7" s="3">
        <v>4</v>
      </c>
    </row>
    <row r="8" spans="1:12" x14ac:dyDescent="0.2">
      <c r="G8" s="11" t="s">
        <v>18</v>
      </c>
      <c r="H8" s="3">
        <v>5</v>
      </c>
    </row>
    <row r="9" spans="1:12" x14ac:dyDescent="0.2">
      <c r="G9" s="11" t="s">
        <v>19</v>
      </c>
      <c r="H9" s="3">
        <v>6</v>
      </c>
    </row>
    <row r="10" spans="1:12" x14ac:dyDescent="0.2">
      <c r="G10" s="11" t="s">
        <v>20</v>
      </c>
      <c r="H10" s="3">
        <v>7</v>
      </c>
    </row>
    <row r="11" spans="1:12" x14ac:dyDescent="0.2">
      <c r="G11" s="11" t="s">
        <v>21</v>
      </c>
      <c r="H11" s="3">
        <v>8</v>
      </c>
    </row>
    <row r="12" spans="1:12" x14ac:dyDescent="0.2">
      <c r="G12" s="11" t="s">
        <v>22</v>
      </c>
      <c r="H12" s="3">
        <v>9</v>
      </c>
    </row>
    <row r="13" spans="1:12" x14ac:dyDescent="0.2">
      <c r="G13" s="11" t="s">
        <v>23</v>
      </c>
      <c r="H13" s="3">
        <v>10</v>
      </c>
    </row>
    <row r="14" spans="1:12" x14ac:dyDescent="0.2">
      <c r="G14" s="11" t="s">
        <v>24</v>
      </c>
    </row>
    <row r="15" spans="1:12" x14ac:dyDescent="0.2">
      <c r="G15" s="11" t="s">
        <v>25</v>
      </c>
    </row>
    <row r="16" spans="1:12" x14ac:dyDescent="0.2">
      <c r="G16" s="11" t="s">
        <v>26</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10D4-1FB3-4019-B6C5-548E858F13F7}">
  <dimension ref="A1:L42"/>
  <sheetViews>
    <sheetView showGridLines="0" view="pageBreakPreview" zoomScale="70" zoomScaleNormal="70" zoomScaleSheetLayoutView="70" workbookViewId="0"/>
  </sheetViews>
  <sheetFormatPr defaultColWidth="9" defaultRowHeight="14.4" x14ac:dyDescent="0.2"/>
  <cols>
    <col min="1" max="1" width="2.6640625" style="81" customWidth="1"/>
    <col min="2" max="2" width="10.6640625" style="81" customWidth="1"/>
    <col min="3" max="3" width="42.6640625" style="81" customWidth="1"/>
    <col min="4" max="4" width="13.109375" style="85" customWidth="1"/>
    <col min="5" max="6" width="6.6640625" style="85" customWidth="1"/>
    <col min="7" max="7" width="13.109375" style="81" customWidth="1"/>
    <col min="8" max="8" width="1.6640625" style="81" customWidth="1"/>
    <col min="9" max="9" width="45.6640625" style="80" customWidth="1"/>
    <col min="10" max="10" width="35.6640625" style="80" customWidth="1"/>
    <col min="11" max="11" width="15.6640625" style="81" customWidth="1"/>
    <col min="12" max="12" width="10.6640625" style="5" customWidth="1"/>
    <col min="13" max="125" width="2.6640625" style="81" customWidth="1"/>
    <col min="126" max="16384" width="9" style="81"/>
  </cols>
  <sheetData>
    <row r="1" spans="1:9" ht="10.5" customHeight="1" x14ac:dyDescent="0.2"/>
    <row r="2" spans="1:9" ht="19.5" customHeight="1" x14ac:dyDescent="0.2">
      <c r="A2" s="69"/>
      <c r="B2" s="64" t="s">
        <v>173</v>
      </c>
      <c r="C2" s="69"/>
      <c r="D2" s="86"/>
      <c r="E2" s="86"/>
      <c r="F2" s="86"/>
      <c r="G2" s="69"/>
      <c r="I2" s="80" t="str">
        <f>'18号'!W2</f>
        <v>Ver.5</v>
      </c>
    </row>
    <row r="3" spans="1:9" ht="30" customHeight="1" thickBot="1" x14ac:dyDescent="0.25">
      <c r="A3" s="69"/>
      <c r="B3" s="224" t="s">
        <v>109</v>
      </c>
      <c r="C3" s="225"/>
      <c r="D3" s="225"/>
      <c r="E3" s="225"/>
      <c r="F3" s="225"/>
      <c r="G3" s="225"/>
      <c r="I3" s="87" t="s">
        <v>64</v>
      </c>
    </row>
    <row r="4" spans="1:9" ht="19.5" customHeight="1" thickBot="1" x14ac:dyDescent="0.25">
      <c r="A4" s="69"/>
      <c r="B4" s="88" t="s">
        <v>65</v>
      </c>
      <c r="C4" s="89" t="s">
        <v>66</v>
      </c>
      <c r="D4" s="89" t="s">
        <v>67</v>
      </c>
      <c r="E4" s="89" t="s">
        <v>68</v>
      </c>
      <c r="F4" s="90" t="s">
        <v>6</v>
      </c>
      <c r="G4" s="91" t="s">
        <v>69</v>
      </c>
    </row>
    <row r="5" spans="1:9" ht="19.5" customHeight="1" thickTop="1" x14ac:dyDescent="0.2">
      <c r="A5" s="92">
        <v>1</v>
      </c>
      <c r="B5" s="24"/>
      <c r="C5" s="25"/>
      <c r="D5" s="26"/>
      <c r="E5" s="27"/>
      <c r="F5" s="28"/>
      <c r="G5" s="93" t="str">
        <f>IF(D5="","",D5*E5)</f>
        <v/>
      </c>
    </row>
    <row r="6" spans="1:9" ht="19.5" customHeight="1" x14ac:dyDescent="0.2">
      <c r="A6" s="92">
        <v>2</v>
      </c>
      <c r="B6" s="30"/>
      <c r="C6" s="31"/>
      <c r="D6" s="32"/>
      <c r="E6" s="33"/>
      <c r="F6" s="28"/>
      <c r="G6" s="94" t="str">
        <f t="shared" ref="G6:G34" si="0">IF(D6="","",D6*E6)</f>
        <v/>
      </c>
    </row>
    <row r="7" spans="1:9" ht="19.5" customHeight="1" x14ac:dyDescent="0.2">
      <c r="A7" s="92">
        <v>3</v>
      </c>
      <c r="B7" s="30"/>
      <c r="C7" s="31"/>
      <c r="D7" s="32"/>
      <c r="E7" s="33"/>
      <c r="F7" s="28"/>
      <c r="G7" s="94" t="str">
        <f t="shared" si="0"/>
        <v/>
      </c>
    </row>
    <row r="8" spans="1:9" ht="19.5" customHeight="1" x14ac:dyDescent="0.2">
      <c r="A8" s="92">
        <v>4</v>
      </c>
      <c r="B8" s="30"/>
      <c r="C8" s="31"/>
      <c r="D8" s="32"/>
      <c r="E8" s="33"/>
      <c r="F8" s="28"/>
      <c r="G8" s="94" t="str">
        <f t="shared" si="0"/>
        <v/>
      </c>
    </row>
    <row r="9" spans="1:9" ht="19.5" customHeight="1" x14ac:dyDescent="0.2">
      <c r="A9" s="92">
        <v>5</v>
      </c>
      <c r="B9" s="30"/>
      <c r="C9" s="31"/>
      <c r="D9" s="32"/>
      <c r="E9" s="33"/>
      <c r="F9" s="28"/>
      <c r="G9" s="94" t="str">
        <f t="shared" si="0"/>
        <v/>
      </c>
    </row>
    <row r="10" spans="1:9" ht="19.5" customHeight="1" x14ac:dyDescent="0.2">
      <c r="A10" s="92">
        <v>6</v>
      </c>
      <c r="B10" s="30"/>
      <c r="C10" s="31"/>
      <c r="D10" s="32"/>
      <c r="E10" s="33"/>
      <c r="F10" s="28"/>
      <c r="G10" s="94" t="str">
        <f t="shared" si="0"/>
        <v/>
      </c>
    </row>
    <row r="11" spans="1:9" ht="19.5" customHeight="1" x14ac:dyDescent="0.2">
      <c r="A11" s="92">
        <v>7</v>
      </c>
      <c r="B11" s="30"/>
      <c r="C11" s="31"/>
      <c r="D11" s="32"/>
      <c r="E11" s="33"/>
      <c r="F11" s="28"/>
      <c r="G11" s="94" t="str">
        <f t="shared" si="0"/>
        <v/>
      </c>
    </row>
    <row r="12" spans="1:9" ht="19.5" customHeight="1" x14ac:dyDescent="0.2">
      <c r="A12" s="92">
        <v>8</v>
      </c>
      <c r="B12" s="30"/>
      <c r="C12" s="31"/>
      <c r="D12" s="32"/>
      <c r="E12" s="33"/>
      <c r="F12" s="28"/>
      <c r="G12" s="94" t="str">
        <f t="shared" si="0"/>
        <v/>
      </c>
    </row>
    <row r="13" spans="1:9" ht="19.5" customHeight="1" x14ac:dyDescent="0.2">
      <c r="A13" s="92">
        <v>9</v>
      </c>
      <c r="B13" s="30"/>
      <c r="C13" s="31"/>
      <c r="D13" s="32"/>
      <c r="E13" s="33"/>
      <c r="F13" s="28"/>
      <c r="G13" s="94" t="str">
        <f t="shared" si="0"/>
        <v/>
      </c>
    </row>
    <row r="14" spans="1:9" ht="19.5" customHeight="1" x14ac:dyDescent="0.2">
      <c r="A14" s="92">
        <v>10</v>
      </c>
      <c r="B14" s="30"/>
      <c r="C14" s="31"/>
      <c r="D14" s="32"/>
      <c r="E14" s="33"/>
      <c r="F14" s="28"/>
      <c r="G14" s="94" t="str">
        <f t="shared" si="0"/>
        <v/>
      </c>
    </row>
    <row r="15" spans="1:9" ht="19.5" customHeight="1" x14ac:dyDescent="0.2">
      <c r="A15" s="92">
        <v>11</v>
      </c>
      <c r="B15" s="30"/>
      <c r="C15" s="31"/>
      <c r="D15" s="32"/>
      <c r="E15" s="33"/>
      <c r="F15" s="28"/>
      <c r="G15" s="94" t="str">
        <f t="shared" si="0"/>
        <v/>
      </c>
    </row>
    <row r="16" spans="1:9" ht="19.5" customHeight="1" x14ac:dyDescent="0.2">
      <c r="A16" s="92">
        <v>12</v>
      </c>
      <c r="B16" s="30"/>
      <c r="C16" s="31"/>
      <c r="D16" s="32"/>
      <c r="E16" s="33"/>
      <c r="F16" s="28"/>
      <c r="G16" s="94" t="str">
        <f t="shared" si="0"/>
        <v/>
      </c>
    </row>
    <row r="17" spans="1:12" ht="19.5" customHeight="1" x14ac:dyDescent="0.2">
      <c r="A17" s="92">
        <v>13</v>
      </c>
      <c r="B17" s="30"/>
      <c r="C17" s="31"/>
      <c r="D17" s="32"/>
      <c r="E17" s="33"/>
      <c r="F17" s="28"/>
      <c r="G17" s="94" t="str">
        <f t="shared" si="0"/>
        <v/>
      </c>
    </row>
    <row r="18" spans="1:12" ht="19.5" customHeight="1" x14ac:dyDescent="0.2">
      <c r="A18" s="92">
        <v>14</v>
      </c>
      <c r="B18" s="30"/>
      <c r="C18" s="31"/>
      <c r="D18" s="32"/>
      <c r="E18" s="33"/>
      <c r="F18" s="28"/>
      <c r="G18" s="94" t="str">
        <f t="shared" si="0"/>
        <v/>
      </c>
    </row>
    <row r="19" spans="1:12" ht="19.5" customHeight="1" x14ac:dyDescent="0.2">
      <c r="A19" s="92">
        <v>15</v>
      </c>
      <c r="B19" s="30"/>
      <c r="C19" s="31"/>
      <c r="D19" s="32"/>
      <c r="E19" s="33"/>
      <c r="F19" s="28"/>
      <c r="G19" s="94" t="str">
        <f t="shared" si="0"/>
        <v/>
      </c>
    </row>
    <row r="20" spans="1:12" ht="19.5" customHeight="1" x14ac:dyDescent="0.2">
      <c r="A20" s="92">
        <v>16</v>
      </c>
      <c r="B20" s="30"/>
      <c r="C20" s="31"/>
      <c r="D20" s="32"/>
      <c r="E20" s="33"/>
      <c r="F20" s="28"/>
      <c r="G20" s="94" t="str">
        <f t="shared" si="0"/>
        <v/>
      </c>
    </row>
    <row r="21" spans="1:12" ht="19.5" customHeight="1" x14ac:dyDescent="0.2">
      <c r="A21" s="92">
        <v>17</v>
      </c>
      <c r="B21" s="30"/>
      <c r="C21" s="31"/>
      <c r="D21" s="32"/>
      <c r="E21" s="33"/>
      <c r="F21" s="28"/>
      <c r="G21" s="94" t="str">
        <f t="shared" si="0"/>
        <v/>
      </c>
      <c r="J21" s="69" t="s">
        <v>126</v>
      </c>
      <c r="K21" s="64"/>
    </row>
    <row r="22" spans="1:12" ht="19.5" customHeight="1" x14ac:dyDescent="0.2">
      <c r="A22" s="92">
        <v>18</v>
      </c>
      <c r="B22" s="30"/>
      <c r="C22" s="31"/>
      <c r="D22" s="32"/>
      <c r="E22" s="33"/>
      <c r="F22" s="28"/>
      <c r="G22" s="94" t="str">
        <f t="shared" si="0"/>
        <v/>
      </c>
      <c r="J22" s="70" t="s">
        <v>127</v>
      </c>
      <c r="K22" s="54">
        <f>(D37+D38-G40)</f>
        <v>0</v>
      </c>
    </row>
    <row r="23" spans="1:12" ht="19.5" customHeight="1" x14ac:dyDescent="0.2">
      <c r="A23" s="92">
        <v>19</v>
      </c>
      <c r="B23" s="30"/>
      <c r="C23" s="31"/>
      <c r="D23" s="32"/>
      <c r="E23" s="33"/>
      <c r="F23" s="28"/>
      <c r="G23" s="94" t="str">
        <f t="shared" si="0"/>
        <v/>
      </c>
      <c r="J23" s="70" t="s">
        <v>128</v>
      </c>
      <c r="K23" s="54">
        <f>(D37+D38)</f>
        <v>0</v>
      </c>
    </row>
    <row r="24" spans="1:12" ht="19.5" customHeight="1" x14ac:dyDescent="0.2">
      <c r="A24" s="92">
        <v>20</v>
      </c>
      <c r="B24" s="30"/>
      <c r="C24" s="31"/>
      <c r="D24" s="32"/>
      <c r="E24" s="33"/>
      <c r="F24" s="28"/>
      <c r="G24" s="94" t="str">
        <f t="shared" si="0"/>
        <v/>
      </c>
      <c r="J24" s="98" t="s">
        <v>140</v>
      </c>
    </row>
    <row r="25" spans="1:12" ht="19.5" customHeight="1" x14ac:dyDescent="0.2">
      <c r="A25" s="92">
        <v>21</v>
      </c>
      <c r="B25" s="30"/>
      <c r="C25" s="31"/>
      <c r="D25" s="32"/>
      <c r="E25" s="33"/>
      <c r="F25" s="28"/>
      <c r="G25" s="94" t="str">
        <f t="shared" si="0"/>
        <v/>
      </c>
      <c r="J25" s="70" t="s">
        <v>141</v>
      </c>
      <c r="K25" s="99">
        <v>140000</v>
      </c>
      <c r="L25" s="64" t="s">
        <v>142</v>
      </c>
    </row>
    <row r="26" spans="1:12" ht="19.5" customHeight="1" x14ac:dyDescent="0.2">
      <c r="A26" s="92">
        <v>22</v>
      </c>
      <c r="B26" s="30"/>
      <c r="C26" s="31"/>
      <c r="D26" s="32"/>
      <c r="E26" s="33"/>
      <c r="F26" s="28"/>
      <c r="G26" s="94" t="str">
        <f t="shared" si="0"/>
        <v/>
      </c>
      <c r="J26" s="70" t="s">
        <v>143</v>
      </c>
      <c r="K26" s="99">
        <f>(300*$K$25)</f>
        <v>42000000</v>
      </c>
      <c r="L26" s="5" t="s">
        <v>144</v>
      </c>
    </row>
    <row r="27" spans="1:12" ht="19.5" customHeight="1" x14ac:dyDescent="0.2">
      <c r="A27" s="92">
        <v>23</v>
      </c>
      <c r="B27" s="30"/>
      <c r="C27" s="31"/>
      <c r="D27" s="32"/>
      <c r="E27" s="33"/>
      <c r="F27" s="28"/>
      <c r="G27" s="94" t="str">
        <f t="shared" si="0"/>
        <v/>
      </c>
      <c r="J27" s="70" t="s">
        <v>145</v>
      </c>
      <c r="K27" s="99">
        <v>64000000</v>
      </c>
      <c r="L27" s="5" t="s">
        <v>144</v>
      </c>
    </row>
    <row r="28" spans="1:12" ht="19.5" customHeight="1" x14ac:dyDescent="0.2">
      <c r="A28" s="92">
        <v>24</v>
      </c>
      <c r="B28" s="30"/>
      <c r="C28" s="31"/>
      <c r="D28" s="32"/>
      <c r="E28" s="33"/>
      <c r="F28" s="28"/>
      <c r="G28" s="94" t="str">
        <f t="shared" si="0"/>
        <v/>
      </c>
      <c r="J28" s="98" t="s">
        <v>146</v>
      </c>
    </row>
    <row r="29" spans="1:12" ht="19.5" customHeight="1" x14ac:dyDescent="0.2">
      <c r="A29" s="92">
        <v>25</v>
      </c>
      <c r="B29" s="30"/>
      <c r="C29" s="31"/>
      <c r="D29" s="32"/>
      <c r="E29" s="33"/>
      <c r="F29" s="28"/>
      <c r="G29" s="94" t="str">
        <f t="shared" si="0"/>
        <v/>
      </c>
      <c r="J29" s="70" t="str">
        <f>IF(E35&lt;=300,J25,J26)</f>
        <v>300Nm3以内</v>
      </c>
      <c r="K29" s="99">
        <f>IF(J29=J25,E35*K25,IF(J29=J26,K26,""))</f>
        <v>0</v>
      </c>
    </row>
    <row r="30" spans="1:12" ht="19.5" customHeight="1" x14ac:dyDescent="0.2">
      <c r="A30" s="92">
        <v>26</v>
      </c>
      <c r="B30" s="30"/>
      <c r="C30" s="31"/>
      <c r="D30" s="32"/>
      <c r="E30" s="33"/>
      <c r="F30" s="28"/>
      <c r="G30" s="94" t="str">
        <f t="shared" si="0"/>
        <v/>
      </c>
      <c r="J30" s="70" t="s">
        <v>147</v>
      </c>
      <c r="K30" s="99">
        <f>ROUNDDOWN(G37*2/3,-3)</f>
        <v>0</v>
      </c>
    </row>
    <row r="31" spans="1:12" ht="19.5" customHeight="1" x14ac:dyDescent="0.2">
      <c r="A31" s="92">
        <v>27</v>
      </c>
      <c r="B31" s="30"/>
      <c r="C31" s="31"/>
      <c r="D31" s="32"/>
      <c r="E31" s="33"/>
      <c r="F31" s="28"/>
      <c r="G31" s="94" t="str">
        <f t="shared" si="0"/>
        <v/>
      </c>
    </row>
    <row r="32" spans="1:12" ht="19.5" customHeight="1" x14ac:dyDescent="0.2">
      <c r="A32" s="92">
        <v>28</v>
      </c>
      <c r="B32" s="30"/>
      <c r="C32" s="31"/>
      <c r="D32" s="32"/>
      <c r="E32" s="33"/>
      <c r="F32" s="28"/>
      <c r="G32" s="94" t="str">
        <f>IF(D32="","",D32*E32)</f>
        <v/>
      </c>
      <c r="K32" s="100"/>
    </row>
    <row r="33" spans="1:11" ht="19.5" customHeight="1" x14ac:dyDescent="0.2">
      <c r="A33" s="92">
        <v>29</v>
      </c>
      <c r="B33" s="30"/>
      <c r="C33" s="31"/>
      <c r="D33" s="32"/>
      <c r="E33" s="33"/>
      <c r="F33" s="28"/>
      <c r="G33" s="94" t="str">
        <f t="shared" ref="G33" si="1">IF(D33="","",D33*E33)</f>
        <v/>
      </c>
    </row>
    <row r="34" spans="1:11" ht="19.5" customHeight="1" thickBot="1" x14ac:dyDescent="0.25">
      <c r="A34" s="92">
        <v>30</v>
      </c>
      <c r="B34" s="35"/>
      <c r="C34" s="36"/>
      <c r="D34" s="37"/>
      <c r="E34" s="38"/>
      <c r="F34" s="39"/>
      <c r="G34" s="95" t="str">
        <f t="shared" si="0"/>
        <v/>
      </c>
      <c r="J34" s="98" t="s">
        <v>148</v>
      </c>
    </row>
    <row r="35" spans="1:11" ht="24" customHeight="1" x14ac:dyDescent="0.2">
      <c r="A35" s="69"/>
      <c r="B35" s="231" t="s">
        <v>110</v>
      </c>
      <c r="C35" s="232"/>
      <c r="D35" s="72" t="s">
        <v>149</v>
      </c>
      <c r="E35" s="49"/>
      <c r="F35" s="73" t="s">
        <v>100</v>
      </c>
      <c r="G35" s="60">
        <f>IF(E35&lt;=300,E35*140000,42000000)</f>
        <v>0</v>
      </c>
      <c r="I35" s="6"/>
      <c r="J35" s="54" t="s">
        <v>148</v>
      </c>
      <c r="K35" s="99">
        <f>K27-D37</f>
        <v>64000000</v>
      </c>
    </row>
    <row r="36" spans="1:11" ht="24" customHeight="1" x14ac:dyDescent="0.2">
      <c r="A36" s="69"/>
      <c r="B36" s="233" t="s">
        <v>111</v>
      </c>
      <c r="C36" s="234"/>
      <c r="D36" s="235"/>
      <c r="E36" s="236"/>
      <c r="F36" s="237"/>
      <c r="G36" s="74">
        <f>IF(G35+D38&gt;64000000,64000000-G35,D38)</f>
        <v>0</v>
      </c>
      <c r="I36" s="6"/>
      <c r="J36" s="70" t="s">
        <v>150</v>
      </c>
      <c r="K36" s="99">
        <f>ROUNDDOWN(G38*2/3,-3)</f>
        <v>0</v>
      </c>
    </row>
    <row r="37" spans="1:11" ht="24" customHeight="1" x14ac:dyDescent="0.2">
      <c r="A37" s="69"/>
      <c r="B37" s="199" t="s">
        <v>112</v>
      </c>
      <c r="C37" s="200"/>
      <c r="D37" s="238">
        <f>IF($K$30&lt;=$K$29,$K$30,$K$29)</f>
        <v>0</v>
      </c>
      <c r="E37" s="239"/>
      <c r="F37" s="240"/>
      <c r="G37" s="56">
        <f>SUMIF(B5:B34,"設備費",G5:G34)</f>
        <v>0</v>
      </c>
    </row>
    <row r="38" spans="1:11" ht="24" customHeight="1" x14ac:dyDescent="0.2">
      <c r="A38" s="69"/>
      <c r="B38" s="199" t="s">
        <v>113</v>
      </c>
      <c r="C38" s="200"/>
      <c r="D38" s="241">
        <f>IF($K$36&lt;=$K$35,$K$36,$K$35)</f>
        <v>0</v>
      </c>
      <c r="E38" s="242"/>
      <c r="F38" s="243"/>
      <c r="G38" s="56">
        <f>SUMIFS(G5:G34,B5:B34,"&lt;&gt;"&amp;"▼助成対象外",B5:B34,"&lt;&gt;"&amp;"設備費",B5:B34,"&lt;&gt;"&amp;"")</f>
        <v>0</v>
      </c>
      <c r="K38" s="101"/>
    </row>
    <row r="39" spans="1:11" ht="24" customHeight="1" x14ac:dyDescent="0.2">
      <c r="A39" s="69"/>
      <c r="B39" s="199" t="s">
        <v>114</v>
      </c>
      <c r="C39" s="200"/>
      <c r="D39" s="244"/>
      <c r="E39" s="245"/>
      <c r="F39" s="246"/>
      <c r="G39" s="56">
        <f>SUMIF(B5:B34,"▼助成対象外",G5:G34)</f>
        <v>0</v>
      </c>
    </row>
    <row r="40" spans="1:11" ht="24" customHeight="1" thickBot="1" x14ac:dyDescent="0.25">
      <c r="A40" s="69"/>
      <c r="B40" s="205" t="s">
        <v>115</v>
      </c>
      <c r="C40" s="206"/>
      <c r="D40" s="63" t="s">
        <v>74</v>
      </c>
      <c r="E40" s="207" t="s">
        <v>152</v>
      </c>
      <c r="F40" s="208"/>
      <c r="G40" s="42"/>
      <c r="H40" s="6" t="s">
        <v>157</v>
      </c>
    </row>
    <row r="41" spans="1:11" ht="37.5" customHeight="1" thickTop="1" thickBot="1" x14ac:dyDescent="0.25">
      <c r="A41" s="69"/>
      <c r="B41" s="209" t="s">
        <v>116</v>
      </c>
      <c r="C41" s="210"/>
      <c r="D41" s="211" t="str">
        <f>IF(E40=J22,K22,IF(E40=J23,K23,""))</f>
        <v/>
      </c>
      <c r="E41" s="212"/>
      <c r="F41" s="213"/>
      <c r="G41" s="57" t="str">
        <f>IF(ISERROR(D41),0,IF(D41&lt;0,0,D41))</f>
        <v/>
      </c>
    </row>
    <row r="42" spans="1:11" ht="22.5" customHeight="1" x14ac:dyDescent="0.2">
      <c r="A42" s="69"/>
      <c r="B42" s="228" t="s">
        <v>76</v>
      </c>
      <c r="C42" s="228"/>
      <c r="D42" s="228"/>
      <c r="E42" s="228"/>
      <c r="F42" s="228"/>
      <c r="G42" s="228"/>
      <c r="H42" s="96"/>
    </row>
  </sheetData>
  <sheetProtection algorithmName="SHA-512" hashValue="ooJrPZQigt5mUV1MAsxztyrRekOdDmdgE31gbhq4n3MABDyg5mnzF+NYnEdIVvKuYhmIR8FGkcZiD+m/JeLZVg==" saltValue="6yRDbjuWa/ZJrD5kZ5ZCLw==" spinCount="100000" sheet="1" formatCells="0" formatColumns="0" formatRows="0"/>
  <mergeCells count="15">
    <mergeCell ref="B41:C41"/>
    <mergeCell ref="D41:F41"/>
    <mergeCell ref="B42:G42"/>
    <mergeCell ref="B38:C38"/>
    <mergeCell ref="D38:F38"/>
    <mergeCell ref="B39:C39"/>
    <mergeCell ref="D39:F39"/>
    <mergeCell ref="B40:C40"/>
    <mergeCell ref="E40:F40"/>
    <mergeCell ref="B3:G3"/>
    <mergeCell ref="B35:C35"/>
    <mergeCell ref="B36:C36"/>
    <mergeCell ref="D36:F36"/>
    <mergeCell ref="B37:C37"/>
    <mergeCell ref="D37:F37"/>
  </mergeCells>
  <phoneticPr fontId="3"/>
  <conditionalFormatting sqref="G40">
    <cfRule type="expression" dxfId="1" priority="1">
      <formula>OR(AND($E$40="申請無し",$G$40&lt;&gt;0),AND($E$40="申請有り",$G$40&lt;=0))</formula>
    </cfRule>
  </conditionalFormatting>
  <dataValidations count="2">
    <dataValidation imeMode="off" allowBlank="1" showInputMessage="1" showErrorMessage="1" sqref="G5:G34 D5:E34 G40" xr:uid="{188B4AD4-952F-4C68-BDE7-09E166520352}"/>
    <dataValidation type="whole" operator="greaterThanOrEqual" allowBlank="1" showInputMessage="1" sqref="E35" xr:uid="{31E3352A-192A-441B-BCA8-A5979A3A5F53}">
      <formula1>0</formula1>
    </dataValidation>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C96DF95-03D3-4911-9151-0DD775F7518E}">
          <x14:formula1>
            <xm:f>'選択肢 (2)'!$I$2:$I$4</xm:f>
          </x14:formula1>
          <xm:sqref>E40:F40</xm:sqref>
        </x14:dataValidation>
        <x14:dataValidation type="list" imeMode="off" allowBlank="1" xr:uid="{A87C81F2-E316-4A0F-862F-D5D06A6D45A7}">
          <x14:formula1>
            <xm:f>'選択肢 (2)'!$G$3:$G$16</xm:f>
          </x14:formula1>
          <xm:sqref>F5:F34</xm:sqref>
        </x14:dataValidation>
        <x14:dataValidation type="list" allowBlank="1" showInputMessage="1" showErrorMessage="1" xr:uid="{A4717330-4DD0-483A-8A78-8BFC687509E2}">
          <x14:formula1>
            <xm:f>'選択肢 (2)'!$F$3:$F$7</xm:f>
          </x14:formula1>
          <xm:sqref>B5:B34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1C146-2F1F-4E8B-993B-178ACAC6A16D}">
  <dimension ref="A1:K40"/>
  <sheetViews>
    <sheetView showGridLines="0" view="pageBreakPreview" zoomScale="70" zoomScaleNormal="70" zoomScaleSheetLayoutView="70" workbookViewId="0"/>
  </sheetViews>
  <sheetFormatPr defaultColWidth="9" defaultRowHeight="14.4" x14ac:dyDescent="0.2"/>
  <cols>
    <col min="1" max="1" width="2.6640625" style="12" customWidth="1"/>
    <col min="2" max="2" width="10.6640625" style="12" customWidth="1"/>
    <col min="3" max="3" width="42.6640625" style="12" customWidth="1"/>
    <col min="4" max="4" width="13.109375" style="13" customWidth="1"/>
    <col min="5" max="6" width="6.6640625" style="13" customWidth="1"/>
    <col min="7" max="7" width="13.109375" style="12" customWidth="1"/>
    <col min="8" max="8" width="1.6640625" style="12" customWidth="1"/>
    <col min="9" max="9" width="45.6640625" style="14" customWidth="1"/>
    <col min="10" max="10" width="35.6640625" style="14" customWidth="1"/>
    <col min="11" max="11" width="15.6640625" style="12" customWidth="1"/>
    <col min="12" max="125" width="2.6640625" style="12" customWidth="1"/>
    <col min="126" max="16384" width="9" style="12"/>
  </cols>
  <sheetData>
    <row r="1" spans="1:9" ht="10.5" customHeight="1" x14ac:dyDescent="0.2"/>
    <row r="2" spans="1:9" ht="19.5" customHeight="1" x14ac:dyDescent="0.2">
      <c r="A2" s="15"/>
      <c r="B2" s="16" t="s">
        <v>174</v>
      </c>
      <c r="C2" s="15"/>
      <c r="D2" s="17"/>
      <c r="E2" s="17"/>
      <c r="F2" s="17"/>
      <c r="G2" s="15"/>
      <c r="I2" s="14" t="str">
        <f>'18号'!W2</f>
        <v>Ver.5</v>
      </c>
    </row>
    <row r="3" spans="1:9" ht="30" customHeight="1" thickBot="1" x14ac:dyDescent="0.25">
      <c r="A3" s="15"/>
      <c r="B3" s="192" t="s">
        <v>117</v>
      </c>
      <c r="C3" s="193"/>
      <c r="D3" s="193"/>
      <c r="E3" s="193"/>
      <c r="F3" s="193"/>
      <c r="G3" s="193"/>
      <c r="I3" s="18" t="s">
        <v>64</v>
      </c>
    </row>
    <row r="4" spans="1:9" ht="19.5" customHeight="1" thickBot="1" x14ac:dyDescent="0.25">
      <c r="A4" s="15"/>
      <c r="B4" s="19" t="s">
        <v>65</v>
      </c>
      <c r="C4" s="20" t="s">
        <v>66</v>
      </c>
      <c r="D4" s="20" t="s">
        <v>67</v>
      </c>
      <c r="E4" s="20" t="s">
        <v>68</v>
      </c>
      <c r="F4" s="21" t="s">
        <v>6</v>
      </c>
      <c r="G4" s="22" t="s">
        <v>69</v>
      </c>
    </row>
    <row r="5" spans="1:9" ht="19.5" customHeight="1" thickTop="1" x14ac:dyDescent="0.2">
      <c r="A5" s="23">
        <v>1</v>
      </c>
      <c r="B5" s="24"/>
      <c r="C5" s="25"/>
      <c r="D5" s="26"/>
      <c r="E5" s="27"/>
      <c r="F5" s="28"/>
      <c r="G5" s="29" t="str">
        <f>IF(D5="","",D5*E5)</f>
        <v/>
      </c>
    </row>
    <row r="6" spans="1:9" ht="19.5" customHeight="1" x14ac:dyDescent="0.2">
      <c r="A6" s="23">
        <v>2</v>
      </c>
      <c r="B6" s="30"/>
      <c r="C6" s="31"/>
      <c r="D6" s="32"/>
      <c r="E6" s="33"/>
      <c r="F6" s="28"/>
      <c r="G6" s="34" t="str">
        <f t="shared" ref="G6:G34" si="0">IF(D6="","",D6*E6)</f>
        <v/>
      </c>
    </row>
    <row r="7" spans="1:9" ht="19.5" customHeight="1" x14ac:dyDescent="0.2">
      <c r="A7" s="23">
        <v>3</v>
      </c>
      <c r="B7" s="30"/>
      <c r="C7" s="31"/>
      <c r="D7" s="32"/>
      <c r="E7" s="33"/>
      <c r="F7" s="28"/>
      <c r="G7" s="34" t="str">
        <f t="shared" si="0"/>
        <v/>
      </c>
    </row>
    <row r="8" spans="1:9" ht="19.5" customHeight="1" x14ac:dyDescent="0.2">
      <c r="A8" s="23">
        <v>4</v>
      </c>
      <c r="B8" s="30"/>
      <c r="C8" s="31"/>
      <c r="D8" s="32"/>
      <c r="E8" s="33"/>
      <c r="F8" s="28"/>
      <c r="G8" s="34" t="str">
        <f t="shared" si="0"/>
        <v/>
      </c>
    </row>
    <row r="9" spans="1:9" ht="19.5" customHeight="1" x14ac:dyDescent="0.2">
      <c r="A9" s="23">
        <v>5</v>
      </c>
      <c r="B9" s="30"/>
      <c r="C9" s="31"/>
      <c r="D9" s="32"/>
      <c r="E9" s="33"/>
      <c r="F9" s="28"/>
      <c r="G9" s="34" t="str">
        <f t="shared" si="0"/>
        <v/>
      </c>
    </row>
    <row r="10" spans="1:9" ht="19.5" customHeight="1" x14ac:dyDescent="0.2">
      <c r="A10" s="23">
        <v>6</v>
      </c>
      <c r="B10" s="30"/>
      <c r="C10" s="31"/>
      <c r="D10" s="32"/>
      <c r="E10" s="33"/>
      <c r="F10" s="28"/>
      <c r="G10" s="34" t="str">
        <f t="shared" si="0"/>
        <v/>
      </c>
    </row>
    <row r="11" spans="1:9" ht="19.5" customHeight="1" x14ac:dyDescent="0.2">
      <c r="A11" s="23">
        <v>7</v>
      </c>
      <c r="B11" s="30"/>
      <c r="C11" s="31"/>
      <c r="D11" s="32"/>
      <c r="E11" s="33"/>
      <c r="F11" s="28"/>
      <c r="G11" s="34" t="str">
        <f t="shared" si="0"/>
        <v/>
      </c>
    </row>
    <row r="12" spans="1:9" ht="19.5" customHeight="1" x14ac:dyDescent="0.2">
      <c r="A12" s="23">
        <v>8</v>
      </c>
      <c r="B12" s="30"/>
      <c r="C12" s="31"/>
      <c r="D12" s="32"/>
      <c r="E12" s="33"/>
      <c r="F12" s="28"/>
      <c r="G12" s="34" t="str">
        <f t="shared" si="0"/>
        <v/>
      </c>
    </row>
    <row r="13" spans="1:9" ht="19.5" customHeight="1" x14ac:dyDescent="0.2">
      <c r="A13" s="23">
        <v>9</v>
      </c>
      <c r="B13" s="30"/>
      <c r="C13" s="31"/>
      <c r="D13" s="32"/>
      <c r="E13" s="33"/>
      <c r="F13" s="28"/>
      <c r="G13" s="34" t="str">
        <f t="shared" si="0"/>
        <v/>
      </c>
    </row>
    <row r="14" spans="1:9" ht="19.5" customHeight="1" x14ac:dyDescent="0.2">
      <c r="A14" s="23">
        <v>10</v>
      </c>
      <c r="B14" s="30"/>
      <c r="C14" s="31"/>
      <c r="D14" s="32"/>
      <c r="E14" s="33"/>
      <c r="F14" s="28"/>
      <c r="G14" s="34" t="str">
        <f t="shared" si="0"/>
        <v/>
      </c>
    </row>
    <row r="15" spans="1:9" ht="19.5" customHeight="1" x14ac:dyDescent="0.2">
      <c r="A15" s="23">
        <v>11</v>
      </c>
      <c r="B15" s="30"/>
      <c r="C15" s="31"/>
      <c r="D15" s="32"/>
      <c r="E15" s="33"/>
      <c r="F15" s="28"/>
      <c r="G15" s="34" t="str">
        <f t="shared" si="0"/>
        <v/>
      </c>
    </row>
    <row r="16" spans="1:9" ht="19.5" customHeight="1" x14ac:dyDescent="0.2">
      <c r="A16" s="23">
        <v>12</v>
      </c>
      <c r="B16" s="30"/>
      <c r="C16" s="31"/>
      <c r="D16" s="32"/>
      <c r="E16" s="33"/>
      <c r="F16" s="28"/>
      <c r="G16" s="34" t="str">
        <f t="shared" si="0"/>
        <v/>
      </c>
    </row>
    <row r="17" spans="1:11" ht="19.5" customHeight="1" x14ac:dyDescent="0.2">
      <c r="A17" s="23">
        <v>13</v>
      </c>
      <c r="B17" s="30"/>
      <c r="C17" s="31"/>
      <c r="D17" s="32"/>
      <c r="E17" s="33"/>
      <c r="F17" s="28"/>
      <c r="G17" s="34" t="str">
        <f t="shared" si="0"/>
        <v/>
      </c>
    </row>
    <row r="18" spans="1:11" ht="19.5" customHeight="1" x14ac:dyDescent="0.2">
      <c r="A18" s="23">
        <v>14</v>
      </c>
      <c r="B18" s="30"/>
      <c r="C18" s="31"/>
      <c r="D18" s="32"/>
      <c r="E18" s="33"/>
      <c r="F18" s="28"/>
      <c r="G18" s="34" t="str">
        <f t="shared" si="0"/>
        <v/>
      </c>
    </row>
    <row r="19" spans="1:11" ht="19.5" customHeight="1" x14ac:dyDescent="0.2">
      <c r="A19" s="23">
        <v>15</v>
      </c>
      <c r="B19" s="30"/>
      <c r="C19" s="31"/>
      <c r="D19" s="32"/>
      <c r="E19" s="33"/>
      <c r="F19" s="28"/>
      <c r="G19" s="34" t="str">
        <f t="shared" si="0"/>
        <v/>
      </c>
    </row>
    <row r="20" spans="1:11" ht="19.5" customHeight="1" x14ac:dyDescent="0.2">
      <c r="A20" s="23">
        <v>16</v>
      </c>
      <c r="B20" s="30"/>
      <c r="C20" s="31"/>
      <c r="D20" s="32"/>
      <c r="E20" s="33"/>
      <c r="F20" s="28"/>
      <c r="G20" s="34" t="str">
        <f t="shared" si="0"/>
        <v/>
      </c>
    </row>
    <row r="21" spans="1:11" ht="19.5" customHeight="1" x14ac:dyDescent="0.2">
      <c r="A21" s="23">
        <v>17</v>
      </c>
      <c r="B21" s="30"/>
      <c r="C21" s="31"/>
      <c r="D21" s="32"/>
      <c r="E21" s="33"/>
      <c r="F21" s="28"/>
      <c r="G21" s="34" t="str">
        <f t="shared" si="0"/>
        <v/>
      </c>
      <c r="J21" s="69" t="s">
        <v>126</v>
      </c>
      <c r="K21" s="64"/>
    </row>
    <row r="22" spans="1:11" ht="19.5" customHeight="1" x14ac:dyDescent="0.2">
      <c r="A22" s="23">
        <v>18</v>
      </c>
      <c r="B22" s="30"/>
      <c r="C22" s="31"/>
      <c r="D22" s="32"/>
      <c r="E22" s="33"/>
      <c r="F22" s="28"/>
      <c r="G22" s="34" t="str">
        <f t="shared" si="0"/>
        <v/>
      </c>
      <c r="J22" s="70" t="s">
        <v>127</v>
      </c>
      <c r="K22" s="54">
        <f>IF(ROUNDDOWN(G36*2/3-G38,-3)&gt;G35,G35,ROUNDDOWN(G36*2/3-G38,-3))</f>
        <v>0</v>
      </c>
    </row>
    <row r="23" spans="1:11" ht="19.5" customHeight="1" x14ac:dyDescent="0.2">
      <c r="A23" s="23">
        <v>19</v>
      </c>
      <c r="B23" s="30"/>
      <c r="C23" s="31"/>
      <c r="D23" s="32"/>
      <c r="E23" s="33"/>
      <c r="F23" s="28"/>
      <c r="G23" s="34" t="str">
        <f t="shared" si="0"/>
        <v/>
      </c>
      <c r="J23" s="70" t="s">
        <v>128</v>
      </c>
      <c r="K23" s="54">
        <f>IF(ROUNDDOWN(G36*2/3,-3)&gt;G35,G35,ROUNDDOWN(G36*2/3,-3))</f>
        <v>0</v>
      </c>
    </row>
    <row r="24" spans="1:11" ht="19.5" customHeight="1" x14ac:dyDescent="0.2">
      <c r="A24" s="23">
        <v>20</v>
      </c>
      <c r="B24" s="30"/>
      <c r="C24" s="31"/>
      <c r="D24" s="32"/>
      <c r="E24" s="33"/>
      <c r="F24" s="28"/>
      <c r="G24" s="34" t="str">
        <f t="shared" si="0"/>
        <v/>
      </c>
    </row>
    <row r="25" spans="1:11" ht="19.5" customHeight="1" x14ac:dyDescent="0.2">
      <c r="A25" s="23">
        <v>21</v>
      </c>
      <c r="B25" s="30"/>
      <c r="C25" s="31"/>
      <c r="D25" s="32"/>
      <c r="E25" s="33"/>
      <c r="F25" s="28"/>
      <c r="G25" s="34" t="str">
        <f t="shared" si="0"/>
        <v/>
      </c>
    </row>
    <row r="26" spans="1:11" ht="19.5" customHeight="1" x14ac:dyDescent="0.2">
      <c r="A26" s="23">
        <v>22</v>
      </c>
      <c r="B26" s="30"/>
      <c r="C26" s="31"/>
      <c r="D26" s="32"/>
      <c r="E26" s="33"/>
      <c r="F26" s="28"/>
      <c r="G26" s="34" t="str">
        <f t="shared" si="0"/>
        <v/>
      </c>
    </row>
    <row r="27" spans="1:11" ht="19.5" customHeight="1" x14ac:dyDescent="0.2">
      <c r="A27" s="23">
        <v>23</v>
      </c>
      <c r="B27" s="30"/>
      <c r="C27" s="31"/>
      <c r="D27" s="32"/>
      <c r="E27" s="33"/>
      <c r="F27" s="28"/>
      <c r="G27" s="34" t="str">
        <f t="shared" si="0"/>
        <v/>
      </c>
    </row>
    <row r="28" spans="1:11" ht="19.5" customHeight="1" x14ac:dyDescent="0.2">
      <c r="A28" s="23">
        <v>24</v>
      </c>
      <c r="B28" s="30"/>
      <c r="C28" s="31"/>
      <c r="D28" s="32"/>
      <c r="E28" s="33"/>
      <c r="F28" s="28"/>
      <c r="G28" s="34" t="str">
        <f t="shared" si="0"/>
        <v/>
      </c>
    </row>
    <row r="29" spans="1:11" ht="19.5" customHeight="1" x14ac:dyDescent="0.2">
      <c r="A29" s="23">
        <v>25</v>
      </c>
      <c r="B29" s="30"/>
      <c r="C29" s="31"/>
      <c r="D29" s="32"/>
      <c r="E29" s="33"/>
      <c r="F29" s="28"/>
      <c r="G29" s="34" t="str">
        <f t="shared" si="0"/>
        <v/>
      </c>
    </row>
    <row r="30" spans="1:11" ht="19.5" customHeight="1" x14ac:dyDescent="0.2">
      <c r="A30" s="23">
        <v>26</v>
      </c>
      <c r="B30" s="30"/>
      <c r="C30" s="31"/>
      <c r="D30" s="32"/>
      <c r="E30" s="33"/>
      <c r="F30" s="28"/>
      <c r="G30" s="34" t="str">
        <f t="shared" si="0"/>
        <v/>
      </c>
    </row>
    <row r="31" spans="1:11" ht="19.5" customHeight="1" x14ac:dyDescent="0.2">
      <c r="A31" s="23">
        <v>27</v>
      </c>
      <c r="B31" s="30"/>
      <c r="C31" s="31"/>
      <c r="D31" s="32"/>
      <c r="E31" s="33"/>
      <c r="F31" s="28"/>
      <c r="G31" s="34" t="str">
        <f t="shared" si="0"/>
        <v/>
      </c>
    </row>
    <row r="32" spans="1:11" ht="19.5" customHeight="1" x14ac:dyDescent="0.2">
      <c r="A32" s="23">
        <v>28</v>
      </c>
      <c r="B32" s="30"/>
      <c r="C32" s="31"/>
      <c r="D32" s="32"/>
      <c r="E32" s="33"/>
      <c r="F32" s="28"/>
      <c r="G32" s="34" t="str">
        <f>IF(D32="","",D32*E32)</f>
        <v/>
      </c>
    </row>
    <row r="33" spans="1:8" ht="19.5" customHeight="1" x14ac:dyDescent="0.2">
      <c r="A33" s="23">
        <v>29</v>
      </c>
      <c r="B33" s="30"/>
      <c r="C33" s="31"/>
      <c r="D33" s="32"/>
      <c r="E33" s="33"/>
      <c r="F33" s="28"/>
      <c r="G33" s="34" t="str">
        <f t="shared" ref="G33" si="1">IF(D33="","",D33*E33)</f>
        <v/>
      </c>
    </row>
    <row r="34" spans="1:8" ht="19.5" customHeight="1" thickBot="1" x14ac:dyDescent="0.25">
      <c r="A34" s="23">
        <v>30</v>
      </c>
      <c r="B34" s="35"/>
      <c r="C34" s="36"/>
      <c r="D34" s="37"/>
      <c r="E34" s="38"/>
      <c r="F34" s="39"/>
      <c r="G34" s="40" t="str">
        <f t="shared" si="0"/>
        <v/>
      </c>
    </row>
    <row r="35" spans="1:8" ht="24" customHeight="1" x14ac:dyDescent="0.2">
      <c r="A35" s="15"/>
      <c r="B35" s="195" t="s">
        <v>118</v>
      </c>
      <c r="C35" s="196"/>
      <c r="D35" s="50" t="s">
        <v>151</v>
      </c>
      <c r="E35" s="247"/>
      <c r="F35" s="248"/>
      <c r="G35" s="55">
        <f>63000000</f>
        <v>63000000</v>
      </c>
    </row>
    <row r="36" spans="1:8" ht="24" customHeight="1" x14ac:dyDescent="0.2">
      <c r="A36" s="15"/>
      <c r="B36" s="199" t="s">
        <v>119</v>
      </c>
      <c r="C36" s="200"/>
      <c r="D36" s="201"/>
      <c r="E36" s="202"/>
      <c r="F36" s="203"/>
      <c r="G36" s="56">
        <f>SUMIF(B5:B34,"&lt;&gt;"&amp;"▼助成対象外",G5:G34)</f>
        <v>0</v>
      </c>
    </row>
    <row r="37" spans="1:8" ht="24" customHeight="1" x14ac:dyDescent="0.2">
      <c r="A37" s="15"/>
      <c r="B37" s="199" t="s">
        <v>120</v>
      </c>
      <c r="C37" s="200"/>
      <c r="D37" s="201"/>
      <c r="E37" s="202"/>
      <c r="F37" s="203"/>
      <c r="G37" s="56">
        <f>SUMIF(B5:B34,"▼助成対象外",G5:G34)</f>
        <v>0</v>
      </c>
    </row>
    <row r="38" spans="1:8" ht="24" customHeight="1" thickBot="1" x14ac:dyDescent="0.25">
      <c r="A38" s="15"/>
      <c r="B38" s="205" t="s">
        <v>73</v>
      </c>
      <c r="C38" s="206"/>
      <c r="D38" s="75" t="s">
        <v>74</v>
      </c>
      <c r="E38" s="207" t="s">
        <v>152</v>
      </c>
      <c r="F38" s="208"/>
      <c r="G38" s="42"/>
      <c r="H38" s="48" t="s">
        <v>157</v>
      </c>
    </row>
    <row r="39" spans="1:8" ht="37.5" customHeight="1" thickTop="1" thickBot="1" x14ac:dyDescent="0.25">
      <c r="A39" s="15"/>
      <c r="B39" s="209" t="s">
        <v>121</v>
      </c>
      <c r="C39" s="210"/>
      <c r="D39" s="211" t="str">
        <f>IF(E38=J22,K22,IF(E38=J23,K23,""))</f>
        <v/>
      </c>
      <c r="E39" s="212"/>
      <c r="F39" s="213"/>
      <c r="G39" s="57" t="str">
        <f>IF(OR($G$35=0,ISERROR(D39)),0,IF(D39&lt;0,0,D39))</f>
        <v/>
      </c>
    </row>
    <row r="40" spans="1:8" ht="22.5" customHeight="1" x14ac:dyDescent="0.2">
      <c r="A40" s="15"/>
      <c r="B40" s="228" t="s">
        <v>76</v>
      </c>
      <c r="C40" s="228"/>
      <c r="D40" s="228"/>
      <c r="E40" s="228"/>
      <c r="F40" s="228"/>
      <c r="G40" s="228"/>
      <c r="H40" s="43"/>
    </row>
  </sheetData>
  <sheetProtection algorithmName="SHA-512" hashValue="xVKK+Nijw7hfTYOWDVf/KzBNvj9m8INIltyONkJWPW76gDIqazONt9avIcof0owuzcs1AVMHUhreqQv4Bfkpfw==" saltValue="Y/riBIHHjlb2PfWYOJj1ZQ==" spinCount="100000" sheet="1" formatCells="0" formatColumns="0" formatRows="0"/>
  <mergeCells count="12">
    <mergeCell ref="B38:C38"/>
    <mergeCell ref="E38:F38"/>
    <mergeCell ref="B39:C39"/>
    <mergeCell ref="D39:F39"/>
    <mergeCell ref="B40:G40"/>
    <mergeCell ref="B37:C37"/>
    <mergeCell ref="D37:F37"/>
    <mergeCell ref="B3:G3"/>
    <mergeCell ref="B35:C35"/>
    <mergeCell ref="E35:F35"/>
    <mergeCell ref="B36:C36"/>
    <mergeCell ref="D36:F36"/>
  </mergeCells>
  <phoneticPr fontId="3"/>
  <conditionalFormatting sqref="G38">
    <cfRule type="expression" dxfId="0" priority="1">
      <formula>OR(AND($E$38="申請無し",$G$38&lt;&gt;0),AND($E$38="申請有り",$G$38&lt;=0))</formula>
    </cfRule>
  </conditionalFormatting>
  <dataValidations count="1">
    <dataValidation imeMode="off" allowBlank="1" showInputMessage="1" showErrorMessage="1" sqref="G38 D5:E34 G5:G34" xr:uid="{83542744-AC42-460D-A3D9-8B747C671E7E}"/>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5B25BA5-98E1-4E60-BCEE-93941AE290A8}">
          <x14:formula1>
            <xm:f>'選択肢 (2)'!$I$2:$I$4</xm:f>
          </x14:formula1>
          <xm:sqref>E38:F38</xm:sqref>
        </x14:dataValidation>
        <x14:dataValidation type="list" allowBlank="1" showInputMessage="1" showErrorMessage="1" xr:uid="{DEDFB00E-F7D6-46D0-856D-7CA7ED39A020}">
          <x14:formula1>
            <xm:f>'選択肢 (2)'!$F$3:$F$7</xm:f>
          </x14:formula1>
          <xm:sqref>B5:B34</xm:sqref>
        </x14:dataValidation>
        <x14:dataValidation type="list" imeMode="off" allowBlank="1" xr:uid="{AA0F1F81-9ACB-4568-885B-781AD62BD9B0}">
          <x14:formula1>
            <xm:f>'選択肢 (2)'!$G$3:$G$16</xm:f>
          </x14:formula1>
          <xm:sqref>F5:F34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22BB-7073-4C37-9C62-0DA546A27A2C}">
  <dimension ref="C2:BB335"/>
  <sheetViews>
    <sheetView showGridLines="0" tabSelected="1" view="pageBreakPreview" zoomScale="70" zoomScaleNormal="100" zoomScaleSheetLayoutView="70" workbookViewId="0">
      <selection activeCell="K4" sqref="K4:M4"/>
    </sheetView>
  </sheetViews>
  <sheetFormatPr defaultColWidth="9" defaultRowHeight="13.2" x14ac:dyDescent="0.2"/>
  <cols>
    <col min="1" max="1" width="2.6640625" style="103" customWidth="1"/>
    <col min="2" max="2" width="1.6640625" style="103" customWidth="1"/>
    <col min="3" max="3" width="2.6640625" style="103" customWidth="1"/>
    <col min="4" max="5" width="15.6640625" style="103" customWidth="1"/>
    <col min="6" max="6" width="3.109375" style="103" customWidth="1"/>
    <col min="7" max="7" width="4.6640625" style="103" customWidth="1"/>
    <col min="8" max="8" width="5.6640625" style="103" customWidth="1"/>
    <col min="9" max="10" width="2.6640625" style="103" customWidth="1"/>
    <col min="11" max="12" width="3.109375" style="103" customWidth="1"/>
    <col min="13" max="18" width="2.6640625" style="103" customWidth="1"/>
    <col min="19" max="20" width="3.109375" style="103" customWidth="1"/>
    <col min="21" max="21" width="2.6640625" style="103" customWidth="1"/>
    <col min="22" max="22" width="1.6640625" style="104" customWidth="1"/>
    <col min="23" max="23" width="4.6640625" style="104" customWidth="1"/>
    <col min="24" max="44" width="11.109375" style="104" customWidth="1"/>
    <col min="45" max="54" width="2.6640625" style="104" customWidth="1"/>
    <col min="55" max="108" width="2.6640625" style="103" customWidth="1"/>
    <col min="109" max="16384" width="9" style="103"/>
  </cols>
  <sheetData>
    <row r="2" spans="3:54" ht="15" customHeight="1" x14ac:dyDescent="0.2">
      <c r="C2" s="102" t="s">
        <v>158</v>
      </c>
      <c r="W2" s="105" t="s">
        <v>130</v>
      </c>
    </row>
    <row r="3" spans="3:54" ht="9" customHeight="1" x14ac:dyDescent="0.2">
      <c r="C3" s="106"/>
      <c r="D3" s="107"/>
      <c r="E3" s="107"/>
      <c r="F3" s="107"/>
      <c r="G3" s="107"/>
      <c r="H3" s="107"/>
      <c r="I3" s="107"/>
      <c r="J3" s="107"/>
      <c r="K3" s="107"/>
      <c r="L3" s="107"/>
      <c r="M3" s="107"/>
      <c r="N3" s="107"/>
      <c r="O3" s="107"/>
      <c r="P3" s="107"/>
      <c r="Q3" s="107"/>
      <c r="R3" s="107"/>
      <c r="S3" s="107"/>
      <c r="T3" s="107"/>
      <c r="U3" s="108"/>
    </row>
    <row r="4" spans="3:54" ht="21" customHeight="1" x14ac:dyDescent="0.2">
      <c r="C4" s="109"/>
      <c r="K4" s="148"/>
      <c r="L4" s="148"/>
      <c r="M4" s="148"/>
      <c r="N4" s="103" t="s">
        <v>2</v>
      </c>
      <c r="O4" s="149"/>
      <c r="P4" s="149"/>
      <c r="Q4" s="103" t="s">
        <v>1</v>
      </c>
      <c r="R4" s="149"/>
      <c r="S4" s="149"/>
      <c r="T4" s="103" t="s">
        <v>0</v>
      </c>
      <c r="U4" s="110"/>
      <c r="V4" s="111"/>
      <c r="W4" s="111"/>
      <c r="X4" s="111"/>
      <c r="Y4" s="111"/>
      <c r="Z4" s="111"/>
      <c r="AA4" s="111"/>
      <c r="AB4" s="103"/>
      <c r="AC4" s="103"/>
      <c r="AD4" s="103"/>
      <c r="AX4" s="112"/>
      <c r="AY4" s="112"/>
      <c r="AZ4" s="112"/>
    </row>
    <row r="5" spans="3:54" ht="21" customHeight="1" x14ac:dyDescent="0.2">
      <c r="C5" s="109"/>
      <c r="D5" s="103" t="s">
        <v>5</v>
      </c>
      <c r="U5" s="110"/>
      <c r="V5" s="111"/>
      <c r="W5" s="111"/>
      <c r="X5" s="111"/>
      <c r="Y5" s="112"/>
      <c r="Z5" s="112"/>
      <c r="AA5" s="112"/>
      <c r="AB5" s="103"/>
      <c r="AC5" s="103"/>
      <c r="AD5" s="103"/>
      <c r="AX5" s="112"/>
      <c r="AY5" s="112"/>
    </row>
    <row r="6" spans="3:54" s="114" customFormat="1" ht="21" customHeight="1" x14ac:dyDescent="0.2">
      <c r="C6" s="113"/>
      <c r="D6" s="150" t="s">
        <v>44</v>
      </c>
      <c r="E6" s="150"/>
      <c r="F6" s="144" t="s">
        <v>27</v>
      </c>
      <c r="U6" s="115"/>
      <c r="V6" s="116"/>
      <c r="W6" s="116"/>
      <c r="X6" s="116"/>
      <c r="Y6" s="116"/>
      <c r="Z6" s="116"/>
      <c r="AA6" s="116"/>
      <c r="AE6" s="117"/>
      <c r="AF6" s="117"/>
      <c r="AG6" s="117"/>
      <c r="AH6" s="117"/>
      <c r="AI6" s="117"/>
      <c r="AJ6" s="117"/>
      <c r="AK6" s="117"/>
      <c r="AL6" s="117"/>
      <c r="AM6" s="117"/>
      <c r="AN6" s="117"/>
      <c r="AO6" s="117"/>
      <c r="AP6" s="117"/>
      <c r="AQ6" s="117"/>
      <c r="AR6" s="117"/>
      <c r="AS6" s="117"/>
      <c r="AT6" s="117"/>
      <c r="AU6" s="117"/>
      <c r="AV6" s="117"/>
      <c r="AW6" s="117"/>
      <c r="AX6" s="116"/>
      <c r="AY6" s="116"/>
      <c r="AZ6" s="116"/>
      <c r="BA6" s="117"/>
      <c r="BB6" s="117"/>
    </row>
    <row r="7" spans="3:54" s="114" customFormat="1" ht="21" customHeight="1" x14ac:dyDescent="0.2">
      <c r="C7" s="113"/>
      <c r="G7" s="114" t="s">
        <v>28</v>
      </c>
      <c r="U7" s="115"/>
      <c r="V7" s="116"/>
      <c r="W7" s="118" t="s">
        <v>45</v>
      </c>
      <c r="X7" s="116"/>
      <c r="Y7" s="116"/>
      <c r="Z7" s="116"/>
      <c r="AA7" s="116"/>
      <c r="AE7" s="117"/>
      <c r="AF7" s="117"/>
      <c r="AG7" s="117"/>
      <c r="AH7" s="117"/>
      <c r="AI7" s="117"/>
      <c r="AJ7" s="117"/>
      <c r="AK7" s="117"/>
      <c r="AL7" s="117"/>
      <c r="AM7" s="117"/>
      <c r="AN7" s="117"/>
      <c r="AO7" s="117"/>
      <c r="AP7" s="117"/>
      <c r="AQ7" s="117"/>
      <c r="AR7" s="117"/>
      <c r="AS7" s="117"/>
      <c r="AT7" s="117"/>
      <c r="AU7" s="117"/>
      <c r="AV7" s="117"/>
      <c r="AW7" s="117"/>
      <c r="AX7" s="116"/>
      <c r="AY7" s="116"/>
      <c r="AZ7" s="116"/>
      <c r="BA7" s="117"/>
      <c r="BB7" s="117"/>
    </row>
    <row r="8" spans="3:54" s="114" customFormat="1" ht="21" customHeight="1" x14ac:dyDescent="0.2">
      <c r="C8" s="113"/>
      <c r="G8" s="114" t="s">
        <v>3</v>
      </c>
      <c r="H8" s="147"/>
      <c r="I8" s="147"/>
      <c r="J8" s="147"/>
      <c r="K8" s="147"/>
      <c r="L8" s="147"/>
      <c r="M8" s="147"/>
      <c r="N8" s="147"/>
      <c r="O8" s="147"/>
      <c r="P8" s="147"/>
      <c r="Q8" s="147"/>
      <c r="R8" s="147"/>
      <c r="S8" s="147"/>
      <c r="U8" s="115"/>
      <c r="V8" s="116"/>
      <c r="W8" s="119" t="s">
        <v>46</v>
      </c>
      <c r="X8" s="116"/>
      <c r="Y8" s="116"/>
      <c r="Z8" s="116"/>
      <c r="AA8" s="116"/>
      <c r="AE8" s="117"/>
      <c r="AF8" s="117"/>
      <c r="AG8" s="117"/>
      <c r="AH8" s="117"/>
      <c r="AI8" s="117"/>
      <c r="AJ8" s="117"/>
      <c r="AK8" s="117"/>
      <c r="AL8" s="117"/>
      <c r="AM8" s="117"/>
      <c r="AN8" s="117"/>
      <c r="AO8" s="117"/>
      <c r="AP8" s="117"/>
      <c r="AQ8" s="117"/>
      <c r="AR8" s="117"/>
      <c r="AS8" s="117"/>
      <c r="AT8" s="117"/>
      <c r="AU8" s="117"/>
      <c r="AV8" s="117"/>
      <c r="AW8" s="117"/>
      <c r="AX8" s="116"/>
      <c r="AY8" s="116"/>
      <c r="AZ8" s="116"/>
      <c r="BA8" s="117"/>
      <c r="BB8" s="117"/>
    </row>
    <row r="9" spans="3:54" s="114" customFormat="1" ht="21" customHeight="1" x14ac:dyDescent="0.2">
      <c r="C9" s="113"/>
      <c r="H9" s="147"/>
      <c r="I9" s="147"/>
      <c r="J9" s="147"/>
      <c r="K9" s="147"/>
      <c r="L9" s="147"/>
      <c r="M9" s="147"/>
      <c r="N9" s="147"/>
      <c r="O9" s="147"/>
      <c r="P9" s="147"/>
      <c r="Q9" s="147"/>
      <c r="R9" s="147"/>
      <c r="S9" s="147"/>
      <c r="U9" s="115"/>
      <c r="V9" s="116"/>
      <c r="W9" s="120"/>
      <c r="X9" s="116"/>
      <c r="Y9" s="116"/>
      <c r="Z9" s="116"/>
      <c r="AA9" s="116"/>
      <c r="AE9" s="117"/>
      <c r="AF9" s="117"/>
      <c r="AG9" s="117"/>
      <c r="AH9" s="117"/>
      <c r="AI9" s="117"/>
      <c r="AJ9" s="117"/>
      <c r="AK9" s="117"/>
      <c r="AL9" s="117"/>
      <c r="AM9" s="117"/>
      <c r="AN9" s="117"/>
      <c r="AO9" s="117"/>
      <c r="AP9" s="117"/>
      <c r="AQ9" s="117"/>
      <c r="AR9" s="117"/>
      <c r="AS9" s="117"/>
      <c r="AT9" s="117"/>
      <c r="AU9" s="117"/>
      <c r="AV9" s="117"/>
      <c r="AW9" s="117"/>
      <c r="AX9" s="116"/>
      <c r="AY9" s="116"/>
      <c r="AZ9" s="116"/>
      <c r="BA9" s="117"/>
      <c r="BB9" s="117"/>
    </row>
    <row r="10" spans="3:54" s="114" customFormat="1" ht="21" customHeight="1" x14ac:dyDescent="0.2">
      <c r="C10" s="113"/>
      <c r="G10" s="114" t="s">
        <v>4</v>
      </c>
      <c r="H10" s="152"/>
      <c r="I10" s="152"/>
      <c r="J10" s="152"/>
      <c r="K10" s="152"/>
      <c r="L10" s="152"/>
      <c r="M10" s="152"/>
      <c r="N10" s="152"/>
      <c r="O10" s="152"/>
      <c r="P10" s="152"/>
      <c r="Q10" s="152"/>
      <c r="R10" s="152"/>
      <c r="S10" s="152"/>
      <c r="U10" s="115"/>
      <c r="V10" s="116"/>
      <c r="W10" s="121" t="s">
        <v>47</v>
      </c>
      <c r="X10" s="116"/>
      <c r="Y10" s="116"/>
      <c r="Z10" s="116"/>
      <c r="AA10" s="116"/>
      <c r="AE10" s="117"/>
      <c r="AF10" s="117"/>
      <c r="AG10" s="117"/>
      <c r="AH10" s="117"/>
      <c r="AI10" s="117"/>
      <c r="AJ10" s="117"/>
      <c r="AK10" s="117"/>
      <c r="AL10" s="117"/>
      <c r="AM10" s="117"/>
      <c r="AN10" s="117"/>
      <c r="AO10" s="117"/>
      <c r="AP10" s="117"/>
      <c r="AQ10" s="117"/>
      <c r="AR10" s="117"/>
      <c r="AS10" s="117"/>
      <c r="AT10" s="117"/>
      <c r="AU10" s="117"/>
      <c r="AV10" s="117"/>
      <c r="AW10" s="117"/>
      <c r="AX10" s="116"/>
      <c r="AY10" s="116"/>
      <c r="AZ10" s="116"/>
      <c r="BA10" s="117"/>
      <c r="BB10" s="117"/>
    </row>
    <row r="11" spans="3:54" s="114" customFormat="1" ht="21" customHeight="1" x14ac:dyDescent="0.2">
      <c r="C11" s="113"/>
      <c r="H11" s="147"/>
      <c r="I11" s="147"/>
      <c r="J11" s="147"/>
      <c r="K11" s="147"/>
      <c r="L11" s="147"/>
      <c r="M11" s="147"/>
      <c r="N11" s="147"/>
      <c r="O11" s="147"/>
      <c r="P11" s="147"/>
      <c r="Q11" s="147"/>
      <c r="R11" s="147"/>
      <c r="S11" s="147"/>
      <c r="U11" s="115"/>
      <c r="V11" s="116"/>
      <c r="W11" s="121"/>
      <c r="X11" s="116"/>
      <c r="Y11" s="116"/>
      <c r="Z11" s="116"/>
      <c r="AA11" s="116"/>
      <c r="AE11" s="117"/>
      <c r="AF11" s="117"/>
      <c r="AG11" s="117"/>
      <c r="AH11" s="117"/>
      <c r="AI11" s="117"/>
      <c r="AJ11" s="117"/>
      <c r="AK11" s="117"/>
      <c r="AL11" s="117"/>
      <c r="AM11" s="117"/>
      <c r="AN11" s="117"/>
      <c r="AO11" s="117"/>
      <c r="AP11" s="117"/>
      <c r="AQ11" s="117"/>
      <c r="AR11" s="117"/>
      <c r="AS11" s="117"/>
      <c r="AT11" s="117"/>
      <c r="AU11" s="117"/>
      <c r="AV11" s="117"/>
      <c r="AW11" s="117"/>
      <c r="AX11" s="116"/>
      <c r="AY11" s="116"/>
      <c r="AZ11" s="116"/>
      <c r="BA11" s="117"/>
      <c r="BB11" s="117"/>
    </row>
    <row r="12" spans="3:54" ht="14.1" customHeight="1" x14ac:dyDescent="0.2">
      <c r="C12" s="109"/>
      <c r="U12" s="110"/>
      <c r="W12" s="112"/>
      <c r="X12" s="112"/>
      <c r="Y12" s="112"/>
      <c r="Z12" s="112"/>
      <c r="AA12" s="112"/>
      <c r="AB12" s="103"/>
      <c r="AC12" s="103"/>
      <c r="AD12" s="103"/>
      <c r="AX12" s="112"/>
      <c r="AY12" s="112"/>
      <c r="AZ12" s="112"/>
    </row>
    <row r="13" spans="3:54" ht="33" customHeight="1" x14ac:dyDescent="0.2">
      <c r="C13" s="109"/>
      <c r="D13" s="153" t="s">
        <v>159</v>
      </c>
      <c r="E13" s="153"/>
      <c r="F13" s="153"/>
      <c r="G13" s="153"/>
      <c r="H13" s="153"/>
      <c r="I13" s="153"/>
      <c r="J13" s="153"/>
      <c r="K13" s="153"/>
      <c r="L13" s="153"/>
      <c r="M13" s="153"/>
      <c r="N13" s="153"/>
      <c r="O13" s="153"/>
      <c r="P13" s="153"/>
      <c r="Q13" s="153"/>
      <c r="R13" s="153"/>
      <c r="S13" s="153"/>
      <c r="T13" s="153"/>
      <c r="U13" s="110"/>
      <c r="W13" s="112"/>
      <c r="X13" s="112"/>
      <c r="Y13" s="112"/>
      <c r="Z13" s="112"/>
      <c r="AA13" s="112"/>
      <c r="AB13" s="103"/>
      <c r="AC13" s="103"/>
      <c r="AD13" s="103"/>
      <c r="AX13" s="112"/>
      <c r="AY13" s="112"/>
      <c r="AZ13" s="112"/>
    </row>
    <row r="14" spans="3:54" ht="78" customHeight="1" x14ac:dyDescent="0.2">
      <c r="C14" s="109"/>
      <c r="D14" s="154" t="s">
        <v>160</v>
      </c>
      <c r="E14" s="155"/>
      <c r="F14" s="155"/>
      <c r="G14" s="155"/>
      <c r="H14" s="155"/>
      <c r="I14" s="155"/>
      <c r="J14" s="155"/>
      <c r="K14" s="155"/>
      <c r="L14" s="155"/>
      <c r="M14" s="155"/>
      <c r="N14" s="155"/>
      <c r="O14" s="155"/>
      <c r="P14" s="155"/>
      <c r="Q14" s="155"/>
      <c r="R14" s="155"/>
      <c r="S14" s="155"/>
      <c r="T14" s="155"/>
      <c r="U14" s="110"/>
      <c r="W14" s="112"/>
      <c r="X14" s="112"/>
      <c r="Y14" s="112"/>
      <c r="Z14" s="112"/>
      <c r="AA14" s="112"/>
      <c r="AB14" s="103"/>
      <c r="AC14" s="103"/>
      <c r="AD14" s="103"/>
      <c r="AX14" s="112"/>
      <c r="AY14" s="112"/>
      <c r="AZ14" s="112"/>
    </row>
    <row r="15" spans="3:54" ht="24" customHeight="1" x14ac:dyDescent="0.2">
      <c r="C15" s="109"/>
      <c r="D15" s="122" t="s">
        <v>29</v>
      </c>
      <c r="E15" s="156"/>
      <c r="F15" s="156"/>
      <c r="G15" s="156"/>
      <c r="H15" s="156"/>
      <c r="I15" s="156"/>
      <c r="J15" s="156"/>
      <c r="K15" s="156"/>
      <c r="L15" s="156"/>
      <c r="M15" s="156"/>
      <c r="N15" s="156"/>
      <c r="O15" s="156"/>
      <c r="P15" s="156"/>
      <c r="Q15" s="156"/>
      <c r="R15" s="156"/>
      <c r="S15" s="156"/>
      <c r="T15" s="157"/>
      <c r="U15" s="110"/>
      <c r="W15" s="112"/>
      <c r="X15" s="112"/>
      <c r="Y15" s="112"/>
      <c r="Z15" s="112"/>
      <c r="AA15" s="112"/>
      <c r="AB15" s="103"/>
      <c r="AC15" s="103"/>
      <c r="AD15" s="103"/>
      <c r="AX15" s="112"/>
      <c r="AY15" s="112"/>
      <c r="AZ15" s="112"/>
    </row>
    <row r="16" spans="3:54" s="104" customFormat="1" ht="24" customHeight="1" x14ac:dyDescent="0.2">
      <c r="C16" s="109"/>
      <c r="D16" s="122" t="s">
        <v>42</v>
      </c>
      <c r="E16" s="156"/>
      <c r="F16" s="156"/>
      <c r="G16" s="156"/>
      <c r="H16" s="156"/>
      <c r="I16" s="156"/>
      <c r="J16" s="156"/>
      <c r="K16" s="156"/>
      <c r="L16" s="156"/>
      <c r="M16" s="156"/>
      <c r="N16" s="156"/>
      <c r="O16" s="156"/>
      <c r="P16" s="156"/>
      <c r="Q16" s="156"/>
      <c r="R16" s="156"/>
      <c r="S16" s="156"/>
      <c r="T16" s="157"/>
      <c r="U16" s="110"/>
      <c r="V16" s="112"/>
      <c r="W16" s="112"/>
      <c r="X16" s="112"/>
      <c r="Y16" s="112"/>
      <c r="Z16" s="112"/>
      <c r="AA16" s="112"/>
      <c r="AB16" s="103"/>
      <c r="AC16" s="103"/>
      <c r="AD16" s="103"/>
      <c r="AX16" s="112"/>
      <c r="AY16" s="112"/>
      <c r="AZ16" s="112"/>
    </row>
    <row r="17" spans="3:52" s="104" customFormat="1" ht="24" customHeight="1" x14ac:dyDescent="0.2">
      <c r="C17" s="109"/>
      <c r="D17" s="122" t="s">
        <v>43</v>
      </c>
      <c r="E17" s="158"/>
      <c r="F17" s="159"/>
      <c r="G17" s="159"/>
      <c r="H17" s="159"/>
      <c r="I17" s="159"/>
      <c r="J17" s="159"/>
      <c r="K17" s="159"/>
      <c r="L17" s="160" t="s">
        <v>176</v>
      </c>
      <c r="M17" s="160"/>
      <c r="N17" s="160"/>
      <c r="O17" s="160"/>
      <c r="P17" s="160"/>
      <c r="Q17" s="160"/>
      <c r="R17" s="160"/>
      <c r="S17" s="160"/>
      <c r="T17" s="161"/>
      <c r="U17" s="110"/>
      <c r="V17" s="112"/>
      <c r="W17" s="112"/>
      <c r="X17" s="112"/>
      <c r="Y17" s="112"/>
      <c r="Z17" s="112"/>
      <c r="AA17" s="112"/>
      <c r="AB17" s="103"/>
      <c r="AC17" s="103"/>
      <c r="AD17" s="103"/>
      <c r="AX17" s="112"/>
      <c r="AY17" s="112"/>
      <c r="AZ17" s="112"/>
    </row>
    <row r="18" spans="3:52" s="104" customFormat="1" ht="24" customHeight="1" x14ac:dyDescent="0.2">
      <c r="C18" s="109"/>
      <c r="D18" s="123" t="s">
        <v>161</v>
      </c>
      <c r="E18" s="162"/>
      <c r="F18" s="163"/>
      <c r="G18" s="163"/>
      <c r="H18" s="163"/>
      <c r="I18" s="163"/>
      <c r="J18" s="163"/>
      <c r="K18" s="163"/>
      <c r="L18" s="163"/>
      <c r="M18" s="163"/>
      <c r="N18" s="163"/>
      <c r="O18" s="163"/>
      <c r="P18" s="163"/>
      <c r="Q18" s="163"/>
      <c r="R18" s="163"/>
      <c r="S18" s="163"/>
      <c r="T18" s="164"/>
      <c r="U18" s="110"/>
      <c r="V18" s="112"/>
      <c r="W18" s="112"/>
      <c r="X18" s="112"/>
      <c r="Y18" s="112"/>
      <c r="Z18" s="112"/>
      <c r="AA18" s="112"/>
      <c r="AB18" s="103"/>
      <c r="AC18" s="103"/>
      <c r="AD18" s="103"/>
      <c r="AX18" s="112"/>
      <c r="AY18" s="112"/>
      <c r="AZ18" s="112"/>
    </row>
    <row r="19" spans="3:52" s="104" customFormat="1" ht="36" customHeight="1" x14ac:dyDescent="0.2">
      <c r="C19" s="109"/>
      <c r="D19" s="123" t="s">
        <v>162</v>
      </c>
      <c r="E19" s="165"/>
      <c r="F19" s="166"/>
      <c r="G19" s="166"/>
      <c r="H19" s="166"/>
      <c r="I19" s="166"/>
      <c r="J19" s="166"/>
      <c r="K19" s="166"/>
      <c r="L19" s="166"/>
      <c r="M19" s="166"/>
      <c r="N19" s="166"/>
      <c r="O19" s="166"/>
      <c r="P19" s="166"/>
      <c r="Q19" s="166"/>
      <c r="R19" s="166"/>
      <c r="S19" s="166"/>
      <c r="T19" s="167"/>
      <c r="U19" s="110"/>
      <c r="V19" s="112"/>
      <c r="W19" s="112"/>
      <c r="X19" s="112"/>
      <c r="Y19" s="112"/>
      <c r="Z19" s="112"/>
      <c r="AA19" s="112"/>
      <c r="AB19" s="103"/>
      <c r="AC19" s="103"/>
      <c r="AD19" s="103"/>
      <c r="AX19" s="112"/>
      <c r="AY19" s="112"/>
      <c r="AZ19" s="112"/>
    </row>
    <row r="20" spans="3:52" s="104" customFormat="1" ht="36" customHeight="1" x14ac:dyDescent="0.2">
      <c r="C20" s="109"/>
      <c r="D20" s="123" t="s">
        <v>163</v>
      </c>
      <c r="E20" s="165"/>
      <c r="F20" s="166"/>
      <c r="G20" s="166"/>
      <c r="H20" s="166"/>
      <c r="I20" s="166"/>
      <c r="J20" s="166"/>
      <c r="K20" s="166"/>
      <c r="L20" s="166"/>
      <c r="M20" s="166"/>
      <c r="N20" s="166"/>
      <c r="O20" s="166"/>
      <c r="P20" s="166"/>
      <c r="Q20" s="166"/>
      <c r="R20" s="166"/>
      <c r="S20" s="166"/>
      <c r="T20" s="167"/>
      <c r="U20" s="110"/>
      <c r="V20" s="112"/>
      <c r="W20" s="124"/>
      <c r="X20" s="112"/>
      <c r="Y20" s="112"/>
      <c r="Z20" s="112"/>
      <c r="AA20" s="112"/>
      <c r="AB20" s="103"/>
      <c r="AC20" s="103"/>
      <c r="AD20" s="103"/>
      <c r="AX20" s="112"/>
      <c r="AY20" s="112"/>
      <c r="AZ20" s="112"/>
    </row>
    <row r="21" spans="3:52" s="104" customFormat="1" ht="24" customHeight="1" x14ac:dyDescent="0.2">
      <c r="C21" s="109"/>
      <c r="D21" s="185" t="s">
        <v>164</v>
      </c>
      <c r="E21" s="187" t="s">
        <v>30</v>
      </c>
      <c r="F21" s="188"/>
      <c r="G21" s="188"/>
      <c r="H21" s="188"/>
      <c r="I21" s="188"/>
      <c r="J21" s="188"/>
      <c r="K21" s="188"/>
      <c r="L21" s="189"/>
      <c r="M21" s="189"/>
      <c r="N21" s="189"/>
      <c r="O21" s="189"/>
      <c r="P21" s="189"/>
      <c r="Q21" s="189"/>
      <c r="R21" s="189"/>
      <c r="S21" s="189"/>
      <c r="T21" s="125" t="s">
        <v>31</v>
      </c>
      <c r="U21" s="110"/>
      <c r="W21" s="126"/>
      <c r="X21" s="103"/>
      <c r="Z21" s="112"/>
      <c r="AA21" s="112"/>
      <c r="AB21" s="103"/>
      <c r="AC21" s="103"/>
      <c r="AD21" s="103"/>
      <c r="AX21" s="112"/>
      <c r="AY21" s="112"/>
      <c r="AZ21" s="112"/>
    </row>
    <row r="22" spans="3:52" s="104" customFormat="1" ht="24" customHeight="1" x14ac:dyDescent="0.2">
      <c r="C22" s="109"/>
      <c r="D22" s="186"/>
      <c r="E22" s="190" t="s">
        <v>32</v>
      </c>
      <c r="F22" s="191"/>
      <c r="G22" s="191"/>
      <c r="H22" s="191"/>
      <c r="I22" s="191"/>
      <c r="J22" s="191"/>
      <c r="K22" s="191"/>
      <c r="L22" s="151"/>
      <c r="M22" s="151"/>
      <c r="N22" s="151"/>
      <c r="O22" s="151"/>
      <c r="P22" s="151"/>
      <c r="Q22" s="151"/>
      <c r="R22" s="151"/>
      <c r="S22" s="151"/>
      <c r="T22" s="127" t="s">
        <v>31</v>
      </c>
      <c r="U22" s="110"/>
      <c r="W22" s="128"/>
      <c r="X22" s="129" t="s">
        <v>166</v>
      </c>
      <c r="Z22" s="112"/>
      <c r="AA22" s="112"/>
      <c r="AB22" s="103"/>
      <c r="AC22" s="103"/>
      <c r="AD22" s="103"/>
      <c r="AX22" s="112"/>
      <c r="AY22" s="112"/>
      <c r="AZ22" s="112"/>
    </row>
    <row r="23" spans="3:52" s="104" customFormat="1" ht="24" customHeight="1" x14ac:dyDescent="0.2">
      <c r="C23" s="109"/>
      <c r="D23" s="186"/>
      <c r="E23" s="174" t="s">
        <v>33</v>
      </c>
      <c r="F23" s="175"/>
      <c r="G23" s="175"/>
      <c r="H23" s="175"/>
      <c r="I23" s="175"/>
      <c r="J23" s="175"/>
      <c r="K23" s="175"/>
      <c r="L23" s="176"/>
      <c r="M23" s="176"/>
      <c r="N23" s="176"/>
      <c r="O23" s="176"/>
      <c r="P23" s="176"/>
      <c r="Q23" s="176"/>
      <c r="R23" s="176"/>
      <c r="S23" s="176"/>
      <c r="T23" s="130" t="s">
        <v>31</v>
      </c>
      <c r="U23" s="110"/>
      <c r="W23" s="128"/>
      <c r="X23" s="112"/>
      <c r="Z23" s="112"/>
      <c r="AA23" s="112"/>
      <c r="AB23" s="103"/>
      <c r="AC23" s="103"/>
      <c r="AD23" s="103"/>
      <c r="AX23" s="112"/>
      <c r="AY23" s="112"/>
      <c r="AZ23" s="112"/>
    </row>
    <row r="24" spans="3:52" s="104" customFormat="1" ht="50.1" customHeight="1" x14ac:dyDescent="0.2">
      <c r="C24" s="109"/>
      <c r="D24" s="131" t="s">
        <v>165</v>
      </c>
      <c r="E24" s="177"/>
      <c r="F24" s="177"/>
      <c r="G24" s="177"/>
      <c r="H24" s="177"/>
      <c r="I24" s="177"/>
      <c r="J24" s="177"/>
      <c r="K24" s="177"/>
      <c r="L24" s="177"/>
      <c r="M24" s="177"/>
      <c r="N24" s="177"/>
      <c r="O24" s="177"/>
      <c r="P24" s="177"/>
      <c r="Q24" s="177"/>
      <c r="R24" s="177"/>
      <c r="S24" s="177"/>
      <c r="T24" s="177"/>
      <c r="U24" s="110"/>
      <c r="W24" s="132" t="s">
        <v>48</v>
      </c>
      <c r="X24" s="103"/>
    </row>
    <row r="25" spans="3:52" s="137" customFormat="1" ht="21" customHeight="1" x14ac:dyDescent="0.2">
      <c r="C25" s="133"/>
      <c r="D25" s="178" t="s">
        <v>177</v>
      </c>
      <c r="E25" s="134" t="s">
        <v>34</v>
      </c>
      <c r="F25" s="135"/>
      <c r="G25" s="179"/>
      <c r="H25" s="179"/>
      <c r="I25" s="179"/>
      <c r="J25" s="179"/>
      <c r="K25" s="179"/>
      <c r="L25" s="179"/>
      <c r="M25" s="179"/>
      <c r="N25" s="179"/>
      <c r="O25" s="179"/>
      <c r="P25" s="179"/>
      <c r="Q25" s="179"/>
      <c r="R25" s="179"/>
      <c r="S25" s="179"/>
      <c r="T25" s="180"/>
      <c r="U25" s="136"/>
    </row>
    <row r="26" spans="3:52" s="137" customFormat="1" ht="21" customHeight="1" x14ac:dyDescent="0.2">
      <c r="C26" s="133"/>
      <c r="D26" s="178"/>
      <c r="E26" s="138" t="s">
        <v>35</v>
      </c>
      <c r="F26" s="139"/>
      <c r="G26" s="181"/>
      <c r="H26" s="181"/>
      <c r="I26" s="181"/>
      <c r="J26" s="181"/>
      <c r="K26" s="181"/>
      <c r="L26" s="181"/>
      <c r="M26" s="181"/>
      <c r="N26" s="181"/>
      <c r="O26" s="181"/>
      <c r="P26" s="181"/>
      <c r="Q26" s="181"/>
      <c r="R26" s="181"/>
      <c r="S26" s="181"/>
      <c r="T26" s="182"/>
      <c r="U26" s="136"/>
    </row>
    <row r="27" spans="3:52" s="137" customFormat="1" ht="21" customHeight="1" x14ac:dyDescent="0.2">
      <c r="C27" s="133"/>
      <c r="D27" s="178"/>
      <c r="E27" s="138" t="s">
        <v>36</v>
      </c>
      <c r="F27" s="139"/>
      <c r="G27" s="181"/>
      <c r="H27" s="181"/>
      <c r="I27" s="181"/>
      <c r="J27" s="181"/>
      <c r="K27" s="181"/>
      <c r="L27" s="181"/>
      <c r="M27" s="181"/>
      <c r="N27" s="181"/>
      <c r="O27" s="181"/>
      <c r="P27" s="181"/>
      <c r="Q27" s="181"/>
      <c r="R27" s="181"/>
      <c r="S27" s="181"/>
      <c r="T27" s="182"/>
      <c r="U27" s="136"/>
    </row>
    <row r="28" spans="3:52" s="137" customFormat="1" ht="21" customHeight="1" x14ac:dyDescent="0.2">
      <c r="C28" s="133"/>
      <c r="D28" s="178"/>
      <c r="E28" s="138" t="s">
        <v>37</v>
      </c>
      <c r="F28" s="139"/>
      <c r="G28" s="181"/>
      <c r="H28" s="181"/>
      <c r="I28" s="181"/>
      <c r="J28" s="181"/>
      <c r="K28" s="181"/>
      <c r="L28" s="181"/>
      <c r="M28" s="181"/>
      <c r="N28" s="181"/>
      <c r="O28" s="181"/>
      <c r="P28" s="181"/>
      <c r="Q28" s="181"/>
      <c r="R28" s="181"/>
      <c r="S28" s="181"/>
      <c r="T28" s="182"/>
      <c r="U28" s="136"/>
    </row>
    <row r="29" spans="3:52" s="137" customFormat="1" ht="21" customHeight="1" x14ac:dyDescent="0.2">
      <c r="C29" s="133"/>
      <c r="D29" s="178"/>
      <c r="E29" s="138" t="s">
        <v>38</v>
      </c>
      <c r="F29" s="139"/>
      <c r="G29" s="181"/>
      <c r="H29" s="181"/>
      <c r="I29" s="181"/>
      <c r="J29" s="181"/>
      <c r="K29" s="181"/>
      <c r="L29" s="181"/>
      <c r="M29" s="181"/>
      <c r="N29" s="181"/>
      <c r="O29" s="181"/>
      <c r="P29" s="181"/>
      <c r="Q29" s="181"/>
      <c r="R29" s="181"/>
      <c r="S29" s="181"/>
      <c r="T29" s="182"/>
      <c r="U29" s="136"/>
    </row>
    <row r="30" spans="3:52" s="137" customFormat="1" ht="21" customHeight="1" x14ac:dyDescent="0.2">
      <c r="C30" s="133"/>
      <c r="D30" s="178"/>
      <c r="E30" s="140" t="s">
        <v>39</v>
      </c>
      <c r="F30" s="141"/>
      <c r="G30" s="183"/>
      <c r="H30" s="183"/>
      <c r="I30" s="183"/>
      <c r="J30" s="183"/>
      <c r="K30" s="183"/>
      <c r="L30" s="183"/>
      <c r="M30" s="183"/>
      <c r="N30" s="183"/>
      <c r="O30" s="183"/>
      <c r="P30" s="183"/>
      <c r="Q30" s="183"/>
      <c r="R30" s="183"/>
      <c r="S30" s="183"/>
      <c r="T30" s="184"/>
      <c r="U30" s="136"/>
    </row>
    <row r="31" spans="3:52" s="104" customFormat="1" ht="18" customHeight="1" x14ac:dyDescent="0.2">
      <c r="C31" s="109"/>
      <c r="D31" s="168" t="s">
        <v>40</v>
      </c>
      <c r="E31" s="169"/>
      <c r="F31" s="169"/>
      <c r="G31" s="169"/>
      <c r="H31" s="169"/>
      <c r="I31" s="169"/>
      <c r="J31" s="169"/>
      <c r="K31" s="169"/>
      <c r="L31" s="169"/>
      <c r="M31" s="169"/>
      <c r="N31" s="169"/>
      <c r="O31" s="169"/>
      <c r="P31" s="169"/>
      <c r="Q31" s="169"/>
      <c r="R31" s="169"/>
      <c r="S31" s="169"/>
      <c r="T31" s="170"/>
      <c r="U31" s="110"/>
    </row>
    <row r="32" spans="3:52" s="104" customFormat="1" ht="35.1" customHeight="1" x14ac:dyDescent="0.2">
      <c r="C32" s="109"/>
      <c r="D32" s="171"/>
      <c r="E32" s="172"/>
      <c r="F32" s="172"/>
      <c r="G32" s="172"/>
      <c r="H32" s="172"/>
      <c r="I32" s="172"/>
      <c r="J32" s="172"/>
      <c r="K32" s="172"/>
      <c r="L32" s="172"/>
      <c r="M32" s="172"/>
      <c r="N32" s="172"/>
      <c r="O32" s="172"/>
      <c r="P32" s="172"/>
      <c r="Q32" s="172"/>
      <c r="R32" s="172"/>
      <c r="S32" s="172"/>
      <c r="T32" s="173"/>
      <c r="U32" s="110"/>
    </row>
    <row r="33" spans="3:21" s="104" customFormat="1" ht="19.5" customHeight="1" x14ac:dyDescent="0.2">
      <c r="C33" s="146" t="s">
        <v>41</v>
      </c>
      <c r="D33" s="145"/>
      <c r="E33" s="142"/>
      <c r="F33" s="142"/>
      <c r="G33" s="142"/>
      <c r="H33" s="142"/>
      <c r="I33" s="142"/>
      <c r="J33" s="142"/>
      <c r="K33" s="142"/>
      <c r="L33" s="142"/>
      <c r="M33" s="142"/>
      <c r="N33" s="142"/>
      <c r="O33" s="142"/>
      <c r="P33" s="142"/>
      <c r="Q33" s="142"/>
      <c r="R33" s="142"/>
      <c r="S33" s="142"/>
      <c r="T33" s="142"/>
      <c r="U33" s="143"/>
    </row>
    <row r="34" spans="3:21" s="104" customFormat="1" ht="18.75" customHeight="1" x14ac:dyDescent="0.2">
      <c r="C34" s="103"/>
      <c r="D34" s="103"/>
      <c r="E34" s="103"/>
      <c r="F34" s="103"/>
      <c r="G34" s="103"/>
      <c r="H34" s="103"/>
      <c r="I34" s="103"/>
      <c r="J34" s="103"/>
      <c r="K34" s="103"/>
      <c r="L34" s="103"/>
      <c r="M34" s="103"/>
      <c r="N34" s="103"/>
      <c r="O34" s="103"/>
      <c r="P34" s="103"/>
      <c r="Q34" s="103"/>
      <c r="R34" s="103"/>
      <c r="S34" s="103"/>
      <c r="T34" s="103"/>
      <c r="U34" s="103"/>
    </row>
    <row r="35" spans="3:21" s="104" customFormat="1" ht="14.1" customHeight="1" x14ac:dyDescent="0.2">
      <c r="C35" s="103"/>
      <c r="D35" s="103"/>
      <c r="E35" s="103"/>
      <c r="F35" s="103"/>
      <c r="G35" s="103"/>
      <c r="H35" s="103"/>
      <c r="I35" s="103"/>
      <c r="J35" s="103"/>
      <c r="K35" s="103"/>
      <c r="L35" s="103"/>
      <c r="M35" s="103"/>
      <c r="N35" s="103"/>
      <c r="O35" s="103"/>
      <c r="P35" s="103"/>
      <c r="Q35" s="103"/>
      <c r="R35" s="103"/>
      <c r="S35" s="103"/>
      <c r="T35" s="103"/>
      <c r="U35" s="103"/>
    </row>
    <row r="36" spans="3:21" s="104" customFormat="1" ht="14.1" customHeight="1" x14ac:dyDescent="0.2">
      <c r="C36" s="103"/>
      <c r="D36" s="103"/>
      <c r="E36" s="103"/>
      <c r="F36" s="103"/>
      <c r="G36" s="103"/>
      <c r="H36" s="103"/>
      <c r="I36" s="103"/>
      <c r="J36" s="103"/>
      <c r="K36" s="103"/>
      <c r="L36" s="103"/>
      <c r="M36" s="103"/>
      <c r="N36" s="103"/>
      <c r="O36" s="103"/>
      <c r="P36" s="103"/>
      <c r="Q36" s="103"/>
      <c r="R36" s="103"/>
      <c r="S36" s="103"/>
      <c r="T36" s="103"/>
      <c r="U36" s="103"/>
    </row>
    <row r="37" spans="3:21" s="104" customFormat="1" ht="14.1" customHeight="1" x14ac:dyDescent="0.2">
      <c r="C37" s="103"/>
      <c r="D37" s="103"/>
      <c r="E37" s="103"/>
      <c r="F37" s="103"/>
      <c r="G37" s="103"/>
      <c r="H37" s="103"/>
      <c r="I37" s="103"/>
      <c r="J37" s="103"/>
      <c r="K37" s="103"/>
      <c r="L37" s="103"/>
      <c r="M37" s="103"/>
      <c r="N37" s="103"/>
      <c r="O37" s="103"/>
      <c r="P37" s="103"/>
      <c r="Q37" s="103"/>
      <c r="R37" s="103"/>
      <c r="S37" s="103"/>
      <c r="T37" s="103"/>
      <c r="U37" s="103"/>
    </row>
    <row r="38" spans="3:21" s="104" customFormat="1" ht="14.1" customHeight="1" x14ac:dyDescent="0.2">
      <c r="C38" s="103"/>
      <c r="D38" s="103"/>
      <c r="E38" s="103"/>
      <c r="F38" s="103"/>
      <c r="G38" s="103"/>
      <c r="H38" s="103"/>
      <c r="I38" s="103"/>
      <c r="J38" s="103"/>
      <c r="K38" s="103"/>
      <c r="L38" s="103"/>
      <c r="M38" s="103"/>
      <c r="N38" s="103"/>
      <c r="O38" s="103"/>
      <c r="P38" s="103"/>
      <c r="Q38" s="103"/>
      <c r="R38" s="103"/>
      <c r="S38" s="103"/>
      <c r="T38" s="103"/>
      <c r="U38" s="103"/>
    </row>
    <row r="39" spans="3:21" s="104" customFormat="1" ht="14.1" customHeight="1" x14ac:dyDescent="0.2">
      <c r="C39" s="103"/>
      <c r="D39" s="103"/>
      <c r="E39" s="103"/>
      <c r="F39" s="103"/>
      <c r="G39" s="103"/>
      <c r="H39" s="103"/>
      <c r="I39" s="103"/>
      <c r="J39" s="103"/>
      <c r="K39" s="103"/>
      <c r="L39" s="103"/>
      <c r="M39" s="103"/>
      <c r="N39" s="103"/>
      <c r="O39" s="103"/>
      <c r="P39" s="103"/>
      <c r="Q39" s="103"/>
      <c r="R39" s="103"/>
      <c r="S39" s="103"/>
      <c r="T39" s="103"/>
      <c r="U39" s="103"/>
    </row>
    <row r="40" spans="3:21" s="104" customFormat="1" ht="14.1" customHeight="1" x14ac:dyDescent="0.2">
      <c r="C40" s="103"/>
      <c r="D40" s="103"/>
      <c r="E40" s="103"/>
      <c r="F40" s="103"/>
      <c r="G40" s="103"/>
      <c r="H40" s="103"/>
      <c r="I40" s="103"/>
      <c r="J40" s="103"/>
      <c r="K40" s="103"/>
      <c r="L40" s="103"/>
      <c r="M40" s="103"/>
      <c r="N40" s="103"/>
      <c r="O40" s="103"/>
      <c r="P40" s="103"/>
      <c r="Q40" s="103"/>
      <c r="R40" s="103"/>
      <c r="S40" s="103"/>
      <c r="T40" s="103"/>
      <c r="U40" s="103"/>
    </row>
    <row r="41" spans="3:21" s="104" customFormat="1" ht="14.1" customHeight="1" x14ac:dyDescent="0.2">
      <c r="C41" s="103"/>
      <c r="D41" s="103"/>
      <c r="E41" s="103"/>
      <c r="F41" s="103"/>
      <c r="G41" s="103"/>
      <c r="H41" s="103"/>
      <c r="I41" s="103"/>
      <c r="J41" s="103"/>
      <c r="K41" s="103"/>
      <c r="L41" s="103"/>
      <c r="M41" s="103"/>
      <c r="N41" s="103"/>
      <c r="O41" s="103"/>
      <c r="P41" s="103"/>
      <c r="Q41" s="103"/>
      <c r="R41" s="103"/>
      <c r="S41" s="103"/>
      <c r="T41" s="103"/>
      <c r="U41" s="103"/>
    </row>
    <row r="42" spans="3:21" s="104" customFormat="1" ht="14.1" customHeight="1" x14ac:dyDescent="0.2">
      <c r="C42" s="103"/>
      <c r="D42" s="103"/>
      <c r="E42" s="103"/>
      <c r="F42" s="103"/>
      <c r="G42" s="103"/>
      <c r="H42" s="103"/>
      <c r="I42" s="103"/>
      <c r="J42" s="103"/>
      <c r="K42" s="103"/>
      <c r="L42" s="103"/>
      <c r="M42" s="103"/>
      <c r="N42" s="103"/>
      <c r="O42" s="103"/>
      <c r="P42" s="103"/>
      <c r="Q42" s="103"/>
      <c r="R42" s="103"/>
      <c r="S42" s="103"/>
      <c r="T42" s="103"/>
      <c r="U42" s="103"/>
    </row>
    <row r="43" spans="3:21" s="104" customFormat="1" ht="14.1" customHeight="1" x14ac:dyDescent="0.2">
      <c r="C43" s="103"/>
      <c r="D43" s="103"/>
      <c r="E43" s="103"/>
      <c r="F43" s="103"/>
      <c r="G43" s="103"/>
      <c r="H43" s="103"/>
      <c r="I43" s="103"/>
      <c r="J43" s="103"/>
      <c r="K43" s="103"/>
      <c r="L43" s="103"/>
      <c r="M43" s="103"/>
      <c r="N43" s="103"/>
      <c r="O43" s="103"/>
      <c r="P43" s="103"/>
      <c r="Q43" s="103"/>
      <c r="R43" s="103"/>
      <c r="S43" s="103"/>
      <c r="T43" s="103"/>
      <c r="U43" s="103"/>
    </row>
    <row r="44" spans="3:21" s="104" customFormat="1" ht="14.1" customHeight="1" x14ac:dyDescent="0.2">
      <c r="C44" s="103"/>
      <c r="D44" s="103"/>
      <c r="E44" s="103"/>
      <c r="F44" s="103"/>
      <c r="G44" s="103"/>
      <c r="H44" s="103"/>
      <c r="I44" s="103"/>
      <c r="J44" s="103"/>
      <c r="K44" s="103"/>
      <c r="L44" s="103"/>
      <c r="M44" s="103"/>
      <c r="N44" s="103"/>
      <c r="O44" s="103"/>
      <c r="P44" s="103"/>
      <c r="Q44" s="103"/>
      <c r="R44" s="103"/>
      <c r="S44" s="103"/>
      <c r="T44" s="103"/>
      <c r="U44" s="103"/>
    </row>
    <row r="45" spans="3:21" s="104" customFormat="1" ht="14.1" customHeight="1" x14ac:dyDescent="0.2">
      <c r="C45" s="103"/>
      <c r="D45" s="103"/>
      <c r="E45" s="103"/>
      <c r="F45" s="103"/>
      <c r="G45" s="103"/>
      <c r="H45" s="103"/>
      <c r="I45" s="103"/>
      <c r="J45" s="103"/>
      <c r="K45" s="103"/>
      <c r="L45" s="103"/>
      <c r="M45" s="103"/>
      <c r="N45" s="103"/>
      <c r="O45" s="103"/>
      <c r="P45" s="103"/>
      <c r="Q45" s="103"/>
      <c r="R45" s="103"/>
      <c r="S45" s="103"/>
      <c r="T45" s="103"/>
      <c r="U45" s="103"/>
    </row>
    <row r="46" spans="3:21" s="104" customFormat="1" ht="14.1" customHeight="1" x14ac:dyDescent="0.2">
      <c r="C46" s="103"/>
      <c r="D46" s="103"/>
      <c r="E46" s="103"/>
      <c r="F46" s="103"/>
      <c r="G46" s="103"/>
      <c r="H46" s="103"/>
      <c r="I46" s="103"/>
      <c r="J46" s="103"/>
      <c r="K46" s="103"/>
      <c r="L46" s="103"/>
      <c r="M46" s="103"/>
      <c r="N46" s="103"/>
      <c r="O46" s="103"/>
      <c r="P46" s="103"/>
      <c r="Q46" s="103"/>
      <c r="R46" s="103"/>
      <c r="S46" s="103"/>
      <c r="T46" s="103"/>
      <c r="U46" s="103"/>
    </row>
    <row r="47" spans="3:21" s="104" customFormat="1" ht="14.1" customHeight="1" x14ac:dyDescent="0.2">
      <c r="C47" s="103"/>
      <c r="D47" s="103"/>
      <c r="E47" s="103"/>
      <c r="F47" s="103"/>
      <c r="G47" s="103"/>
      <c r="H47" s="103"/>
      <c r="I47" s="103"/>
      <c r="J47" s="103"/>
      <c r="K47" s="103"/>
      <c r="L47" s="103"/>
      <c r="M47" s="103"/>
      <c r="N47" s="103"/>
      <c r="O47" s="103"/>
      <c r="P47" s="103"/>
      <c r="Q47" s="103"/>
      <c r="R47" s="103"/>
      <c r="S47" s="103"/>
      <c r="T47" s="103"/>
      <c r="U47" s="103"/>
    </row>
    <row r="48" spans="3:21" s="104" customFormat="1" ht="14.1" customHeight="1" x14ac:dyDescent="0.2">
      <c r="C48" s="103"/>
      <c r="D48" s="103"/>
      <c r="E48" s="103"/>
      <c r="F48" s="103"/>
      <c r="G48" s="103"/>
      <c r="H48" s="103"/>
      <c r="I48" s="103"/>
      <c r="J48" s="103"/>
      <c r="K48" s="103"/>
      <c r="L48" s="103"/>
      <c r="M48" s="103"/>
      <c r="N48" s="103"/>
      <c r="O48" s="103"/>
      <c r="P48" s="103"/>
      <c r="Q48" s="103"/>
      <c r="R48" s="103"/>
      <c r="S48" s="103"/>
      <c r="T48" s="103"/>
      <c r="U48" s="103"/>
    </row>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4.1" customHeight="1" x14ac:dyDescent="0.2"/>
    <row r="272" ht="14.1" customHeight="1" x14ac:dyDescent="0.2"/>
    <row r="273" ht="14.1"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4.1" customHeight="1" x14ac:dyDescent="0.2"/>
    <row r="296" ht="14.1" customHeight="1" x14ac:dyDescent="0.2"/>
    <row r="297" ht="14.1" customHeight="1" x14ac:dyDescent="0.2"/>
    <row r="298" ht="14.1" customHeight="1" x14ac:dyDescent="0.2"/>
    <row r="299" ht="14.1" customHeight="1" x14ac:dyDescent="0.2"/>
    <row r="300" ht="14.1" customHeight="1" x14ac:dyDescent="0.2"/>
    <row r="301" ht="14.1" customHeight="1" x14ac:dyDescent="0.2"/>
    <row r="302" ht="14.1"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14.1" customHeight="1" x14ac:dyDescent="0.2"/>
    <row r="320" ht="14.1" customHeight="1" x14ac:dyDescent="0.2"/>
    <row r="321" ht="14.1" customHeight="1" x14ac:dyDescent="0.2"/>
    <row r="322" ht="14.1" customHeight="1" x14ac:dyDescent="0.2"/>
    <row r="323" ht="14.1" customHeight="1" x14ac:dyDescent="0.2"/>
    <row r="324" ht="14.1" customHeight="1" x14ac:dyDescent="0.2"/>
    <row r="325" ht="14.1" customHeight="1" x14ac:dyDescent="0.2"/>
    <row r="326" ht="14.1" customHeight="1" x14ac:dyDescent="0.2"/>
    <row r="327" ht="14.1" customHeight="1" x14ac:dyDescent="0.2"/>
    <row r="328" ht="14.1" customHeight="1" x14ac:dyDescent="0.2"/>
    <row r="329" ht="14.1" customHeight="1" x14ac:dyDescent="0.2"/>
    <row r="330" ht="14.1" customHeight="1" x14ac:dyDescent="0.2"/>
    <row r="331" ht="14.1" customHeight="1" x14ac:dyDescent="0.2"/>
    <row r="332" ht="14.1" customHeight="1" x14ac:dyDescent="0.2"/>
    <row r="333" ht="14.1" customHeight="1" x14ac:dyDescent="0.2"/>
    <row r="334" ht="14.1" customHeight="1" x14ac:dyDescent="0.2"/>
    <row r="335" ht="14.1" customHeight="1" x14ac:dyDescent="0.2"/>
  </sheetData>
  <sheetProtection algorithmName="SHA-512" hashValue="YkUwYckKUcUuIWIX/Y095YTsNZLeVBBArQy/Daz/J0as23+9gs6IDJo1kFmTevIxgku9iGdvmbYLpNQcWmcI0g==" saltValue="96OFcHM6iB/i/k7u9xlQdA==" spinCount="100000" sheet="1" formatCells="0" formatColumns="0" formatRows="0"/>
  <mergeCells count="34">
    <mergeCell ref="D31:T31"/>
    <mergeCell ref="D32:T32"/>
    <mergeCell ref="E23:K23"/>
    <mergeCell ref="L23:S23"/>
    <mergeCell ref="E24:T24"/>
    <mergeCell ref="D25:D30"/>
    <mergeCell ref="G25:T25"/>
    <mergeCell ref="G26:T26"/>
    <mergeCell ref="G27:T27"/>
    <mergeCell ref="G28:T28"/>
    <mergeCell ref="G29:T29"/>
    <mergeCell ref="G30:T30"/>
    <mergeCell ref="D21:D23"/>
    <mergeCell ref="E21:K21"/>
    <mergeCell ref="L21:S21"/>
    <mergeCell ref="E22:K22"/>
    <mergeCell ref="L22:S22"/>
    <mergeCell ref="H10:S10"/>
    <mergeCell ref="H11:S11"/>
    <mergeCell ref="D13:T13"/>
    <mergeCell ref="D14:T14"/>
    <mergeCell ref="E15:T15"/>
    <mergeCell ref="E16:T16"/>
    <mergeCell ref="E17:K17"/>
    <mergeCell ref="L17:T17"/>
    <mergeCell ref="E18:T18"/>
    <mergeCell ref="E19:T19"/>
    <mergeCell ref="E20:T20"/>
    <mergeCell ref="H9:S9"/>
    <mergeCell ref="K4:M4"/>
    <mergeCell ref="O4:P4"/>
    <mergeCell ref="R4:S4"/>
    <mergeCell ref="D6:E6"/>
    <mergeCell ref="H8:S8"/>
  </mergeCells>
  <phoneticPr fontId="3"/>
  <dataValidations count="1">
    <dataValidation allowBlank="1" sqref="E24" xr:uid="{336B4795-1401-4906-89C2-214B010348F3}"/>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&amp;R&amp;"ＭＳ Ｐ明朝,標準"&amp;10（日本産業規格A列4番）</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4EEC0-8D04-4959-8C94-C8EC7F7C1217}">
  <dimension ref="A1:CR255"/>
  <sheetViews>
    <sheetView showGridLines="0" view="pageBreakPreview" zoomScale="70" zoomScaleNormal="70" zoomScaleSheetLayoutView="70" workbookViewId="0"/>
  </sheetViews>
  <sheetFormatPr defaultColWidth="9" defaultRowHeight="14.4" x14ac:dyDescent="0.2"/>
  <cols>
    <col min="1" max="1" width="2.6640625" style="12" customWidth="1"/>
    <col min="2" max="2" width="10.6640625" style="12" customWidth="1"/>
    <col min="3" max="3" width="42.6640625" style="12" customWidth="1"/>
    <col min="4" max="4" width="13.109375" style="13" customWidth="1"/>
    <col min="5" max="6" width="6.6640625" style="13" customWidth="1"/>
    <col min="7" max="7" width="13.109375" style="12" customWidth="1"/>
    <col min="8" max="8" width="1.6640625" style="12" customWidth="1"/>
    <col min="9" max="9" width="45.6640625" style="14" customWidth="1"/>
    <col min="10" max="10" width="33.33203125" style="14" customWidth="1"/>
    <col min="11" max="11" width="15.6640625" style="12" customWidth="1"/>
    <col min="12" max="12" width="12.6640625" style="12" customWidth="1"/>
    <col min="13" max="13" width="2.6640625" style="12" customWidth="1"/>
    <col min="14" max="14" width="29.88671875" style="12" customWidth="1"/>
    <col min="15" max="125" width="2.6640625" style="12" customWidth="1"/>
    <col min="126" max="16384" width="9" style="12"/>
  </cols>
  <sheetData>
    <row r="1" spans="1:96" ht="10.5" customHeight="1" x14ac:dyDescent="0.2"/>
    <row r="2" spans="1:96" ht="19.5" customHeight="1" x14ac:dyDescent="0.2">
      <c r="A2" s="15"/>
      <c r="B2" s="16" t="s">
        <v>167</v>
      </c>
      <c r="C2" s="15"/>
      <c r="D2" s="17"/>
      <c r="E2" s="17"/>
      <c r="F2" s="17"/>
      <c r="G2" s="15"/>
      <c r="I2" s="14" t="str">
        <f>'18号'!W2</f>
        <v>Ver.5</v>
      </c>
    </row>
    <row r="3" spans="1:96" ht="30" customHeight="1" thickBot="1" x14ac:dyDescent="0.25">
      <c r="A3" s="15"/>
      <c r="B3" s="192" t="s">
        <v>63</v>
      </c>
      <c r="C3" s="193"/>
      <c r="D3" s="193"/>
      <c r="E3" s="193"/>
      <c r="F3" s="193"/>
      <c r="G3" s="193"/>
      <c r="I3" s="18" t="s">
        <v>64</v>
      </c>
    </row>
    <row r="4" spans="1:96" ht="19.5" customHeight="1" thickBot="1" x14ac:dyDescent="0.25">
      <c r="A4" s="15"/>
      <c r="B4" s="19" t="s">
        <v>65</v>
      </c>
      <c r="C4" s="20" t="s">
        <v>66</v>
      </c>
      <c r="D4" s="20" t="s">
        <v>67</v>
      </c>
      <c r="E4" s="20" t="s">
        <v>68</v>
      </c>
      <c r="F4" s="21" t="s">
        <v>6</v>
      </c>
      <c r="G4" s="22" t="s">
        <v>69</v>
      </c>
    </row>
    <row r="5" spans="1:96" ht="19.5" customHeight="1" thickTop="1" x14ac:dyDescent="0.2">
      <c r="A5" s="23">
        <v>1</v>
      </c>
      <c r="B5" s="24"/>
      <c r="C5" s="25"/>
      <c r="D5" s="26"/>
      <c r="E5" s="27"/>
      <c r="F5" s="28"/>
      <c r="G5" s="29" t="str">
        <f>IF(D5="","",D5*E5)</f>
        <v/>
      </c>
    </row>
    <row r="6" spans="1:96" ht="19.5" customHeight="1" x14ac:dyDescent="0.2">
      <c r="A6" s="23">
        <v>2</v>
      </c>
      <c r="B6" s="30"/>
      <c r="C6" s="31"/>
      <c r="D6" s="32"/>
      <c r="E6" s="33"/>
      <c r="F6" s="28"/>
      <c r="G6" s="34" t="str">
        <f t="shared" ref="G6:G34" si="0">IF(D6="","",D6*E6)</f>
        <v/>
      </c>
      <c r="J6" s="48"/>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row>
    <row r="7" spans="1:96" ht="19.5" customHeight="1" x14ac:dyDescent="0.2">
      <c r="A7" s="23">
        <v>3</v>
      </c>
      <c r="B7" s="30"/>
      <c r="C7" s="31"/>
      <c r="D7" s="32"/>
      <c r="E7" s="33"/>
      <c r="F7" s="28"/>
      <c r="G7" s="34" t="str">
        <f t="shared" si="0"/>
        <v/>
      </c>
      <c r="J7" s="48"/>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row>
    <row r="8" spans="1:96" ht="19.5" customHeight="1" x14ac:dyDescent="0.2">
      <c r="A8" s="23">
        <v>4</v>
      </c>
      <c r="B8" s="30"/>
      <c r="C8" s="31"/>
      <c r="D8" s="32"/>
      <c r="E8" s="33"/>
      <c r="F8" s="28"/>
      <c r="G8" s="34" t="str">
        <f t="shared" si="0"/>
        <v/>
      </c>
      <c r="J8" s="48"/>
      <c r="K8" s="51"/>
      <c r="L8" s="51"/>
      <c r="M8" s="51"/>
      <c r="N8" s="51"/>
      <c r="O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row>
    <row r="9" spans="1:96" ht="19.5" customHeight="1" x14ac:dyDescent="0.2">
      <c r="A9" s="23">
        <v>5</v>
      </c>
      <c r="B9" s="30"/>
      <c r="C9" s="31"/>
      <c r="D9" s="32"/>
      <c r="E9" s="33"/>
      <c r="F9" s="28"/>
      <c r="G9" s="34" t="str">
        <f t="shared" si="0"/>
        <v/>
      </c>
      <c r="J9" s="48"/>
      <c r="K9" s="194"/>
      <c r="L9" s="194"/>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row>
    <row r="10" spans="1:96" ht="19.5" customHeight="1" x14ac:dyDescent="0.2">
      <c r="A10" s="23">
        <v>6</v>
      </c>
      <c r="B10" s="30"/>
      <c r="C10" s="31"/>
      <c r="D10" s="32"/>
      <c r="E10" s="33"/>
      <c r="F10" s="28"/>
      <c r="G10" s="34" t="str">
        <f t="shared" si="0"/>
        <v/>
      </c>
      <c r="K10" s="48"/>
      <c r="L10" s="48"/>
      <c r="M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row>
    <row r="11" spans="1:96" ht="19.5" customHeight="1" x14ac:dyDescent="0.2">
      <c r="A11" s="23">
        <v>7</v>
      </c>
      <c r="B11" s="30"/>
      <c r="C11" s="31"/>
      <c r="D11" s="32"/>
      <c r="E11" s="33"/>
      <c r="F11" s="28"/>
      <c r="G11" s="34" t="str">
        <f t="shared" si="0"/>
        <v/>
      </c>
      <c r="J11" s="76" t="str">
        <f>D35&amp;E35</f>
        <v>設置場所水素製造能力</v>
      </c>
      <c r="K11" s="77">
        <f>IF(J11=J14,K14,IF(J11=J15,K15,IF(J11=J16,K16,0)))</f>
        <v>0</v>
      </c>
      <c r="L11" s="52"/>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row>
    <row r="12" spans="1:96" ht="19.5" customHeight="1" x14ac:dyDescent="0.2">
      <c r="A12" s="23">
        <v>8</v>
      </c>
      <c r="B12" s="30"/>
      <c r="C12" s="31"/>
      <c r="D12" s="32"/>
      <c r="E12" s="33"/>
      <c r="F12" s="28"/>
      <c r="G12" s="34" t="str">
        <f t="shared" si="0"/>
        <v/>
      </c>
      <c r="J12" s="78" t="s">
        <v>122</v>
      </c>
      <c r="K12" s="79" t="str">
        <f>IF(K11&gt;=2,J18,IF(K11=1,J19,""))</f>
        <v/>
      </c>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row>
    <row r="13" spans="1:96" ht="19.5" customHeight="1" x14ac:dyDescent="0.2">
      <c r="A13" s="23">
        <v>9</v>
      </c>
      <c r="B13" s="30"/>
      <c r="C13" s="31"/>
      <c r="D13" s="32"/>
      <c r="E13" s="33"/>
      <c r="F13" s="28"/>
      <c r="G13" s="34" t="str">
        <f t="shared" si="0"/>
        <v/>
      </c>
      <c r="J13" s="80"/>
      <c r="K13" s="5"/>
      <c r="L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row>
    <row r="14" spans="1:96" ht="19.5" customHeight="1" x14ac:dyDescent="0.2">
      <c r="A14" s="23">
        <v>10</v>
      </c>
      <c r="B14" s="30"/>
      <c r="C14" s="31"/>
      <c r="D14" s="32"/>
      <c r="E14" s="33"/>
      <c r="F14" s="28"/>
      <c r="G14" s="34" t="str">
        <f t="shared" si="0"/>
        <v/>
      </c>
      <c r="J14" s="76" t="s">
        <v>123</v>
      </c>
      <c r="K14" s="76">
        <v>3</v>
      </c>
      <c r="L14" s="51"/>
      <c r="M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row>
    <row r="15" spans="1:96" ht="19.5" customHeight="1" x14ac:dyDescent="0.2">
      <c r="A15" s="23">
        <v>11</v>
      </c>
      <c r="B15" s="30"/>
      <c r="C15" s="31"/>
      <c r="D15" s="32"/>
      <c r="E15" s="33"/>
      <c r="F15" s="28"/>
      <c r="G15" s="34" t="str">
        <f t="shared" si="0"/>
        <v/>
      </c>
      <c r="J15" s="76" t="s">
        <v>131</v>
      </c>
      <c r="K15" s="76">
        <v>2</v>
      </c>
      <c r="M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row>
    <row r="16" spans="1:96" ht="19.5" customHeight="1" x14ac:dyDescent="0.2">
      <c r="A16" s="23">
        <v>12</v>
      </c>
      <c r="B16" s="30"/>
      <c r="C16" s="31"/>
      <c r="D16" s="32"/>
      <c r="E16" s="33"/>
      <c r="F16" s="28"/>
      <c r="G16" s="34" t="str">
        <f t="shared" si="0"/>
        <v/>
      </c>
      <c r="J16" s="76" t="s">
        <v>124</v>
      </c>
      <c r="K16" s="77">
        <v>1</v>
      </c>
      <c r="M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row>
    <row r="17" spans="1:96" ht="19.5" customHeight="1" x14ac:dyDescent="0.2">
      <c r="A17" s="23">
        <v>13</v>
      </c>
      <c r="B17" s="30"/>
      <c r="C17" s="31"/>
      <c r="D17" s="32"/>
      <c r="E17" s="33"/>
      <c r="F17" s="28"/>
      <c r="G17" s="34" t="str">
        <f t="shared" si="0"/>
        <v/>
      </c>
      <c r="J17" s="80"/>
      <c r="K17" s="8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row>
    <row r="18" spans="1:96" ht="19.5" customHeight="1" x14ac:dyDescent="0.2">
      <c r="A18" s="23">
        <v>14</v>
      </c>
      <c r="B18" s="30"/>
      <c r="C18" s="31"/>
      <c r="D18" s="32"/>
      <c r="E18" s="33"/>
      <c r="F18" s="28"/>
      <c r="G18" s="34" t="str">
        <f t="shared" si="0"/>
        <v/>
      </c>
      <c r="J18" s="82">
        <v>370000000</v>
      </c>
      <c r="K18" s="83" t="s">
        <v>125</v>
      </c>
      <c r="L18" s="51"/>
      <c r="M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row>
    <row r="19" spans="1:96" ht="19.5" customHeight="1" x14ac:dyDescent="0.2">
      <c r="A19" s="23">
        <v>15</v>
      </c>
      <c r="B19" s="30"/>
      <c r="C19" s="31"/>
      <c r="D19" s="32"/>
      <c r="E19" s="33"/>
      <c r="F19" s="28"/>
      <c r="G19" s="34" t="str">
        <f t="shared" si="0"/>
        <v/>
      </c>
      <c r="J19" s="82">
        <v>100000000</v>
      </c>
      <c r="K19" s="83">
        <v>1</v>
      </c>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row>
    <row r="20" spans="1:96" ht="19.5" customHeight="1" x14ac:dyDescent="0.2">
      <c r="A20" s="23">
        <v>16</v>
      </c>
      <c r="B20" s="30"/>
      <c r="C20" s="31"/>
      <c r="D20" s="32"/>
      <c r="E20" s="33"/>
      <c r="F20" s="28"/>
      <c r="G20" s="34" t="str">
        <f t="shared" si="0"/>
        <v/>
      </c>
      <c r="J20" s="80"/>
      <c r="K20" s="8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row>
    <row r="21" spans="1:96" ht="19.5" customHeight="1" x14ac:dyDescent="0.2">
      <c r="A21" s="23">
        <v>17</v>
      </c>
      <c r="B21" s="30"/>
      <c r="C21" s="31"/>
      <c r="D21" s="32"/>
      <c r="E21" s="33"/>
      <c r="F21" s="28"/>
      <c r="G21" s="34" t="str">
        <f t="shared" si="0"/>
        <v/>
      </c>
      <c r="J21" s="69" t="s">
        <v>126</v>
      </c>
      <c r="K21" s="64"/>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row>
    <row r="22" spans="1:96" ht="19.5" customHeight="1" x14ac:dyDescent="0.2">
      <c r="A22" s="23">
        <v>18</v>
      </c>
      <c r="B22" s="30"/>
      <c r="C22" s="31"/>
      <c r="D22" s="32"/>
      <c r="E22" s="33"/>
      <c r="F22" s="28"/>
      <c r="G22" s="34" t="str">
        <f t="shared" si="0"/>
        <v/>
      </c>
      <c r="J22" s="70" t="s">
        <v>127</v>
      </c>
      <c r="K22" s="54">
        <f>IF(ROUNDDOWN(G36*1/2-G38,-3)&gt;G35,G35,ROUNDDOWN(G36*1/2-G38,-3))</f>
        <v>0</v>
      </c>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row>
    <row r="23" spans="1:96" ht="19.5" customHeight="1" x14ac:dyDescent="0.2">
      <c r="A23" s="23">
        <v>19</v>
      </c>
      <c r="B23" s="30"/>
      <c r="C23" s="31"/>
      <c r="D23" s="32"/>
      <c r="E23" s="33"/>
      <c r="F23" s="28"/>
      <c r="G23" s="34" t="str">
        <f t="shared" si="0"/>
        <v/>
      </c>
      <c r="J23" s="70" t="s">
        <v>128</v>
      </c>
      <c r="K23" s="54">
        <f>IF(ROUNDDOWN(G36*1/2,-3)&gt;G35,G35,ROUNDDOWN(G36*1/2,-3))</f>
        <v>0</v>
      </c>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row>
    <row r="24" spans="1:96" ht="19.5" customHeight="1" x14ac:dyDescent="0.2">
      <c r="A24" s="23">
        <v>20</v>
      </c>
      <c r="B24" s="30"/>
      <c r="C24" s="31"/>
      <c r="D24" s="32"/>
      <c r="E24" s="33"/>
      <c r="F24" s="28"/>
      <c r="G24" s="34" t="str">
        <f t="shared" si="0"/>
        <v/>
      </c>
      <c r="J24" s="84"/>
      <c r="K24" s="5"/>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row>
    <row r="25" spans="1:96" ht="19.5" customHeight="1" x14ac:dyDescent="0.2">
      <c r="A25" s="23">
        <v>21</v>
      </c>
      <c r="B25" s="30"/>
      <c r="C25" s="31"/>
      <c r="D25" s="32"/>
      <c r="E25" s="33"/>
      <c r="F25" s="28"/>
      <c r="G25" s="34" t="str">
        <f t="shared" si="0"/>
        <v/>
      </c>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row>
    <row r="26" spans="1:96" ht="19.5" customHeight="1" x14ac:dyDescent="0.2">
      <c r="A26" s="23">
        <v>22</v>
      </c>
      <c r="B26" s="30"/>
      <c r="C26" s="31"/>
      <c r="D26" s="32"/>
      <c r="E26" s="33"/>
      <c r="F26" s="28"/>
      <c r="G26" s="34" t="str">
        <f t="shared" si="0"/>
        <v/>
      </c>
      <c r="J26" s="48"/>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row>
    <row r="27" spans="1:96" ht="19.5" customHeight="1" x14ac:dyDescent="0.2">
      <c r="A27" s="23">
        <v>23</v>
      </c>
      <c r="B27" s="30"/>
      <c r="C27" s="31"/>
      <c r="D27" s="32"/>
      <c r="E27" s="33"/>
      <c r="F27" s="28"/>
      <c r="G27" s="34" t="str">
        <f t="shared" si="0"/>
        <v/>
      </c>
      <c r="J27" s="48"/>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row>
    <row r="28" spans="1:96" ht="19.5" customHeight="1" x14ac:dyDescent="0.2">
      <c r="A28" s="23">
        <v>24</v>
      </c>
      <c r="B28" s="30"/>
      <c r="C28" s="31"/>
      <c r="D28" s="32"/>
      <c r="E28" s="33"/>
      <c r="F28" s="28"/>
      <c r="G28" s="34" t="str">
        <f t="shared" si="0"/>
        <v/>
      </c>
      <c r="J28" s="48"/>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row>
    <row r="29" spans="1:96" ht="19.5" customHeight="1" x14ac:dyDescent="0.2">
      <c r="A29" s="23">
        <v>25</v>
      </c>
      <c r="B29" s="30"/>
      <c r="C29" s="31"/>
      <c r="D29" s="32"/>
      <c r="E29" s="33"/>
      <c r="F29" s="28"/>
      <c r="G29" s="34" t="str">
        <f t="shared" si="0"/>
        <v/>
      </c>
      <c r="J29" s="48"/>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row>
    <row r="30" spans="1:96" ht="19.5" customHeight="1" x14ac:dyDescent="0.2">
      <c r="A30" s="23">
        <v>26</v>
      </c>
      <c r="B30" s="30"/>
      <c r="C30" s="31"/>
      <c r="D30" s="32"/>
      <c r="E30" s="33"/>
      <c r="F30" s="28"/>
      <c r="G30" s="34" t="str">
        <f t="shared" si="0"/>
        <v/>
      </c>
      <c r="J30" s="48"/>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row>
    <row r="31" spans="1:96" ht="19.5" customHeight="1" x14ac:dyDescent="0.2">
      <c r="A31" s="23">
        <v>27</v>
      </c>
      <c r="B31" s="30"/>
      <c r="C31" s="31"/>
      <c r="D31" s="32"/>
      <c r="E31" s="33"/>
      <c r="F31" s="28"/>
      <c r="G31" s="34" t="str">
        <f t="shared" si="0"/>
        <v/>
      </c>
      <c r="J31" s="48"/>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row>
    <row r="32" spans="1:96" ht="19.5" customHeight="1" x14ac:dyDescent="0.2">
      <c r="A32" s="23">
        <v>28</v>
      </c>
      <c r="B32" s="30"/>
      <c r="C32" s="31"/>
      <c r="D32" s="32"/>
      <c r="E32" s="33"/>
      <c r="F32" s="28"/>
      <c r="G32" s="34" t="str">
        <f>IF(D32="","",D32*E32)</f>
        <v/>
      </c>
      <c r="J32" s="48"/>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row>
    <row r="33" spans="1:96" ht="19.5" customHeight="1" x14ac:dyDescent="0.2">
      <c r="A33" s="23">
        <v>29</v>
      </c>
      <c r="B33" s="30"/>
      <c r="C33" s="31"/>
      <c r="D33" s="32"/>
      <c r="E33" s="33"/>
      <c r="F33" s="28"/>
      <c r="G33" s="34" t="str">
        <f t="shared" ref="G33" si="1">IF(D33="","",D33*E33)</f>
        <v/>
      </c>
      <c r="J33" s="48"/>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row>
    <row r="34" spans="1:96" ht="19.5" customHeight="1" thickBot="1" x14ac:dyDescent="0.25">
      <c r="A34" s="23">
        <v>30</v>
      </c>
      <c r="B34" s="35"/>
      <c r="C34" s="36"/>
      <c r="D34" s="37"/>
      <c r="E34" s="38"/>
      <c r="F34" s="39"/>
      <c r="G34" s="40" t="str">
        <f t="shared" si="0"/>
        <v/>
      </c>
      <c r="J34" s="48"/>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row>
    <row r="35" spans="1:96" ht="35.1" customHeight="1" x14ac:dyDescent="0.2">
      <c r="A35" s="15"/>
      <c r="B35" s="195" t="s">
        <v>70</v>
      </c>
      <c r="C35" s="196"/>
      <c r="D35" s="50" t="s">
        <v>129</v>
      </c>
      <c r="E35" s="197" t="s">
        <v>8</v>
      </c>
      <c r="F35" s="198"/>
      <c r="G35" s="55" t="str">
        <f>K12</f>
        <v/>
      </c>
      <c r="J35" s="48"/>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row>
    <row r="36" spans="1:96" ht="24" customHeight="1" x14ac:dyDescent="0.2">
      <c r="A36" s="15"/>
      <c r="B36" s="199" t="s">
        <v>71</v>
      </c>
      <c r="C36" s="200"/>
      <c r="D36" s="201">
        <f>SUMIF($B$5:$B$34,"&lt;&gt;"&amp;"▼助成対象外",$G$5:$G$34)</f>
        <v>0</v>
      </c>
      <c r="E36" s="202"/>
      <c r="F36" s="203"/>
      <c r="G36" s="56">
        <f>IF(OR(G35=0,ISERROR(D36)),0,IF(D36&lt;0,0,D36))</f>
        <v>0</v>
      </c>
      <c r="J36" s="48"/>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row>
    <row r="37" spans="1:96" ht="24" customHeight="1" x14ac:dyDescent="0.2">
      <c r="A37" s="15"/>
      <c r="B37" s="199" t="s">
        <v>72</v>
      </c>
      <c r="C37" s="200"/>
      <c r="D37" s="201">
        <f>SUMIF($B$5:$B$34,"▼助成対象外",$G$5:$G$34)</f>
        <v>0</v>
      </c>
      <c r="E37" s="202"/>
      <c r="F37" s="203"/>
      <c r="G37" s="56">
        <f>IF(OR(G35=0,ISERROR(D37)),0,IF(D37&lt;0,0,D37))</f>
        <v>0</v>
      </c>
      <c r="J37" s="48"/>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row>
    <row r="38" spans="1:96" ht="24" customHeight="1" thickBot="1" x14ac:dyDescent="0.25">
      <c r="A38" s="15"/>
      <c r="B38" s="205" t="s">
        <v>73</v>
      </c>
      <c r="C38" s="206"/>
      <c r="D38" s="63" t="s">
        <v>74</v>
      </c>
      <c r="E38" s="207" t="s">
        <v>152</v>
      </c>
      <c r="F38" s="208"/>
      <c r="G38" s="42"/>
      <c r="H38" s="48" t="s">
        <v>157</v>
      </c>
      <c r="I38" s="48"/>
      <c r="J38" s="48"/>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row>
    <row r="39" spans="1:96" ht="37.5" customHeight="1" thickTop="1" thickBot="1" x14ac:dyDescent="0.25">
      <c r="A39" s="15"/>
      <c r="B39" s="209" t="s">
        <v>75</v>
      </c>
      <c r="C39" s="210"/>
      <c r="D39" s="211" t="str">
        <f>IF(E38=J22,K22,IF(E38=J23,K23,""))</f>
        <v/>
      </c>
      <c r="E39" s="212"/>
      <c r="F39" s="213"/>
      <c r="G39" s="57" t="str">
        <f>IF(OR(G35=0,ISERROR(D39)),0,IF(D39&lt;0,0,D39))</f>
        <v/>
      </c>
      <c r="J39" s="48"/>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row>
    <row r="40" spans="1:96" ht="22.5" customHeight="1" x14ac:dyDescent="0.2">
      <c r="A40" s="15"/>
      <c r="B40" s="204" t="s">
        <v>76</v>
      </c>
      <c r="C40" s="204"/>
      <c r="D40" s="204"/>
      <c r="E40" s="204"/>
      <c r="F40" s="204"/>
      <c r="G40" s="204"/>
      <c r="H40" s="43"/>
      <c r="J40" s="48"/>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row>
    <row r="41" spans="1:96" x14ac:dyDescent="0.2">
      <c r="J41" s="48"/>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row>
    <row r="42" spans="1:96" x14ac:dyDescent="0.2">
      <c r="J42" s="48"/>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row>
    <row r="43" spans="1:96" x14ac:dyDescent="0.2">
      <c r="J43" s="48"/>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row>
    <row r="44" spans="1:96" x14ac:dyDescent="0.2">
      <c r="J44" s="48"/>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row>
    <row r="45" spans="1:96" x14ac:dyDescent="0.2">
      <c r="J45" s="48"/>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row>
    <row r="46" spans="1:96" x14ac:dyDescent="0.2">
      <c r="J46" s="48"/>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row>
    <row r="47" spans="1:96" x14ac:dyDescent="0.2">
      <c r="J47" s="48"/>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row>
    <row r="48" spans="1:96" x14ac:dyDescent="0.2">
      <c r="J48" s="48"/>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row>
    <row r="49" spans="10:96" x14ac:dyDescent="0.2">
      <c r="J49" s="48"/>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row>
    <row r="50" spans="10:96" x14ac:dyDescent="0.2">
      <c r="J50" s="48"/>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row>
    <row r="51" spans="10:96" x14ac:dyDescent="0.2">
      <c r="J51" s="48"/>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row>
    <row r="52" spans="10:96" x14ac:dyDescent="0.2">
      <c r="J52" s="48"/>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row>
    <row r="53" spans="10:96" x14ac:dyDescent="0.2">
      <c r="J53" s="48"/>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row>
    <row r="54" spans="10:96" x14ac:dyDescent="0.2">
      <c r="J54" s="48"/>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51"/>
      <c r="CM54" s="51"/>
      <c r="CN54" s="51"/>
      <c r="CO54" s="51"/>
      <c r="CP54" s="51"/>
      <c r="CQ54" s="51"/>
      <c r="CR54" s="51"/>
    </row>
    <row r="55" spans="10:96" x14ac:dyDescent="0.2">
      <c r="J55" s="48"/>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1"/>
      <c r="BR55" s="51"/>
      <c r="BS55" s="51"/>
      <c r="BT55" s="51"/>
      <c r="BU55" s="51"/>
      <c r="BV55" s="51"/>
      <c r="BW55" s="51"/>
      <c r="BX55" s="51"/>
      <c r="BY55" s="51"/>
      <c r="BZ55" s="51"/>
      <c r="CA55" s="51"/>
      <c r="CB55" s="51"/>
      <c r="CC55" s="51"/>
      <c r="CD55" s="51"/>
      <c r="CE55" s="51"/>
      <c r="CF55" s="51"/>
      <c r="CG55" s="51"/>
      <c r="CH55" s="51"/>
      <c r="CI55" s="51"/>
      <c r="CJ55" s="51"/>
      <c r="CK55" s="51"/>
      <c r="CL55" s="51"/>
      <c r="CM55" s="51"/>
      <c r="CN55" s="51"/>
      <c r="CO55" s="51"/>
      <c r="CP55" s="51"/>
      <c r="CQ55" s="51"/>
      <c r="CR55" s="51"/>
    </row>
    <row r="56" spans="10:96" x14ac:dyDescent="0.2">
      <c r="J56" s="48"/>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1"/>
      <c r="BR56" s="51"/>
      <c r="BS56" s="51"/>
      <c r="BT56" s="51"/>
      <c r="BU56" s="51"/>
      <c r="BV56" s="51"/>
      <c r="BW56" s="51"/>
      <c r="BX56" s="51"/>
      <c r="BY56" s="51"/>
      <c r="BZ56" s="51"/>
      <c r="CA56" s="51"/>
      <c r="CB56" s="51"/>
      <c r="CC56" s="51"/>
      <c r="CD56" s="51"/>
      <c r="CE56" s="51"/>
      <c r="CF56" s="51"/>
      <c r="CG56" s="51"/>
      <c r="CH56" s="51"/>
      <c r="CI56" s="51"/>
      <c r="CJ56" s="51"/>
      <c r="CK56" s="51"/>
      <c r="CL56" s="51"/>
      <c r="CM56" s="51"/>
      <c r="CN56" s="51"/>
      <c r="CO56" s="51"/>
      <c r="CP56" s="51"/>
      <c r="CQ56" s="51"/>
      <c r="CR56" s="51"/>
    </row>
    <row r="57" spans="10:96" x14ac:dyDescent="0.2">
      <c r="J57" s="48"/>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c r="BX57" s="51"/>
      <c r="BY57" s="51"/>
      <c r="BZ57" s="51"/>
      <c r="CA57" s="51"/>
      <c r="CB57" s="51"/>
      <c r="CC57" s="51"/>
      <c r="CD57" s="51"/>
      <c r="CE57" s="51"/>
      <c r="CF57" s="51"/>
      <c r="CG57" s="51"/>
      <c r="CH57" s="51"/>
      <c r="CI57" s="51"/>
      <c r="CJ57" s="51"/>
      <c r="CK57" s="51"/>
      <c r="CL57" s="51"/>
      <c r="CM57" s="51"/>
      <c r="CN57" s="51"/>
      <c r="CO57" s="51"/>
      <c r="CP57" s="51"/>
      <c r="CQ57" s="51"/>
      <c r="CR57" s="51"/>
    </row>
    <row r="58" spans="10:96" x14ac:dyDescent="0.2">
      <c r="J58" s="48"/>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row>
    <row r="59" spans="10:96" x14ac:dyDescent="0.2">
      <c r="J59" s="48"/>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1"/>
      <c r="BZ59" s="51"/>
      <c r="CA59" s="51"/>
      <c r="CB59" s="51"/>
      <c r="CC59" s="51"/>
      <c r="CD59" s="51"/>
      <c r="CE59" s="51"/>
      <c r="CF59" s="51"/>
      <c r="CG59" s="51"/>
      <c r="CH59" s="51"/>
      <c r="CI59" s="51"/>
      <c r="CJ59" s="51"/>
      <c r="CK59" s="51"/>
      <c r="CL59" s="51"/>
      <c r="CM59" s="51"/>
      <c r="CN59" s="51"/>
      <c r="CO59" s="51"/>
      <c r="CP59" s="51"/>
      <c r="CQ59" s="51"/>
      <c r="CR59" s="51"/>
    </row>
    <row r="60" spans="10:96" x14ac:dyDescent="0.2">
      <c r="J60" s="48"/>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1"/>
      <c r="BS60" s="51"/>
      <c r="BT60" s="51"/>
      <c r="BU60" s="51"/>
      <c r="BV60" s="51"/>
      <c r="BW60" s="51"/>
      <c r="BX60" s="51"/>
      <c r="BY60" s="51"/>
      <c r="BZ60" s="51"/>
      <c r="CA60" s="51"/>
      <c r="CB60" s="51"/>
      <c r="CC60" s="51"/>
      <c r="CD60" s="51"/>
      <c r="CE60" s="51"/>
      <c r="CF60" s="51"/>
      <c r="CG60" s="51"/>
      <c r="CH60" s="51"/>
      <c r="CI60" s="51"/>
      <c r="CJ60" s="51"/>
      <c r="CK60" s="51"/>
      <c r="CL60" s="51"/>
      <c r="CM60" s="51"/>
      <c r="CN60" s="51"/>
      <c r="CO60" s="51"/>
      <c r="CP60" s="51"/>
      <c r="CQ60" s="51"/>
      <c r="CR60" s="51"/>
    </row>
    <row r="61" spans="10:96" x14ac:dyDescent="0.2">
      <c r="J61" s="48"/>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row>
    <row r="62" spans="10:96" x14ac:dyDescent="0.2">
      <c r="J62" s="48"/>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row>
    <row r="63" spans="10:96" x14ac:dyDescent="0.2">
      <c r="J63" s="48"/>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row>
    <row r="64" spans="10:96" x14ac:dyDescent="0.2">
      <c r="J64" s="48"/>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c r="BU64" s="51"/>
      <c r="BV64" s="51"/>
      <c r="BW64" s="51"/>
      <c r="BX64" s="51"/>
      <c r="BY64" s="51"/>
      <c r="BZ64" s="51"/>
      <c r="CA64" s="51"/>
      <c r="CB64" s="51"/>
      <c r="CC64" s="51"/>
      <c r="CD64" s="51"/>
      <c r="CE64" s="51"/>
      <c r="CF64" s="51"/>
      <c r="CG64" s="51"/>
      <c r="CH64" s="51"/>
      <c r="CI64" s="51"/>
      <c r="CJ64" s="51"/>
      <c r="CK64" s="51"/>
      <c r="CL64" s="51"/>
      <c r="CM64" s="51"/>
      <c r="CN64" s="51"/>
      <c r="CO64" s="51"/>
      <c r="CP64" s="51"/>
      <c r="CQ64" s="51"/>
      <c r="CR64" s="51"/>
    </row>
    <row r="65" spans="10:96" x14ac:dyDescent="0.2">
      <c r="J65" s="48"/>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c r="BT65" s="51"/>
      <c r="BU65" s="51"/>
      <c r="BV65" s="51"/>
      <c r="BW65" s="51"/>
      <c r="BX65" s="51"/>
      <c r="BY65" s="51"/>
      <c r="BZ65" s="51"/>
      <c r="CA65" s="51"/>
      <c r="CB65" s="51"/>
      <c r="CC65" s="51"/>
      <c r="CD65" s="51"/>
      <c r="CE65" s="51"/>
      <c r="CF65" s="51"/>
      <c r="CG65" s="51"/>
      <c r="CH65" s="51"/>
      <c r="CI65" s="51"/>
      <c r="CJ65" s="51"/>
      <c r="CK65" s="51"/>
      <c r="CL65" s="51"/>
      <c r="CM65" s="51"/>
      <c r="CN65" s="51"/>
      <c r="CO65" s="51"/>
      <c r="CP65" s="51"/>
      <c r="CQ65" s="51"/>
      <c r="CR65" s="51"/>
    </row>
    <row r="66" spans="10:96" x14ac:dyDescent="0.2">
      <c r="J66" s="48"/>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row>
    <row r="67" spans="10:96" x14ac:dyDescent="0.2">
      <c r="J67" s="48"/>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row>
    <row r="68" spans="10:96" x14ac:dyDescent="0.2">
      <c r="J68" s="48"/>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row>
    <row r="69" spans="10:96" x14ac:dyDescent="0.2">
      <c r="J69" s="48"/>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row>
    <row r="70" spans="10:96" x14ac:dyDescent="0.2">
      <c r="J70" s="48"/>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row>
    <row r="71" spans="10:96" x14ac:dyDescent="0.2">
      <c r="J71" s="48"/>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L71" s="51"/>
      <c r="BM71" s="51"/>
      <c r="BN71" s="51"/>
      <c r="BO71" s="51"/>
      <c r="BP71" s="51"/>
      <c r="BQ71" s="51"/>
      <c r="BR71" s="51"/>
      <c r="BS71" s="51"/>
      <c r="BT71" s="51"/>
      <c r="BU71" s="51"/>
      <c r="BV71" s="51"/>
      <c r="BW71" s="51"/>
      <c r="BX71" s="51"/>
      <c r="BY71" s="51"/>
      <c r="BZ71" s="51"/>
      <c r="CA71" s="51"/>
      <c r="CB71" s="51"/>
      <c r="CC71" s="51"/>
      <c r="CD71" s="51"/>
      <c r="CE71" s="51"/>
      <c r="CF71" s="51"/>
      <c r="CG71" s="51"/>
      <c r="CH71" s="51"/>
      <c r="CI71" s="51"/>
      <c r="CJ71" s="51"/>
      <c r="CK71" s="51"/>
      <c r="CL71" s="51"/>
      <c r="CM71" s="51"/>
      <c r="CN71" s="51"/>
      <c r="CO71" s="51"/>
      <c r="CP71" s="51"/>
      <c r="CQ71" s="51"/>
      <c r="CR71" s="51"/>
    </row>
    <row r="72" spans="10:96" x14ac:dyDescent="0.2">
      <c r="J72" s="48"/>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1"/>
      <c r="BR72" s="51"/>
      <c r="BS72" s="51"/>
      <c r="BT72" s="51"/>
      <c r="BU72" s="51"/>
      <c r="BV72" s="51"/>
      <c r="BW72" s="51"/>
      <c r="BX72" s="51"/>
      <c r="BY72" s="51"/>
      <c r="BZ72" s="51"/>
      <c r="CA72" s="51"/>
      <c r="CB72" s="51"/>
      <c r="CC72" s="51"/>
      <c r="CD72" s="51"/>
      <c r="CE72" s="51"/>
      <c r="CF72" s="51"/>
      <c r="CG72" s="51"/>
      <c r="CH72" s="51"/>
      <c r="CI72" s="51"/>
      <c r="CJ72" s="51"/>
      <c r="CK72" s="51"/>
      <c r="CL72" s="51"/>
      <c r="CM72" s="51"/>
      <c r="CN72" s="51"/>
      <c r="CO72" s="51"/>
      <c r="CP72" s="51"/>
      <c r="CQ72" s="51"/>
      <c r="CR72" s="51"/>
    </row>
    <row r="73" spans="10:96" x14ac:dyDescent="0.2">
      <c r="J73" s="48"/>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1"/>
      <c r="BS73" s="51"/>
      <c r="BT73" s="51"/>
      <c r="BU73" s="51"/>
      <c r="BV73" s="51"/>
      <c r="BW73" s="51"/>
      <c r="BX73" s="51"/>
      <c r="BY73" s="51"/>
      <c r="BZ73" s="51"/>
      <c r="CA73" s="51"/>
      <c r="CB73" s="51"/>
      <c r="CC73" s="51"/>
      <c r="CD73" s="51"/>
      <c r="CE73" s="51"/>
      <c r="CF73" s="51"/>
      <c r="CG73" s="51"/>
      <c r="CH73" s="51"/>
      <c r="CI73" s="51"/>
      <c r="CJ73" s="51"/>
      <c r="CK73" s="51"/>
      <c r="CL73" s="51"/>
      <c r="CM73" s="51"/>
      <c r="CN73" s="51"/>
      <c r="CO73" s="51"/>
      <c r="CP73" s="51"/>
      <c r="CQ73" s="51"/>
      <c r="CR73" s="51"/>
    </row>
    <row r="74" spans="10:96" x14ac:dyDescent="0.2">
      <c r="J74" s="48"/>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U74" s="51"/>
      <c r="BV74" s="51"/>
      <c r="BW74" s="51"/>
      <c r="BX74" s="51"/>
      <c r="BY74" s="51"/>
      <c r="BZ74" s="51"/>
      <c r="CA74" s="51"/>
      <c r="CB74" s="51"/>
      <c r="CC74" s="51"/>
      <c r="CD74" s="51"/>
      <c r="CE74" s="51"/>
      <c r="CF74" s="51"/>
      <c r="CG74" s="51"/>
      <c r="CH74" s="51"/>
      <c r="CI74" s="51"/>
      <c r="CJ74" s="51"/>
      <c r="CK74" s="51"/>
      <c r="CL74" s="51"/>
      <c r="CM74" s="51"/>
      <c r="CN74" s="51"/>
      <c r="CO74" s="51"/>
      <c r="CP74" s="51"/>
      <c r="CQ74" s="51"/>
      <c r="CR74" s="51"/>
    </row>
    <row r="75" spans="10:96" x14ac:dyDescent="0.2">
      <c r="J75" s="48"/>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c r="BT75" s="51"/>
      <c r="BU75" s="51"/>
      <c r="BV75" s="51"/>
      <c r="BW75" s="51"/>
      <c r="BX75" s="51"/>
      <c r="BY75" s="51"/>
      <c r="BZ75" s="51"/>
      <c r="CA75" s="51"/>
      <c r="CB75" s="51"/>
      <c r="CC75" s="51"/>
      <c r="CD75" s="51"/>
      <c r="CE75" s="51"/>
      <c r="CF75" s="51"/>
      <c r="CG75" s="51"/>
      <c r="CH75" s="51"/>
      <c r="CI75" s="51"/>
      <c r="CJ75" s="51"/>
      <c r="CK75" s="51"/>
      <c r="CL75" s="51"/>
      <c r="CM75" s="51"/>
      <c r="CN75" s="51"/>
      <c r="CO75" s="51"/>
      <c r="CP75" s="51"/>
      <c r="CQ75" s="51"/>
      <c r="CR75" s="51"/>
    </row>
    <row r="76" spans="10:96" x14ac:dyDescent="0.2">
      <c r="J76" s="48"/>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c r="CA76" s="51"/>
      <c r="CB76" s="51"/>
      <c r="CC76" s="51"/>
      <c r="CD76" s="51"/>
      <c r="CE76" s="51"/>
      <c r="CF76" s="51"/>
      <c r="CG76" s="51"/>
      <c r="CH76" s="51"/>
      <c r="CI76" s="51"/>
      <c r="CJ76" s="51"/>
      <c r="CK76" s="51"/>
      <c r="CL76" s="51"/>
      <c r="CM76" s="51"/>
      <c r="CN76" s="51"/>
      <c r="CO76" s="51"/>
      <c r="CP76" s="51"/>
      <c r="CQ76" s="51"/>
      <c r="CR76" s="51"/>
    </row>
    <row r="77" spans="10:96" x14ac:dyDescent="0.2">
      <c r="J77" s="48"/>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c r="BT77" s="51"/>
      <c r="BU77" s="51"/>
      <c r="BV77" s="51"/>
      <c r="BW77" s="51"/>
      <c r="BX77" s="51"/>
      <c r="BY77" s="51"/>
      <c r="BZ77" s="51"/>
      <c r="CA77" s="51"/>
      <c r="CB77" s="51"/>
      <c r="CC77" s="51"/>
      <c r="CD77" s="51"/>
      <c r="CE77" s="51"/>
      <c r="CF77" s="51"/>
      <c r="CG77" s="51"/>
      <c r="CH77" s="51"/>
      <c r="CI77" s="51"/>
      <c r="CJ77" s="51"/>
      <c r="CK77" s="51"/>
      <c r="CL77" s="51"/>
      <c r="CM77" s="51"/>
      <c r="CN77" s="51"/>
      <c r="CO77" s="51"/>
      <c r="CP77" s="51"/>
      <c r="CQ77" s="51"/>
      <c r="CR77" s="51"/>
    </row>
    <row r="78" spans="10:96" x14ac:dyDescent="0.2">
      <c r="J78" s="48"/>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row>
    <row r="79" spans="10:96" x14ac:dyDescent="0.2">
      <c r="J79" s="48"/>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row>
    <row r="80" spans="10:96" x14ac:dyDescent="0.2">
      <c r="J80" s="48"/>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row>
    <row r="81" spans="10:96" x14ac:dyDescent="0.2">
      <c r="J81" s="48"/>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row>
    <row r="82" spans="10:96" x14ac:dyDescent="0.2">
      <c r="J82" s="48"/>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c r="BY82" s="51"/>
      <c r="BZ82" s="51"/>
      <c r="CA82" s="51"/>
      <c r="CB82" s="51"/>
      <c r="CC82" s="51"/>
      <c r="CD82" s="51"/>
      <c r="CE82" s="51"/>
      <c r="CF82" s="51"/>
      <c r="CG82" s="51"/>
      <c r="CH82" s="51"/>
      <c r="CI82" s="51"/>
      <c r="CJ82" s="51"/>
      <c r="CK82" s="51"/>
      <c r="CL82" s="51"/>
      <c r="CM82" s="51"/>
      <c r="CN82" s="51"/>
      <c r="CO82" s="51"/>
      <c r="CP82" s="51"/>
      <c r="CQ82" s="51"/>
      <c r="CR82" s="51"/>
    </row>
    <row r="83" spans="10:96" x14ac:dyDescent="0.2">
      <c r="J83" s="48"/>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c r="CA83" s="51"/>
      <c r="CB83" s="51"/>
      <c r="CC83" s="51"/>
      <c r="CD83" s="51"/>
      <c r="CE83" s="51"/>
      <c r="CF83" s="51"/>
      <c r="CG83" s="51"/>
      <c r="CH83" s="51"/>
      <c r="CI83" s="51"/>
      <c r="CJ83" s="51"/>
      <c r="CK83" s="51"/>
      <c r="CL83" s="51"/>
      <c r="CM83" s="51"/>
      <c r="CN83" s="51"/>
      <c r="CO83" s="51"/>
      <c r="CP83" s="51"/>
      <c r="CQ83" s="51"/>
      <c r="CR83" s="51"/>
    </row>
    <row r="84" spans="10:96" x14ac:dyDescent="0.2">
      <c r="J84" s="48"/>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51"/>
      <c r="CI84" s="51"/>
      <c r="CJ84" s="51"/>
      <c r="CK84" s="51"/>
      <c r="CL84" s="51"/>
      <c r="CM84" s="51"/>
      <c r="CN84" s="51"/>
      <c r="CO84" s="51"/>
      <c r="CP84" s="51"/>
      <c r="CQ84" s="51"/>
      <c r="CR84" s="51"/>
    </row>
    <row r="85" spans="10:96" x14ac:dyDescent="0.2">
      <c r="J85" s="48"/>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51"/>
      <c r="BU85" s="51"/>
      <c r="BV85" s="51"/>
      <c r="BW85" s="51"/>
      <c r="BX85" s="51"/>
      <c r="BY85" s="51"/>
      <c r="BZ85" s="51"/>
      <c r="CA85" s="51"/>
      <c r="CB85" s="51"/>
      <c r="CC85" s="51"/>
      <c r="CD85" s="51"/>
      <c r="CE85" s="51"/>
      <c r="CF85" s="51"/>
      <c r="CG85" s="51"/>
      <c r="CH85" s="51"/>
      <c r="CI85" s="51"/>
      <c r="CJ85" s="51"/>
      <c r="CK85" s="51"/>
      <c r="CL85" s="51"/>
      <c r="CM85" s="51"/>
      <c r="CN85" s="51"/>
      <c r="CO85" s="51"/>
      <c r="CP85" s="51"/>
      <c r="CQ85" s="51"/>
      <c r="CR85" s="51"/>
    </row>
    <row r="86" spans="10:96" x14ac:dyDescent="0.2">
      <c r="J86" s="48"/>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c r="BM86" s="51"/>
      <c r="BN86" s="51"/>
      <c r="BO86" s="51"/>
      <c r="BP86" s="51"/>
      <c r="BQ86" s="51"/>
      <c r="BR86" s="51"/>
      <c r="BS86" s="51"/>
      <c r="BT86" s="51"/>
      <c r="BU86" s="51"/>
      <c r="BV86" s="51"/>
      <c r="BW86" s="51"/>
      <c r="BX86" s="51"/>
      <c r="BY86" s="51"/>
      <c r="BZ86" s="51"/>
      <c r="CA86" s="51"/>
      <c r="CB86" s="51"/>
      <c r="CC86" s="51"/>
      <c r="CD86" s="51"/>
      <c r="CE86" s="51"/>
      <c r="CF86" s="51"/>
      <c r="CG86" s="51"/>
      <c r="CH86" s="51"/>
      <c r="CI86" s="51"/>
      <c r="CJ86" s="51"/>
      <c r="CK86" s="51"/>
      <c r="CL86" s="51"/>
      <c r="CM86" s="51"/>
      <c r="CN86" s="51"/>
      <c r="CO86" s="51"/>
      <c r="CP86" s="51"/>
      <c r="CQ86" s="51"/>
      <c r="CR86" s="51"/>
    </row>
    <row r="87" spans="10:96" x14ac:dyDescent="0.2">
      <c r="J87" s="48"/>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c r="BZ87" s="51"/>
      <c r="CA87" s="51"/>
      <c r="CB87" s="51"/>
      <c r="CC87" s="51"/>
      <c r="CD87" s="51"/>
      <c r="CE87" s="51"/>
      <c r="CF87" s="51"/>
      <c r="CG87" s="51"/>
      <c r="CH87" s="51"/>
      <c r="CI87" s="51"/>
      <c r="CJ87" s="51"/>
      <c r="CK87" s="51"/>
      <c r="CL87" s="51"/>
      <c r="CM87" s="51"/>
      <c r="CN87" s="51"/>
      <c r="CO87" s="51"/>
      <c r="CP87" s="51"/>
      <c r="CQ87" s="51"/>
      <c r="CR87" s="51"/>
    </row>
    <row r="88" spans="10:96" x14ac:dyDescent="0.2">
      <c r="J88" s="48"/>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row>
    <row r="89" spans="10:96" x14ac:dyDescent="0.2">
      <c r="J89" s="48"/>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row>
    <row r="90" spans="10:96" x14ac:dyDescent="0.2">
      <c r="J90" s="48"/>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51"/>
      <c r="BU90" s="51"/>
      <c r="BV90" s="51"/>
      <c r="BW90" s="51"/>
      <c r="BX90" s="51"/>
      <c r="BY90" s="51"/>
      <c r="BZ90" s="51"/>
      <c r="CA90" s="51"/>
      <c r="CB90" s="51"/>
      <c r="CC90" s="51"/>
      <c r="CD90" s="51"/>
      <c r="CE90" s="51"/>
      <c r="CF90" s="51"/>
      <c r="CG90" s="51"/>
      <c r="CH90" s="51"/>
      <c r="CI90" s="51"/>
      <c r="CJ90" s="51"/>
      <c r="CK90" s="51"/>
      <c r="CL90" s="51"/>
      <c r="CM90" s="51"/>
      <c r="CN90" s="51"/>
      <c r="CO90" s="51"/>
      <c r="CP90" s="51"/>
      <c r="CQ90" s="51"/>
      <c r="CR90" s="51"/>
    </row>
    <row r="91" spans="10:96" x14ac:dyDescent="0.2">
      <c r="J91" s="48"/>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c r="BZ91" s="51"/>
      <c r="CA91" s="51"/>
      <c r="CB91" s="51"/>
      <c r="CC91" s="51"/>
      <c r="CD91" s="51"/>
      <c r="CE91" s="51"/>
      <c r="CF91" s="51"/>
      <c r="CG91" s="51"/>
      <c r="CH91" s="51"/>
      <c r="CI91" s="51"/>
      <c r="CJ91" s="51"/>
      <c r="CK91" s="51"/>
      <c r="CL91" s="51"/>
      <c r="CM91" s="51"/>
      <c r="CN91" s="51"/>
      <c r="CO91" s="51"/>
      <c r="CP91" s="51"/>
      <c r="CQ91" s="51"/>
      <c r="CR91" s="51"/>
    </row>
    <row r="92" spans="10:96" x14ac:dyDescent="0.2">
      <c r="J92" s="48"/>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1"/>
      <c r="BS92" s="51"/>
      <c r="BT92" s="51"/>
      <c r="BU92" s="51"/>
      <c r="BV92" s="51"/>
      <c r="BW92" s="51"/>
      <c r="BX92" s="51"/>
      <c r="BY92" s="51"/>
      <c r="BZ92" s="51"/>
      <c r="CA92" s="51"/>
      <c r="CB92" s="51"/>
      <c r="CC92" s="51"/>
      <c r="CD92" s="51"/>
      <c r="CE92" s="51"/>
      <c r="CF92" s="51"/>
      <c r="CG92" s="51"/>
      <c r="CH92" s="51"/>
      <c r="CI92" s="51"/>
      <c r="CJ92" s="51"/>
      <c r="CK92" s="51"/>
      <c r="CL92" s="51"/>
      <c r="CM92" s="51"/>
      <c r="CN92" s="51"/>
      <c r="CO92" s="51"/>
      <c r="CP92" s="51"/>
      <c r="CQ92" s="51"/>
      <c r="CR92" s="51"/>
    </row>
    <row r="93" spans="10:96" x14ac:dyDescent="0.2">
      <c r="J93" s="48"/>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1"/>
      <c r="BS93" s="51"/>
      <c r="BT93" s="51"/>
      <c r="BU93" s="51"/>
      <c r="BV93" s="51"/>
      <c r="BW93" s="51"/>
      <c r="BX93" s="51"/>
      <c r="BY93" s="51"/>
      <c r="BZ93" s="51"/>
      <c r="CA93" s="51"/>
      <c r="CB93" s="51"/>
      <c r="CC93" s="51"/>
      <c r="CD93" s="51"/>
      <c r="CE93" s="51"/>
      <c r="CF93" s="51"/>
      <c r="CG93" s="51"/>
      <c r="CH93" s="51"/>
      <c r="CI93" s="51"/>
      <c r="CJ93" s="51"/>
      <c r="CK93" s="51"/>
      <c r="CL93" s="51"/>
      <c r="CM93" s="51"/>
      <c r="CN93" s="51"/>
      <c r="CO93" s="51"/>
      <c r="CP93" s="51"/>
      <c r="CQ93" s="51"/>
      <c r="CR93" s="51"/>
    </row>
    <row r="94" spans="10:96" x14ac:dyDescent="0.2">
      <c r="J94" s="48"/>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c r="BZ94" s="51"/>
      <c r="CA94" s="51"/>
      <c r="CB94" s="51"/>
      <c r="CC94" s="51"/>
      <c r="CD94" s="51"/>
      <c r="CE94" s="51"/>
      <c r="CF94" s="51"/>
      <c r="CG94" s="51"/>
      <c r="CH94" s="51"/>
      <c r="CI94" s="51"/>
      <c r="CJ94" s="51"/>
      <c r="CK94" s="51"/>
      <c r="CL94" s="51"/>
      <c r="CM94" s="51"/>
      <c r="CN94" s="51"/>
      <c r="CO94" s="51"/>
      <c r="CP94" s="51"/>
      <c r="CQ94" s="51"/>
      <c r="CR94" s="51"/>
    </row>
    <row r="95" spans="10:96" x14ac:dyDescent="0.2">
      <c r="J95" s="48"/>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c r="BZ95" s="51"/>
      <c r="CA95" s="51"/>
      <c r="CB95" s="51"/>
      <c r="CC95" s="51"/>
      <c r="CD95" s="51"/>
      <c r="CE95" s="51"/>
      <c r="CF95" s="51"/>
      <c r="CG95" s="51"/>
      <c r="CH95" s="51"/>
      <c r="CI95" s="51"/>
      <c r="CJ95" s="51"/>
      <c r="CK95" s="51"/>
      <c r="CL95" s="51"/>
      <c r="CM95" s="51"/>
      <c r="CN95" s="51"/>
      <c r="CO95" s="51"/>
      <c r="CP95" s="51"/>
      <c r="CQ95" s="51"/>
      <c r="CR95" s="51"/>
    </row>
    <row r="96" spans="10:96" x14ac:dyDescent="0.2">
      <c r="J96" s="48"/>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51"/>
      <c r="BW96" s="51"/>
      <c r="BX96" s="51"/>
      <c r="BY96" s="51"/>
      <c r="BZ96" s="51"/>
      <c r="CA96" s="51"/>
      <c r="CB96" s="51"/>
      <c r="CC96" s="51"/>
      <c r="CD96" s="51"/>
      <c r="CE96" s="51"/>
      <c r="CF96" s="51"/>
      <c r="CG96" s="51"/>
      <c r="CH96" s="51"/>
      <c r="CI96" s="51"/>
      <c r="CJ96" s="51"/>
      <c r="CK96" s="51"/>
      <c r="CL96" s="51"/>
      <c r="CM96" s="51"/>
      <c r="CN96" s="51"/>
      <c r="CO96" s="51"/>
      <c r="CP96" s="51"/>
      <c r="CQ96" s="51"/>
      <c r="CR96" s="51"/>
    </row>
    <row r="97" spans="10:96" x14ac:dyDescent="0.2">
      <c r="J97" s="48"/>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1"/>
      <c r="BK97" s="51"/>
      <c r="BL97" s="51"/>
      <c r="BM97" s="51"/>
      <c r="BN97" s="51"/>
      <c r="BO97" s="51"/>
      <c r="BP97" s="51"/>
      <c r="BQ97" s="51"/>
      <c r="BR97" s="51"/>
      <c r="BS97" s="51"/>
      <c r="BT97" s="51"/>
      <c r="BU97" s="51"/>
      <c r="BV97" s="51"/>
      <c r="BW97" s="51"/>
      <c r="BX97" s="51"/>
      <c r="BY97" s="51"/>
      <c r="BZ97" s="51"/>
      <c r="CA97" s="51"/>
      <c r="CB97" s="51"/>
      <c r="CC97" s="51"/>
      <c r="CD97" s="51"/>
      <c r="CE97" s="51"/>
      <c r="CF97" s="51"/>
      <c r="CG97" s="51"/>
      <c r="CH97" s="51"/>
      <c r="CI97" s="51"/>
      <c r="CJ97" s="51"/>
      <c r="CK97" s="51"/>
      <c r="CL97" s="51"/>
      <c r="CM97" s="51"/>
      <c r="CN97" s="51"/>
      <c r="CO97" s="51"/>
      <c r="CP97" s="51"/>
      <c r="CQ97" s="51"/>
      <c r="CR97" s="51"/>
    </row>
    <row r="98" spans="10:96" x14ac:dyDescent="0.2">
      <c r="J98" s="48"/>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1"/>
      <c r="CB98" s="51"/>
      <c r="CC98" s="51"/>
      <c r="CD98" s="51"/>
      <c r="CE98" s="51"/>
      <c r="CF98" s="51"/>
      <c r="CG98" s="51"/>
      <c r="CH98" s="51"/>
      <c r="CI98" s="51"/>
      <c r="CJ98" s="51"/>
      <c r="CK98" s="51"/>
      <c r="CL98" s="51"/>
      <c r="CM98" s="51"/>
      <c r="CN98" s="51"/>
      <c r="CO98" s="51"/>
      <c r="CP98" s="51"/>
      <c r="CQ98" s="51"/>
      <c r="CR98" s="51"/>
    </row>
    <row r="99" spans="10:96" x14ac:dyDescent="0.2">
      <c r="J99" s="48"/>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c r="BI99" s="51"/>
      <c r="BJ99" s="51"/>
      <c r="BK99" s="51"/>
      <c r="BL99" s="51"/>
      <c r="BM99" s="51"/>
      <c r="BN99" s="51"/>
      <c r="BO99" s="51"/>
      <c r="BP99" s="51"/>
      <c r="BQ99" s="51"/>
      <c r="BR99" s="51"/>
      <c r="BS99" s="51"/>
      <c r="BT99" s="51"/>
      <c r="BU99" s="51"/>
      <c r="BV99" s="51"/>
      <c r="BW99" s="51"/>
      <c r="BX99" s="51"/>
      <c r="BY99" s="51"/>
      <c r="BZ99" s="51"/>
      <c r="CA99" s="51"/>
      <c r="CB99" s="51"/>
      <c r="CC99" s="51"/>
      <c r="CD99" s="51"/>
      <c r="CE99" s="51"/>
      <c r="CF99" s="51"/>
      <c r="CG99" s="51"/>
      <c r="CH99" s="51"/>
      <c r="CI99" s="51"/>
      <c r="CJ99" s="51"/>
      <c r="CK99" s="51"/>
      <c r="CL99" s="51"/>
      <c r="CM99" s="51"/>
      <c r="CN99" s="51"/>
      <c r="CO99" s="51"/>
      <c r="CP99" s="51"/>
      <c r="CQ99" s="51"/>
      <c r="CR99" s="51"/>
    </row>
    <row r="100" spans="10:96" x14ac:dyDescent="0.2">
      <c r="J100" s="48"/>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51"/>
      <c r="CI100" s="51"/>
      <c r="CJ100" s="51"/>
      <c r="CK100" s="51"/>
      <c r="CL100" s="51"/>
      <c r="CM100" s="51"/>
      <c r="CN100" s="51"/>
      <c r="CO100" s="51"/>
      <c r="CP100" s="51"/>
      <c r="CQ100" s="51"/>
      <c r="CR100" s="51"/>
    </row>
    <row r="101" spans="10:96" x14ac:dyDescent="0.2">
      <c r="J101" s="48"/>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1"/>
      <c r="BR101" s="51"/>
      <c r="BS101" s="51"/>
      <c r="BT101" s="51"/>
      <c r="BU101" s="51"/>
      <c r="BV101" s="51"/>
      <c r="BW101" s="51"/>
      <c r="BX101" s="51"/>
      <c r="BY101" s="51"/>
      <c r="BZ101" s="51"/>
      <c r="CA101" s="51"/>
      <c r="CB101" s="51"/>
      <c r="CC101" s="51"/>
      <c r="CD101" s="51"/>
      <c r="CE101" s="51"/>
      <c r="CF101" s="51"/>
      <c r="CG101" s="51"/>
      <c r="CH101" s="51"/>
      <c r="CI101" s="51"/>
      <c r="CJ101" s="51"/>
      <c r="CK101" s="51"/>
      <c r="CL101" s="51"/>
      <c r="CM101" s="51"/>
      <c r="CN101" s="51"/>
      <c r="CO101" s="51"/>
      <c r="CP101" s="51"/>
      <c r="CQ101" s="51"/>
      <c r="CR101" s="51"/>
    </row>
    <row r="102" spans="10:96" x14ac:dyDescent="0.2">
      <c r="J102" s="48"/>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c r="CD102" s="51"/>
      <c r="CE102" s="51"/>
      <c r="CF102" s="51"/>
      <c r="CG102" s="51"/>
      <c r="CH102" s="51"/>
      <c r="CI102" s="51"/>
      <c r="CJ102" s="51"/>
      <c r="CK102" s="51"/>
      <c r="CL102" s="51"/>
      <c r="CM102" s="51"/>
      <c r="CN102" s="51"/>
      <c r="CO102" s="51"/>
      <c r="CP102" s="51"/>
      <c r="CQ102" s="51"/>
      <c r="CR102" s="51"/>
    </row>
    <row r="103" spans="10:96" x14ac:dyDescent="0.2">
      <c r="J103" s="48"/>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c r="CD103" s="51"/>
      <c r="CE103" s="51"/>
      <c r="CF103" s="51"/>
      <c r="CG103" s="51"/>
      <c r="CH103" s="51"/>
      <c r="CI103" s="51"/>
      <c r="CJ103" s="51"/>
      <c r="CK103" s="51"/>
      <c r="CL103" s="51"/>
      <c r="CM103" s="51"/>
      <c r="CN103" s="51"/>
      <c r="CO103" s="51"/>
      <c r="CP103" s="51"/>
      <c r="CQ103" s="51"/>
      <c r="CR103" s="51"/>
    </row>
    <row r="104" spans="10:96" x14ac:dyDescent="0.2">
      <c r="J104" s="48"/>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1"/>
      <c r="BT104" s="51"/>
      <c r="BU104" s="51"/>
      <c r="BV104" s="51"/>
      <c r="BW104" s="51"/>
      <c r="BX104" s="51"/>
      <c r="BY104" s="51"/>
      <c r="BZ104" s="51"/>
      <c r="CA104" s="51"/>
      <c r="CB104" s="51"/>
      <c r="CC104" s="51"/>
      <c r="CD104" s="51"/>
      <c r="CE104" s="51"/>
      <c r="CF104" s="51"/>
      <c r="CG104" s="51"/>
      <c r="CH104" s="51"/>
      <c r="CI104" s="51"/>
      <c r="CJ104" s="51"/>
      <c r="CK104" s="51"/>
      <c r="CL104" s="51"/>
      <c r="CM104" s="51"/>
      <c r="CN104" s="51"/>
      <c r="CO104" s="51"/>
      <c r="CP104" s="51"/>
      <c r="CQ104" s="51"/>
      <c r="CR104" s="51"/>
    </row>
    <row r="105" spans="10:96" x14ac:dyDescent="0.2">
      <c r="J105" s="48"/>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1"/>
      <c r="BS105" s="51"/>
      <c r="BT105" s="51"/>
      <c r="BU105" s="51"/>
      <c r="BV105" s="51"/>
      <c r="BW105" s="51"/>
      <c r="BX105" s="51"/>
      <c r="BY105" s="51"/>
      <c r="BZ105" s="51"/>
      <c r="CA105" s="51"/>
      <c r="CB105" s="51"/>
      <c r="CC105" s="51"/>
      <c r="CD105" s="51"/>
      <c r="CE105" s="51"/>
      <c r="CF105" s="51"/>
      <c r="CG105" s="51"/>
      <c r="CH105" s="51"/>
      <c r="CI105" s="51"/>
      <c r="CJ105" s="51"/>
      <c r="CK105" s="51"/>
      <c r="CL105" s="51"/>
      <c r="CM105" s="51"/>
      <c r="CN105" s="51"/>
      <c r="CO105" s="51"/>
      <c r="CP105" s="51"/>
      <c r="CQ105" s="51"/>
      <c r="CR105" s="51"/>
    </row>
    <row r="106" spans="10:96" x14ac:dyDescent="0.2">
      <c r="J106" s="48"/>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1"/>
      <c r="BT106" s="51"/>
      <c r="BU106" s="51"/>
      <c r="BV106" s="51"/>
      <c r="BW106" s="51"/>
      <c r="BX106" s="51"/>
      <c r="BY106" s="51"/>
      <c r="BZ106" s="51"/>
      <c r="CA106" s="51"/>
      <c r="CB106" s="51"/>
      <c r="CC106" s="51"/>
      <c r="CD106" s="51"/>
      <c r="CE106" s="51"/>
      <c r="CF106" s="51"/>
      <c r="CG106" s="51"/>
      <c r="CH106" s="51"/>
      <c r="CI106" s="51"/>
      <c r="CJ106" s="51"/>
      <c r="CK106" s="51"/>
      <c r="CL106" s="51"/>
      <c r="CM106" s="51"/>
      <c r="CN106" s="51"/>
      <c r="CO106" s="51"/>
      <c r="CP106" s="51"/>
      <c r="CQ106" s="51"/>
      <c r="CR106" s="51"/>
    </row>
    <row r="107" spans="10:96" x14ac:dyDescent="0.2">
      <c r="J107" s="48"/>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51"/>
      <c r="BO107" s="51"/>
      <c r="BP107" s="51"/>
      <c r="BQ107" s="51"/>
      <c r="BR107" s="51"/>
      <c r="BS107" s="51"/>
      <c r="BT107" s="51"/>
      <c r="BU107" s="51"/>
      <c r="BV107" s="51"/>
      <c r="BW107" s="51"/>
      <c r="BX107" s="51"/>
      <c r="BY107" s="51"/>
      <c r="BZ107" s="51"/>
      <c r="CA107" s="51"/>
      <c r="CB107" s="51"/>
      <c r="CC107" s="51"/>
      <c r="CD107" s="51"/>
      <c r="CE107" s="51"/>
      <c r="CF107" s="51"/>
      <c r="CG107" s="51"/>
      <c r="CH107" s="51"/>
      <c r="CI107" s="51"/>
      <c r="CJ107" s="51"/>
      <c r="CK107" s="51"/>
      <c r="CL107" s="51"/>
      <c r="CM107" s="51"/>
      <c r="CN107" s="51"/>
      <c r="CO107" s="51"/>
      <c r="CP107" s="51"/>
      <c r="CQ107" s="51"/>
      <c r="CR107" s="51"/>
    </row>
    <row r="108" spans="10:96" x14ac:dyDescent="0.2">
      <c r="J108" s="48"/>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51"/>
      <c r="BO108" s="51"/>
      <c r="BP108" s="51"/>
      <c r="BQ108" s="51"/>
      <c r="BR108" s="51"/>
      <c r="BS108" s="51"/>
      <c r="BT108" s="51"/>
      <c r="BU108" s="51"/>
      <c r="BV108" s="51"/>
      <c r="BW108" s="51"/>
      <c r="BX108" s="51"/>
      <c r="BY108" s="51"/>
      <c r="BZ108" s="51"/>
      <c r="CA108" s="51"/>
      <c r="CB108" s="51"/>
      <c r="CC108" s="51"/>
      <c r="CD108" s="51"/>
      <c r="CE108" s="51"/>
      <c r="CF108" s="51"/>
      <c r="CG108" s="51"/>
      <c r="CH108" s="51"/>
      <c r="CI108" s="51"/>
      <c r="CJ108" s="51"/>
      <c r="CK108" s="51"/>
      <c r="CL108" s="51"/>
      <c r="CM108" s="51"/>
      <c r="CN108" s="51"/>
      <c r="CO108" s="51"/>
      <c r="CP108" s="51"/>
      <c r="CQ108" s="51"/>
      <c r="CR108" s="51"/>
    </row>
    <row r="109" spans="10:96" x14ac:dyDescent="0.2">
      <c r="J109" s="48"/>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51"/>
      <c r="BO109" s="51"/>
      <c r="BP109" s="51"/>
      <c r="BQ109" s="51"/>
      <c r="BR109" s="51"/>
      <c r="BS109" s="51"/>
      <c r="BT109" s="51"/>
      <c r="BU109" s="51"/>
      <c r="BV109" s="51"/>
      <c r="BW109" s="51"/>
      <c r="BX109" s="51"/>
      <c r="BY109" s="51"/>
      <c r="BZ109" s="51"/>
      <c r="CA109" s="51"/>
      <c r="CB109" s="51"/>
      <c r="CC109" s="51"/>
      <c r="CD109" s="51"/>
      <c r="CE109" s="51"/>
      <c r="CF109" s="51"/>
      <c r="CG109" s="51"/>
      <c r="CH109" s="51"/>
      <c r="CI109" s="51"/>
      <c r="CJ109" s="51"/>
      <c r="CK109" s="51"/>
      <c r="CL109" s="51"/>
      <c r="CM109" s="51"/>
      <c r="CN109" s="51"/>
      <c r="CO109" s="51"/>
      <c r="CP109" s="51"/>
      <c r="CQ109" s="51"/>
      <c r="CR109" s="51"/>
    </row>
    <row r="110" spans="10:96" x14ac:dyDescent="0.2">
      <c r="J110" s="48"/>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c r="BT110" s="51"/>
      <c r="BU110" s="51"/>
      <c r="BV110" s="51"/>
      <c r="BW110" s="51"/>
      <c r="BX110" s="51"/>
      <c r="BY110" s="51"/>
      <c r="BZ110" s="51"/>
      <c r="CA110" s="51"/>
      <c r="CB110" s="51"/>
      <c r="CC110" s="51"/>
      <c r="CD110" s="51"/>
      <c r="CE110" s="51"/>
      <c r="CF110" s="51"/>
      <c r="CG110" s="51"/>
      <c r="CH110" s="51"/>
      <c r="CI110" s="51"/>
      <c r="CJ110" s="51"/>
      <c r="CK110" s="51"/>
      <c r="CL110" s="51"/>
      <c r="CM110" s="51"/>
      <c r="CN110" s="51"/>
      <c r="CO110" s="51"/>
      <c r="CP110" s="51"/>
      <c r="CQ110" s="51"/>
      <c r="CR110" s="51"/>
    </row>
    <row r="111" spans="10:96" x14ac:dyDescent="0.2">
      <c r="J111" s="48"/>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1"/>
      <c r="BY111" s="51"/>
      <c r="BZ111" s="51"/>
      <c r="CA111" s="51"/>
      <c r="CB111" s="51"/>
      <c r="CC111" s="51"/>
      <c r="CD111" s="51"/>
      <c r="CE111" s="51"/>
      <c r="CF111" s="51"/>
      <c r="CG111" s="51"/>
      <c r="CH111" s="51"/>
      <c r="CI111" s="51"/>
      <c r="CJ111" s="51"/>
      <c r="CK111" s="51"/>
      <c r="CL111" s="51"/>
      <c r="CM111" s="51"/>
      <c r="CN111" s="51"/>
      <c r="CO111" s="51"/>
      <c r="CP111" s="51"/>
      <c r="CQ111" s="51"/>
      <c r="CR111" s="51"/>
    </row>
    <row r="112" spans="10:96" x14ac:dyDescent="0.2">
      <c r="J112" s="48"/>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c r="BT112" s="51"/>
      <c r="BU112" s="51"/>
      <c r="BV112" s="51"/>
      <c r="BW112" s="51"/>
      <c r="BX112" s="51"/>
      <c r="BY112" s="51"/>
      <c r="BZ112" s="51"/>
      <c r="CA112" s="51"/>
      <c r="CB112" s="51"/>
      <c r="CC112" s="51"/>
      <c r="CD112" s="51"/>
      <c r="CE112" s="51"/>
      <c r="CF112" s="51"/>
      <c r="CG112" s="51"/>
      <c r="CH112" s="51"/>
      <c r="CI112" s="51"/>
      <c r="CJ112" s="51"/>
      <c r="CK112" s="51"/>
      <c r="CL112" s="51"/>
      <c r="CM112" s="51"/>
      <c r="CN112" s="51"/>
      <c r="CO112" s="51"/>
      <c r="CP112" s="51"/>
      <c r="CQ112" s="51"/>
      <c r="CR112" s="51"/>
    </row>
    <row r="113" spans="10:96" x14ac:dyDescent="0.2">
      <c r="J113" s="48"/>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c r="BR113" s="51"/>
      <c r="BS113" s="51"/>
      <c r="BT113" s="51"/>
      <c r="BU113" s="51"/>
      <c r="BV113" s="51"/>
      <c r="BW113" s="51"/>
      <c r="BX113" s="51"/>
      <c r="BY113" s="51"/>
      <c r="BZ113" s="51"/>
      <c r="CA113" s="51"/>
      <c r="CB113" s="51"/>
      <c r="CC113" s="51"/>
      <c r="CD113" s="51"/>
      <c r="CE113" s="51"/>
      <c r="CF113" s="51"/>
      <c r="CG113" s="51"/>
      <c r="CH113" s="51"/>
      <c r="CI113" s="51"/>
      <c r="CJ113" s="51"/>
      <c r="CK113" s="51"/>
      <c r="CL113" s="51"/>
      <c r="CM113" s="51"/>
      <c r="CN113" s="51"/>
      <c r="CO113" s="51"/>
      <c r="CP113" s="51"/>
      <c r="CQ113" s="51"/>
      <c r="CR113" s="51"/>
    </row>
    <row r="114" spans="10:96" x14ac:dyDescent="0.2">
      <c r="J114" s="48"/>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c r="BR114" s="51"/>
      <c r="BS114" s="51"/>
      <c r="BT114" s="51"/>
      <c r="BU114" s="51"/>
      <c r="BV114" s="51"/>
      <c r="BW114" s="51"/>
      <c r="BX114" s="51"/>
      <c r="BY114" s="51"/>
      <c r="BZ114" s="51"/>
      <c r="CA114" s="51"/>
      <c r="CB114" s="51"/>
      <c r="CC114" s="51"/>
      <c r="CD114" s="51"/>
      <c r="CE114" s="51"/>
      <c r="CF114" s="51"/>
      <c r="CG114" s="51"/>
      <c r="CH114" s="51"/>
      <c r="CI114" s="51"/>
      <c r="CJ114" s="51"/>
      <c r="CK114" s="51"/>
      <c r="CL114" s="51"/>
      <c r="CM114" s="51"/>
      <c r="CN114" s="51"/>
      <c r="CO114" s="51"/>
      <c r="CP114" s="51"/>
      <c r="CQ114" s="51"/>
      <c r="CR114" s="51"/>
    </row>
    <row r="115" spans="10:96" x14ac:dyDescent="0.2">
      <c r="J115" s="48"/>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51"/>
      <c r="BO115" s="51"/>
      <c r="BP115" s="51"/>
      <c r="BQ115" s="51"/>
      <c r="BR115" s="51"/>
      <c r="BS115" s="51"/>
      <c r="BT115" s="51"/>
      <c r="BU115" s="51"/>
      <c r="BV115" s="51"/>
      <c r="BW115" s="51"/>
      <c r="BX115" s="51"/>
      <c r="BY115" s="51"/>
      <c r="BZ115" s="51"/>
      <c r="CA115" s="51"/>
      <c r="CB115" s="51"/>
      <c r="CC115" s="51"/>
      <c r="CD115" s="51"/>
      <c r="CE115" s="51"/>
      <c r="CF115" s="51"/>
      <c r="CG115" s="51"/>
      <c r="CH115" s="51"/>
      <c r="CI115" s="51"/>
      <c r="CJ115" s="51"/>
      <c r="CK115" s="51"/>
      <c r="CL115" s="51"/>
      <c r="CM115" s="51"/>
      <c r="CN115" s="51"/>
      <c r="CO115" s="51"/>
      <c r="CP115" s="51"/>
      <c r="CQ115" s="51"/>
      <c r="CR115" s="51"/>
    </row>
    <row r="116" spans="10:96" x14ac:dyDescent="0.2">
      <c r="J116" s="48"/>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c r="BR116" s="51"/>
      <c r="BS116" s="51"/>
      <c r="BT116" s="51"/>
      <c r="BU116" s="51"/>
      <c r="BV116" s="51"/>
      <c r="BW116" s="51"/>
      <c r="BX116" s="51"/>
      <c r="BY116" s="51"/>
      <c r="BZ116" s="51"/>
      <c r="CA116" s="51"/>
      <c r="CB116" s="51"/>
      <c r="CC116" s="51"/>
      <c r="CD116" s="51"/>
      <c r="CE116" s="51"/>
      <c r="CF116" s="51"/>
      <c r="CG116" s="51"/>
      <c r="CH116" s="51"/>
      <c r="CI116" s="51"/>
      <c r="CJ116" s="51"/>
      <c r="CK116" s="51"/>
      <c r="CL116" s="51"/>
      <c r="CM116" s="51"/>
      <c r="CN116" s="51"/>
      <c r="CO116" s="51"/>
      <c r="CP116" s="51"/>
      <c r="CQ116" s="51"/>
      <c r="CR116" s="51"/>
    </row>
    <row r="117" spans="10:96" x14ac:dyDescent="0.2">
      <c r="J117" s="48"/>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c r="BY117" s="51"/>
      <c r="BZ117" s="51"/>
      <c r="CA117" s="51"/>
      <c r="CB117" s="51"/>
      <c r="CC117" s="51"/>
      <c r="CD117" s="51"/>
      <c r="CE117" s="51"/>
      <c r="CF117" s="51"/>
      <c r="CG117" s="51"/>
      <c r="CH117" s="51"/>
      <c r="CI117" s="51"/>
      <c r="CJ117" s="51"/>
      <c r="CK117" s="51"/>
      <c r="CL117" s="51"/>
      <c r="CM117" s="51"/>
      <c r="CN117" s="51"/>
      <c r="CO117" s="51"/>
      <c r="CP117" s="51"/>
      <c r="CQ117" s="51"/>
      <c r="CR117" s="51"/>
    </row>
    <row r="118" spans="10:96" x14ac:dyDescent="0.2">
      <c r="J118" s="48"/>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c r="BR118" s="51"/>
      <c r="BS118" s="51"/>
      <c r="BT118" s="51"/>
      <c r="BU118" s="51"/>
      <c r="BV118" s="51"/>
      <c r="BW118" s="51"/>
      <c r="BX118" s="51"/>
      <c r="BY118" s="51"/>
      <c r="BZ118" s="51"/>
      <c r="CA118" s="51"/>
      <c r="CB118" s="51"/>
      <c r="CC118" s="51"/>
      <c r="CD118" s="51"/>
      <c r="CE118" s="51"/>
      <c r="CF118" s="51"/>
      <c r="CG118" s="51"/>
      <c r="CH118" s="51"/>
      <c r="CI118" s="51"/>
      <c r="CJ118" s="51"/>
      <c r="CK118" s="51"/>
      <c r="CL118" s="51"/>
      <c r="CM118" s="51"/>
      <c r="CN118" s="51"/>
      <c r="CO118" s="51"/>
      <c r="CP118" s="51"/>
      <c r="CQ118" s="51"/>
      <c r="CR118" s="51"/>
    </row>
    <row r="119" spans="10:96" x14ac:dyDescent="0.2">
      <c r="J119" s="48"/>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c r="BQ119" s="51"/>
      <c r="BR119" s="51"/>
      <c r="BS119" s="51"/>
      <c r="BT119" s="51"/>
      <c r="BU119" s="51"/>
      <c r="BV119" s="51"/>
      <c r="BW119" s="51"/>
      <c r="BX119" s="51"/>
      <c r="BY119" s="51"/>
      <c r="BZ119" s="51"/>
      <c r="CA119" s="51"/>
      <c r="CB119" s="51"/>
      <c r="CC119" s="51"/>
      <c r="CD119" s="51"/>
      <c r="CE119" s="51"/>
      <c r="CF119" s="51"/>
      <c r="CG119" s="51"/>
      <c r="CH119" s="51"/>
      <c r="CI119" s="51"/>
      <c r="CJ119" s="51"/>
      <c r="CK119" s="51"/>
      <c r="CL119" s="51"/>
      <c r="CM119" s="51"/>
      <c r="CN119" s="51"/>
      <c r="CO119" s="51"/>
      <c r="CP119" s="51"/>
      <c r="CQ119" s="51"/>
      <c r="CR119" s="51"/>
    </row>
    <row r="120" spans="10:96" x14ac:dyDescent="0.2">
      <c r="J120" s="48"/>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c r="CF120" s="51"/>
      <c r="CG120" s="51"/>
      <c r="CH120" s="51"/>
      <c r="CI120" s="51"/>
      <c r="CJ120" s="51"/>
      <c r="CK120" s="51"/>
      <c r="CL120" s="51"/>
      <c r="CM120" s="51"/>
      <c r="CN120" s="51"/>
      <c r="CO120" s="51"/>
      <c r="CP120" s="51"/>
      <c r="CQ120" s="51"/>
      <c r="CR120" s="51"/>
    </row>
    <row r="121" spans="10:96" x14ac:dyDescent="0.2">
      <c r="J121" s="48"/>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51"/>
      <c r="BV121" s="51"/>
      <c r="BW121" s="51"/>
      <c r="BX121" s="51"/>
      <c r="BY121" s="51"/>
      <c r="BZ121" s="51"/>
      <c r="CA121" s="51"/>
      <c r="CB121" s="51"/>
      <c r="CC121" s="51"/>
      <c r="CD121" s="51"/>
      <c r="CE121" s="51"/>
      <c r="CF121" s="51"/>
      <c r="CG121" s="51"/>
      <c r="CH121" s="51"/>
      <c r="CI121" s="51"/>
      <c r="CJ121" s="51"/>
      <c r="CK121" s="51"/>
      <c r="CL121" s="51"/>
      <c r="CM121" s="51"/>
      <c r="CN121" s="51"/>
      <c r="CO121" s="51"/>
      <c r="CP121" s="51"/>
      <c r="CQ121" s="51"/>
      <c r="CR121" s="51"/>
    </row>
    <row r="122" spans="10:96" x14ac:dyDescent="0.2">
      <c r="J122" s="48"/>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1"/>
      <c r="BS122" s="51"/>
      <c r="BT122" s="51"/>
      <c r="BU122" s="51"/>
      <c r="BV122" s="51"/>
      <c r="BW122" s="51"/>
      <c r="BX122" s="51"/>
      <c r="BY122" s="51"/>
      <c r="BZ122" s="51"/>
      <c r="CA122" s="51"/>
      <c r="CB122" s="51"/>
      <c r="CC122" s="51"/>
      <c r="CD122" s="51"/>
      <c r="CE122" s="51"/>
      <c r="CF122" s="51"/>
      <c r="CG122" s="51"/>
      <c r="CH122" s="51"/>
      <c r="CI122" s="51"/>
      <c r="CJ122" s="51"/>
      <c r="CK122" s="51"/>
      <c r="CL122" s="51"/>
      <c r="CM122" s="51"/>
      <c r="CN122" s="51"/>
      <c r="CO122" s="51"/>
      <c r="CP122" s="51"/>
      <c r="CQ122" s="51"/>
      <c r="CR122" s="51"/>
    </row>
    <row r="123" spans="10:96" x14ac:dyDescent="0.2">
      <c r="J123" s="48"/>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51"/>
      <c r="BO123" s="51"/>
      <c r="BP123" s="51"/>
      <c r="BQ123" s="51"/>
      <c r="BR123" s="51"/>
      <c r="BS123" s="51"/>
      <c r="BT123" s="51"/>
      <c r="BU123" s="51"/>
      <c r="BV123" s="51"/>
      <c r="BW123" s="51"/>
      <c r="BX123" s="51"/>
      <c r="BY123" s="51"/>
      <c r="BZ123" s="51"/>
      <c r="CA123" s="51"/>
      <c r="CB123" s="51"/>
      <c r="CC123" s="51"/>
      <c r="CD123" s="51"/>
      <c r="CE123" s="51"/>
      <c r="CF123" s="51"/>
      <c r="CG123" s="51"/>
      <c r="CH123" s="51"/>
      <c r="CI123" s="51"/>
      <c r="CJ123" s="51"/>
      <c r="CK123" s="51"/>
      <c r="CL123" s="51"/>
      <c r="CM123" s="51"/>
      <c r="CN123" s="51"/>
      <c r="CO123" s="51"/>
      <c r="CP123" s="51"/>
      <c r="CQ123" s="51"/>
      <c r="CR123" s="51"/>
    </row>
    <row r="124" spans="10:96" x14ac:dyDescent="0.2">
      <c r="J124" s="48"/>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c r="BQ124" s="51"/>
      <c r="BR124" s="51"/>
      <c r="BS124" s="51"/>
      <c r="BT124" s="51"/>
      <c r="BU124" s="51"/>
      <c r="BV124" s="51"/>
      <c r="BW124" s="51"/>
      <c r="BX124" s="51"/>
      <c r="BY124" s="51"/>
      <c r="BZ124" s="51"/>
      <c r="CA124" s="51"/>
      <c r="CB124" s="51"/>
      <c r="CC124" s="51"/>
      <c r="CD124" s="51"/>
      <c r="CE124" s="51"/>
      <c r="CF124" s="51"/>
      <c r="CG124" s="51"/>
      <c r="CH124" s="51"/>
      <c r="CI124" s="51"/>
      <c r="CJ124" s="51"/>
      <c r="CK124" s="51"/>
      <c r="CL124" s="51"/>
      <c r="CM124" s="51"/>
      <c r="CN124" s="51"/>
      <c r="CO124" s="51"/>
      <c r="CP124" s="51"/>
      <c r="CQ124" s="51"/>
      <c r="CR124" s="51"/>
    </row>
    <row r="125" spans="10:96" x14ac:dyDescent="0.2">
      <c r="J125" s="48"/>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c r="BM125" s="51"/>
      <c r="BN125" s="51"/>
      <c r="BO125" s="51"/>
      <c r="BP125" s="51"/>
      <c r="BQ125" s="51"/>
      <c r="BR125" s="51"/>
      <c r="BS125" s="51"/>
      <c r="BT125" s="51"/>
      <c r="BU125" s="51"/>
      <c r="BV125" s="51"/>
      <c r="BW125" s="51"/>
      <c r="BX125" s="51"/>
      <c r="BY125" s="51"/>
      <c r="BZ125" s="51"/>
      <c r="CA125" s="51"/>
      <c r="CB125" s="51"/>
      <c r="CC125" s="51"/>
      <c r="CD125" s="51"/>
      <c r="CE125" s="51"/>
      <c r="CF125" s="51"/>
      <c r="CG125" s="51"/>
      <c r="CH125" s="51"/>
      <c r="CI125" s="51"/>
      <c r="CJ125" s="51"/>
      <c r="CK125" s="51"/>
      <c r="CL125" s="51"/>
      <c r="CM125" s="51"/>
      <c r="CN125" s="51"/>
      <c r="CO125" s="51"/>
      <c r="CP125" s="51"/>
      <c r="CQ125" s="51"/>
      <c r="CR125" s="51"/>
    </row>
    <row r="126" spans="10:96" x14ac:dyDescent="0.2">
      <c r="J126" s="48"/>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c r="BQ126" s="51"/>
      <c r="BR126" s="51"/>
      <c r="BS126" s="51"/>
      <c r="BT126" s="51"/>
      <c r="BU126" s="51"/>
      <c r="BV126" s="51"/>
      <c r="BW126" s="51"/>
      <c r="BX126" s="51"/>
      <c r="BY126" s="51"/>
      <c r="BZ126" s="51"/>
      <c r="CA126" s="51"/>
      <c r="CB126" s="51"/>
      <c r="CC126" s="51"/>
      <c r="CD126" s="51"/>
      <c r="CE126" s="51"/>
      <c r="CF126" s="51"/>
      <c r="CG126" s="51"/>
      <c r="CH126" s="51"/>
      <c r="CI126" s="51"/>
      <c r="CJ126" s="51"/>
      <c r="CK126" s="51"/>
      <c r="CL126" s="51"/>
      <c r="CM126" s="51"/>
      <c r="CN126" s="51"/>
      <c r="CO126" s="51"/>
      <c r="CP126" s="51"/>
      <c r="CQ126" s="51"/>
      <c r="CR126" s="51"/>
    </row>
    <row r="127" spans="10:96" x14ac:dyDescent="0.2">
      <c r="J127" s="48"/>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c r="BO127" s="51"/>
      <c r="BP127" s="51"/>
      <c r="BQ127" s="51"/>
      <c r="BR127" s="51"/>
      <c r="BS127" s="51"/>
      <c r="BT127" s="51"/>
      <c r="BU127" s="51"/>
      <c r="BV127" s="51"/>
      <c r="BW127" s="51"/>
      <c r="BX127" s="51"/>
      <c r="BY127" s="51"/>
      <c r="BZ127" s="51"/>
      <c r="CA127" s="51"/>
      <c r="CB127" s="51"/>
      <c r="CC127" s="51"/>
      <c r="CD127" s="51"/>
      <c r="CE127" s="51"/>
      <c r="CF127" s="51"/>
      <c r="CG127" s="51"/>
      <c r="CH127" s="51"/>
      <c r="CI127" s="51"/>
      <c r="CJ127" s="51"/>
      <c r="CK127" s="51"/>
      <c r="CL127" s="51"/>
      <c r="CM127" s="51"/>
      <c r="CN127" s="51"/>
      <c r="CO127" s="51"/>
      <c r="CP127" s="51"/>
      <c r="CQ127" s="51"/>
      <c r="CR127" s="51"/>
    </row>
    <row r="128" spans="10:96" x14ac:dyDescent="0.2">
      <c r="J128" s="48"/>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51"/>
      <c r="BO128" s="51"/>
      <c r="BP128" s="51"/>
      <c r="BQ128" s="51"/>
      <c r="BR128" s="51"/>
      <c r="BS128" s="51"/>
      <c r="BT128" s="51"/>
      <c r="BU128" s="51"/>
      <c r="BV128" s="51"/>
      <c r="BW128" s="51"/>
      <c r="BX128" s="51"/>
      <c r="BY128" s="51"/>
      <c r="BZ128" s="51"/>
      <c r="CA128" s="51"/>
      <c r="CB128" s="51"/>
      <c r="CC128" s="51"/>
      <c r="CD128" s="51"/>
      <c r="CE128" s="51"/>
      <c r="CF128" s="51"/>
      <c r="CG128" s="51"/>
      <c r="CH128" s="51"/>
      <c r="CI128" s="51"/>
      <c r="CJ128" s="51"/>
      <c r="CK128" s="51"/>
      <c r="CL128" s="51"/>
      <c r="CM128" s="51"/>
      <c r="CN128" s="51"/>
      <c r="CO128" s="51"/>
      <c r="CP128" s="51"/>
      <c r="CQ128" s="51"/>
      <c r="CR128" s="51"/>
    </row>
    <row r="129" spans="10:96" x14ac:dyDescent="0.2">
      <c r="J129" s="48"/>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51"/>
      <c r="BO129" s="51"/>
      <c r="BP129" s="51"/>
      <c r="BQ129" s="51"/>
      <c r="BR129" s="51"/>
      <c r="BS129" s="51"/>
      <c r="BT129" s="51"/>
      <c r="BU129" s="51"/>
      <c r="BV129" s="51"/>
      <c r="BW129" s="51"/>
      <c r="BX129" s="51"/>
      <c r="BY129" s="51"/>
      <c r="BZ129" s="51"/>
      <c r="CA129" s="51"/>
      <c r="CB129" s="51"/>
      <c r="CC129" s="51"/>
      <c r="CD129" s="51"/>
      <c r="CE129" s="51"/>
      <c r="CF129" s="51"/>
      <c r="CG129" s="51"/>
      <c r="CH129" s="51"/>
      <c r="CI129" s="51"/>
      <c r="CJ129" s="51"/>
      <c r="CK129" s="51"/>
      <c r="CL129" s="51"/>
      <c r="CM129" s="51"/>
      <c r="CN129" s="51"/>
      <c r="CO129" s="51"/>
      <c r="CP129" s="51"/>
      <c r="CQ129" s="51"/>
      <c r="CR129" s="51"/>
    </row>
    <row r="130" spans="10:96" x14ac:dyDescent="0.2">
      <c r="J130" s="48"/>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c r="BO130" s="51"/>
      <c r="BP130" s="51"/>
      <c r="BQ130" s="51"/>
      <c r="BR130" s="51"/>
      <c r="BS130" s="51"/>
      <c r="BT130" s="51"/>
      <c r="BU130" s="51"/>
      <c r="BV130" s="51"/>
      <c r="BW130" s="51"/>
      <c r="BX130" s="51"/>
      <c r="BY130" s="51"/>
      <c r="BZ130" s="51"/>
      <c r="CA130" s="51"/>
      <c r="CB130" s="51"/>
      <c r="CC130" s="51"/>
      <c r="CD130" s="51"/>
      <c r="CE130" s="51"/>
      <c r="CF130" s="51"/>
      <c r="CG130" s="51"/>
      <c r="CH130" s="51"/>
      <c r="CI130" s="51"/>
      <c r="CJ130" s="51"/>
      <c r="CK130" s="51"/>
      <c r="CL130" s="51"/>
      <c r="CM130" s="51"/>
      <c r="CN130" s="51"/>
      <c r="CO130" s="51"/>
      <c r="CP130" s="51"/>
      <c r="CQ130" s="51"/>
      <c r="CR130" s="51"/>
    </row>
    <row r="131" spans="10:96" x14ac:dyDescent="0.2">
      <c r="J131" s="48"/>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1"/>
      <c r="BR131" s="51"/>
      <c r="BS131" s="51"/>
      <c r="BT131" s="51"/>
      <c r="BU131" s="51"/>
      <c r="BV131" s="51"/>
      <c r="BW131" s="51"/>
      <c r="BX131" s="51"/>
      <c r="BY131" s="51"/>
      <c r="BZ131" s="51"/>
      <c r="CA131" s="51"/>
      <c r="CB131" s="51"/>
      <c r="CC131" s="51"/>
      <c r="CD131" s="51"/>
      <c r="CE131" s="51"/>
      <c r="CF131" s="51"/>
      <c r="CG131" s="51"/>
      <c r="CH131" s="51"/>
      <c r="CI131" s="51"/>
      <c r="CJ131" s="51"/>
      <c r="CK131" s="51"/>
      <c r="CL131" s="51"/>
      <c r="CM131" s="51"/>
      <c r="CN131" s="51"/>
      <c r="CO131" s="51"/>
      <c r="CP131" s="51"/>
      <c r="CQ131" s="51"/>
      <c r="CR131" s="51"/>
    </row>
    <row r="132" spans="10:96" x14ac:dyDescent="0.2">
      <c r="J132" s="48"/>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51"/>
      <c r="BO132" s="51"/>
      <c r="BP132" s="51"/>
      <c r="BQ132" s="51"/>
      <c r="BR132" s="51"/>
      <c r="BS132" s="51"/>
      <c r="BT132" s="51"/>
      <c r="BU132" s="51"/>
      <c r="BV132" s="51"/>
      <c r="BW132" s="51"/>
      <c r="BX132" s="51"/>
      <c r="BY132" s="51"/>
      <c r="BZ132" s="51"/>
      <c r="CA132" s="51"/>
      <c r="CB132" s="51"/>
      <c r="CC132" s="51"/>
      <c r="CD132" s="51"/>
      <c r="CE132" s="51"/>
      <c r="CF132" s="51"/>
      <c r="CG132" s="51"/>
      <c r="CH132" s="51"/>
      <c r="CI132" s="51"/>
      <c r="CJ132" s="51"/>
      <c r="CK132" s="51"/>
      <c r="CL132" s="51"/>
      <c r="CM132" s="51"/>
      <c r="CN132" s="51"/>
      <c r="CO132" s="51"/>
      <c r="CP132" s="51"/>
      <c r="CQ132" s="51"/>
      <c r="CR132" s="51"/>
    </row>
    <row r="133" spans="10:96" x14ac:dyDescent="0.2">
      <c r="J133" s="48"/>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c r="BM133" s="51"/>
      <c r="BN133" s="51"/>
      <c r="BO133" s="51"/>
      <c r="BP133" s="51"/>
      <c r="BQ133" s="51"/>
      <c r="BR133" s="51"/>
      <c r="BS133" s="51"/>
      <c r="BT133" s="51"/>
      <c r="BU133" s="51"/>
      <c r="BV133" s="51"/>
      <c r="BW133" s="51"/>
      <c r="BX133" s="51"/>
      <c r="BY133" s="51"/>
      <c r="BZ133" s="51"/>
      <c r="CA133" s="51"/>
      <c r="CB133" s="51"/>
      <c r="CC133" s="51"/>
      <c r="CD133" s="51"/>
      <c r="CE133" s="51"/>
      <c r="CF133" s="51"/>
      <c r="CG133" s="51"/>
      <c r="CH133" s="51"/>
      <c r="CI133" s="51"/>
      <c r="CJ133" s="51"/>
      <c r="CK133" s="51"/>
      <c r="CL133" s="51"/>
      <c r="CM133" s="51"/>
      <c r="CN133" s="51"/>
      <c r="CO133" s="51"/>
      <c r="CP133" s="51"/>
      <c r="CQ133" s="51"/>
      <c r="CR133" s="51"/>
    </row>
    <row r="134" spans="10:96" x14ac:dyDescent="0.2">
      <c r="J134" s="48"/>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c r="BQ134" s="51"/>
      <c r="BR134" s="51"/>
      <c r="BS134" s="51"/>
      <c r="BT134" s="51"/>
      <c r="BU134" s="51"/>
      <c r="BV134" s="51"/>
      <c r="BW134" s="51"/>
      <c r="BX134" s="51"/>
      <c r="BY134" s="51"/>
      <c r="BZ134" s="51"/>
      <c r="CA134" s="51"/>
      <c r="CB134" s="51"/>
      <c r="CC134" s="51"/>
      <c r="CD134" s="51"/>
      <c r="CE134" s="51"/>
      <c r="CF134" s="51"/>
      <c r="CG134" s="51"/>
      <c r="CH134" s="51"/>
      <c r="CI134" s="51"/>
      <c r="CJ134" s="51"/>
      <c r="CK134" s="51"/>
      <c r="CL134" s="51"/>
      <c r="CM134" s="51"/>
      <c r="CN134" s="51"/>
      <c r="CO134" s="51"/>
      <c r="CP134" s="51"/>
      <c r="CQ134" s="51"/>
      <c r="CR134" s="51"/>
    </row>
    <row r="135" spans="10:96" x14ac:dyDescent="0.2">
      <c r="J135" s="48"/>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1"/>
      <c r="BS135" s="51"/>
      <c r="BT135" s="51"/>
      <c r="BU135" s="51"/>
      <c r="BV135" s="51"/>
      <c r="BW135" s="51"/>
      <c r="BX135" s="51"/>
      <c r="BY135" s="51"/>
      <c r="BZ135" s="51"/>
      <c r="CA135" s="51"/>
      <c r="CB135" s="51"/>
      <c r="CC135" s="51"/>
      <c r="CD135" s="51"/>
      <c r="CE135" s="51"/>
      <c r="CF135" s="51"/>
      <c r="CG135" s="51"/>
      <c r="CH135" s="51"/>
      <c r="CI135" s="51"/>
      <c r="CJ135" s="51"/>
      <c r="CK135" s="51"/>
      <c r="CL135" s="51"/>
      <c r="CM135" s="51"/>
      <c r="CN135" s="51"/>
      <c r="CO135" s="51"/>
      <c r="CP135" s="51"/>
      <c r="CQ135" s="51"/>
      <c r="CR135" s="51"/>
    </row>
    <row r="136" spans="10:96" x14ac:dyDescent="0.2">
      <c r="J136" s="48"/>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c r="BT136" s="51"/>
      <c r="BU136" s="51"/>
      <c r="BV136" s="51"/>
      <c r="BW136" s="51"/>
      <c r="BX136" s="51"/>
      <c r="BY136" s="51"/>
      <c r="BZ136" s="51"/>
      <c r="CA136" s="51"/>
      <c r="CB136" s="51"/>
      <c r="CC136" s="51"/>
      <c r="CD136" s="51"/>
      <c r="CE136" s="51"/>
      <c r="CF136" s="51"/>
      <c r="CG136" s="51"/>
      <c r="CH136" s="51"/>
      <c r="CI136" s="51"/>
      <c r="CJ136" s="51"/>
      <c r="CK136" s="51"/>
      <c r="CL136" s="51"/>
      <c r="CM136" s="51"/>
      <c r="CN136" s="51"/>
      <c r="CO136" s="51"/>
      <c r="CP136" s="51"/>
      <c r="CQ136" s="51"/>
      <c r="CR136" s="51"/>
    </row>
    <row r="137" spans="10:96" x14ac:dyDescent="0.2">
      <c r="J137" s="48"/>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51"/>
      <c r="BU137" s="51"/>
      <c r="BV137" s="51"/>
      <c r="BW137" s="51"/>
      <c r="BX137" s="51"/>
      <c r="BY137" s="51"/>
      <c r="BZ137" s="51"/>
      <c r="CA137" s="51"/>
      <c r="CB137" s="51"/>
      <c r="CC137" s="51"/>
      <c r="CD137" s="51"/>
      <c r="CE137" s="51"/>
      <c r="CF137" s="51"/>
      <c r="CG137" s="51"/>
      <c r="CH137" s="51"/>
      <c r="CI137" s="51"/>
      <c r="CJ137" s="51"/>
      <c r="CK137" s="51"/>
      <c r="CL137" s="51"/>
      <c r="CM137" s="51"/>
      <c r="CN137" s="51"/>
      <c r="CO137" s="51"/>
      <c r="CP137" s="51"/>
      <c r="CQ137" s="51"/>
      <c r="CR137" s="51"/>
    </row>
    <row r="138" spans="10:96" x14ac:dyDescent="0.2">
      <c r="J138" s="48"/>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c r="BT138" s="51"/>
      <c r="BU138" s="51"/>
      <c r="BV138" s="51"/>
      <c r="BW138" s="51"/>
      <c r="BX138" s="51"/>
      <c r="BY138" s="51"/>
      <c r="BZ138" s="51"/>
      <c r="CA138" s="51"/>
      <c r="CB138" s="51"/>
      <c r="CC138" s="51"/>
      <c r="CD138" s="51"/>
      <c r="CE138" s="51"/>
      <c r="CF138" s="51"/>
      <c r="CG138" s="51"/>
      <c r="CH138" s="51"/>
      <c r="CI138" s="51"/>
      <c r="CJ138" s="51"/>
      <c r="CK138" s="51"/>
      <c r="CL138" s="51"/>
      <c r="CM138" s="51"/>
      <c r="CN138" s="51"/>
      <c r="CO138" s="51"/>
      <c r="CP138" s="51"/>
      <c r="CQ138" s="51"/>
      <c r="CR138" s="51"/>
    </row>
    <row r="139" spans="10:96" x14ac:dyDescent="0.2">
      <c r="J139" s="48"/>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c r="CG139" s="51"/>
      <c r="CH139" s="51"/>
      <c r="CI139" s="51"/>
      <c r="CJ139" s="51"/>
      <c r="CK139" s="51"/>
      <c r="CL139" s="51"/>
      <c r="CM139" s="51"/>
      <c r="CN139" s="51"/>
      <c r="CO139" s="51"/>
      <c r="CP139" s="51"/>
      <c r="CQ139" s="51"/>
      <c r="CR139" s="51"/>
    </row>
    <row r="140" spans="10:96" x14ac:dyDescent="0.2">
      <c r="J140" s="48"/>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51"/>
      <c r="BO140" s="51"/>
      <c r="BP140" s="51"/>
      <c r="BQ140" s="51"/>
      <c r="BR140" s="51"/>
      <c r="BS140" s="51"/>
      <c r="BT140" s="51"/>
      <c r="BU140" s="51"/>
      <c r="BV140" s="51"/>
      <c r="BW140" s="51"/>
      <c r="BX140" s="51"/>
      <c r="BY140" s="51"/>
      <c r="BZ140" s="51"/>
      <c r="CA140" s="51"/>
      <c r="CB140" s="51"/>
      <c r="CC140" s="51"/>
      <c r="CD140" s="51"/>
      <c r="CE140" s="51"/>
      <c r="CF140" s="51"/>
      <c r="CG140" s="51"/>
      <c r="CH140" s="51"/>
      <c r="CI140" s="51"/>
      <c r="CJ140" s="51"/>
      <c r="CK140" s="51"/>
      <c r="CL140" s="51"/>
      <c r="CM140" s="51"/>
      <c r="CN140" s="51"/>
      <c r="CO140" s="51"/>
      <c r="CP140" s="51"/>
      <c r="CQ140" s="51"/>
      <c r="CR140" s="51"/>
    </row>
    <row r="141" spans="10:96" x14ac:dyDescent="0.2">
      <c r="J141" s="48"/>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c r="BR141" s="51"/>
      <c r="BS141" s="51"/>
      <c r="BT141" s="51"/>
      <c r="BU141" s="51"/>
      <c r="BV141" s="51"/>
      <c r="BW141" s="51"/>
      <c r="BX141" s="51"/>
      <c r="BY141" s="51"/>
      <c r="BZ141" s="51"/>
      <c r="CA141" s="51"/>
      <c r="CB141" s="51"/>
      <c r="CC141" s="51"/>
      <c r="CD141" s="51"/>
      <c r="CE141" s="51"/>
      <c r="CF141" s="51"/>
      <c r="CG141" s="51"/>
      <c r="CH141" s="51"/>
      <c r="CI141" s="51"/>
      <c r="CJ141" s="51"/>
      <c r="CK141" s="51"/>
      <c r="CL141" s="51"/>
      <c r="CM141" s="51"/>
      <c r="CN141" s="51"/>
      <c r="CO141" s="51"/>
      <c r="CP141" s="51"/>
      <c r="CQ141" s="51"/>
      <c r="CR141" s="51"/>
    </row>
    <row r="142" spans="10:96" x14ac:dyDescent="0.2">
      <c r="J142" s="48"/>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c r="BT142" s="51"/>
      <c r="BU142" s="51"/>
      <c r="BV142" s="51"/>
      <c r="BW142" s="51"/>
      <c r="BX142" s="51"/>
      <c r="BY142" s="51"/>
      <c r="BZ142" s="51"/>
      <c r="CA142" s="51"/>
      <c r="CB142" s="51"/>
      <c r="CC142" s="51"/>
      <c r="CD142" s="51"/>
      <c r="CE142" s="51"/>
      <c r="CF142" s="51"/>
      <c r="CG142" s="51"/>
      <c r="CH142" s="51"/>
      <c r="CI142" s="51"/>
      <c r="CJ142" s="51"/>
      <c r="CK142" s="51"/>
      <c r="CL142" s="51"/>
      <c r="CM142" s="51"/>
      <c r="CN142" s="51"/>
      <c r="CO142" s="51"/>
      <c r="CP142" s="51"/>
      <c r="CQ142" s="51"/>
      <c r="CR142" s="51"/>
    </row>
    <row r="143" spans="10:96" x14ac:dyDescent="0.2">
      <c r="J143" s="48"/>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c r="BT143" s="51"/>
      <c r="BU143" s="51"/>
      <c r="BV143" s="51"/>
      <c r="BW143" s="51"/>
      <c r="BX143" s="51"/>
      <c r="BY143" s="51"/>
      <c r="BZ143" s="51"/>
      <c r="CA143" s="51"/>
      <c r="CB143" s="51"/>
      <c r="CC143" s="51"/>
      <c r="CD143" s="51"/>
      <c r="CE143" s="51"/>
      <c r="CF143" s="51"/>
      <c r="CG143" s="51"/>
      <c r="CH143" s="51"/>
      <c r="CI143" s="51"/>
      <c r="CJ143" s="51"/>
      <c r="CK143" s="51"/>
      <c r="CL143" s="51"/>
      <c r="CM143" s="51"/>
      <c r="CN143" s="51"/>
      <c r="CO143" s="51"/>
      <c r="CP143" s="51"/>
      <c r="CQ143" s="51"/>
      <c r="CR143" s="51"/>
    </row>
    <row r="144" spans="10:96" x14ac:dyDescent="0.2">
      <c r="J144" s="48"/>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51"/>
      <c r="BV144" s="51"/>
      <c r="BW144" s="51"/>
      <c r="BX144" s="51"/>
      <c r="BY144" s="51"/>
      <c r="BZ144" s="51"/>
      <c r="CA144" s="51"/>
      <c r="CB144" s="51"/>
      <c r="CC144" s="51"/>
      <c r="CD144" s="51"/>
      <c r="CE144" s="51"/>
      <c r="CF144" s="51"/>
      <c r="CG144" s="51"/>
      <c r="CH144" s="51"/>
      <c r="CI144" s="51"/>
      <c r="CJ144" s="51"/>
      <c r="CK144" s="51"/>
      <c r="CL144" s="51"/>
      <c r="CM144" s="51"/>
      <c r="CN144" s="51"/>
      <c r="CO144" s="51"/>
      <c r="CP144" s="51"/>
      <c r="CQ144" s="51"/>
      <c r="CR144" s="51"/>
    </row>
    <row r="145" spans="10:96" x14ac:dyDescent="0.2">
      <c r="J145" s="48"/>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51"/>
      <c r="CE145" s="51"/>
      <c r="CF145" s="51"/>
      <c r="CG145" s="51"/>
      <c r="CH145" s="51"/>
      <c r="CI145" s="51"/>
      <c r="CJ145" s="51"/>
      <c r="CK145" s="51"/>
      <c r="CL145" s="51"/>
      <c r="CM145" s="51"/>
      <c r="CN145" s="51"/>
      <c r="CO145" s="51"/>
      <c r="CP145" s="51"/>
      <c r="CQ145" s="51"/>
      <c r="CR145" s="51"/>
    </row>
    <row r="146" spans="10:96" x14ac:dyDescent="0.2">
      <c r="J146" s="48"/>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c r="BE146" s="51"/>
      <c r="BF146" s="51"/>
      <c r="BG146" s="51"/>
      <c r="BH146" s="51"/>
      <c r="BI146" s="51"/>
      <c r="BJ146" s="51"/>
      <c r="BK146" s="51"/>
      <c r="BL146" s="51"/>
      <c r="BM146" s="51"/>
      <c r="BN146" s="51"/>
      <c r="BO146" s="51"/>
      <c r="BP146" s="51"/>
      <c r="BQ146" s="51"/>
      <c r="BR146" s="51"/>
      <c r="BS146" s="51"/>
      <c r="BT146" s="51"/>
      <c r="BU146" s="51"/>
      <c r="BV146" s="51"/>
      <c r="BW146" s="51"/>
      <c r="BX146" s="51"/>
      <c r="BY146" s="51"/>
      <c r="BZ146" s="51"/>
      <c r="CA146" s="51"/>
      <c r="CB146" s="51"/>
      <c r="CC146" s="51"/>
      <c r="CD146" s="51"/>
      <c r="CE146" s="51"/>
      <c r="CF146" s="51"/>
      <c r="CG146" s="51"/>
      <c r="CH146" s="51"/>
      <c r="CI146" s="51"/>
      <c r="CJ146" s="51"/>
      <c r="CK146" s="51"/>
      <c r="CL146" s="51"/>
      <c r="CM146" s="51"/>
      <c r="CN146" s="51"/>
      <c r="CO146" s="51"/>
      <c r="CP146" s="51"/>
      <c r="CQ146" s="51"/>
      <c r="CR146" s="51"/>
    </row>
    <row r="147" spans="10:96" x14ac:dyDescent="0.2">
      <c r="J147" s="48"/>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c r="BT147" s="51"/>
      <c r="BU147" s="51"/>
      <c r="BV147" s="51"/>
      <c r="BW147" s="51"/>
      <c r="BX147" s="51"/>
      <c r="BY147" s="51"/>
      <c r="BZ147" s="51"/>
      <c r="CA147" s="51"/>
      <c r="CB147" s="51"/>
      <c r="CC147" s="51"/>
      <c r="CD147" s="51"/>
      <c r="CE147" s="51"/>
      <c r="CF147" s="51"/>
      <c r="CG147" s="51"/>
      <c r="CH147" s="51"/>
      <c r="CI147" s="51"/>
      <c r="CJ147" s="51"/>
      <c r="CK147" s="51"/>
      <c r="CL147" s="51"/>
      <c r="CM147" s="51"/>
      <c r="CN147" s="51"/>
      <c r="CO147" s="51"/>
      <c r="CP147" s="51"/>
      <c r="CQ147" s="51"/>
      <c r="CR147" s="51"/>
    </row>
    <row r="148" spans="10:96" x14ac:dyDescent="0.2">
      <c r="J148" s="48"/>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c r="AU148" s="51"/>
      <c r="AV148" s="51"/>
      <c r="AW148" s="51"/>
      <c r="AX148" s="51"/>
      <c r="AY148" s="51"/>
      <c r="AZ148" s="51"/>
      <c r="BA148" s="51"/>
      <c r="BB148" s="51"/>
      <c r="BC148" s="51"/>
      <c r="BD148" s="51"/>
      <c r="BE148" s="51"/>
      <c r="BF148" s="51"/>
      <c r="BG148" s="51"/>
      <c r="BH148" s="51"/>
      <c r="BI148" s="51"/>
      <c r="BJ148" s="51"/>
      <c r="BK148" s="51"/>
      <c r="BL148" s="51"/>
      <c r="BM148" s="51"/>
      <c r="BN148" s="51"/>
      <c r="BO148" s="51"/>
      <c r="BP148" s="51"/>
      <c r="BQ148" s="51"/>
      <c r="BR148" s="51"/>
      <c r="BS148" s="51"/>
      <c r="BT148" s="51"/>
      <c r="BU148" s="51"/>
      <c r="BV148" s="51"/>
      <c r="BW148" s="51"/>
      <c r="BX148" s="51"/>
      <c r="BY148" s="51"/>
      <c r="BZ148" s="51"/>
      <c r="CA148" s="51"/>
      <c r="CB148" s="51"/>
      <c r="CC148" s="51"/>
      <c r="CD148" s="51"/>
      <c r="CE148" s="51"/>
      <c r="CF148" s="51"/>
      <c r="CG148" s="51"/>
      <c r="CH148" s="51"/>
      <c r="CI148" s="51"/>
      <c r="CJ148" s="51"/>
      <c r="CK148" s="51"/>
      <c r="CL148" s="51"/>
      <c r="CM148" s="51"/>
      <c r="CN148" s="51"/>
      <c r="CO148" s="51"/>
      <c r="CP148" s="51"/>
      <c r="CQ148" s="51"/>
      <c r="CR148" s="51"/>
    </row>
    <row r="149" spans="10:96" x14ac:dyDescent="0.2">
      <c r="J149" s="48"/>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51"/>
      <c r="BO149" s="51"/>
      <c r="BP149" s="51"/>
      <c r="BQ149" s="51"/>
      <c r="BR149" s="51"/>
      <c r="BS149" s="51"/>
      <c r="BT149" s="51"/>
      <c r="BU149" s="51"/>
      <c r="BV149" s="51"/>
      <c r="BW149" s="51"/>
      <c r="BX149" s="51"/>
      <c r="BY149" s="51"/>
      <c r="BZ149" s="51"/>
      <c r="CA149" s="51"/>
      <c r="CB149" s="51"/>
      <c r="CC149" s="51"/>
      <c r="CD149" s="51"/>
      <c r="CE149" s="51"/>
      <c r="CF149" s="51"/>
      <c r="CG149" s="51"/>
      <c r="CH149" s="51"/>
      <c r="CI149" s="51"/>
      <c r="CJ149" s="51"/>
      <c r="CK149" s="51"/>
      <c r="CL149" s="51"/>
      <c r="CM149" s="51"/>
      <c r="CN149" s="51"/>
      <c r="CO149" s="51"/>
      <c r="CP149" s="51"/>
      <c r="CQ149" s="51"/>
      <c r="CR149" s="51"/>
    </row>
    <row r="150" spans="10:96" x14ac:dyDescent="0.2">
      <c r="J150" s="48"/>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1"/>
      <c r="BU150" s="51"/>
      <c r="BV150" s="51"/>
      <c r="BW150" s="51"/>
      <c r="BX150" s="51"/>
      <c r="BY150" s="51"/>
      <c r="BZ150" s="51"/>
      <c r="CA150" s="51"/>
      <c r="CB150" s="51"/>
      <c r="CC150" s="51"/>
      <c r="CD150" s="51"/>
      <c r="CE150" s="51"/>
      <c r="CF150" s="51"/>
      <c r="CG150" s="51"/>
      <c r="CH150" s="51"/>
      <c r="CI150" s="51"/>
      <c r="CJ150" s="51"/>
      <c r="CK150" s="51"/>
      <c r="CL150" s="51"/>
      <c r="CM150" s="51"/>
      <c r="CN150" s="51"/>
      <c r="CO150" s="51"/>
      <c r="CP150" s="51"/>
      <c r="CQ150" s="51"/>
      <c r="CR150" s="51"/>
    </row>
    <row r="151" spans="10:96" x14ac:dyDescent="0.2">
      <c r="J151" s="48"/>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c r="BU151" s="51"/>
      <c r="BV151" s="51"/>
      <c r="BW151" s="51"/>
      <c r="BX151" s="51"/>
      <c r="BY151" s="51"/>
      <c r="BZ151" s="51"/>
      <c r="CA151" s="51"/>
      <c r="CB151" s="51"/>
      <c r="CC151" s="51"/>
      <c r="CD151" s="51"/>
      <c r="CE151" s="51"/>
      <c r="CF151" s="51"/>
      <c r="CG151" s="51"/>
      <c r="CH151" s="51"/>
      <c r="CI151" s="51"/>
      <c r="CJ151" s="51"/>
      <c r="CK151" s="51"/>
      <c r="CL151" s="51"/>
      <c r="CM151" s="51"/>
      <c r="CN151" s="51"/>
      <c r="CO151" s="51"/>
      <c r="CP151" s="51"/>
      <c r="CQ151" s="51"/>
      <c r="CR151" s="51"/>
    </row>
    <row r="152" spans="10:96" x14ac:dyDescent="0.2">
      <c r="J152" s="48"/>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c r="BT152" s="51"/>
      <c r="BU152" s="51"/>
      <c r="BV152" s="51"/>
      <c r="BW152" s="51"/>
      <c r="BX152" s="51"/>
      <c r="BY152" s="51"/>
      <c r="BZ152" s="51"/>
      <c r="CA152" s="51"/>
      <c r="CB152" s="51"/>
      <c r="CC152" s="51"/>
      <c r="CD152" s="51"/>
      <c r="CE152" s="51"/>
      <c r="CF152" s="51"/>
      <c r="CG152" s="51"/>
      <c r="CH152" s="51"/>
      <c r="CI152" s="51"/>
      <c r="CJ152" s="51"/>
      <c r="CK152" s="51"/>
      <c r="CL152" s="51"/>
      <c r="CM152" s="51"/>
      <c r="CN152" s="51"/>
      <c r="CO152" s="51"/>
      <c r="CP152" s="51"/>
      <c r="CQ152" s="51"/>
      <c r="CR152" s="51"/>
    </row>
    <row r="153" spans="10:96" x14ac:dyDescent="0.2">
      <c r="J153" s="48"/>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c r="BM153" s="51"/>
      <c r="BN153" s="51"/>
      <c r="BO153" s="51"/>
      <c r="BP153" s="51"/>
      <c r="BQ153" s="51"/>
      <c r="BR153" s="51"/>
      <c r="BS153" s="51"/>
      <c r="BT153" s="51"/>
      <c r="BU153" s="51"/>
      <c r="BV153" s="51"/>
      <c r="BW153" s="51"/>
      <c r="BX153" s="51"/>
      <c r="BY153" s="51"/>
      <c r="BZ153" s="51"/>
      <c r="CA153" s="51"/>
      <c r="CB153" s="51"/>
      <c r="CC153" s="51"/>
      <c r="CD153" s="51"/>
      <c r="CE153" s="51"/>
      <c r="CF153" s="51"/>
      <c r="CG153" s="51"/>
      <c r="CH153" s="51"/>
      <c r="CI153" s="51"/>
      <c r="CJ153" s="51"/>
      <c r="CK153" s="51"/>
      <c r="CL153" s="51"/>
      <c r="CM153" s="51"/>
      <c r="CN153" s="51"/>
      <c r="CO153" s="51"/>
      <c r="CP153" s="51"/>
      <c r="CQ153" s="51"/>
      <c r="CR153" s="51"/>
    </row>
    <row r="154" spans="10:96" x14ac:dyDescent="0.2">
      <c r="J154" s="48"/>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row>
    <row r="155" spans="10:96" x14ac:dyDescent="0.2">
      <c r="J155" s="48"/>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1"/>
      <c r="CQ155" s="51"/>
      <c r="CR155" s="51"/>
    </row>
    <row r="156" spans="10:96" x14ac:dyDescent="0.2">
      <c r="J156" s="48"/>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c r="BT156" s="51"/>
      <c r="BU156" s="51"/>
      <c r="BV156" s="51"/>
      <c r="BW156" s="51"/>
      <c r="BX156" s="51"/>
      <c r="BY156" s="51"/>
      <c r="BZ156" s="51"/>
      <c r="CA156" s="51"/>
      <c r="CB156" s="51"/>
      <c r="CC156" s="51"/>
      <c r="CD156" s="51"/>
      <c r="CE156" s="51"/>
      <c r="CF156" s="51"/>
      <c r="CG156" s="51"/>
      <c r="CH156" s="51"/>
      <c r="CI156" s="51"/>
      <c r="CJ156" s="51"/>
      <c r="CK156" s="51"/>
      <c r="CL156" s="51"/>
      <c r="CM156" s="51"/>
      <c r="CN156" s="51"/>
      <c r="CO156" s="51"/>
      <c r="CP156" s="51"/>
      <c r="CQ156" s="51"/>
      <c r="CR156" s="51"/>
    </row>
    <row r="157" spans="10:96" x14ac:dyDescent="0.2">
      <c r="J157" s="48"/>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c r="BT157" s="51"/>
      <c r="BU157" s="51"/>
      <c r="BV157" s="51"/>
      <c r="BW157" s="51"/>
      <c r="BX157" s="51"/>
      <c r="BY157" s="51"/>
      <c r="BZ157" s="51"/>
      <c r="CA157" s="51"/>
      <c r="CB157" s="51"/>
      <c r="CC157" s="51"/>
      <c r="CD157" s="51"/>
      <c r="CE157" s="51"/>
      <c r="CF157" s="51"/>
      <c r="CG157" s="51"/>
      <c r="CH157" s="51"/>
      <c r="CI157" s="51"/>
      <c r="CJ157" s="51"/>
      <c r="CK157" s="51"/>
      <c r="CL157" s="51"/>
      <c r="CM157" s="51"/>
      <c r="CN157" s="51"/>
      <c r="CO157" s="51"/>
      <c r="CP157" s="51"/>
      <c r="CQ157" s="51"/>
      <c r="CR157" s="51"/>
    </row>
    <row r="158" spans="10:96" x14ac:dyDescent="0.2">
      <c r="J158" s="48"/>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c r="BM158" s="51"/>
      <c r="BN158" s="51"/>
      <c r="BO158" s="51"/>
      <c r="BP158" s="51"/>
      <c r="BQ158" s="51"/>
      <c r="BR158" s="51"/>
      <c r="BS158" s="51"/>
      <c r="BT158" s="51"/>
      <c r="BU158" s="51"/>
      <c r="BV158" s="51"/>
      <c r="BW158" s="51"/>
      <c r="BX158" s="51"/>
      <c r="BY158" s="51"/>
      <c r="BZ158" s="51"/>
      <c r="CA158" s="51"/>
      <c r="CB158" s="51"/>
      <c r="CC158" s="51"/>
      <c r="CD158" s="51"/>
      <c r="CE158" s="51"/>
      <c r="CF158" s="51"/>
      <c r="CG158" s="51"/>
      <c r="CH158" s="51"/>
      <c r="CI158" s="51"/>
      <c r="CJ158" s="51"/>
      <c r="CK158" s="51"/>
      <c r="CL158" s="51"/>
      <c r="CM158" s="51"/>
      <c r="CN158" s="51"/>
      <c r="CO158" s="51"/>
      <c r="CP158" s="51"/>
      <c r="CQ158" s="51"/>
      <c r="CR158" s="51"/>
    </row>
    <row r="159" spans="10:96" x14ac:dyDescent="0.2">
      <c r="J159" s="48"/>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c r="BM159" s="51"/>
      <c r="BN159" s="51"/>
      <c r="BO159" s="51"/>
      <c r="BP159" s="51"/>
      <c r="BQ159" s="51"/>
      <c r="BR159" s="51"/>
      <c r="BS159" s="51"/>
      <c r="BT159" s="51"/>
      <c r="BU159" s="51"/>
      <c r="BV159" s="51"/>
      <c r="BW159" s="51"/>
      <c r="BX159" s="51"/>
      <c r="BY159" s="51"/>
      <c r="BZ159" s="51"/>
      <c r="CA159" s="51"/>
      <c r="CB159" s="51"/>
      <c r="CC159" s="51"/>
      <c r="CD159" s="51"/>
      <c r="CE159" s="51"/>
      <c r="CF159" s="51"/>
      <c r="CG159" s="51"/>
      <c r="CH159" s="51"/>
      <c r="CI159" s="51"/>
      <c r="CJ159" s="51"/>
      <c r="CK159" s="51"/>
      <c r="CL159" s="51"/>
      <c r="CM159" s="51"/>
      <c r="CN159" s="51"/>
      <c r="CO159" s="51"/>
      <c r="CP159" s="51"/>
      <c r="CQ159" s="51"/>
      <c r="CR159" s="51"/>
    </row>
    <row r="160" spans="10:96" x14ac:dyDescent="0.2">
      <c r="J160" s="48"/>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c r="BE160" s="51"/>
      <c r="BF160" s="51"/>
      <c r="BG160" s="51"/>
      <c r="BH160" s="51"/>
      <c r="BI160" s="51"/>
      <c r="BJ160" s="51"/>
      <c r="BK160" s="51"/>
      <c r="BL160" s="51"/>
      <c r="BM160" s="51"/>
      <c r="BN160" s="51"/>
      <c r="BO160" s="51"/>
      <c r="BP160" s="51"/>
      <c r="BQ160" s="51"/>
      <c r="BR160" s="51"/>
      <c r="BS160" s="51"/>
      <c r="BT160" s="51"/>
      <c r="BU160" s="51"/>
      <c r="BV160" s="51"/>
      <c r="BW160" s="51"/>
      <c r="BX160" s="51"/>
      <c r="BY160" s="51"/>
      <c r="BZ160" s="51"/>
      <c r="CA160" s="51"/>
      <c r="CB160" s="51"/>
      <c r="CC160" s="51"/>
      <c r="CD160" s="51"/>
      <c r="CE160" s="51"/>
      <c r="CF160" s="51"/>
      <c r="CG160" s="51"/>
      <c r="CH160" s="51"/>
      <c r="CI160" s="51"/>
      <c r="CJ160" s="51"/>
      <c r="CK160" s="51"/>
      <c r="CL160" s="51"/>
      <c r="CM160" s="51"/>
      <c r="CN160" s="51"/>
      <c r="CO160" s="51"/>
      <c r="CP160" s="51"/>
      <c r="CQ160" s="51"/>
      <c r="CR160" s="51"/>
    </row>
    <row r="161" spans="10:96" x14ac:dyDescent="0.2">
      <c r="J161" s="48"/>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c r="BE161" s="51"/>
      <c r="BF161" s="51"/>
      <c r="BG161" s="51"/>
      <c r="BH161" s="51"/>
      <c r="BI161" s="51"/>
      <c r="BJ161" s="51"/>
      <c r="BK161" s="51"/>
      <c r="BL161" s="51"/>
      <c r="BM161" s="51"/>
      <c r="BN161" s="51"/>
      <c r="BO161" s="51"/>
      <c r="BP161" s="51"/>
      <c r="BQ161" s="51"/>
      <c r="BR161" s="51"/>
      <c r="BS161" s="51"/>
      <c r="BT161" s="51"/>
      <c r="BU161" s="51"/>
      <c r="BV161" s="51"/>
      <c r="BW161" s="51"/>
      <c r="BX161" s="51"/>
      <c r="BY161" s="51"/>
      <c r="BZ161" s="51"/>
      <c r="CA161" s="51"/>
      <c r="CB161" s="51"/>
      <c r="CC161" s="51"/>
      <c r="CD161" s="51"/>
      <c r="CE161" s="51"/>
      <c r="CF161" s="51"/>
      <c r="CG161" s="51"/>
      <c r="CH161" s="51"/>
      <c r="CI161" s="51"/>
      <c r="CJ161" s="51"/>
      <c r="CK161" s="51"/>
      <c r="CL161" s="51"/>
      <c r="CM161" s="51"/>
      <c r="CN161" s="51"/>
      <c r="CO161" s="51"/>
      <c r="CP161" s="51"/>
      <c r="CQ161" s="51"/>
      <c r="CR161" s="51"/>
    </row>
    <row r="162" spans="10:96" x14ac:dyDescent="0.2">
      <c r="J162" s="48"/>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c r="BM162" s="51"/>
      <c r="BN162" s="51"/>
      <c r="BO162" s="51"/>
      <c r="BP162" s="51"/>
      <c r="BQ162" s="51"/>
      <c r="BR162" s="51"/>
      <c r="BS162" s="51"/>
      <c r="BT162" s="51"/>
      <c r="BU162" s="51"/>
      <c r="BV162" s="51"/>
      <c r="BW162" s="51"/>
      <c r="BX162" s="51"/>
      <c r="BY162" s="51"/>
      <c r="BZ162" s="51"/>
      <c r="CA162" s="51"/>
      <c r="CB162" s="51"/>
      <c r="CC162" s="51"/>
      <c r="CD162" s="51"/>
      <c r="CE162" s="51"/>
      <c r="CF162" s="51"/>
      <c r="CG162" s="51"/>
      <c r="CH162" s="51"/>
      <c r="CI162" s="51"/>
      <c r="CJ162" s="51"/>
      <c r="CK162" s="51"/>
      <c r="CL162" s="51"/>
      <c r="CM162" s="51"/>
      <c r="CN162" s="51"/>
      <c r="CO162" s="51"/>
      <c r="CP162" s="51"/>
      <c r="CQ162" s="51"/>
      <c r="CR162" s="51"/>
    </row>
    <row r="163" spans="10:96" x14ac:dyDescent="0.2">
      <c r="J163" s="48"/>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51"/>
      <c r="BU163" s="51"/>
      <c r="BV163" s="51"/>
      <c r="BW163" s="51"/>
      <c r="BX163" s="51"/>
      <c r="BY163" s="51"/>
      <c r="BZ163" s="51"/>
      <c r="CA163" s="51"/>
      <c r="CB163" s="51"/>
      <c r="CC163" s="51"/>
      <c r="CD163" s="51"/>
      <c r="CE163" s="51"/>
      <c r="CF163" s="51"/>
      <c r="CG163" s="51"/>
      <c r="CH163" s="51"/>
      <c r="CI163" s="51"/>
      <c r="CJ163" s="51"/>
      <c r="CK163" s="51"/>
      <c r="CL163" s="51"/>
      <c r="CM163" s="51"/>
      <c r="CN163" s="51"/>
      <c r="CO163" s="51"/>
      <c r="CP163" s="51"/>
      <c r="CQ163" s="51"/>
      <c r="CR163" s="51"/>
    </row>
    <row r="164" spans="10:96" x14ac:dyDescent="0.2">
      <c r="J164" s="48"/>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row>
    <row r="165" spans="10:96" x14ac:dyDescent="0.2">
      <c r="J165" s="48"/>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1"/>
      <c r="BS165" s="51"/>
      <c r="BT165" s="51"/>
      <c r="BU165" s="51"/>
      <c r="BV165" s="51"/>
      <c r="BW165" s="51"/>
      <c r="BX165" s="51"/>
      <c r="BY165" s="51"/>
      <c r="BZ165" s="51"/>
      <c r="CA165" s="51"/>
      <c r="CB165" s="51"/>
      <c r="CC165" s="51"/>
      <c r="CD165" s="51"/>
      <c r="CE165" s="51"/>
      <c r="CF165" s="51"/>
      <c r="CG165" s="51"/>
      <c r="CH165" s="51"/>
      <c r="CI165" s="51"/>
      <c r="CJ165" s="51"/>
      <c r="CK165" s="51"/>
      <c r="CL165" s="51"/>
      <c r="CM165" s="51"/>
      <c r="CN165" s="51"/>
      <c r="CO165" s="51"/>
      <c r="CP165" s="51"/>
      <c r="CQ165" s="51"/>
      <c r="CR165" s="51"/>
    </row>
    <row r="166" spans="10:96" x14ac:dyDescent="0.2">
      <c r="J166" s="48"/>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c r="BM166" s="51"/>
      <c r="BN166" s="51"/>
      <c r="BO166" s="51"/>
      <c r="BP166" s="51"/>
      <c r="BQ166" s="51"/>
      <c r="BR166" s="51"/>
      <c r="BS166" s="51"/>
      <c r="BT166" s="51"/>
      <c r="BU166" s="51"/>
      <c r="BV166" s="51"/>
      <c r="BW166" s="51"/>
      <c r="BX166" s="51"/>
      <c r="BY166" s="51"/>
      <c r="BZ166" s="51"/>
      <c r="CA166" s="51"/>
      <c r="CB166" s="51"/>
      <c r="CC166" s="51"/>
      <c r="CD166" s="51"/>
      <c r="CE166" s="51"/>
      <c r="CF166" s="51"/>
      <c r="CG166" s="51"/>
      <c r="CH166" s="51"/>
      <c r="CI166" s="51"/>
      <c r="CJ166" s="51"/>
      <c r="CK166" s="51"/>
      <c r="CL166" s="51"/>
      <c r="CM166" s="51"/>
      <c r="CN166" s="51"/>
      <c r="CO166" s="51"/>
      <c r="CP166" s="51"/>
      <c r="CQ166" s="51"/>
      <c r="CR166" s="51"/>
    </row>
    <row r="167" spans="10:96" x14ac:dyDescent="0.2">
      <c r="J167" s="48"/>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51"/>
      <c r="BG167" s="51"/>
      <c r="BH167" s="51"/>
      <c r="BI167" s="51"/>
      <c r="BJ167" s="51"/>
      <c r="BK167" s="51"/>
      <c r="BL167" s="51"/>
      <c r="BM167" s="51"/>
      <c r="BN167" s="51"/>
      <c r="BO167" s="51"/>
      <c r="BP167" s="51"/>
      <c r="BQ167" s="51"/>
      <c r="BR167" s="51"/>
      <c r="BS167" s="51"/>
      <c r="BT167" s="51"/>
      <c r="BU167" s="51"/>
      <c r="BV167" s="51"/>
      <c r="BW167" s="51"/>
      <c r="BX167" s="51"/>
      <c r="BY167" s="51"/>
      <c r="BZ167" s="51"/>
      <c r="CA167" s="51"/>
      <c r="CB167" s="51"/>
      <c r="CC167" s="51"/>
      <c r="CD167" s="51"/>
      <c r="CE167" s="51"/>
      <c r="CF167" s="51"/>
      <c r="CG167" s="51"/>
      <c r="CH167" s="51"/>
      <c r="CI167" s="51"/>
      <c r="CJ167" s="51"/>
      <c r="CK167" s="51"/>
      <c r="CL167" s="51"/>
      <c r="CM167" s="51"/>
      <c r="CN167" s="51"/>
      <c r="CO167" s="51"/>
      <c r="CP167" s="51"/>
      <c r="CQ167" s="51"/>
      <c r="CR167" s="51"/>
    </row>
    <row r="168" spans="10:96" x14ac:dyDescent="0.2">
      <c r="J168" s="48"/>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1"/>
      <c r="BA168" s="51"/>
      <c r="BB168" s="51"/>
      <c r="BC168" s="51"/>
      <c r="BD168" s="51"/>
      <c r="BE168" s="51"/>
      <c r="BF168" s="51"/>
      <c r="BG168" s="51"/>
      <c r="BH168" s="51"/>
      <c r="BI168" s="51"/>
      <c r="BJ168" s="51"/>
      <c r="BK168" s="51"/>
      <c r="BL168" s="51"/>
      <c r="BM168" s="51"/>
      <c r="BN168" s="51"/>
      <c r="BO168" s="51"/>
      <c r="BP168" s="51"/>
      <c r="BQ168" s="51"/>
      <c r="BR168" s="51"/>
      <c r="BS168" s="51"/>
      <c r="BT168" s="51"/>
      <c r="BU168" s="51"/>
      <c r="BV168" s="51"/>
      <c r="BW168" s="51"/>
      <c r="BX168" s="51"/>
      <c r="BY168" s="51"/>
      <c r="BZ168" s="51"/>
      <c r="CA168" s="51"/>
      <c r="CB168" s="51"/>
      <c r="CC168" s="51"/>
      <c r="CD168" s="51"/>
      <c r="CE168" s="51"/>
      <c r="CF168" s="51"/>
      <c r="CG168" s="51"/>
      <c r="CH168" s="51"/>
      <c r="CI168" s="51"/>
      <c r="CJ168" s="51"/>
      <c r="CK168" s="51"/>
      <c r="CL168" s="51"/>
      <c r="CM168" s="51"/>
      <c r="CN168" s="51"/>
      <c r="CO168" s="51"/>
      <c r="CP168" s="51"/>
      <c r="CQ168" s="51"/>
      <c r="CR168" s="51"/>
    </row>
    <row r="169" spans="10:96" x14ac:dyDescent="0.2">
      <c r="J169" s="48"/>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51"/>
      <c r="BO169" s="51"/>
      <c r="BP169" s="51"/>
      <c r="BQ169" s="51"/>
      <c r="BR169" s="51"/>
      <c r="BS169" s="51"/>
      <c r="BT169" s="51"/>
      <c r="BU169" s="51"/>
      <c r="BV169" s="51"/>
      <c r="BW169" s="51"/>
      <c r="BX169" s="51"/>
      <c r="BY169" s="51"/>
      <c r="BZ169" s="51"/>
      <c r="CA169" s="51"/>
      <c r="CB169" s="51"/>
      <c r="CC169" s="51"/>
      <c r="CD169" s="51"/>
      <c r="CE169" s="51"/>
      <c r="CF169" s="51"/>
      <c r="CG169" s="51"/>
      <c r="CH169" s="51"/>
      <c r="CI169" s="51"/>
      <c r="CJ169" s="51"/>
      <c r="CK169" s="51"/>
      <c r="CL169" s="51"/>
      <c r="CM169" s="51"/>
      <c r="CN169" s="51"/>
      <c r="CO169" s="51"/>
      <c r="CP169" s="51"/>
      <c r="CQ169" s="51"/>
      <c r="CR169" s="51"/>
    </row>
    <row r="170" spans="10:96" x14ac:dyDescent="0.2">
      <c r="J170" s="48"/>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c r="BJ170" s="51"/>
      <c r="BK170" s="51"/>
      <c r="BL170" s="51"/>
      <c r="BM170" s="51"/>
      <c r="BN170" s="51"/>
      <c r="BO170" s="51"/>
      <c r="BP170" s="51"/>
      <c r="BQ170" s="51"/>
      <c r="BR170" s="51"/>
      <c r="BS170" s="51"/>
      <c r="BT170" s="51"/>
      <c r="BU170" s="51"/>
      <c r="BV170" s="51"/>
      <c r="BW170" s="51"/>
      <c r="BX170" s="51"/>
      <c r="BY170" s="51"/>
      <c r="BZ170" s="51"/>
      <c r="CA170" s="51"/>
      <c r="CB170" s="51"/>
      <c r="CC170" s="51"/>
      <c r="CD170" s="51"/>
      <c r="CE170" s="51"/>
      <c r="CF170" s="51"/>
      <c r="CG170" s="51"/>
      <c r="CH170" s="51"/>
      <c r="CI170" s="51"/>
      <c r="CJ170" s="51"/>
      <c r="CK170" s="51"/>
      <c r="CL170" s="51"/>
      <c r="CM170" s="51"/>
      <c r="CN170" s="51"/>
      <c r="CO170" s="51"/>
      <c r="CP170" s="51"/>
      <c r="CQ170" s="51"/>
      <c r="CR170" s="51"/>
    </row>
    <row r="171" spans="10:96" x14ac:dyDescent="0.2">
      <c r="J171" s="48"/>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c r="BM171" s="51"/>
      <c r="BN171" s="51"/>
      <c r="BO171" s="51"/>
      <c r="BP171" s="51"/>
      <c r="BQ171" s="51"/>
      <c r="BR171" s="51"/>
      <c r="BS171" s="51"/>
      <c r="BT171" s="51"/>
      <c r="BU171" s="51"/>
      <c r="BV171" s="51"/>
      <c r="BW171" s="51"/>
      <c r="BX171" s="51"/>
      <c r="BY171" s="51"/>
      <c r="BZ171" s="51"/>
      <c r="CA171" s="51"/>
      <c r="CB171" s="51"/>
      <c r="CC171" s="51"/>
      <c r="CD171" s="51"/>
      <c r="CE171" s="51"/>
      <c r="CF171" s="51"/>
      <c r="CG171" s="51"/>
      <c r="CH171" s="51"/>
      <c r="CI171" s="51"/>
      <c r="CJ171" s="51"/>
      <c r="CK171" s="51"/>
      <c r="CL171" s="51"/>
      <c r="CM171" s="51"/>
      <c r="CN171" s="51"/>
      <c r="CO171" s="51"/>
      <c r="CP171" s="51"/>
      <c r="CQ171" s="51"/>
      <c r="CR171" s="51"/>
    </row>
    <row r="172" spans="10:96" x14ac:dyDescent="0.2">
      <c r="J172" s="48"/>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1"/>
      <c r="AZ172" s="51"/>
      <c r="BA172" s="51"/>
      <c r="BB172" s="51"/>
      <c r="BC172" s="51"/>
      <c r="BD172" s="51"/>
      <c r="BE172" s="51"/>
      <c r="BF172" s="51"/>
      <c r="BG172" s="51"/>
      <c r="BH172" s="51"/>
      <c r="BI172" s="51"/>
      <c r="BJ172" s="51"/>
      <c r="BK172" s="51"/>
      <c r="BL172" s="51"/>
      <c r="BM172" s="51"/>
      <c r="BN172" s="51"/>
      <c r="BO172" s="51"/>
      <c r="BP172" s="51"/>
      <c r="BQ172" s="51"/>
      <c r="BR172" s="51"/>
      <c r="BS172" s="51"/>
      <c r="BT172" s="51"/>
      <c r="BU172" s="51"/>
      <c r="BV172" s="51"/>
      <c r="BW172" s="51"/>
      <c r="BX172" s="51"/>
      <c r="BY172" s="51"/>
      <c r="BZ172" s="51"/>
      <c r="CA172" s="51"/>
      <c r="CB172" s="51"/>
      <c r="CC172" s="51"/>
      <c r="CD172" s="51"/>
      <c r="CE172" s="51"/>
      <c r="CF172" s="51"/>
      <c r="CG172" s="51"/>
      <c r="CH172" s="51"/>
      <c r="CI172" s="51"/>
      <c r="CJ172" s="51"/>
      <c r="CK172" s="51"/>
      <c r="CL172" s="51"/>
      <c r="CM172" s="51"/>
      <c r="CN172" s="51"/>
      <c r="CO172" s="51"/>
      <c r="CP172" s="51"/>
      <c r="CQ172" s="51"/>
      <c r="CR172" s="51"/>
    </row>
    <row r="173" spans="10:96" x14ac:dyDescent="0.2">
      <c r="J173" s="48"/>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1"/>
      <c r="AZ173" s="51"/>
      <c r="BA173" s="51"/>
      <c r="BB173" s="51"/>
      <c r="BC173" s="51"/>
      <c r="BD173" s="51"/>
      <c r="BE173" s="51"/>
      <c r="BF173" s="51"/>
      <c r="BG173" s="51"/>
      <c r="BH173" s="51"/>
      <c r="BI173" s="51"/>
      <c r="BJ173" s="51"/>
      <c r="BK173" s="51"/>
      <c r="BL173" s="51"/>
      <c r="BM173" s="51"/>
      <c r="BN173" s="51"/>
      <c r="BO173" s="51"/>
      <c r="BP173" s="51"/>
      <c r="BQ173" s="51"/>
      <c r="BR173" s="51"/>
      <c r="BS173" s="51"/>
      <c r="BT173" s="51"/>
      <c r="BU173" s="51"/>
      <c r="BV173" s="51"/>
      <c r="BW173" s="51"/>
      <c r="BX173" s="51"/>
      <c r="BY173" s="51"/>
      <c r="BZ173" s="51"/>
      <c r="CA173" s="51"/>
      <c r="CB173" s="51"/>
      <c r="CC173" s="51"/>
      <c r="CD173" s="51"/>
      <c r="CE173" s="51"/>
      <c r="CF173" s="51"/>
      <c r="CG173" s="51"/>
      <c r="CH173" s="51"/>
      <c r="CI173" s="51"/>
      <c r="CJ173" s="51"/>
      <c r="CK173" s="51"/>
      <c r="CL173" s="51"/>
      <c r="CM173" s="51"/>
      <c r="CN173" s="51"/>
      <c r="CO173" s="51"/>
      <c r="CP173" s="51"/>
      <c r="CQ173" s="51"/>
      <c r="CR173" s="51"/>
    </row>
    <row r="174" spans="10:96" x14ac:dyDescent="0.2">
      <c r="J174" s="48"/>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1"/>
      <c r="AZ174" s="51"/>
      <c r="BA174" s="51"/>
      <c r="BB174" s="51"/>
      <c r="BC174" s="51"/>
      <c r="BD174" s="51"/>
      <c r="BE174" s="51"/>
      <c r="BF174" s="51"/>
      <c r="BG174" s="51"/>
      <c r="BH174" s="51"/>
      <c r="BI174" s="51"/>
      <c r="BJ174" s="51"/>
      <c r="BK174" s="51"/>
      <c r="BL174" s="51"/>
      <c r="BM174" s="51"/>
      <c r="BN174" s="51"/>
      <c r="BO174" s="51"/>
      <c r="BP174" s="51"/>
      <c r="BQ174" s="51"/>
      <c r="BR174" s="51"/>
      <c r="BS174" s="51"/>
      <c r="BT174" s="51"/>
      <c r="BU174" s="51"/>
      <c r="BV174" s="51"/>
      <c r="BW174" s="51"/>
      <c r="BX174" s="51"/>
      <c r="BY174" s="51"/>
      <c r="BZ174" s="51"/>
      <c r="CA174" s="51"/>
      <c r="CB174" s="51"/>
      <c r="CC174" s="51"/>
      <c r="CD174" s="51"/>
      <c r="CE174" s="51"/>
      <c r="CF174" s="51"/>
      <c r="CG174" s="51"/>
      <c r="CH174" s="51"/>
      <c r="CI174" s="51"/>
      <c r="CJ174" s="51"/>
      <c r="CK174" s="51"/>
      <c r="CL174" s="51"/>
      <c r="CM174" s="51"/>
      <c r="CN174" s="51"/>
      <c r="CO174" s="51"/>
      <c r="CP174" s="51"/>
      <c r="CQ174" s="51"/>
      <c r="CR174" s="51"/>
    </row>
    <row r="175" spans="10:96" x14ac:dyDescent="0.2">
      <c r="J175" s="48"/>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51"/>
      <c r="BW175" s="51"/>
      <c r="BX175" s="51"/>
      <c r="BY175" s="51"/>
      <c r="BZ175" s="51"/>
      <c r="CA175" s="51"/>
      <c r="CB175" s="51"/>
      <c r="CC175" s="51"/>
      <c r="CD175" s="51"/>
      <c r="CE175" s="51"/>
      <c r="CF175" s="51"/>
      <c r="CG175" s="51"/>
      <c r="CH175" s="51"/>
      <c r="CI175" s="51"/>
      <c r="CJ175" s="51"/>
      <c r="CK175" s="51"/>
      <c r="CL175" s="51"/>
      <c r="CM175" s="51"/>
      <c r="CN175" s="51"/>
      <c r="CO175" s="51"/>
      <c r="CP175" s="51"/>
      <c r="CQ175" s="51"/>
      <c r="CR175" s="51"/>
    </row>
    <row r="176" spans="10:96" x14ac:dyDescent="0.2">
      <c r="J176" s="48"/>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c r="BM176" s="51"/>
      <c r="BN176" s="51"/>
      <c r="BO176" s="51"/>
      <c r="BP176" s="51"/>
      <c r="BQ176" s="51"/>
      <c r="BR176" s="51"/>
      <c r="BS176" s="51"/>
      <c r="BT176" s="51"/>
      <c r="BU176" s="51"/>
      <c r="BV176" s="51"/>
      <c r="BW176" s="51"/>
      <c r="BX176" s="51"/>
      <c r="BY176" s="51"/>
      <c r="BZ176" s="51"/>
      <c r="CA176" s="51"/>
      <c r="CB176" s="51"/>
      <c r="CC176" s="51"/>
      <c r="CD176" s="51"/>
      <c r="CE176" s="51"/>
      <c r="CF176" s="51"/>
      <c r="CG176" s="51"/>
      <c r="CH176" s="51"/>
      <c r="CI176" s="51"/>
      <c r="CJ176" s="51"/>
      <c r="CK176" s="51"/>
      <c r="CL176" s="51"/>
      <c r="CM176" s="51"/>
      <c r="CN176" s="51"/>
      <c r="CO176" s="51"/>
      <c r="CP176" s="51"/>
      <c r="CQ176" s="51"/>
      <c r="CR176" s="51"/>
    </row>
    <row r="177" spans="10:96" x14ac:dyDescent="0.2">
      <c r="J177" s="48"/>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c r="AV177" s="51"/>
      <c r="AW177" s="51"/>
      <c r="AX177" s="51"/>
      <c r="AY177" s="51"/>
      <c r="AZ177" s="51"/>
      <c r="BA177" s="51"/>
      <c r="BB177" s="51"/>
      <c r="BC177" s="51"/>
      <c r="BD177" s="51"/>
      <c r="BE177" s="51"/>
      <c r="BF177" s="51"/>
      <c r="BG177" s="51"/>
      <c r="BH177" s="51"/>
      <c r="BI177" s="51"/>
      <c r="BJ177" s="51"/>
      <c r="BK177" s="51"/>
      <c r="BL177" s="51"/>
      <c r="BM177" s="51"/>
      <c r="BN177" s="51"/>
      <c r="BO177" s="51"/>
      <c r="BP177" s="51"/>
      <c r="BQ177" s="51"/>
      <c r="BR177" s="51"/>
      <c r="BS177" s="51"/>
      <c r="BT177" s="51"/>
      <c r="BU177" s="51"/>
      <c r="BV177" s="51"/>
      <c r="BW177" s="51"/>
      <c r="BX177" s="51"/>
      <c r="BY177" s="51"/>
      <c r="BZ177" s="51"/>
      <c r="CA177" s="51"/>
      <c r="CB177" s="51"/>
      <c r="CC177" s="51"/>
      <c r="CD177" s="51"/>
      <c r="CE177" s="51"/>
      <c r="CF177" s="51"/>
      <c r="CG177" s="51"/>
      <c r="CH177" s="51"/>
      <c r="CI177" s="51"/>
      <c r="CJ177" s="51"/>
      <c r="CK177" s="51"/>
      <c r="CL177" s="51"/>
      <c r="CM177" s="51"/>
      <c r="CN177" s="51"/>
      <c r="CO177" s="51"/>
      <c r="CP177" s="51"/>
      <c r="CQ177" s="51"/>
      <c r="CR177" s="51"/>
    </row>
    <row r="178" spans="10:96" x14ac:dyDescent="0.2">
      <c r="J178" s="48"/>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c r="AV178" s="51"/>
      <c r="AW178" s="51"/>
      <c r="AX178" s="51"/>
      <c r="AY178" s="51"/>
      <c r="AZ178" s="51"/>
      <c r="BA178" s="51"/>
      <c r="BB178" s="51"/>
      <c r="BC178" s="51"/>
      <c r="BD178" s="51"/>
      <c r="BE178" s="51"/>
      <c r="BF178" s="51"/>
      <c r="BG178" s="51"/>
      <c r="BH178" s="51"/>
      <c r="BI178" s="51"/>
      <c r="BJ178" s="51"/>
      <c r="BK178" s="51"/>
      <c r="BL178" s="51"/>
      <c r="BM178" s="51"/>
      <c r="BN178" s="51"/>
      <c r="BO178" s="51"/>
      <c r="BP178" s="51"/>
      <c r="BQ178" s="51"/>
      <c r="BR178" s="51"/>
      <c r="BS178" s="51"/>
      <c r="BT178" s="51"/>
      <c r="BU178" s="51"/>
      <c r="BV178" s="51"/>
      <c r="BW178" s="51"/>
      <c r="BX178" s="51"/>
      <c r="BY178" s="51"/>
      <c r="BZ178" s="51"/>
      <c r="CA178" s="51"/>
      <c r="CB178" s="51"/>
      <c r="CC178" s="51"/>
      <c r="CD178" s="51"/>
      <c r="CE178" s="51"/>
      <c r="CF178" s="51"/>
      <c r="CG178" s="51"/>
      <c r="CH178" s="51"/>
      <c r="CI178" s="51"/>
      <c r="CJ178" s="51"/>
      <c r="CK178" s="51"/>
      <c r="CL178" s="51"/>
      <c r="CM178" s="51"/>
      <c r="CN178" s="51"/>
      <c r="CO178" s="51"/>
      <c r="CP178" s="51"/>
      <c r="CQ178" s="51"/>
      <c r="CR178" s="51"/>
    </row>
    <row r="179" spans="10:96" x14ac:dyDescent="0.2">
      <c r="J179" s="48"/>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1"/>
      <c r="BK179" s="51"/>
      <c r="BL179" s="51"/>
      <c r="BM179" s="51"/>
      <c r="BN179" s="51"/>
      <c r="BO179" s="51"/>
      <c r="BP179" s="51"/>
      <c r="BQ179" s="51"/>
      <c r="BR179" s="51"/>
      <c r="BS179" s="51"/>
      <c r="BT179" s="51"/>
      <c r="BU179" s="51"/>
      <c r="BV179" s="51"/>
      <c r="BW179" s="51"/>
      <c r="BX179" s="51"/>
      <c r="BY179" s="51"/>
      <c r="BZ179" s="51"/>
      <c r="CA179" s="51"/>
      <c r="CB179" s="51"/>
      <c r="CC179" s="51"/>
      <c r="CD179" s="51"/>
      <c r="CE179" s="51"/>
      <c r="CF179" s="51"/>
      <c r="CG179" s="51"/>
      <c r="CH179" s="51"/>
      <c r="CI179" s="51"/>
      <c r="CJ179" s="51"/>
      <c r="CK179" s="51"/>
      <c r="CL179" s="51"/>
      <c r="CM179" s="51"/>
      <c r="CN179" s="51"/>
      <c r="CO179" s="51"/>
      <c r="CP179" s="51"/>
      <c r="CQ179" s="51"/>
      <c r="CR179" s="51"/>
    </row>
    <row r="180" spans="10:96" x14ac:dyDescent="0.2">
      <c r="J180" s="48"/>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1"/>
      <c r="BK180" s="51"/>
      <c r="BL180" s="51"/>
      <c r="BM180" s="51"/>
      <c r="BN180" s="51"/>
      <c r="BO180" s="51"/>
      <c r="BP180" s="51"/>
      <c r="BQ180" s="51"/>
      <c r="BR180" s="51"/>
      <c r="BS180" s="51"/>
      <c r="BT180" s="51"/>
      <c r="BU180" s="51"/>
      <c r="BV180" s="51"/>
      <c r="BW180" s="51"/>
      <c r="BX180" s="51"/>
      <c r="BY180" s="51"/>
      <c r="BZ180" s="51"/>
      <c r="CA180" s="51"/>
      <c r="CB180" s="51"/>
      <c r="CC180" s="51"/>
      <c r="CD180" s="51"/>
      <c r="CE180" s="51"/>
      <c r="CF180" s="51"/>
      <c r="CG180" s="51"/>
      <c r="CH180" s="51"/>
      <c r="CI180" s="51"/>
      <c r="CJ180" s="51"/>
      <c r="CK180" s="51"/>
      <c r="CL180" s="51"/>
      <c r="CM180" s="51"/>
      <c r="CN180" s="51"/>
      <c r="CO180" s="51"/>
      <c r="CP180" s="51"/>
      <c r="CQ180" s="51"/>
      <c r="CR180" s="51"/>
    </row>
    <row r="181" spans="10:96" x14ac:dyDescent="0.2">
      <c r="J181" s="48"/>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c r="BE181" s="51"/>
      <c r="BF181" s="51"/>
      <c r="BG181" s="51"/>
      <c r="BH181" s="51"/>
      <c r="BI181" s="51"/>
      <c r="BJ181" s="51"/>
      <c r="BK181" s="51"/>
      <c r="BL181" s="51"/>
      <c r="BM181" s="51"/>
      <c r="BN181" s="51"/>
      <c r="BO181" s="51"/>
      <c r="BP181" s="51"/>
      <c r="BQ181" s="51"/>
      <c r="BR181" s="51"/>
      <c r="BS181" s="51"/>
      <c r="BT181" s="51"/>
      <c r="BU181" s="51"/>
      <c r="BV181" s="51"/>
      <c r="BW181" s="51"/>
      <c r="BX181" s="51"/>
      <c r="BY181" s="51"/>
      <c r="BZ181" s="51"/>
      <c r="CA181" s="51"/>
      <c r="CB181" s="51"/>
      <c r="CC181" s="51"/>
      <c r="CD181" s="51"/>
      <c r="CE181" s="51"/>
      <c r="CF181" s="51"/>
      <c r="CG181" s="51"/>
      <c r="CH181" s="51"/>
      <c r="CI181" s="51"/>
      <c r="CJ181" s="51"/>
      <c r="CK181" s="51"/>
      <c r="CL181" s="51"/>
      <c r="CM181" s="51"/>
      <c r="CN181" s="51"/>
      <c r="CO181" s="51"/>
      <c r="CP181" s="51"/>
      <c r="CQ181" s="51"/>
      <c r="CR181" s="51"/>
    </row>
    <row r="182" spans="10:96" x14ac:dyDescent="0.2">
      <c r="J182" s="48"/>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c r="BE182" s="51"/>
      <c r="BF182" s="51"/>
      <c r="BG182" s="51"/>
      <c r="BH182" s="51"/>
      <c r="BI182" s="51"/>
      <c r="BJ182" s="51"/>
      <c r="BK182" s="51"/>
      <c r="BL182" s="51"/>
      <c r="BM182" s="51"/>
      <c r="BN182" s="51"/>
      <c r="BO182" s="51"/>
      <c r="BP182" s="51"/>
      <c r="BQ182" s="51"/>
      <c r="BR182" s="51"/>
      <c r="BS182" s="51"/>
      <c r="BT182" s="51"/>
      <c r="BU182" s="51"/>
      <c r="BV182" s="51"/>
      <c r="BW182" s="51"/>
      <c r="BX182" s="51"/>
      <c r="BY182" s="51"/>
      <c r="BZ182" s="51"/>
      <c r="CA182" s="51"/>
      <c r="CB182" s="51"/>
      <c r="CC182" s="51"/>
      <c r="CD182" s="51"/>
      <c r="CE182" s="51"/>
      <c r="CF182" s="51"/>
      <c r="CG182" s="51"/>
      <c r="CH182" s="51"/>
      <c r="CI182" s="51"/>
      <c r="CJ182" s="51"/>
      <c r="CK182" s="51"/>
      <c r="CL182" s="51"/>
      <c r="CM182" s="51"/>
      <c r="CN182" s="51"/>
      <c r="CO182" s="51"/>
      <c r="CP182" s="51"/>
      <c r="CQ182" s="51"/>
      <c r="CR182" s="51"/>
    </row>
    <row r="183" spans="10:96" x14ac:dyDescent="0.2">
      <c r="J183" s="48"/>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c r="AU183" s="51"/>
      <c r="AV183" s="51"/>
      <c r="AW183" s="51"/>
      <c r="AX183" s="51"/>
      <c r="AY183" s="51"/>
      <c r="AZ183" s="51"/>
      <c r="BA183" s="51"/>
      <c r="BB183" s="51"/>
      <c r="BC183" s="51"/>
      <c r="BD183" s="51"/>
      <c r="BE183" s="51"/>
      <c r="BF183" s="51"/>
      <c r="BG183" s="51"/>
      <c r="BH183" s="51"/>
      <c r="BI183" s="51"/>
      <c r="BJ183" s="51"/>
      <c r="BK183" s="51"/>
      <c r="BL183" s="51"/>
      <c r="BM183" s="51"/>
      <c r="BN183" s="51"/>
      <c r="BO183" s="51"/>
      <c r="BP183" s="51"/>
      <c r="BQ183" s="51"/>
      <c r="BR183" s="51"/>
      <c r="BS183" s="51"/>
      <c r="BT183" s="51"/>
      <c r="BU183" s="51"/>
      <c r="BV183" s="51"/>
      <c r="BW183" s="51"/>
      <c r="BX183" s="51"/>
      <c r="BY183" s="51"/>
      <c r="BZ183" s="51"/>
      <c r="CA183" s="51"/>
      <c r="CB183" s="51"/>
      <c r="CC183" s="51"/>
      <c r="CD183" s="51"/>
      <c r="CE183" s="51"/>
      <c r="CF183" s="51"/>
      <c r="CG183" s="51"/>
      <c r="CH183" s="51"/>
      <c r="CI183" s="51"/>
      <c r="CJ183" s="51"/>
      <c r="CK183" s="51"/>
      <c r="CL183" s="51"/>
      <c r="CM183" s="51"/>
      <c r="CN183" s="51"/>
      <c r="CO183" s="51"/>
      <c r="CP183" s="51"/>
      <c r="CQ183" s="51"/>
      <c r="CR183" s="51"/>
    </row>
    <row r="184" spans="10:96" x14ac:dyDescent="0.2">
      <c r="J184" s="48"/>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c r="BE184" s="51"/>
      <c r="BF184" s="51"/>
      <c r="BG184" s="51"/>
      <c r="BH184" s="51"/>
      <c r="BI184" s="51"/>
      <c r="BJ184" s="51"/>
      <c r="BK184" s="51"/>
      <c r="BL184" s="51"/>
      <c r="BM184" s="51"/>
      <c r="BN184" s="51"/>
      <c r="BO184" s="51"/>
      <c r="BP184" s="51"/>
      <c r="BQ184" s="51"/>
      <c r="BR184" s="51"/>
      <c r="BS184" s="51"/>
      <c r="BT184" s="51"/>
      <c r="BU184" s="51"/>
      <c r="BV184" s="51"/>
      <c r="BW184" s="51"/>
      <c r="BX184" s="51"/>
      <c r="BY184" s="51"/>
      <c r="BZ184" s="51"/>
      <c r="CA184" s="51"/>
      <c r="CB184" s="51"/>
      <c r="CC184" s="51"/>
      <c r="CD184" s="51"/>
      <c r="CE184" s="51"/>
      <c r="CF184" s="51"/>
      <c r="CG184" s="51"/>
      <c r="CH184" s="51"/>
      <c r="CI184" s="51"/>
      <c r="CJ184" s="51"/>
      <c r="CK184" s="51"/>
      <c r="CL184" s="51"/>
      <c r="CM184" s="51"/>
      <c r="CN184" s="51"/>
      <c r="CO184" s="51"/>
      <c r="CP184" s="51"/>
      <c r="CQ184" s="51"/>
      <c r="CR184" s="51"/>
    </row>
    <row r="185" spans="10:96" x14ac:dyDescent="0.2">
      <c r="J185" s="48"/>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c r="AV185" s="51"/>
      <c r="AW185" s="51"/>
      <c r="AX185" s="51"/>
      <c r="AY185" s="51"/>
      <c r="AZ185" s="51"/>
      <c r="BA185" s="51"/>
      <c r="BB185" s="51"/>
      <c r="BC185" s="51"/>
      <c r="BD185" s="51"/>
      <c r="BE185" s="51"/>
      <c r="BF185" s="51"/>
      <c r="BG185" s="51"/>
      <c r="BH185" s="51"/>
      <c r="BI185" s="51"/>
      <c r="BJ185" s="51"/>
      <c r="BK185" s="51"/>
      <c r="BL185" s="51"/>
      <c r="BM185" s="51"/>
      <c r="BN185" s="51"/>
      <c r="BO185" s="51"/>
      <c r="BP185" s="51"/>
      <c r="BQ185" s="51"/>
      <c r="BR185" s="51"/>
      <c r="BS185" s="51"/>
      <c r="BT185" s="51"/>
      <c r="BU185" s="51"/>
      <c r="BV185" s="51"/>
      <c r="BW185" s="51"/>
      <c r="BX185" s="51"/>
      <c r="BY185" s="51"/>
      <c r="BZ185" s="51"/>
      <c r="CA185" s="51"/>
      <c r="CB185" s="51"/>
      <c r="CC185" s="51"/>
      <c r="CD185" s="51"/>
      <c r="CE185" s="51"/>
      <c r="CF185" s="51"/>
      <c r="CG185" s="51"/>
      <c r="CH185" s="51"/>
      <c r="CI185" s="51"/>
      <c r="CJ185" s="51"/>
      <c r="CK185" s="51"/>
      <c r="CL185" s="51"/>
      <c r="CM185" s="51"/>
      <c r="CN185" s="51"/>
      <c r="CO185" s="51"/>
      <c r="CP185" s="51"/>
      <c r="CQ185" s="51"/>
      <c r="CR185" s="51"/>
    </row>
    <row r="186" spans="10:96" x14ac:dyDescent="0.2">
      <c r="J186" s="48"/>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1"/>
      <c r="AZ186" s="51"/>
      <c r="BA186" s="51"/>
      <c r="BB186" s="51"/>
      <c r="BC186" s="51"/>
      <c r="BD186" s="51"/>
      <c r="BE186" s="51"/>
      <c r="BF186" s="51"/>
      <c r="BG186" s="51"/>
      <c r="BH186" s="51"/>
      <c r="BI186" s="51"/>
      <c r="BJ186" s="51"/>
      <c r="BK186" s="51"/>
      <c r="BL186" s="51"/>
      <c r="BM186" s="51"/>
      <c r="BN186" s="51"/>
      <c r="BO186" s="51"/>
      <c r="BP186" s="51"/>
      <c r="BQ186" s="51"/>
      <c r="BR186" s="51"/>
      <c r="BS186" s="51"/>
      <c r="BT186" s="51"/>
      <c r="BU186" s="51"/>
      <c r="BV186" s="51"/>
      <c r="BW186" s="51"/>
      <c r="BX186" s="51"/>
      <c r="BY186" s="51"/>
      <c r="BZ186" s="51"/>
      <c r="CA186" s="51"/>
      <c r="CB186" s="51"/>
      <c r="CC186" s="51"/>
      <c r="CD186" s="51"/>
      <c r="CE186" s="51"/>
      <c r="CF186" s="51"/>
      <c r="CG186" s="51"/>
      <c r="CH186" s="51"/>
      <c r="CI186" s="51"/>
      <c r="CJ186" s="51"/>
      <c r="CK186" s="51"/>
      <c r="CL186" s="51"/>
      <c r="CM186" s="51"/>
      <c r="CN186" s="51"/>
      <c r="CO186" s="51"/>
      <c r="CP186" s="51"/>
      <c r="CQ186" s="51"/>
      <c r="CR186" s="51"/>
    </row>
    <row r="187" spans="10:96" x14ac:dyDescent="0.2">
      <c r="J187" s="48"/>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c r="AU187" s="51"/>
      <c r="AV187" s="51"/>
      <c r="AW187" s="51"/>
      <c r="AX187" s="51"/>
      <c r="AY187" s="51"/>
      <c r="AZ187" s="51"/>
      <c r="BA187" s="51"/>
      <c r="BB187" s="51"/>
      <c r="BC187" s="51"/>
      <c r="BD187" s="51"/>
      <c r="BE187" s="51"/>
      <c r="BF187" s="51"/>
      <c r="BG187" s="51"/>
      <c r="BH187" s="51"/>
      <c r="BI187" s="51"/>
      <c r="BJ187" s="51"/>
      <c r="BK187" s="51"/>
      <c r="BL187" s="51"/>
      <c r="BM187" s="51"/>
      <c r="BN187" s="51"/>
      <c r="BO187" s="51"/>
      <c r="BP187" s="51"/>
      <c r="BQ187" s="51"/>
      <c r="BR187" s="51"/>
      <c r="BS187" s="51"/>
      <c r="BT187" s="51"/>
      <c r="BU187" s="51"/>
      <c r="BV187" s="51"/>
      <c r="BW187" s="51"/>
      <c r="BX187" s="51"/>
      <c r="BY187" s="51"/>
      <c r="BZ187" s="51"/>
      <c r="CA187" s="51"/>
      <c r="CB187" s="51"/>
      <c r="CC187" s="51"/>
      <c r="CD187" s="51"/>
      <c r="CE187" s="51"/>
      <c r="CF187" s="51"/>
      <c r="CG187" s="51"/>
      <c r="CH187" s="51"/>
      <c r="CI187" s="51"/>
      <c r="CJ187" s="51"/>
      <c r="CK187" s="51"/>
      <c r="CL187" s="51"/>
      <c r="CM187" s="51"/>
      <c r="CN187" s="51"/>
      <c r="CO187" s="51"/>
      <c r="CP187" s="51"/>
      <c r="CQ187" s="51"/>
      <c r="CR187" s="51"/>
    </row>
    <row r="188" spans="10:96" x14ac:dyDescent="0.2">
      <c r="J188" s="48"/>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1"/>
      <c r="BS188" s="51"/>
      <c r="BT188" s="51"/>
      <c r="BU188" s="51"/>
      <c r="BV188" s="51"/>
      <c r="BW188" s="51"/>
      <c r="BX188" s="51"/>
      <c r="BY188" s="51"/>
      <c r="BZ188" s="51"/>
      <c r="CA188" s="51"/>
      <c r="CB188" s="51"/>
      <c r="CC188" s="51"/>
      <c r="CD188" s="51"/>
      <c r="CE188" s="51"/>
      <c r="CF188" s="51"/>
      <c r="CG188" s="51"/>
      <c r="CH188" s="51"/>
      <c r="CI188" s="51"/>
      <c r="CJ188" s="51"/>
      <c r="CK188" s="51"/>
      <c r="CL188" s="51"/>
      <c r="CM188" s="51"/>
      <c r="CN188" s="51"/>
      <c r="CO188" s="51"/>
      <c r="CP188" s="51"/>
      <c r="CQ188" s="51"/>
      <c r="CR188" s="51"/>
    </row>
    <row r="189" spans="10:96" x14ac:dyDescent="0.2">
      <c r="J189" s="48"/>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c r="BT189" s="51"/>
      <c r="BU189" s="51"/>
      <c r="BV189" s="51"/>
      <c r="BW189" s="51"/>
      <c r="BX189" s="51"/>
      <c r="BY189" s="51"/>
      <c r="BZ189" s="51"/>
      <c r="CA189" s="51"/>
      <c r="CB189" s="51"/>
      <c r="CC189" s="51"/>
      <c r="CD189" s="51"/>
      <c r="CE189" s="51"/>
      <c r="CF189" s="51"/>
      <c r="CG189" s="51"/>
      <c r="CH189" s="51"/>
      <c r="CI189" s="51"/>
      <c r="CJ189" s="51"/>
      <c r="CK189" s="51"/>
      <c r="CL189" s="51"/>
      <c r="CM189" s="51"/>
      <c r="CN189" s="51"/>
      <c r="CO189" s="51"/>
      <c r="CP189" s="51"/>
      <c r="CQ189" s="51"/>
      <c r="CR189" s="51"/>
    </row>
    <row r="190" spans="10:96" x14ac:dyDescent="0.2">
      <c r="J190" s="48"/>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c r="AM190" s="51"/>
      <c r="AN190" s="51"/>
      <c r="AO190" s="51"/>
      <c r="AP190" s="51"/>
      <c r="AQ190" s="51"/>
      <c r="AR190" s="51"/>
      <c r="AS190" s="51"/>
      <c r="AT190" s="51"/>
      <c r="AU190" s="51"/>
      <c r="AV190" s="51"/>
      <c r="AW190" s="51"/>
      <c r="AX190" s="51"/>
      <c r="AY190" s="51"/>
      <c r="AZ190" s="51"/>
      <c r="BA190" s="51"/>
      <c r="BB190" s="51"/>
      <c r="BC190" s="51"/>
      <c r="BD190" s="51"/>
      <c r="BE190" s="51"/>
      <c r="BF190" s="51"/>
      <c r="BG190" s="51"/>
      <c r="BH190" s="51"/>
      <c r="BI190" s="51"/>
      <c r="BJ190" s="51"/>
      <c r="BK190" s="51"/>
      <c r="BL190" s="51"/>
      <c r="BM190" s="51"/>
      <c r="BN190" s="51"/>
      <c r="BO190" s="51"/>
      <c r="BP190" s="51"/>
      <c r="BQ190" s="51"/>
      <c r="BR190" s="51"/>
      <c r="BS190" s="51"/>
      <c r="BT190" s="51"/>
      <c r="BU190" s="51"/>
      <c r="BV190" s="51"/>
      <c r="BW190" s="51"/>
      <c r="BX190" s="51"/>
      <c r="BY190" s="51"/>
      <c r="BZ190" s="51"/>
      <c r="CA190" s="51"/>
      <c r="CB190" s="51"/>
      <c r="CC190" s="51"/>
      <c r="CD190" s="51"/>
      <c r="CE190" s="51"/>
      <c r="CF190" s="51"/>
      <c r="CG190" s="51"/>
      <c r="CH190" s="51"/>
      <c r="CI190" s="51"/>
      <c r="CJ190" s="51"/>
      <c r="CK190" s="51"/>
      <c r="CL190" s="51"/>
      <c r="CM190" s="51"/>
      <c r="CN190" s="51"/>
      <c r="CO190" s="51"/>
      <c r="CP190" s="51"/>
      <c r="CQ190" s="51"/>
      <c r="CR190" s="51"/>
    </row>
    <row r="191" spans="10:96" x14ac:dyDescent="0.2">
      <c r="J191" s="48"/>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c r="BM191" s="51"/>
      <c r="BN191" s="51"/>
      <c r="BO191" s="51"/>
      <c r="BP191" s="51"/>
      <c r="BQ191" s="51"/>
      <c r="BR191" s="51"/>
      <c r="BS191" s="51"/>
      <c r="BT191" s="51"/>
      <c r="BU191" s="51"/>
      <c r="BV191" s="51"/>
      <c r="BW191" s="51"/>
      <c r="BX191" s="51"/>
      <c r="BY191" s="51"/>
      <c r="BZ191" s="51"/>
      <c r="CA191" s="51"/>
      <c r="CB191" s="51"/>
      <c r="CC191" s="51"/>
      <c r="CD191" s="51"/>
      <c r="CE191" s="51"/>
      <c r="CF191" s="51"/>
      <c r="CG191" s="51"/>
      <c r="CH191" s="51"/>
      <c r="CI191" s="51"/>
      <c r="CJ191" s="51"/>
      <c r="CK191" s="51"/>
      <c r="CL191" s="51"/>
      <c r="CM191" s="51"/>
      <c r="CN191" s="51"/>
      <c r="CO191" s="51"/>
      <c r="CP191" s="51"/>
      <c r="CQ191" s="51"/>
      <c r="CR191" s="51"/>
    </row>
    <row r="192" spans="10:96" x14ac:dyDescent="0.2">
      <c r="J192" s="48"/>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c r="AM192" s="51"/>
      <c r="AN192" s="51"/>
      <c r="AO192" s="51"/>
      <c r="AP192" s="51"/>
      <c r="AQ192" s="51"/>
      <c r="AR192" s="51"/>
      <c r="AS192" s="51"/>
      <c r="AT192" s="51"/>
      <c r="AU192" s="51"/>
      <c r="AV192" s="51"/>
      <c r="AW192" s="51"/>
      <c r="AX192" s="51"/>
      <c r="AY192" s="51"/>
      <c r="AZ192" s="51"/>
      <c r="BA192" s="51"/>
      <c r="BB192" s="51"/>
      <c r="BC192" s="51"/>
      <c r="BD192" s="51"/>
      <c r="BE192" s="51"/>
      <c r="BF192" s="51"/>
      <c r="BG192" s="51"/>
      <c r="BH192" s="51"/>
      <c r="BI192" s="51"/>
      <c r="BJ192" s="51"/>
      <c r="BK192" s="51"/>
      <c r="BL192" s="51"/>
      <c r="BM192" s="51"/>
      <c r="BN192" s="51"/>
      <c r="BO192" s="51"/>
      <c r="BP192" s="51"/>
      <c r="BQ192" s="51"/>
      <c r="BR192" s="51"/>
      <c r="BS192" s="51"/>
      <c r="BT192" s="51"/>
      <c r="BU192" s="51"/>
      <c r="BV192" s="51"/>
      <c r="BW192" s="51"/>
      <c r="BX192" s="51"/>
      <c r="BY192" s="51"/>
      <c r="BZ192" s="51"/>
      <c r="CA192" s="51"/>
      <c r="CB192" s="51"/>
      <c r="CC192" s="51"/>
      <c r="CD192" s="51"/>
      <c r="CE192" s="51"/>
      <c r="CF192" s="51"/>
      <c r="CG192" s="51"/>
      <c r="CH192" s="51"/>
      <c r="CI192" s="51"/>
      <c r="CJ192" s="51"/>
      <c r="CK192" s="51"/>
      <c r="CL192" s="51"/>
      <c r="CM192" s="51"/>
      <c r="CN192" s="51"/>
      <c r="CO192" s="51"/>
      <c r="CP192" s="51"/>
      <c r="CQ192" s="51"/>
      <c r="CR192" s="51"/>
    </row>
    <row r="193" spans="10:96" x14ac:dyDescent="0.2">
      <c r="J193" s="48"/>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c r="AM193" s="51"/>
      <c r="AN193" s="51"/>
      <c r="AO193" s="51"/>
      <c r="AP193" s="51"/>
      <c r="AQ193" s="51"/>
      <c r="AR193" s="51"/>
      <c r="AS193" s="51"/>
      <c r="AT193" s="51"/>
      <c r="AU193" s="51"/>
      <c r="AV193" s="51"/>
      <c r="AW193" s="51"/>
      <c r="AX193" s="51"/>
      <c r="AY193" s="51"/>
      <c r="AZ193" s="51"/>
      <c r="BA193" s="51"/>
      <c r="BB193" s="51"/>
      <c r="BC193" s="51"/>
      <c r="BD193" s="51"/>
      <c r="BE193" s="51"/>
      <c r="BF193" s="51"/>
      <c r="BG193" s="51"/>
      <c r="BH193" s="51"/>
      <c r="BI193" s="51"/>
      <c r="BJ193" s="51"/>
      <c r="BK193" s="51"/>
      <c r="BL193" s="51"/>
      <c r="BM193" s="51"/>
      <c r="BN193" s="51"/>
      <c r="BO193" s="51"/>
      <c r="BP193" s="51"/>
      <c r="BQ193" s="51"/>
      <c r="BR193" s="51"/>
      <c r="BS193" s="51"/>
      <c r="BT193" s="51"/>
      <c r="BU193" s="51"/>
      <c r="BV193" s="51"/>
      <c r="BW193" s="51"/>
      <c r="BX193" s="51"/>
      <c r="BY193" s="51"/>
      <c r="BZ193" s="51"/>
      <c r="CA193" s="51"/>
      <c r="CB193" s="51"/>
      <c r="CC193" s="51"/>
      <c r="CD193" s="51"/>
      <c r="CE193" s="51"/>
      <c r="CF193" s="51"/>
      <c r="CG193" s="51"/>
      <c r="CH193" s="51"/>
      <c r="CI193" s="51"/>
      <c r="CJ193" s="51"/>
      <c r="CK193" s="51"/>
      <c r="CL193" s="51"/>
      <c r="CM193" s="51"/>
      <c r="CN193" s="51"/>
      <c r="CO193" s="51"/>
      <c r="CP193" s="51"/>
      <c r="CQ193" s="51"/>
      <c r="CR193" s="51"/>
    </row>
    <row r="194" spans="10:96" x14ac:dyDescent="0.2">
      <c r="J194" s="48"/>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c r="AN194" s="51"/>
      <c r="AO194" s="51"/>
      <c r="AP194" s="51"/>
      <c r="AQ194" s="51"/>
      <c r="AR194" s="51"/>
      <c r="AS194" s="51"/>
      <c r="AT194" s="51"/>
      <c r="AU194" s="51"/>
      <c r="AV194" s="51"/>
      <c r="AW194" s="51"/>
      <c r="AX194" s="51"/>
      <c r="AY194" s="51"/>
      <c r="AZ194" s="51"/>
      <c r="BA194" s="51"/>
      <c r="BB194" s="51"/>
      <c r="BC194" s="51"/>
      <c r="BD194" s="51"/>
      <c r="BE194" s="51"/>
      <c r="BF194" s="51"/>
      <c r="BG194" s="51"/>
      <c r="BH194" s="51"/>
      <c r="BI194" s="51"/>
      <c r="BJ194" s="51"/>
      <c r="BK194" s="51"/>
      <c r="BL194" s="51"/>
      <c r="BM194" s="51"/>
      <c r="BN194" s="51"/>
      <c r="BO194" s="51"/>
      <c r="BP194" s="51"/>
      <c r="BQ194" s="51"/>
      <c r="BR194" s="51"/>
      <c r="BS194" s="51"/>
      <c r="BT194" s="51"/>
      <c r="BU194" s="51"/>
      <c r="BV194" s="51"/>
      <c r="BW194" s="51"/>
      <c r="BX194" s="51"/>
      <c r="BY194" s="51"/>
      <c r="BZ194" s="51"/>
      <c r="CA194" s="51"/>
      <c r="CB194" s="51"/>
      <c r="CC194" s="51"/>
      <c r="CD194" s="51"/>
      <c r="CE194" s="51"/>
      <c r="CF194" s="51"/>
      <c r="CG194" s="51"/>
      <c r="CH194" s="51"/>
      <c r="CI194" s="51"/>
      <c r="CJ194" s="51"/>
      <c r="CK194" s="51"/>
      <c r="CL194" s="51"/>
      <c r="CM194" s="51"/>
      <c r="CN194" s="51"/>
      <c r="CO194" s="51"/>
      <c r="CP194" s="51"/>
      <c r="CQ194" s="51"/>
      <c r="CR194" s="51"/>
    </row>
    <row r="195" spans="10:96" x14ac:dyDescent="0.2">
      <c r="J195" s="48"/>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c r="AU195" s="51"/>
      <c r="AV195" s="51"/>
      <c r="AW195" s="51"/>
      <c r="AX195" s="51"/>
      <c r="AY195" s="51"/>
      <c r="AZ195" s="51"/>
      <c r="BA195" s="51"/>
      <c r="BB195" s="51"/>
      <c r="BC195" s="51"/>
      <c r="BD195" s="51"/>
      <c r="BE195" s="51"/>
      <c r="BF195" s="51"/>
      <c r="BG195" s="51"/>
      <c r="BH195" s="51"/>
      <c r="BI195" s="51"/>
      <c r="BJ195" s="51"/>
      <c r="BK195" s="51"/>
      <c r="BL195" s="51"/>
      <c r="BM195" s="51"/>
      <c r="BN195" s="51"/>
      <c r="BO195" s="51"/>
      <c r="BP195" s="51"/>
      <c r="BQ195" s="51"/>
      <c r="BR195" s="51"/>
      <c r="BS195" s="51"/>
      <c r="BT195" s="51"/>
      <c r="BU195" s="51"/>
      <c r="BV195" s="51"/>
      <c r="BW195" s="51"/>
      <c r="BX195" s="51"/>
      <c r="BY195" s="51"/>
      <c r="BZ195" s="51"/>
      <c r="CA195" s="51"/>
      <c r="CB195" s="51"/>
      <c r="CC195" s="51"/>
      <c r="CD195" s="51"/>
      <c r="CE195" s="51"/>
      <c r="CF195" s="51"/>
      <c r="CG195" s="51"/>
      <c r="CH195" s="51"/>
      <c r="CI195" s="51"/>
      <c r="CJ195" s="51"/>
      <c r="CK195" s="51"/>
      <c r="CL195" s="51"/>
      <c r="CM195" s="51"/>
      <c r="CN195" s="51"/>
      <c r="CO195" s="51"/>
      <c r="CP195" s="51"/>
      <c r="CQ195" s="51"/>
      <c r="CR195" s="51"/>
    </row>
    <row r="196" spans="10:96" x14ac:dyDescent="0.2">
      <c r="J196" s="48"/>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c r="BT196" s="51"/>
      <c r="BU196" s="51"/>
      <c r="BV196" s="51"/>
      <c r="BW196" s="51"/>
      <c r="BX196" s="51"/>
      <c r="BY196" s="51"/>
      <c r="BZ196" s="51"/>
      <c r="CA196" s="51"/>
      <c r="CB196" s="51"/>
      <c r="CC196" s="51"/>
      <c r="CD196" s="51"/>
      <c r="CE196" s="51"/>
      <c r="CF196" s="51"/>
      <c r="CG196" s="51"/>
      <c r="CH196" s="51"/>
      <c r="CI196" s="51"/>
      <c r="CJ196" s="51"/>
      <c r="CK196" s="51"/>
      <c r="CL196" s="51"/>
      <c r="CM196" s="51"/>
      <c r="CN196" s="51"/>
      <c r="CO196" s="51"/>
      <c r="CP196" s="51"/>
      <c r="CQ196" s="51"/>
      <c r="CR196" s="51"/>
    </row>
    <row r="197" spans="10:96" x14ac:dyDescent="0.2">
      <c r="J197" s="48"/>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51"/>
      <c r="BU197" s="51"/>
      <c r="BV197" s="51"/>
      <c r="BW197" s="51"/>
      <c r="BX197" s="51"/>
      <c r="BY197" s="51"/>
      <c r="BZ197" s="51"/>
      <c r="CA197" s="51"/>
      <c r="CB197" s="51"/>
      <c r="CC197" s="51"/>
      <c r="CD197" s="51"/>
      <c r="CE197" s="51"/>
      <c r="CF197" s="51"/>
      <c r="CG197" s="51"/>
      <c r="CH197" s="51"/>
      <c r="CI197" s="51"/>
      <c r="CJ197" s="51"/>
      <c r="CK197" s="51"/>
      <c r="CL197" s="51"/>
      <c r="CM197" s="51"/>
      <c r="CN197" s="51"/>
      <c r="CO197" s="51"/>
      <c r="CP197" s="51"/>
      <c r="CQ197" s="51"/>
      <c r="CR197" s="51"/>
    </row>
    <row r="198" spans="10:96" x14ac:dyDescent="0.2">
      <c r="J198" s="48"/>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51"/>
      <c r="BO198" s="51"/>
      <c r="BP198" s="51"/>
      <c r="BQ198" s="51"/>
      <c r="BR198" s="51"/>
      <c r="BS198" s="51"/>
      <c r="BT198" s="51"/>
      <c r="BU198" s="51"/>
      <c r="BV198" s="51"/>
      <c r="BW198" s="51"/>
      <c r="BX198" s="51"/>
      <c r="BY198" s="51"/>
      <c r="BZ198" s="51"/>
      <c r="CA198" s="51"/>
      <c r="CB198" s="51"/>
      <c r="CC198" s="51"/>
      <c r="CD198" s="51"/>
      <c r="CE198" s="51"/>
      <c r="CF198" s="51"/>
      <c r="CG198" s="51"/>
      <c r="CH198" s="51"/>
      <c r="CI198" s="51"/>
      <c r="CJ198" s="51"/>
      <c r="CK198" s="51"/>
      <c r="CL198" s="51"/>
      <c r="CM198" s="51"/>
      <c r="CN198" s="51"/>
      <c r="CO198" s="51"/>
      <c r="CP198" s="51"/>
      <c r="CQ198" s="51"/>
      <c r="CR198" s="51"/>
    </row>
    <row r="199" spans="10:96" x14ac:dyDescent="0.2">
      <c r="J199" s="48"/>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c r="BT199" s="51"/>
      <c r="BU199" s="51"/>
      <c r="BV199" s="51"/>
      <c r="BW199" s="51"/>
      <c r="BX199" s="51"/>
      <c r="BY199" s="51"/>
      <c r="BZ199" s="51"/>
      <c r="CA199" s="51"/>
      <c r="CB199" s="51"/>
      <c r="CC199" s="51"/>
      <c r="CD199" s="51"/>
      <c r="CE199" s="51"/>
      <c r="CF199" s="51"/>
      <c r="CG199" s="51"/>
      <c r="CH199" s="51"/>
      <c r="CI199" s="51"/>
      <c r="CJ199" s="51"/>
      <c r="CK199" s="51"/>
      <c r="CL199" s="51"/>
      <c r="CM199" s="51"/>
      <c r="CN199" s="51"/>
      <c r="CO199" s="51"/>
      <c r="CP199" s="51"/>
      <c r="CQ199" s="51"/>
      <c r="CR199" s="51"/>
    </row>
    <row r="200" spans="10:96" x14ac:dyDescent="0.2">
      <c r="J200" s="48"/>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1"/>
      <c r="CB200" s="51"/>
      <c r="CC200" s="51"/>
      <c r="CD200" s="51"/>
      <c r="CE200" s="51"/>
      <c r="CF200" s="51"/>
      <c r="CG200" s="51"/>
      <c r="CH200" s="51"/>
      <c r="CI200" s="51"/>
      <c r="CJ200" s="51"/>
      <c r="CK200" s="51"/>
      <c r="CL200" s="51"/>
      <c r="CM200" s="51"/>
      <c r="CN200" s="51"/>
      <c r="CO200" s="51"/>
      <c r="CP200" s="51"/>
      <c r="CQ200" s="51"/>
      <c r="CR200" s="51"/>
    </row>
    <row r="201" spans="10:96" x14ac:dyDescent="0.2">
      <c r="J201" s="48"/>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51"/>
      <c r="BO201" s="51"/>
      <c r="BP201" s="51"/>
      <c r="BQ201" s="51"/>
      <c r="BR201" s="51"/>
      <c r="BS201" s="51"/>
      <c r="BT201" s="51"/>
      <c r="BU201" s="51"/>
      <c r="BV201" s="51"/>
      <c r="BW201" s="51"/>
      <c r="BX201" s="51"/>
      <c r="BY201" s="51"/>
      <c r="BZ201" s="51"/>
      <c r="CA201" s="51"/>
      <c r="CB201" s="51"/>
      <c r="CC201" s="51"/>
      <c r="CD201" s="51"/>
      <c r="CE201" s="51"/>
      <c r="CF201" s="51"/>
      <c r="CG201" s="51"/>
      <c r="CH201" s="51"/>
      <c r="CI201" s="51"/>
      <c r="CJ201" s="51"/>
      <c r="CK201" s="51"/>
      <c r="CL201" s="51"/>
      <c r="CM201" s="51"/>
      <c r="CN201" s="51"/>
      <c r="CO201" s="51"/>
      <c r="CP201" s="51"/>
      <c r="CQ201" s="51"/>
      <c r="CR201" s="51"/>
    </row>
    <row r="202" spans="10:96" x14ac:dyDescent="0.2">
      <c r="J202" s="48"/>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row>
    <row r="203" spans="10:96" x14ac:dyDescent="0.2">
      <c r="J203" s="48"/>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51"/>
      <c r="BO203" s="51"/>
      <c r="BP203" s="51"/>
      <c r="BQ203" s="51"/>
      <c r="BR203" s="51"/>
      <c r="BS203" s="51"/>
      <c r="BT203" s="51"/>
      <c r="BU203" s="51"/>
      <c r="BV203" s="51"/>
      <c r="BW203" s="51"/>
      <c r="BX203" s="51"/>
      <c r="BY203" s="51"/>
      <c r="BZ203" s="51"/>
      <c r="CA203" s="51"/>
      <c r="CB203" s="51"/>
      <c r="CC203" s="51"/>
      <c r="CD203" s="51"/>
      <c r="CE203" s="51"/>
      <c r="CF203" s="51"/>
      <c r="CG203" s="51"/>
      <c r="CH203" s="51"/>
      <c r="CI203" s="51"/>
      <c r="CJ203" s="51"/>
      <c r="CK203" s="51"/>
      <c r="CL203" s="51"/>
      <c r="CM203" s="51"/>
      <c r="CN203" s="51"/>
      <c r="CO203" s="51"/>
      <c r="CP203" s="51"/>
      <c r="CQ203" s="51"/>
      <c r="CR203" s="51"/>
    </row>
    <row r="204" spans="10:96" x14ac:dyDescent="0.2">
      <c r="J204" s="48"/>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1"/>
      <c r="CB204" s="51"/>
      <c r="CC204" s="51"/>
      <c r="CD204" s="51"/>
      <c r="CE204" s="51"/>
      <c r="CF204" s="51"/>
      <c r="CG204" s="51"/>
      <c r="CH204" s="51"/>
      <c r="CI204" s="51"/>
      <c r="CJ204" s="51"/>
      <c r="CK204" s="51"/>
      <c r="CL204" s="51"/>
      <c r="CM204" s="51"/>
      <c r="CN204" s="51"/>
      <c r="CO204" s="51"/>
      <c r="CP204" s="51"/>
      <c r="CQ204" s="51"/>
      <c r="CR204" s="51"/>
    </row>
    <row r="205" spans="10:96" x14ac:dyDescent="0.2">
      <c r="J205" s="48"/>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c r="BM205" s="51"/>
      <c r="BN205" s="51"/>
      <c r="BO205" s="51"/>
      <c r="BP205" s="51"/>
      <c r="BQ205" s="51"/>
      <c r="BR205" s="51"/>
      <c r="BS205" s="51"/>
      <c r="BT205" s="51"/>
      <c r="BU205" s="51"/>
      <c r="BV205" s="51"/>
      <c r="BW205" s="51"/>
      <c r="BX205" s="51"/>
      <c r="BY205" s="51"/>
      <c r="BZ205" s="51"/>
      <c r="CA205" s="51"/>
      <c r="CB205" s="51"/>
      <c r="CC205" s="51"/>
      <c r="CD205" s="51"/>
      <c r="CE205" s="51"/>
      <c r="CF205" s="51"/>
      <c r="CG205" s="51"/>
      <c r="CH205" s="51"/>
      <c r="CI205" s="51"/>
      <c r="CJ205" s="51"/>
      <c r="CK205" s="51"/>
      <c r="CL205" s="51"/>
      <c r="CM205" s="51"/>
      <c r="CN205" s="51"/>
      <c r="CO205" s="51"/>
      <c r="CP205" s="51"/>
      <c r="CQ205" s="51"/>
      <c r="CR205" s="51"/>
    </row>
    <row r="206" spans="10:96" x14ac:dyDescent="0.2">
      <c r="J206" s="48"/>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row>
    <row r="207" spans="10:96" x14ac:dyDescent="0.2">
      <c r="J207" s="48"/>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c r="BM207" s="51"/>
      <c r="BN207" s="51"/>
      <c r="BO207" s="51"/>
      <c r="BP207" s="51"/>
      <c r="BQ207" s="51"/>
      <c r="BR207" s="51"/>
      <c r="BS207" s="51"/>
      <c r="BT207" s="51"/>
      <c r="BU207" s="51"/>
      <c r="BV207" s="51"/>
      <c r="BW207" s="51"/>
      <c r="BX207" s="51"/>
      <c r="BY207" s="51"/>
      <c r="BZ207" s="51"/>
      <c r="CA207" s="51"/>
      <c r="CB207" s="51"/>
      <c r="CC207" s="51"/>
      <c r="CD207" s="51"/>
      <c r="CE207" s="51"/>
      <c r="CF207" s="51"/>
      <c r="CG207" s="51"/>
      <c r="CH207" s="51"/>
      <c r="CI207" s="51"/>
      <c r="CJ207" s="51"/>
      <c r="CK207" s="51"/>
      <c r="CL207" s="51"/>
      <c r="CM207" s="51"/>
      <c r="CN207" s="51"/>
      <c r="CO207" s="51"/>
      <c r="CP207" s="51"/>
      <c r="CQ207" s="51"/>
      <c r="CR207" s="51"/>
    </row>
    <row r="208" spans="10:96" x14ac:dyDescent="0.2">
      <c r="J208" s="48"/>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1"/>
      <c r="CB208" s="51"/>
      <c r="CC208" s="51"/>
      <c r="CD208" s="51"/>
      <c r="CE208" s="51"/>
      <c r="CF208" s="51"/>
      <c r="CG208" s="51"/>
      <c r="CH208" s="51"/>
      <c r="CI208" s="51"/>
      <c r="CJ208" s="51"/>
      <c r="CK208" s="51"/>
      <c r="CL208" s="51"/>
      <c r="CM208" s="51"/>
      <c r="CN208" s="51"/>
      <c r="CO208" s="51"/>
      <c r="CP208" s="51"/>
      <c r="CQ208" s="51"/>
      <c r="CR208" s="51"/>
    </row>
    <row r="209" spans="10:96" x14ac:dyDescent="0.2">
      <c r="J209" s="48"/>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row>
    <row r="210" spans="10:96" x14ac:dyDescent="0.2">
      <c r="J210" s="48"/>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row>
    <row r="211" spans="10:96" x14ac:dyDescent="0.2">
      <c r="J211" s="48"/>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51"/>
      <c r="CA211" s="51"/>
      <c r="CB211" s="51"/>
      <c r="CC211" s="51"/>
      <c r="CD211" s="51"/>
      <c r="CE211" s="51"/>
      <c r="CF211" s="51"/>
      <c r="CG211" s="51"/>
      <c r="CH211" s="51"/>
      <c r="CI211" s="51"/>
      <c r="CJ211" s="51"/>
      <c r="CK211" s="51"/>
      <c r="CL211" s="51"/>
      <c r="CM211" s="51"/>
      <c r="CN211" s="51"/>
      <c r="CO211" s="51"/>
      <c r="CP211" s="51"/>
      <c r="CQ211" s="51"/>
      <c r="CR211" s="51"/>
    </row>
    <row r="212" spans="10:96" x14ac:dyDescent="0.2">
      <c r="J212" s="48"/>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c r="CE212" s="51"/>
      <c r="CF212" s="51"/>
      <c r="CG212" s="51"/>
      <c r="CH212" s="51"/>
      <c r="CI212" s="51"/>
      <c r="CJ212" s="51"/>
      <c r="CK212" s="51"/>
      <c r="CL212" s="51"/>
      <c r="CM212" s="51"/>
      <c r="CN212" s="51"/>
      <c r="CO212" s="51"/>
      <c r="CP212" s="51"/>
      <c r="CQ212" s="51"/>
      <c r="CR212" s="51"/>
    </row>
    <row r="213" spans="10:96" x14ac:dyDescent="0.2">
      <c r="J213" s="48"/>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c r="CE213" s="51"/>
      <c r="CF213" s="51"/>
      <c r="CG213" s="51"/>
      <c r="CH213" s="51"/>
      <c r="CI213" s="51"/>
      <c r="CJ213" s="51"/>
      <c r="CK213" s="51"/>
      <c r="CL213" s="51"/>
      <c r="CM213" s="51"/>
      <c r="CN213" s="51"/>
      <c r="CO213" s="51"/>
      <c r="CP213" s="51"/>
      <c r="CQ213" s="51"/>
      <c r="CR213" s="51"/>
    </row>
    <row r="214" spans="10:96" x14ac:dyDescent="0.2">
      <c r="J214" s="48"/>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row>
    <row r="215" spans="10:96" x14ac:dyDescent="0.2">
      <c r="J215" s="48"/>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row>
    <row r="216" spans="10:96" x14ac:dyDescent="0.2">
      <c r="J216" s="48"/>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c r="BM216" s="51"/>
      <c r="BN216" s="51"/>
      <c r="BO216" s="51"/>
      <c r="BP216" s="51"/>
      <c r="BQ216" s="51"/>
      <c r="BR216" s="51"/>
      <c r="BS216" s="51"/>
      <c r="BT216" s="51"/>
      <c r="BU216" s="51"/>
      <c r="BV216" s="51"/>
      <c r="BW216" s="51"/>
      <c r="BX216" s="51"/>
      <c r="BY216" s="51"/>
      <c r="BZ216" s="51"/>
      <c r="CA216" s="51"/>
      <c r="CB216" s="51"/>
      <c r="CC216" s="51"/>
      <c r="CD216" s="51"/>
      <c r="CE216" s="51"/>
      <c r="CF216" s="51"/>
      <c r="CG216" s="51"/>
      <c r="CH216" s="51"/>
      <c r="CI216" s="51"/>
      <c r="CJ216" s="51"/>
      <c r="CK216" s="51"/>
      <c r="CL216" s="51"/>
      <c r="CM216" s="51"/>
      <c r="CN216" s="51"/>
      <c r="CO216" s="51"/>
      <c r="CP216" s="51"/>
      <c r="CQ216" s="51"/>
      <c r="CR216" s="51"/>
    </row>
    <row r="217" spans="10:96" x14ac:dyDescent="0.2">
      <c r="J217" s="48"/>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c r="AM217" s="51"/>
      <c r="AN217" s="51"/>
      <c r="AO217" s="51"/>
      <c r="AP217" s="51"/>
      <c r="AQ217" s="51"/>
      <c r="AR217" s="51"/>
      <c r="AS217" s="51"/>
      <c r="AT217" s="51"/>
      <c r="AU217" s="51"/>
      <c r="AV217" s="51"/>
      <c r="AW217" s="51"/>
      <c r="AX217" s="51"/>
      <c r="AY217" s="51"/>
      <c r="AZ217" s="51"/>
      <c r="BA217" s="51"/>
      <c r="BB217" s="51"/>
      <c r="BC217" s="51"/>
      <c r="BD217" s="51"/>
      <c r="BE217" s="51"/>
      <c r="BF217" s="51"/>
      <c r="BG217" s="51"/>
      <c r="BH217" s="51"/>
      <c r="BI217" s="51"/>
      <c r="BJ217" s="51"/>
      <c r="BK217" s="51"/>
      <c r="BL217" s="51"/>
      <c r="BM217" s="51"/>
      <c r="BN217" s="51"/>
      <c r="BO217" s="51"/>
      <c r="BP217" s="51"/>
      <c r="BQ217" s="51"/>
      <c r="BR217" s="51"/>
      <c r="BS217" s="51"/>
      <c r="BT217" s="51"/>
      <c r="BU217" s="51"/>
      <c r="BV217" s="51"/>
      <c r="BW217" s="51"/>
      <c r="BX217" s="51"/>
      <c r="BY217" s="51"/>
      <c r="BZ217" s="51"/>
      <c r="CA217" s="51"/>
      <c r="CB217" s="51"/>
      <c r="CC217" s="51"/>
      <c r="CD217" s="51"/>
      <c r="CE217" s="51"/>
      <c r="CF217" s="51"/>
      <c r="CG217" s="51"/>
      <c r="CH217" s="51"/>
      <c r="CI217" s="51"/>
      <c r="CJ217" s="51"/>
      <c r="CK217" s="51"/>
      <c r="CL217" s="51"/>
      <c r="CM217" s="51"/>
      <c r="CN217" s="51"/>
      <c r="CO217" s="51"/>
      <c r="CP217" s="51"/>
      <c r="CQ217" s="51"/>
      <c r="CR217" s="51"/>
    </row>
    <row r="218" spans="10:96" x14ac:dyDescent="0.2">
      <c r="J218" s="48"/>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c r="AN218" s="51"/>
      <c r="AO218" s="51"/>
      <c r="AP218" s="51"/>
      <c r="AQ218" s="51"/>
      <c r="AR218" s="51"/>
      <c r="AS218" s="51"/>
      <c r="AT218" s="51"/>
      <c r="AU218" s="51"/>
      <c r="AV218" s="51"/>
      <c r="AW218" s="51"/>
      <c r="AX218" s="51"/>
      <c r="AY218" s="51"/>
      <c r="AZ218" s="51"/>
      <c r="BA218" s="51"/>
      <c r="BB218" s="51"/>
      <c r="BC218" s="51"/>
      <c r="BD218" s="51"/>
      <c r="BE218" s="51"/>
      <c r="BF218" s="51"/>
      <c r="BG218" s="51"/>
      <c r="BH218" s="51"/>
      <c r="BI218" s="51"/>
      <c r="BJ218" s="51"/>
      <c r="BK218" s="51"/>
      <c r="BL218" s="51"/>
      <c r="BM218" s="51"/>
      <c r="BN218" s="51"/>
      <c r="BO218" s="51"/>
      <c r="BP218" s="51"/>
      <c r="BQ218" s="51"/>
      <c r="BR218" s="51"/>
      <c r="BS218" s="51"/>
      <c r="BT218" s="51"/>
      <c r="BU218" s="51"/>
      <c r="BV218" s="51"/>
      <c r="BW218" s="51"/>
      <c r="BX218" s="51"/>
      <c r="BY218" s="51"/>
      <c r="BZ218" s="51"/>
      <c r="CA218" s="51"/>
      <c r="CB218" s="51"/>
      <c r="CC218" s="51"/>
      <c r="CD218" s="51"/>
      <c r="CE218" s="51"/>
      <c r="CF218" s="51"/>
      <c r="CG218" s="51"/>
      <c r="CH218" s="51"/>
      <c r="CI218" s="51"/>
      <c r="CJ218" s="51"/>
      <c r="CK218" s="51"/>
      <c r="CL218" s="51"/>
      <c r="CM218" s="51"/>
      <c r="CN218" s="51"/>
      <c r="CO218" s="51"/>
      <c r="CP218" s="51"/>
      <c r="CQ218" s="51"/>
      <c r="CR218" s="51"/>
    </row>
    <row r="219" spans="10:96" x14ac:dyDescent="0.2">
      <c r="J219" s="48"/>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c r="AM219" s="51"/>
      <c r="AN219" s="51"/>
      <c r="AO219" s="51"/>
      <c r="AP219" s="51"/>
      <c r="AQ219" s="51"/>
      <c r="AR219" s="51"/>
      <c r="AS219" s="51"/>
      <c r="AT219" s="51"/>
      <c r="AU219" s="51"/>
      <c r="AV219" s="51"/>
      <c r="AW219" s="51"/>
      <c r="AX219" s="51"/>
      <c r="AY219" s="51"/>
      <c r="AZ219" s="51"/>
      <c r="BA219" s="51"/>
      <c r="BB219" s="51"/>
      <c r="BC219" s="51"/>
      <c r="BD219" s="51"/>
      <c r="BE219" s="51"/>
      <c r="BF219" s="51"/>
      <c r="BG219" s="51"/>
      <c r="BH219" s="51"/>
      <c r="BI219" s="51"/>
      <c r="BJ219" s="51"/>
      <c r="BK219" s="51"/>
      <c r="BL219" s="51"/>
      <c r="BM219" s="51"/>
      <c r="BN219" s="51"/>
      <c r="BO219" s="51"/>
      <c r="BP219" s="51"/>
      <c r="BQ219" s="51"/>
      <c r="BR219" s="51"/>
      <c r="BS219" s="51"/>
      <c r="BT219" s="51"/>
      <c r="BU219" s="51"/>
      <c r="BV219" s="51"/>
      <c r="BW219" s="51"/>
      <c r="BX219" s="51"/>
      <c r="BY219" s="51"/>
      <c r="BZ219" s="51"/>
      <c r="CA219" s="51"/>
      <c r="CB219" s="51"/>
      <c r="CC219" s="51"/>
      <c r="CD219" s="51"/>
      <c r="CE219" s="51"/>
      <c r="CF219" s="51"/>
      <c r="CG219" s="51"/>
      <c r="CH219" s="51"/>
      <c r="CI219" s="51"/>
      <c r="CJ219" s="51"/>
      <c r="CK219" s="51"/>
      <c r="CL219" s="51"/>
      <c r="CM219" s="51"/>
      <c r="CN219" s="51"/>
      <c r="CO219" s="51"/>
      <c r="CP219" s="51"/>
      <c r="CQ219" s="51"/>
      <c r="CR219" s="51"/>
    </row>
    <row r="220" spans="10:96" x14ac:dyDescent="0.2">
      <c r="J220" s="48"/>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c r="BM220" s="51"/>
      <c r="BN220" s="51"/>
      <c r="BO220" s="51"/>
      <c r="BP220" s="51"/>
      <c r="BQ220" s="51"/>
      <c r="BR220" s="51"/>
      <c r="BS220" s="51"/>
      <c r="BT220" s="51"/>
      <c r="BU220" s="51"/>
      <c r="BV220" s="51"/>
      <c r="BW220" s="51"/>
      <c r="BX220" s="51"/>
      <c r="BY220" s="51"/>
      <c r="BZ220" s="51"/>
      <c r="CA220" s="51"/>
      <c r="CB220" s="51"/>
      <c r="CC220" s="51"/>
      <c r="CD220" s="51"/>
      <c r="CE220" s="51"/>
      <c r="CF220" s="51"/>
      <c r="CG220" s="51"/>
      <c r="CH220" s="51"/>
      <c r="CI220" s="51"/>
      <c r="CJ220" s="51"/>
      <c r="CK220" s="51"/>
      <c r="CL220" s="51"/>
      <c r="CM220" s="51"/>
      <c r="CN220" s="51"/>
      <c r="CO220" s="51"/>
      <c r="CP220" s="51"/>
      <c r="CQ220" s="51"/>
      <c r="CR220" s="51"/>
    </row>
    <row r="221" spans="10:96" x14ac:dyDescent="0.2">
      <c r="J221" s="48"/>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51"/>
      <c r="BO221" s="51"/>
      <c r="BP221" s="51"/>
      <c r="BQ221" s="51"/>
      <c r="BR221" s="51"/>
      <c r="BS221" s="51"/>
      <c r="BT221" s="51"/>
      <c r="BU221" s="51"/>
      <c r="BV221" s="51"/>
      <c r="BW221" s="51"/>
      <c r="BX221" s="51"/>
      <c r="BY221" s="51"/>
      <c r="BZ221" s="51"/>
      <c r="CA221" s="51"/>
      <c r="CB221" s="51"/>
      <c r="CC221" s="51"/>
      <c r="CD221" s="51"/>
      <c r="CE221" s="51"/>
      <c r="CF221" s="51"/>
      <c r="CG221" s="51"/>
      <c r="CH221" s="51"/>
      <c r="CI221" s="51"/>
      <c r="CJ221" s="51"/>
      <c r="CK221" s="51"/>
      <c r="CL221" s="51"/>
      <c r="CM221" s="51"/>
      <c r="CN221" s="51"/>
      <c r="CO221" s="51"/>
      <c r="CP221" s="51"/>
      <c r="CQ221" s="51"/>
      <c r="CR221" s="51"/>
    </row>
    <row r="222" spans="10:96" x14ac:dyDescent="0.2">
      <c r="J222" s="48"/>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c r="AM222" s="51"/>
      <c r="AN222" s="51"/>
      <c r="AO222" s="51"/>
      <c r="AP222" s="51"/>
      <c r="AQ222" s="51"/>
      <c r="AR222" s="51"/>
      <c r="AS222" s="51"/>
      <c r="AT222" s="51"/>
      <c r="AU222" s="51"/>
      <c r="AV222" s="51"/>
      <c r="AW222" s="51"/>
      <c r="AX222" s="51"/>
      <c r="AY222" s="51"/>
      <c r="AZ222" s="51"/>
      <c r="BA222" s="51"/>
      <c r="BB222" s="51"/>
      <c r="BC222" s="51"/>
      <c r="BD222" s="51"/>
      <c r="BE222" s="51"/>
      <c r="BF222" s="51"/>
      <c r="BG222" s="51"/>
      <c r="BH222" s="51"/>
      <c r="BI222" s="51"/>
      <c r="BJ222" s="51"/>
      <c r="BK222" s="51"/>
      <c r="BL222" s="51"/>
      <c r="BM222" s="51"/>
      <c r="BN222" s="51"/>
      <c r="BO222" s="51"/>
      <c r="BP222" s="51"/>
      <c r="BQ222" s="51"/>
      <c r="BR222" s="51"/>
      <c r="BS222" s="51"/>
      <c r="BT222" s="51"/>
      <c r="BU222" s="51"/>
      <c r="BV222" s="51"/>
      <c r="BW222" s="51"/>
      <c r="BX222" s="51"/>
      <c r="BY222" s="51"/>
      <c r="BZ222" s="51"/>
      <c r="CA222" s="51"/>
      <c r="CB222" s="51"/>
      <c r="CC222" s="51"/>
      <c r="CD222" s="51"/>
      <c r="CE222" s="51"/>
      <c r="CF222" s="51"/>
      <c r="CG222" s="51"/>
      <c r="CH222" s="51"/>
      <c r="CI222" s="51"/>
      <c r="CJ222" s="51"/>
      <c r="CK222" s="51"/>
      <c r="CL222" s="51"/>
      <c r="CM222" s="51"/>
      <c r="CN222" s="51"/>
      <c r="CO222" s="51"/>
      <c r="CP222" s="51"/>
      <c r="CQ222" s="51"/>
      <c r="CR222" s="51"/>
    </row>
    <row r="223" spans="10:96" x14ac:dyDescent="0.2">
      <c r="J223" s="48"/>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c r="AN223" s="51"/>
      <c r="AO223" s="51"/>
      <c r="AP223" s="51"/>
      <c r="AQ223" s="51"/>
      <c r="AR223" s="51"/>
      <c r="AS223" s="51"/>
      <c r="AT223" s="51"/>
      <c r="AU223" s="51"/>
      <c r="AV223" s="51"/>
      <c r="AW223" s="51"/>
      <c r="AX223" s="51"/>
      <c r="AY223" s="51"/>
      <c r="AZ223" s="51"/>
      <c r="BA223" s="51"/>
      <c r="BB223" s="51"/>
      <c r="BC223" s="51"/>
      <c r="BD223" s="51"/>
      <c r="BE223" s="51"/>
      <c r="BF223" s="51"/>
      <c r="BG223" s="51"/>
      <c r="BH223" s="51"/>
      <c r="BI223" s="51"/>
      <c r="BJ223" s="51"/>
      <c r="BK223" s="51"/>
      <c r="BL223" s="51"/>
      <c r="BM223" s="51"/>
      <c r="BN223" s="51"/>
      <c r="BO223" s="51"/>
      <c r="BP223" s="51"/>
      <c r="BQ223" s="51"/>
      <c r="BR223" s="51"/>
      <c r="BS223" s="51"/>
      <c r="BT223" s="51"/>
      <c r="BU223" s="51"/>
      <c r="BV223" s="51"/>
      <c r="BW223" s="51"/>
      <c r="BX223" s="51"/>
      <c r="BY223" s="51"/>
      <c r="BZ223" s="51"/>
      <c r="CA223" s="51"/>
      <c r="CB223" s="51"/>
      <c r="CC223" s="51"/>
      <c r="CD223" s="51"/>
      <c r="CE223" s="51"/>
      <c r="CF223" s="51"/>
      <c r="CG223" s="51"/>
      <c r="CH223" s="51"/>
      <c r="CI223" s="51"/>
      <c r="CJ223" s="51"/>
      <c r="CK223" s="51"/>
      <c r="CL223" s="51"/>
      <c r="CM223" s="51"/>
      <c r="CN223" s="51"/>
      <c r="CO223" s="51"/>
      <c r="CP223" s="51"/>
      <c r="CQ223" s="51"/>
      <c r="CR223" s="51"/>
    </row>
    <row r="224" spans="10:96" x14ac:dyDescent="0.2">
      <c r="J224" s="48"/>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c r="AM224" s="51"/>
      <c r="AN224" s="51"/>
      <c r="AO224" s="51"/>
      <c r="AP224" s="51"/>
      <c r="AQ224" s="51"/>
      <c r="AR224" s="51"/>
      <c r="AS224" s="51"/>
      <c r="AT224" s="51"/>
      <c r="AU224" s="51"/>
      <c r="AV224" s="51"/>
      <c r="AW224" s="51"/>
      <c r="AX224" s="51"/>
      <c r="AY224" s="51"/>
      <c r="AZ224" s="51"/>
      <c r="BA224" s="51"/>
      <c r="BB224" s="51"/>
      <c r="BC224" s="51"/>
      <c r="BD224" s="51"/>
      <c r="BE224" s="51"/>
      <c r="BF224" s="51"/>
      <c r="BG224" s="51"/>
      <c r="BH224" s="51"/>
      <c r="BI224" s="51"/>
      <c r="BJ224" s="51"/>
      <c r="BK224" s="51"/>
      <c r="BL224" s="51"/>
      <c r="BM224" s="51"/>
      <c r="BN224" s="51"/>
      <c r="BO224" s="51"/>
      <c r="BP224" s="51"/>
      <c r="BQ224" s="51"/>
      <c r="BR224" s="51"/>
      <c r="BS224" s="51"/>
      <c r="BT224" s="51"/>
      <c r="BU224" s="51"/>
      <c r="BV224" s="51"/>
      <c r="BW224" s="51"/>
      <c r="BX224" s="51"/>
      <c r="BY224" s="51"/>
      <c r="BZ224" s="51"/>
      <c r="CA224" s="51"/>
      <c r="CB224" s="51"/>
      <c r="CC224" s="51"/>
      <c r="CD224" s="51"/>
      <c r="CE224" s="51"/>
      <c r="CF224" s="51"/>
      <c r="CG224" s="51"/>
      <c r="CH224" s="51"/>
      <c r="CI224" s="51"/>
      <c r="CJ224" s="51"/>
      <c r="CK224" s="51"/>
      <c r="CL224" s="51"/>
      <c r="CM224" s="51"/>
      <c r="CN224" s="51"/>
      <c r="CO224" s="51"/>
      <c r="CP224" s="51"/>
      <c r="CQ224" s="51"/>
      <c r="CR224" s="51"/>
    </row>
    <row r="225" spans="10:96" x14ac:dyDescent="0.2">
      <c r="J225" s="48"/>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c r="AM225" s="51"/>
      <c r="AN225" s="51"/>
      <c r="AO225" s="51"/>
      <c r="AP225" s="51"/>
      <c r="AQ225" s="51"/>
      <c r="AR225" s="51"/>
      <c r="AS225" s="51"/>
      <c r="AT225" s="51"/>
      <c r="AU225" s="51"/>
      <c r="AV225" s="51"/>
      <c r="AW225" s="51"/>
      <c r="AX225" s="51"/>
      <c r="AY225" s="51"/>
      <c r="AZ225" s="51"/>
      <c r="BA225" s="51"/>
      <c r="BB225" s="51"/>
      <c r="BC225" s="51"/>
      <c r="BD225" s="51"/>
      <c r="BE225" s="51"/>
      <c r="BF225" s="51"/>
      <c r="BG225" s="51"/>
      <c r="BH225" s="51"/>
      <c r="BI225" s="51"/>
      <c r="BJ225" s="51"/>
      <c r="BK225" s="51"/>
      <c r="BL225" s="51"/>
      <c r="BM225" s="51"/>
      <c r="BN225" s="51"/>
      <c r="BO225" s="51"/>
      <c r="BP225" s="51"/>
      <c r="BQ225" s="51"/>
      <c r="BR225" s="51"/>
      <c r="BS225" s="51"/>
      <c r="BT225" s="51"/>
      <c r="BU225" s="51"/>
      <c r="BV225" s="51"/>
      <c r="BW225" s="51"/>
      <c r="BX225" s="51"/>
      <c r="BY225" s="51"/>
      <c r="BZ225" s="51"/>
      <c r="CA225" s="51"/>
      <c r="CB225" s="51"/>
      <c r="CC225" s="51"/>
      <c r="CD225" s="51"/>
      <c r="CE225" s="51"/>
      <c r="CF225" s="51"/>
      <c r="CG225" s="51"/>
      <c r="CH225" s="51"/>
      <c r="CI225" s="51"/>
      <c r="CJ225" s="51"/>
      <c r="CK225" s="51"/>
      <c r="CL225" s="51"/>
      <c r="CM225" s="51"/>
      <c r="CN225" s="51"/>
      <c r="CO225" s="51"/>
      <c r="CP225" s="51"/>
      <c r="CQ225" s="51"/>
      <c r="CR225" s="51"/>
    </row>
    <row r="226" spans="10:96" x14ac:dyDescent="0.2">
      <c r="J226" s="48"/>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c r="AM226" s="51"/>
      <c r="AN226" s="51"/>
      <c r="AO226" s="51"/>
      <c r="AP226" s="51"/>
      <c r="AQ226" s="51"/>
      <c r="AR226" s="51"/>
      <c r="AS226" s="51"/>
      <c r="AT226" s="51"/>
      <c r="AU226" s="51"/>
      <c r="AV226" s="51"/>
      <c r="AW226" s="51"/>
      <c r="AX226" s="51"/>
      <c r="AY226" s="51"/>
      <c r="AZ226" s="51"/>
      <c r="BA226" s="51"/>
      <c r="BB226" s="51"/>
      <c r="BC226" s="51"/>
      <c r="BD226" s="51"/>
      <c r="BE226" s="51"/>
      <c r="BF226" s="51"/>
      <c r="BG226" s="51"/>
      <c r="BH226" s="51"/>
      <c r="BI226" s="51"/>
      <c r="BJ226" s="51"/>
      <c r="BK226" s="51"/>
      <c r="BL226" s="51"/>
      <c r="BM226" s="51"/>
      <c r="BN226" s="51"/>
      <c r="BO226" s="51"/>
      <c r="BP226" s="51"/>
      <c r="BQ226" s="51"/>
      <c r="BR226" s="51"/>
      <c r="BS226" s="51"/>
      <c r="BT226" s="51"/>
      <c r="BU226" s="51"/>
      <c r="BV226" s="51"/>
      <c r="BW226" s="51"/>
      <c r="BX226" s="51"/>
      <c r="BY226" s="51"/>
      <c r="BZ226" s="51"/>
      <c r="CA226" s="51"/>
      <c r="CB226" s="51"/>
      <c r="CC226" s="51"/>
      <c r="CD226" s="51"/>
      <c r="CE226" s="51"/>
      <c r="CF226" s="51"/>
      <c r="CG226" s="51"/>
      <c r="CH226" s="51"/>
      <c r="CI226" s="51"/>
      <c r="CJ226" s="51"/>
      <c r="CK226" s="51"/>
      <c r="CL226" s="51"/>
      <c r="CM226" s="51"/>
      <c r="CN226" s="51"/>
      <c r="CO226" s="51"/>
      <c r="CP226" s="51"/>
      <c r="CQ226" s="51"/>
      <c r="CR226" s="51"/>
    </row>
    <row r="227" spans="10:96" x14ac:dyDescent="0.2">
      <c r="J227" s="48"/>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c r="AU227" s="51"/>
      <c r="AV227" s="51"/>
      <c r="AW227" s="51"/>
      <c r="AX227" s="51"/>
      <c r="AY227" s="51"/>
      <c r="AZ227" s="51"/>
      <c r="BA227" s="51"/>
      <c r="BB227" s="51"/>
      <c r="BC227" s="51"/>
      <c r="BD227" s="51"/>
      <c r="BE227" s="51"/>
      <c r="BF227" s="51"/>
      <c r="BG227" s="51"/>
      <c r="BH227" s="51"/>
      <c r="BI227" s="51"/>
      <c r="BJ227" s="51"/>
      <c r="BK227" s="51"/>
      <c r="BL227" s="51"/>
      <c r="BM227" s="51"/>
      <c r="BN227" s="51"/>
      <c r="BO227" s="51"/>
      <c r="BP227" s="51"/>
      <c r="BQ227" s="51"/>
      <c r="BR227" s="51"/>
      <c r="BS227" s="51"/>
      <c r="BT227" s="51"/>
      <c r="BU227" s="51"/>
      <c r="BV227" s="51"/>
      <c r="BW227" s="51"/>
      <c r="BX227" s="51"/>
      <c r="BY227" s="51"/>
      <c r="BZ227" s="51"/>
      <c r="CA227" s="51"/>
      <c r="CB227" s="51"/>
      <c r="CC227" s="51"/>
      <c r="CD227" s="51"/>
      <c r="CE227" s="51"/>
      <c r="CF227" s="51"/>
      <c r="CG227" s="51"/>
      <c r="CH227" s="51"/>
      <c r="CI227" s="51"/>
      <c r="CJ227" s="51"/>
      <c r="CK227" s="51"/>
      <c r="CL227" s="51"/>
      <c r="CM227" s="51"/>
      <c r="CN227" s="51"/>
      <c r="CO227" s="51"/>
      <c r="CP227" s="51"/>
      <c r="CQ227" s="51"/>
      <c r="CR227" s="51"/>
    </row>
    <row r="228" spans="10:96" x14ac:dyDescent="0.2">
      <c r="J228" s="48"/>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c r="AN228" s="51"/>
      <c r="AO228" s="51"/>
      <c r="AP228" s="51"/>
      <c r="AQ228" s="51"/>
      <c r="AR228" s="51"/>
      <c r="AS228" s="51"/>
      <c r="AT228" s="51"/>
      <c r="AU228" s="51"/>
      <c r="AV228" s="51"/>
      <c r="AW228" s="51"/>
      <c r="AX228" s="51"/>
      <c r="AY228" s="51"/>
      <c r="AZ228" s="51"/>
      <c r="BA228" s="51"/>
      <c r="BB228" s="51"/>
      <c r="BC228" s="51"/>
      <c r="BD228" s="51"/>
      <c r="BE228" s="51"/>
      <c r="BF228" s="51"/>
      <c r="BG228" s="51"/>
      <c r="BH228" s="51"/>
      <c r="BI228" s="51"/>
      <c r="BJ228" s="51"/>
      <c r="BK228" s="51"/>
      <c r="BL228" s="51"/>
      <c r="BM228" s="51"/>
      <c r="BN228" s="51"/>
      <c r="BO228" s="51"/>
      <c r="BP228" s="51"/>
      <c r="BQ228" s="51"/>
      <c r="BR228" s="51"/>
      <c r="BS228" s="51"/>
      <c r="BT228" s="51"/>
      <c r="BU228" s="51"/>
      <c r="BV228" s="51"/>
      <c r="BW228" s="51"/>
      <c r="BX228" s="51"/>
      <c r="BY228" s="51"/>
      <c r="BZ228" s="51"/>
      <c r="CA228" s="51"/>
      <c r="CB228" s="51"/>
      <c r="CC228" s="51"/>
      <c r="CD228" s="51"/>
      <c r="CE228" s="51"/>
      <c r="CF228" s="51"/>
      <c r="CG228" s="51"/>
      <c r="CH228" s="51"/>
      <c r="CI228" s="51"/>
      <c r="CJ228" s="51"/>
      <c r="CK228" s="51"/>
      <c r="CL228" s="51"/>
      <c r="CM228" s="51"/>
      <c r="CN228" s="51"/>
      <c r="CO228" s="51"/>
      <c r="CP228" s="51"/>
      <c r="CQ228" s="51"/>
      <c r="CR228" s="51"/>
    </row>
    <row r="229" spans="10:96" x14ac:dyDescent="0.2">
      <c r="J229" s="48"/>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c r="AM229" s="51"/>
      <c r="AN229" s="51"/>
      <c r="AO229" s="51"/>
      <c r="AP229" s="51"/>
      <c r="AQ229" s="51"/>
      <c r="AR229" s="51"/>
      <c r="AS229" s="51"/>
      <c r="AT229" s="51"/>
      <c r="AU229" s="51"/>
      <c r="AV229" s="51"/>
      <c r="AW229" s="51"/>
      <c r="AX229" s="51"/>
      <c r="AY229" s="51"/>
      <c r="AZ229" s="51"/>
      <c r="BA229" s="51"/>
      <c r="BB229" s="51"/>
      <c r="BC229" s="51"/>
      <c r="BD229" s="51"/>
      <c r="BE229" s="51"/>
      <c r="BF229" s="51"/>
      <c r="BG229" s="51"/>
      <c r="BH229" s="51"/>
      <c r="BI229" s="51"/>
      <c r="BJ229" s="51"/>
      <c r="BK229" s="51"/>
      <c r="BL229" s="51"/>
      <c r="BM229" s="51"/>
      <c r="BN229" s="51"/>
      <c r="BO229" s="51"/>
      <c r="BP229" s="51"/>
      <c r="BQ229" s="51"/>
      <c r="BR229" s="51"/>
      <c r="BS229" s="51"/>
      <c r="BT229" s="51"/>
      <c r="BU229" s="51"/>
      <c r="BV229" s="51"/>
      <c r="BW229" s="51"/>
      <c r="BX229" s="51"/>
      <c r="BY229" s="51"/>
      <c r="BZ229" s="51"/>
      <c r="CA229" s="51"/>
      <c r="CB229" s="51"/>
      <c r="CC229" s="51"/>
      <c r="CD229" s="51"/>
      <c r="CE229" s="51"/>
      <c r="CF229" s="51"/>
      <c r="CG229" s="51"/>
      <c r="CH229" s="51"/>
      <c r="CI229" s="51"/>
      <c r="CJ229" s="51"/>
      <c r="CK229" s="51"/>
      <c r="CL229" s="51"/>
      <c r="CM229" s="51"/>
      <c r="CN229" s="51"/>
      <c r="CO229" s="51"/>
      <c r="CP229" s="51"/>
      <c r="CQ229" s="51"/>
      <c r="CR229" s="51"/>
    </row>
    <row r="230" spans="10:96" x14ac:dyDescent="0.2">
      <c r="J230" s="48"/>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row>
    <row r="231" spans="10:96" x14ac:dyDescent="0.2">
      <c r="J231" s="48"/>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row>
    <row r="232" spans="10:96" x14ac:dyDescent="0.2">
      <c r="J232" s="48"/>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1"/>
      <c r="BS232" s="51"/>
      <c r="BT232" s="51"/>
      <c r="BU232" s="51"/>
      <c r="BV232" s="51"/>
      <c r="BW232" s="51"/>
      <c r="BX232" s="51"/>
      <c r="BY232" s="51"/>
      <c r="BZ232" s="51"/>
      <c r="CA232" s="51"/>
      <c r="CB232" s="51"/>
      <c r="CC232" s="51"/>
      <c r="CD232" s="51"/>
      <c r="CE232" s="51"/>
      <c r="CF232" s="51"/>
      <c r="CG232" s="51"/>
      <c r="CH232" s="51"/>
      <c r="CI232" s="51"/>
      <c r="CJ232" s="51"/>
      <c r="CK232" s="51"/>
      <c r="CL232" s="51"/>
      <c r="CM232" s="51"/>
      <c r="CN232" s="51"/>
      <c r="CO232" s="51"/>
      <c r="CP232" s="51"/>
      <c r="CQ232" s="51"/>
      <c r="CR232" s="51"/>
    </row>
    <row r="233" spans="10:96" x14ac:dyDescent="0.2">
      <c r="J233" s="48"/>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c r="AN233" s="51"/>
      <c r="AO233" s="51"/>
      <c r="AP233" s="51"/>
      <c r="AQ233" s="51"/>
      <c r="AR233" s="51"/>
      <c r="AS233" s="51"/>
      <c r="AT233" s="51"/>
      <c r="AU233" s="51"/>
      <c r="AV233" s="51"/>
      <c r="AW233" s="51"/>
      <c r="AX233" s="51"/>
      <c r="AY233" s="51"/>
      <c r="AZ233" s="51"/>
      <c r="BA233" s="51"/>
      <c r="BB233" s="51"/>
      <c r="BC233" s="51"/>
      <c r="BD233" s="51"/>
      <c r="BE233" s="51"/>
      <c r="BF233" s="51"/>
      <c r="BG233" s="51"/>
      <c r="BH233" s="51"/>
      <c r="BI233" s="51"/>
      <c r="BJ233" s="51"/>
      <c r="BK233" s="51"/>
      <c r="BL233" s="51"/>
      <c r="BM233" s="51"/>
      <c r="BN233" s="51"/>
      <c r="BO233" s="51"/>
      <c r="BP233" s="51"/>
      <c r="BQ233" s="51"/>
      <c r="BR233" s="51"/>
      <c r="BS233" s="51"/>
      <c r="BT233" s="51"/>
      <c r="BU233" s="51"/>
      <c r="BV233" s="51"/>
      <c r="BW233" s="51"/>
      <c r="BX233" s="51"/>
      <c r="BY233" s="51"/>
      <c r="BZ233" s="51"/>
      <c r="CA233" s="51"/>
      <c r="CB233" s="51"/>
      <c r="CC233" s="51"/>
      <c r="CD233" s="51"/>
      <c r="CE233" s="51"/>
      <c r="CF233" s="51"/>
      <c r="CG233" s="51"/>
      <c r="CH233" s="51"/>
      <c r="CI233" s="51"/>
      <c r="CJ233" s="51"/>
      <c r="CK233" s="51"/>
      <c r="CL233" s="51"/>
      <c r="CM233" s="51"/>
      <c r="CN233" s="51"/>
      <c r="CO233" s="51"/>
      <c r="CP233" s="51"/>
      <c r="CQ233" s="51"/>
      <c r="CR233" s="51"/>
    </row>
    <row r="234" spans="10:96" x14ac:dyDescent="0.2">
      <c r="J234" s="48"/>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c r="AM234" s="51"/>
      <c r="AN234" s="51"/>
      <c r="AO234" s="51"/>
      <c r="AP234" s="51"/>
      <c r="AQ234" s="51"/>
      <c r="AR234" s="51"/>
      <c r="AS234" s="51"/>
      <c r="AT234" s="51"/>
      <c r="AU234" s="51"/>
      <c r="AV234" s="51"/>
      <c r="AW234" s="51"/>
      <c r="AX234" s="51"/>
      <c r="AY234" s="51"/>
      <c r="AZ234" s="51"/>
      <c r="BA234" s="51"/>
      <c r="BB234" s="51"/>
      <c r="BC234" s="51"/>
      <c r="BD234" s="51"/>
      <c r="BE234" s="51"/>
      <c r="BF234" s="51"/>
      <c r="BG234" s="51"/>
      <c r="BH234" s="51"/>
      <c r="BI234" s="51"/>
      <c r="BJ234" s="51"/>
      <c r="BK234" s="51"/>
      <c r="BL234" s="51"/>
      <c r="BM234" s="51"/>
      <c r="BN234" s="51"/>
      <c r="BO234" s="51"/>
      <c r="BP234" s="51"/>
      <c r="BQ234" s="51"/>
      <c r="BR234" s="51"/>
      <c r="BS234" s="51"/>
      <c r="BT234" s="51"/>
      <c r="BU234" s="51"/>
      <c r="BV234" s="51"/>
      <c r="BW234" s="51"/>
      <c r="BX234" s="51"/>
      <c r="BY234" s="51"/>
      <c r="BZ234" s="51"/>
      <c r="CA234" s="51"/>
      <c r="CB234" s="51"/>
      <c r="CC234" s="51"/>
      <c r="CD234" s="51"/>
      <c r="CE234" s="51"/>
      <c r="CF234" s="51"/>
      <c r="CG234" s="51"/>
      <c r="CH234" s="51"/>
      <c r="CI234" s="51"/>
      <c r="CJ234" s="51"/>
      <c r="CK234" s="51"/>
      <c r="CL234" s="51"/>
      <c r="CM234" s="51"/>
      <c r="CN234" s="51"/>
      <c r="CO234" s="51"/>
      <c r="CP234" s="51"/>
      <c r="CQ234" s="51"/>
      <c r="CR234" s="51"/>
    </row>
    <row r="235" spans="10:96" x14ac:dyDescent="0.2">
      <c r="J235" s="48"/>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c r="AM235" s="51"/>
      <c r="AN235" s="51"/>
      <c r="AO235" s="51"/>
      <c r="AP235" s="51"/>
      <c r="AQ235" s="51"/>
      <c r="AR235" s="51"/>
      <c r="AS235" s="51"/>
      <c r="AT235" s="51"/>
      <c r="AU235" s="51"/>
      <c r="AV235" s="51"/>
      <c r="AW235" s="51"/>
      <c r="AX235" s="51"/>
      <c r="AY235" s="51"/>
      <c r="AZ235" s="51"/>
      <c r="BA235" s="51"/>
      <c r="BB235" s="51"/>
      <c r="BC235" s="51"/>
      <c r="BD235" s="51"/>
      <c r="BE235" s="51"/>
      <c r="BF235" s="51"/>
      <c r="BG235" s="51"/>
      <c r="BH235" s="51"/>
      <c r="BI235" s="51"/>
      <c r="BJ235" s="51"/>
      <c r="BK235" s="51"/>
      <c r="BL235" s="51"/>
      <c r="BM235" s="51"/>
      <c r="BN235" s="51"/>
      <c r="BO235" s="51"/>
      <c r="BP235" s="51"/>
      <c r="BQ235" s="51"/>
      <c r="BR235" s="51"/>
      <c r="BS235" s="51"/>
      <c r="BT235" s="51"/>
      <c r="BU235" s="51"/>
      <c r="BV235" s="51"/>
      <c r="BW235" s="51"/>
      <c r="BX235" s="51"/>
      <c r="BY235" s="51"/>
      <c r="BZ235" s="51"/>
      <c r="CA235" s="51"/>
      <c r="CB235" s="51"/>
      <c r="CC235" s="51"/>
      <c r="CD235" s="51"/>
      <c r="CE235" s="51"/>
      <c r="CF235" s="51"/>
      <c r="CG235" s="51"/>
      <c r="CH235" s="51"/>
      <c r="CI235" s="51"/>
      <c r="CJ235" s="51"/>
      <c r="CK235" s="51"/>
      <c r="CL235" s="51"/>
      <c r="CM235" s="51"/>
      <c r="CN235" s="51"/>
      <c r="CO235" s="51"/>
      <c r="CP235" s="51"/>
      <c r="CQ235" s="51"/>
      <c r="CR235" s="51"/>
    </row>
    <row r="236" spans="10:96" x14ac:dyDescent="0.2">
      <c r="J236" s="48"/>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51"/>
      <c r="AK236" s="51"/>
      <c r="AL236" s="51"/>
      <c r="AM236" s="51"/>
      <c r="AN236" s="51"/>
      <c r="AO236" s="51"/>
      <c r="AP236" s="51"/>
      <c r="AQ236" s="51"/>
      <c r="AR236" s="51"/>
      <c r="AS236" s="51"/>
      <c r="AT236" s="51"/>
      <c r="AU236" s="51"/>
      <c r="AV236" s="51"/>
      <c r="AW236" s="51"/>
      <c r="AX236" s="51"/>
      <c r="AY236" s="51"/>
      <c r="AZ236" s="51"/>
      <c r="BA236" s="51"/>
      <c r="BB236" s="51"/>
      <c r="BC236" s="51"/>
      <c r="BD236" s="51"/>
      <c r="BE236" s="51"/>
      <c r="BF236" s="51"/>
      <c r="BG236" s="51"/>
      <c r="BH236" s="51"/>
      <c r="BI236" s="51"/>
      <c r="BJ236" s="51"/>
      <c r="BK236" s="51"/>
      <c r="BL236" s="51"/>
      <c r="BM236" s="51"/>
      <c r="BN236" s="51"/>
      <c r="BO236" s="51"/>
      <c r="BP236" s="51"/>
      <c r="BQ236" s="51"/>
      <c r="BR236" s="51"/>
      <c r="BS236" s="51"/>
      <c r="BT236" s="51"/>
      <c r="BU236" s="51"/>
      <c r="BV236" s="51"/>
      <c r="BW236" s="51"/>
      <c r="BX236" s="51"/>
      <c r="BY236" s="51"/>
      <c r="BZ236" s="51"/>
      <c r="CA236" s="51"/>
      <c r="CB236" s="51"/>
      <c r="CC236" s="51"/>
      <c r="CD236" s="51"/>
      <c r="CE236" s="51"/>
      <c r="CF236" s="51"/>
      <c r="CG236" s="51"/>
      <c r="CH236" s="51"/>
      <c r="CI236" s="51"/>
      <c r="CJ236" s="51"/>
      <c r="CK236" s="51"/>
      <c r="CL236" s="51"/>
      <c r="CM236" s="51"/>
      <c r="CN236" s="51"/>
      <c r="CO236" s="51"/>
      <c r="CP236" s="51"/>
      <c r="CQ236" s="51"/>
      <c r="CR236" s="51"/>
    </row>
    <row r="237" spans="10:96" x14ac:dyDescent="0.2">
      <c r="J237" s="48"/>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c r="AI237" s="51"/>
      <c r="AJ237" s="51"/>
      <c r="AK237" s="51"/>
      <c r="AL237" s="51"/>
      <c r="AM237" s="51"/>
      <c r="AN237" s="51"/>
      <c r="AO237" s="51"/>
      <c r="AP237" s="51"/>
      <c r="AQ237" s="51"/>
      <c r="AR237" s="51"/>
      <c r="AS237" s="51"/>
      <c r="AT237" s="51"/>
      <c r="AU237" s="51"/>
      <c r="AV237" s="51"/>
      <c r="AW237" s="51"/>
      <c r="AX237" s="51"/>
      <c r="AY237" s="51"/>
      <c r="AZ237" s="51"/>
      <c r="BA237" s="51"/>
      <c r="BB237" s="51"/>
      <c r="BC237" s="51"/>
      <c r="BD237" s="51"/>
      <c r="BE237" s="51"/>
      <c r="BF237" s="51"/>
      <c r="BG237" s="51"/>
      <c r="BH237" s="51"/>
      <c r="BI237" s="51"/>
      <c r="BJ237" s="51"/>
      <c r="BK237" s="51"/>
      <c r="BL237" s="51"/>
      <c r="BM237" s="51"/>
      <c r="BN237" s="51"/>
      <c r="BO237" s="51"/>
      <c r="BP237" s="51"/>
      <c r="BQ237" s="51"/>
      <c r="BR237" s="51"/>
      <c r="BS237" s="51"/>
      <c r="BT237" s="51"/>
      <c r="BU237" s="51"/>
      <c r="BV237" s="51"/>
      <c r="BW237" s="51"/>
      <c r="BX237" s="51"/>
      <c r="BY237" s="51"/>
      <c r="BZ237" s="51"/>
      <c r="CA237" s="51"/>
      <c r="CB237" s="51"/>
      <c r="CC237" s="51"/>
      <c r="CD237" s="51"/>
      <c r="CE237" s="51"/>
      <c r="CF237" s="51"/>
      <c r="CG237" s="51"/>
      <c r="CH237" s="51"/>
      <c r="CI237" s="51"/>
      <c r="CJ237" s="51"/>
      <c r="CK237" s="51"/>
      <c r="CL237" s="51"/>
      <c r="CM237" s="51"/>
      <c r="CN237" s="51"/>
      <c r="CO237" s="51"/>
      <c r="CP237" s="51"/>
      <c r="CQ237" s="51"/>
      <c r="CR237" s="51"/>
    </row>
    <row r="238" spans="10:96" x14ac:dyDescent="0.2">
      <c r="J238" s="48"/>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c r="AK238" s="51"/>
      <c r="AL238" s="51"/>
      <c r="AM238" s="51"/>
      <c r="AN238" s="51"/>
      <c r="AO238" s="51"/>
      <c r="AP238" s="51"/>
      <c r="AQ238" s="51"/>
      <c r="AR238" s="51"/>
      <c r="AS238" s="51"/>
      <c r="AT238" s="51"/>
      <c r="AU238" s="51"/>
      <c r="AV238" s="51"/>
      <c r="AW238" s="51"/>
      <c r="AX238" s="51"/>
      <c r="AY238" s="51"/>
      <c r="AZ238" s="51"/>
      <c r="BA238" s="51"/>
      <c r="BB238" s="51"/>
      <c r="BC238" s="51"/>
      <c r="BD238" s="51"/>
      <c r="BE238" s="51"/>
      <c r="BF238" s="51"/>
      <c r="BG238" s="51"/>
      <c r="BH238" s="51"/>
      <c r="BI238" s="51"/>
      <c r="BJ238" s="51"/>
      <c r="BK238" s="51"/>
      <c r="BL238" s="51"/>
      <c r="BM238" s="51"/>
      <c r="BN238" s="51"/>
      <c r="BO238" s="51"/>
      <c r="BP238" s="51"/>
      <c r="BQ238" s="51"/>
      <c r="BR238" s="51"/>
      <c r="BS238" s="51"/>
      <c r="BT238" s="51"/>
      <c r="BU238" s="51"/>
      <c r="BV238" s="51"/>
      <c r="BW238" s="51"/>
      <c r="BX238" s="51"/>
      <c r="BY238" s="51"/>
      <c r="BZ238" s="51"/>
      <c r="CA238" s="51"/>
      <c r="CB238" s="51"/>
      <c r="CC238" s="51"/>
      <c r="CD238" s="51"/>
      <c r="CE238" s="51"/>
      <c r="CF238" s="51"/>
      <c r="CG238" s="51"/>
      <c r="CH238" s="51"/>
      <c r="CI238" s="51"/>
      <c r="CJ238" s="51"/>
      <c r="CK238" s="51"/>
      <c r="CL238" s="51"/>
      <c r="CM238" s="51"/>
      <c r="CN238" s="51"/>
      <c r="CO238" s="51"/>
      <c r="CP238" s="51"/>
      <c r="CQ238" s="51"/>
      <c r="CR238" s="51"/>
    </row>
    <row r="239" spans="10:96" x14ac:dyDescent="0.2">
      <c r="J239" s="48"/>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c r="AJ239" s="51"/>
      <c r="AK239" s="51"/>
      <c r="AL239" s="51"/>
      <c r="AM239" s="51"/>
      <c r="AN239" s="51"/>
      <c r="AO239" s="51"/>
      <c r="AP239" s="51"/>
      <c r="AQ239" s="51"/>
      <c r="AR239" s="51"/>
      <c r="AS239" s="51"/>
      <c r="AT239" s="51"/>
      <c r="AU239" s="51"/>
      <c r="AV239" s="51"/>
      <c r="AW239" s="51"/>
      <c r="AX239" s="51"/>
      <c r="AY239" s="51"/>
      <c r="AZ239" s="51"/>
      <c r="BA239" s="51"/>
      <c r="BB239" s="51"/>
      <c r="BC239" s="51"/>
      <c r="BD239" s="51"/>
      <c r="BE239" s="51"/>
      <c r="BF239" s="51"/>
      <c r="BG239" s="51"/>
      <c r="BH239" s="51"/>
      <c r="BI239" s="51"/>
      <c r="BJ239" s="51"/>
      <c r="BK239" s="51"/>
      <c r="BL239" s="51"/>
      <c r="BM239" s="51"/>
      <c r="BN239" s="51"/>
      <c r="BO239" s="51"/>
      <c r="BP239" s="51"/>
      <c r="BQ239" s="51"/>
      <c r="BR239" s="51"/>
      <c r="BS239" s="51"/>
      <c r="BT239" s="51"/>
      <c r="BU239" s="51"/>
      <c r="BV239" s="51"/>
      <c r="BW239" s="51"/>
      <c r="BX239" s="51"/>
      <c r="BY239" s="51"/>
      <c r="BZ239" s="51"/>
      <c r="CA239" s="51"/>
      <c r="CB239" s="51"/>
      <c r="CC239" s="51"/>
      <c r="CD239" s="51"/>
      <c r="CE239" s="51"/>
      <c r="CF239" s="51"/>
      <c r="CG239" s="51"/>
      <c r="CH239" s="51"/>
      <c r="CI239" s="51"/>
      <c r="CJ239" s="51"/>
      <c r="CK239" s="51"/>
      <c r="CL239" s="51"/>
      <c r="CM239" s="51"/>
      <c r="CN239" s="51"/>
      <c r="CO239" s="51"/>
      <c r="CP239" s="51"/>
      <c r="CQ239" s="51"/>
      <c r="CR239" s="51"/>
    </row>
    <row r="240" spans="10:96" x14ac:dyDescent="0.2">
      <c r="J240" s="48"/>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c r="AN240" s="51"/>
      <c r="AO240" s="51"/>
      <c r="AP240" s="51"/>
      <c r="AQ240" s="51"/>
      <c r="AR240" s="51"/>
      <c r="AS240" s="51"/>
      <c r="AT240" s="51"/>
      <c r="AU240" s="51"/>
      <c r="AV240" s="51"/>
      <c r="AW240" s="51"/>
      <c r="AX240" s="51"/>
      <c r="AY240" s="51"/>
      <c r="AZ240" s="51"/>
      <c r="BA240" s="51"/>
      <c r="BB240" s="51"/>
      <c r="BC240" s="51"/>
      <c r="BD240" s="51"/>
      <c r="BE240" s="51"/>
      <c r="BF240" s="51"/>
      <c r="BG240" s="51"/>
      <c r="BH240" s="51"/>
      <c r="BI240" s="51"/>
      <c r="BJ240" s="51"/>
      <c r="BK240" s="51"/>
      <c r="BL240" s="51"/>
      <c r="BM240" s="51"/>
      <c r="BN240" s="51"/>
      <c r="BO240" s="51"/>
      <c r="BP240" s="51"/>
      <c r="BQ240" s="51"/>
      <c r="BR240" s="51"/>
      <c r="BS240" s="51"/>
      <c r="BT240" s="51"/>
      <c r="BU240" s="51"/>
      <c r="BV240" s="51"/>
      <c r="BW240" s="51"/>
      <c r="BX240" s="51"/>
      <c r="BY240" s="51"/>
      <c r="BZ240" s="51"/>
      <c r="CA240" s="51"/>
      <c r="CB240" s="51"/>
      <c r="CC240" s="51"/>
      <c r="CD240" s="51"/>
      <c r="CE240" s="51"/>
      <c r="CF240" s="51"/>
      <c r="CG240" s="51"/>
      <c r="CH240" s="51"/>
      <c r="CI240" s="51"/>
      <c r="CJ240" s="51"/>
      <c r="CK240" s="51"/>
      <c r="CL240" s="51"/>
      <c r="CM240" s="51"/>
      <c r="CN240" s="51"/>
      <c r="CO240" s="51"/>
      <c r="CP240" s="51"/>
      <c r="CQ240" s="51"/>
      <c r="CR240" s="51"/>
    </row>
    <row r="241" spans="10:96" x14ac:dyDescent="0.2">
      <c r="J241" s="48"/>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c r="AN241" s="51"/>
      <c r="AO241" s="51"/>
      <c r="AP241" s="51"/>
      <c r="AQ241" s="51"/>
      <c r="AR241" s="51"/>
      <c r="AS241" s="51"/>
      <c r="AT241" s="51"/>
      <c r="AU241" s="51"/>
      <c r="AV241" s="51"/>
      <c r="AW241" s="51"/>
      <c r="AX241" s="51"/>
      <c r="AY241" s="51"/>
      <c r="AZ241" s="51"/>
      <c r="BA241" s="51"/>
      <c r="BB241" s="51"/>
      <c r="BC241" s="51"/>
      <c r="BD241" s="51"/>
      <c r="BE241" s="51"/>
      <c r="BF241" s="51"/>
      <c r="BG241" s="51"/>
      <c r="BH241" s="51"/>
      <c r="BI241" s="51"/>
      <c r="BJ241" s="51"/>
      <c r="BK241" s="51"/>
      <c r="BL241" s="51"/>
      <c r="BM241" s="51"/>
      <c r="BN241" s="51"/>
      <c r="BO241" s="51"/>
      <c r="BP241" s="51"/>
      <c r="BQ241" s="51"/>
      <c r="BR241" s="51"/>
      <c r="BS241" s="51"/>
      <c r="BT241" s="51"/>
      <c r="BU241" s="51"/>
      <c r="BV241" s="51"/>
      <c r="BW241" s="51"/>
      <c r="BX241" s="51"/>
      <c r="BY241" s="51"/>
      <c r="BZ241" s="51"/>
      <c r="CA241" s="51"/>
      <c r="CB241" s="51"/>
      <c r="CC241" s="51"/>
      <c r="CD241" s="51"/>
      <c r="CE241" s="51"/>
      <c r="CF241" s="51"/>
      <c r="CG241" s="51"/>
      <c r="CH241" s="51"/>
      <c r="CI241" s="51"/>
      <c r="CJ241" s="51"/>
      <c r="CK241" s="51"/>
      <c r="CL241" s="51"/>
      <c r="CM241" s="51"/>
      <c r="CN241" s="51"/>
      <c r="CO241" s="51"/>
      <c r="CP241" s="51"/>
      <c r="CQ241" s="51"/>
      <c r="CR241" s="51"/>
    </row>
    <row r="242" spans="10:96" x14ac:dyDescent="0.2">
      <c r="J242" s="48"/>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c r="AM242" s="51"/>
      <c r="AN242" s="51"/>
      <c r="AO242" s="51"/>
      <c r="AP242" s="51"/>
      <c r="AQ242" s="51"/>
      <c r="AR242" s="51"/>
      <c r="AS242" s="51"/>
      <c r="AT242" s="51"/>
      <c r="AU242" s="51"/>
      <c r="AV242" s="51"/>
      <c r="AW242" s="51"/>
      <c r="AX242" s="51"/>
      <c r="AY242" s="51"/>
      <c r="AZ242" s="51"/>
      <c r="BA242" s="51"/>
      <c r="BB242" s="51"/>
      <c r="BC242" s="51"/>
      <c r="BD242" s="51"/>
      <c r="BE242" s="51"/>
      <c r="BF242" s="51"/>
      <c r="BG242" s="51"/>
      <c r="BH242" s="51"/>
      <c r="BI242" s="51"/>
      <c r="BJ242" s="51"/>
      <c r="BK242" s="51"/>
      <c r="BL242" s="51"/>
      <c r="BM242" s="51"/>
      <c r="BN242" s="51"/>
      <c r="BO242" s="51"/>
      <c r="BP242" s="51"/>
      <c r="BQ242" s="51"/>
      <c r="BR242" s="51"/>
      <c r="BS242" s="51"/>
      <c r="BT242" s="51"/>
      <c r="BU242" s="51"/>
      <c r="BV242" s="51"/>
      <c r="BW242" s="51"/>
      <c r="BX242" s="51"/>
      <c r="BY242" s="51"/>
      <c r="BZ242" s="51"/>
      <c r="CA242" s="51"/>
      <c r="CB242" s="51"/>
      <c r="CC242" s="51"/>
      <c r="CD242" s="51"/>
      <c r="CE242" s="51"/>
      <c r="CF242" s="51"/>
      <c r="CG242" s="51"/>
      <c r="CH242" s="51"/>
      <c r="CI242" s="51"/>
      <c r="CJ242" s="51"/>
      <c r="CK242" s="51"/>
      <c r="CL242" s="51"/>
      <c r="CM242" s="51"/>
      <c r="CN242" s="51"/>
      <c r="CO242" s="51"/>
      <c r="CP242" s="51"/>
      <c r="CQ242" s="51"/>
      <c r="CR242" s="51"/>
    </row>
    <row r="243" spans="10:96" x14ac:dyDescent="0.2">
      <c r="J243" s="48"/>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1"/>
      <c r="AN243" s="51"/>
      <c r="AO243" s="51"/>
      <c r="AP243" s="51"/>
      <c r="AQ243" s="51"/>
      <c r="AR243" s="51"/>
      <c r="AS243" s="51"/>
      <c r="AT243" s="51"/>
      <c r="AU243" s="51"/>
      <c r="AV243" s="51"/>
      <c r="AW243" s="51"/>
      <c r="AX243" s="51"/>
      <c r="AY243" s="51"/>
      <c r="AZ243" s="51"/>
      <c r="BA243" s="51"/>
      <c r="BB243" s="51"/>
      <c r="BC243" s="51"/>
      <c r="BD243" s="51"/>
      <c r="BE243" s="51"/>
      <c r="BF243" s="51"/>
      <c r="BG243" s="51"/>
      <c r="BH243" s="51"/>
      <c r="BI243" s="51"/>
      <c r="BJ243" s="51"/>
      <c r="BK243" s="51"/>
      <c r="BL243" s="51"/>
      <c r="BM243" s="51"/>
      <c r="BN243" s="51"/>
      <c r="BO243" s="51"/>
      <c r="BP243" s="51"/>
      <c r="BQ243" s="51"/>
      <c r="BR243" s="51"/>
      <c r="BS243" s="51"/>
      <c r="BT243" s="51"/>
      <c r="BU243" s="51"/>
      <c r="BV243" s="51"/>
      <c r="BW243" s="51"/>
      <c r="BX243" s="51"/>
      <c r="BY243" s="51"/>
      <c r="BZ243" s="51"/>
      <c r="CA243" s="51"/>
      <c r="CB243" s="51"/>
      <c r="CC243" s="51"/>
      <c r="CD243" s="51"/>
      <c r="CE243" s="51"/>
      <c r="CF243" s="51"/>
      <c r="CG243" s="51"/>
      <c r="CH243" s="51"/>
      <c r="CI243" s="51"/>
      <c r="CJ243" s="51"/>
      <c r="CK243" s="51"/>
      <c r="CL243" s="51"/>
      <c r="CM243" s="51"/>
      <c r="CN243" s="51"/>
      <c r="CO243" s="51"/>
      <c r="CP243" s="51"/>
      <c r="CQ243" s="51"/>
      <c r="CR243" s="51"/>
    </row>
    <row r="244" spans="10:96" x14ac:dyDescent="0.2">
      <c r="J244" s="48"/>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c r="AM244" s="51"/>
      <c r="AN244" s="51"/>
      <c r="AO244" s="51"/>
      <c r="AP244" s="51"/>
      <c r="AQ244" s="51"/>
      <c r="AR244" s="51"/>
      <c r="AS244" s="51"/>
      <c r="AT244" s="51"/>
      <c r="AU244" s="51"/>
      <c r="AV244" s="51"/>
      <c r="AW244" s="51"/>
      <c r="AX244" s="51"/>
      <c r="AY244" s="51"/>
      <c r="AZ244" s="51"/>
      <c r="BA244" s="51"/>
      <c r="BB244" s="51"/>
      <c r="BC244" s="51"/>
      <c r="BD244" s="51"/>
      <c r="BE244" s="51"/>
      <c r="BF244" s="51"/>
      <c r="BG244" s="51"/>
      <c r="BH244" s="51"/>
      <c r="BI244" s="51"/>
      <c r="BJ244" s="51"/>
      <c r="BK244" s="51"/>
      <c r="BL244" s="51"/>
      <c r="BM244" s="51"/>
      <c r="BN244" s="51"/>
      <c r="BO244" s="51"/>
      <c r="BP244" s="51"/>
      <c r="BQ244" s="51"/>
      <c r="BR244" s="51"/>
      <c r="BS244" s="51"/>
      <c r="BT244" s="51"/>
      <c r="BU244" s="51"/>
      <c r="BV244" s="51"/>
      <c r="BW244" s="51"/>
      <c r="BX244" s="51"/>
      <c r="BY244" s="51"/>
      <c r="BZ244" s="51"/>
      <c r="CA244" s="51"/>
      <c r="CB244" s="51"/>
      <c r="CC244" s="51"/>
      <c r="CD244" s="51"/>
      <c r="CE244" s="51"/>
      <c r="CF244" s="51"/>
      <c r="CG244" s="51"/>
      <c r="CH244" s="51"/>
      <c r="CI244" s="51"/>
      <c r="CJ244" s="51"/>
      <c r="CK244" s="51"/>
      <c r="CL244" s="51"/>
      <c r="CM244" s="51"/>
      <c r="CN244" s="51"/>
      <c r="CO244" s="51"/>
      <c r="CP244" s="51"/>
      <c r="CQ244" s="51"/>
      <c r="CR244" s="51"/>
    </row>
    <row r="245" spans="10:96" x14ac:dyDescent="0.2">
      <c r="J245" s="48"/>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c r="AM245" s="51"/>
      <c r="AN245" s="51"/>
      <c r="AO245" s="51"/>
      <c r="AP245" s="51"/>
      <c r="AQ245" s="51"/>
      <c r="AR245" s="51"/>
      <c r="AS245" s="51"/>
      <c r="AT245" s="51"/>
      <c r="AU245" s="51"/>
      <c r="AV245" s="51"/>
      <c r="AW245" s="51"/>
      <c r="AX245" s="51"/>
      <c r="AY245" s="51"/>
      <c r="AZ245" s="51"/>
      <c r="BA245" s="51"/>
      <c r="BB245" s="51"/>
      <c r="BC245" s="51"/>
      <c r="BD245" s="51"/>
      <c r="BE245" s="51"/>
      <c r="BF245" s="51"/>
      <c r="BG245" s="51"/>
      <c r="BH245" s="51"/>
      <c r="BI245" s="51"/>
      <c r="BJ245" s="51"/>
      <c r="BK245" s="51"/>
      <c r="BL245" s="51"/>
      <c r="BM245" s="51"/>
      <c r="BN245" s="51"/>
      <c r="BO245" s="51"/>
      <c r="BP245" s="51"/>
      <c r="BQ245" s="51"/>
      <c r="BR245" s="51"/>
      <c r="BS245" s="51"/>
      <c r="BT245" s="51"/>
      <c r="BU245" s="51"/>
      <c r="BV245" s="51"/>
      <c r="BW245" s="51"/>
      <c r="BX245" s="51"/>
      <c r="BY245" s="51"/>
      <c r="BZ245" s="51"/>
      <c r="CA245" s="51"/>
      <c r="CB245" s="51"/>
      <c r="CC245" s="51"/>
      <c r="CD245" s="51"/>
      <c r="CE245" s="51"/>
      <c r="CF245" s="51"/>
      <c r="CG245" s="51"/>
      <c r="CH245" s="51"/>
      <c r="CI245" s="51"/>
      <c r="CJ245" s="51"/>
      <c r="CK245" s="51"/>
      <c r="CL245" s="51"/>
      <c r="CM245" s="51"/>
      <c r="CN245" s="51"/>
      <c r="CO245" s="51"/>
      <c r="CP245" s="51"/>
      <c r="CQ245" s="51"/>
      <c r="CR245" s="51"/>
    </row>
    <row r="246" spans="10:96" x14ac:dyDescent="0.2">
      <c r="J246" s="48"/>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c r="AM246" s="51"/>
      <c r="AN246" s="51"/>
      <c r="AO246" s="51"/>
      <c r="AP246" s="51"/>
      <c r="AQ246" s="51"/>
      <c r="AR246" s="51"/>
      <c r="AS246" s="51"/>
      <c r="AT246" s="51"/>
      <c r="AU246" s="51"/>
      <c r="AV246" s="51"/>
      <c r="AW246" s="51"/>
      <c r="AX246" s="51"/>
      <c r="AY246" s="51"/>
      <c r="AZ246" s="51"/>
      <c r="BA246" s="51"/>
      <c r="BB246" s="51"/>
      <c r="BC246" s="51"/>
      <c r="BD246" s="51"/>
      <c r="BE246" s="51"/>
      <c r="BF246" s="51"/>
      <c r="BG246" s="51"/>
      <c r="BH246" s="51"/>
      <c r="BI246" s="51"/>
      <c r="BJ246" s="51"/>
      <c r="BK246" s="51"/>
      <c r="BL246" s="51"/>
      <c r="BM246" s="51"/>
      <c r="BN246" s="51"/>
      <c r="BO246" s="51"/>
      <c r="BP246" s="51"/>
      <c r="BQ246" s="51"/>
      <c r="BR246" s="51"/>
      <c r="BS246" s="51"/>
      <c r="BT246" s="51"/>
      <c r="BU246" s="51"/>
      <c r="BV246" s="51"/>
      <c r="BW246" s="51"/>
      <c r="BX246" s="51"/>
      <c r="BY246" s="51"/>
      <c r="BZ246" s="51"/>
      <c r="CA246" s="51"/>
      <c r="CB246" s="51"/>
      <c r="CC246" s="51"/>
      <c r="CD246" s="51"/>
      <c r="CE246" s="51"/>
      <c r="CF246" s="51"/>
      <c r="CG246" s="51"/>
      <c r="CH246" s="51"/>
      <c r="CI246" s="51"/>
      <c r="CJ246" s="51"/>
      <c r="CK246" s="51"/>
      <c r="CL246" s="51"/>
      <c r="CM246" s="51"/>
      <c r="CN246" s="51"/>
      <c r="CO246" s="51"/>
      <c r="CP246" s="51"/>
      <c r="CQ246" s="51"/>
      <c r="CR246" s="51"/>
    </row>
    <row r="247" spans="10:96" x14ac:dyDescent="0.2">
      <c r="J247" s="48"/>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c r="BC247" s="51"/>
      <c r="BD247" s="51"/>
      <c r="BE247" s="51"/>
      <c r="BF247" s="51"/>
      <c r="BG247" s="51"/>
      <c r="BH247" s="51"/>
      <c r="BI247" s="51"/>
      <c r="BJ247" s="51"/>
      <c r="BK247" s="51"/>
      <c r="BL247" s="51"/>
      <c r="BM247" s="51"/>
      <c r="BN247" s="51"/>
      <c r="BO247" s="51"/>
      <c r="BP247" s="51"/>
      <c r="BQ247" s="51"/>
      <c r="BR247" s="51"/>
      <c r="BS247" s="51"/>
      <c r="BT247" s="51"/>
      <c r="BU247" s="51"/>
      <c r="BV247" s="51"/>
      <c r="BW247" s="51"/>
      <c r="BX247" s="51"/>
      <c r="BY247" s="51"/>
      <c r="BZ247" s="51"/>
      <c r="CA247" s="51"/>
      <c r="CB247" s="51"/>
      <c r="CC247" s="51"/>
      <c r="CD247" s="51"/>
      <c r="CE247" s="51"/>
      <c r="CF247" s="51"/>
      <c r="CG247" s="51"/>
      <c r="CH247" s="51"/>
      <c r="CI247" s="51"/>
      <c r="CJ247" s="51"/>
      <c r="CK247" s="51"/>
      <c r="CL247" s="51"/>
      <c r="CM247" s="51"/>
      <c r="CN247" s="51"/>
      <c r="CO247" s="51"/>
      <c r="CP247" s="51"/>
      <c r="CQ247" s="51"/>
      <c r="CR247" s="51"/>
    </row>
    <row r="248" spans="10:96" x14ac:dyDescent="0.2">
      <c r="J248" s="48"/>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c r="BC248" s="51"/>
      <c r="BD248" s="51"/>
      <c r="BE248" s="51"/>
      <c r="BF248" s="51"/>
      <c r="BG248" s="51"/>
      <c r="BH248" s="51"/>
      <c r="BI248" s="51"/>
      <c r="BJ248" s="51"/>
      <c r="BK248" s="51"/>
      <c r="BL248" s="51"/>
      <c r="BM248" s="51"/>
      <c r="BN248" s="51"/>
      <c r="BO248" s="51"/>
      <c r="BP248" s="51"/>
      <c r="BQ248" s="51"/>
      <c r="BR248" s="51"/>
      <c r="BS248" s="51"/>
      <c r="BT248" s="51"/>
      <c r="BU248" s="51"/>
      <c r="BV248" s="51"/>
      <c r="BW248" s="51"/>
      <c r="BX248" s="51"/>
      <c r="BY248" s="51"/>
      <c r="BZ248" s="51"/>
      <c r="CA248" s="51"/>
      <c r="CB248" s="51"/>
      <c r="CC248" s="51"/>
      <c r="CD248" s="51"/>
      <c r="CE248" s="51"/>
      <c r="CF248" s="51"/>
      <c r="CG248" s="51"/>
      <c r="CH248" s="51"/>
      <c r="CI248" s="51"/>
      <c r="CJ248" s="51"/>
      <c r="CK248" s="51"/>
      <c r="CL248" s="51"/>
      <c r="CM248" s="51"/>
      <c r="CN248" s="51"/>
      <c r="CO248" s="51"/>
      <c r="CP248" s="51"/>
      <c r="CQ248" s="51"/>
      <c r="CR248" s="51"/>
    </row>
    <row r="249" spans="10:96" x14ac:dyDescent="0.2">
      <c r="J249" s="48"/>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c r="BC249" s="51"/>
      <c r="BD249" s="51"/>
      <c r="BE249" s="51"/>
      <c r="BF249" s="51"/>
      <c r="BG249" s="51"/>
      <c r="BH249" s="51"/>
      <c r="BI249" s="51"/>
      <c r="BJ249" s="51"/>
      <c r="BK249" s="51"/>
      <c r="BL249" s="51"/>
      <c r="BM249" s="51"/>
      <c r="BN249" s="51"/>
      <c r="BO249" s="51"/>
      <c r="BP249" s="51"/>
      <c r="BQ249" s="51"/>
      <c r="BR249" s="51"/>
      <c r="BS249" s="51"/>
      <c r="BT249" s="51"/>
      <c r="BU249" s="51"/>
      <c r="BV249" s="51"/>
      <c r="BW249" s="51"/>
      <c r="BX249" s="51"/>
      <c r="BY249" s="51"/>
      <c r="BZ249" s="51"/>
      <c r="CA249" s="51"/>
      <c r="CB249" s="51"/>
      <c r="CC249" s="51"/>
      <c r="CD249" s="51"/>
      <c r="CE249" s="51"/>
      <c r="CF249" s="51"/>
      <c r="CG249" s="51"/>
      <c r="CH249" s="51"/>
      <c r="CI249" s="51"/>
      <c r="CJ249" s="51"/>
      <c r="CK249" s="51"/>
      <c r="CL249" s="51"/>
      <c r="CM249" s="51"/>
      <c r="CN249" s="51"/>
      <c r="CO249" s="51"/>
      <c r="CP249" s="51"/>
      <c r="CQ249" s="51"/>
      <c r="CR249" s="51"/>
    </row>
    <row r="250" spans="10:96" x14ac:dyDescent="0.2">
      <c r="J250" s="48"/>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c r="BC250" s="51"/>
      <c r="BD250" s="51"/>
      <c r="BE250" s="51"/>
      <c r="BF250" s="51"/>
      <c r="BG250" s="51"/>
      <c r="BH250" s="51"/>
      <c r="BI250" s="51"/>
      <c r="BJ250" s="51"/>
      <c r="BK250" s="51"/>
      <c r="BL250" s="51"/>
      <c r="BM250" s="51"/>
      <c r="BN250" s="51"/>
      <c r="BO250" s="51"/>
      <c r="BP250" s="51"/>
      <c r="BQ250" s="51"/>
      <c r="BR250" s="51"/>
      <c r="BS250" s="51"/>
      <c r="BT250" s="51"/>
      <c r="BU250" s="51"/>
      <c r="BV250" s="51"/>
      <c r="BW250" s="51"/>
      <c r="BX250" s="51"/>
      <c r="BY250" s="51"/>
      <c r="BZ250" s="51"/>
      <c r="CA250" s="51"/>
      <c r="CB250" s="51"/>
      <c r="CC250" s="51"/>
      <c r="CD250" s="51"/>
      <c r="CE250" s="51"/>
      <c r="CF250" s="51"/>
      <c r="CG250" s="51"/>
      <c r="CH250" s="51"/>
      <c r="CI250" s="51"/>
      <c r="CJ250" s="51"/>
      <c r="CK250" s="51"/>
      <c r="CL250" s="51"/>
      <c r="CM250" s="51"/>
      <c r="CN250" s="51"/>
      <c r="CO250" s="51"/>
      <c r="CP250" s="51"/>
      <c r="CQ250" s="51"/>
      <c r="CR250" s="51"/>
    </row>
    <row r="251" spans="10:96" x14ac:dyDescent="0.2">
      <c r="J251" s="48"/>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c r="BC251" s="51"/>
      <c r="BD251" s="51"/>
      <c r="BE251" s="51"/>
      <c r="BF251" s="51"/>
      <c r="BG251" s="51"/>
      <c r="BH251" s="51"/>
      <c r="BI251" s="51"/>
      <c r="BJ251" s="51"/>
      <c r="BK251" s="51"/>
      <c r="BL251" s="51"/>
      <c r="BM251" s="51"/>
      <c r="BN251" s="51"/>
      <c r="BO251" s="51"/>
      <c r="BP251" s="51"/>
      <c r="BQ251" s="51"/>
      <c r="BR251" s="51"/>
      <c r="BS251" s="51"/>
      <c r="BT251" s="51"/>
      <c r="BU251" s="51"/>
      <c r="BV251" s="51"/>
      <c r="BW251" s="51"/>
      <c r="BX251" s="51"/>
      <c r="BY251" s="51"/>
      <c r="BZ251" s="51"/>
      <c r="CA251" s="51"/>
      <c r="CB251" s="51"/>
      <c r="CC251" s="51"/>
      <c r="CD251" s="51"/>
      <c r="CE251" s="51"/>
      <c r="CF251" s="51"/>
      <c r="CG251" s="51"/>
      <c r="CH251" s="51"/>
      <c r="CI251" s="51"/>
      <c r="CJ251" s="51"/>
      <c r="CK251" s="51"/>
      <c r="CL251" s="51"/>
      <c r="CM251" s="51"/>
      <c r="CN251" s="51"/>
      <c r="CO251" s="51"/>
      <c r="CP251" s="51"/>
      <c r="CQ251" s="51"/>
      <c r="CR251" s="51"/>
    </row>
    <row r="252" spans="10:96" x14ac:dyDescent="0.2">
      <c r="J252" s="48"/>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c r="AZ252" s="51"/>
      <c r="BA252" s="51"/>
      <c r="BB252" s="51"/>
      <c r="BC252" s="51"/>
      <c r="BD252" s="51"/>
      <c r="BE252" s="51"/>
      <c r="BF252" s="51"/>
      <c r="BG252" s="51"/>
      <c r="BH252" s="51"/>
      <c r="BI252" s="51"/>
      <c r="BJ252" s="51"/>
      <c r="BK252" s="51"/>
      <c r="BL252" s="51"/>
      <c r="BM252" s="51"/>
      <c r="BN252" s="51"/>
      <c r="BO252" s="51"/>
      <c r="BP252" s="51"/>
      <c r="BQ252" s="51"/>
      <c r="BR252" s="51"/>
      <c r="BS252" s="51"/>
      <c r="BT252" s="51"/>
      <c r="BU252" s="51"/>
      <c r="BV252" s="51"/>
      <c r="BW252" s="51"/>
      <c r="BX252" s="51"/>
      <c r="BY252" s="51"/>
      <c r="BZ252" s="51"/>
      <c r="CA252" s="51"/>
      <c r="CB252" s="51"/>
      <c r="CC252" s="51"/>
      <c r="CD252" s="51"/>
      <c r="CE252" s="51"/>
      <c r="CF252" s="51"/>
      <c r="CG252" s="51"/>
      <c r="CH252" s="51"/>
      <c r="CI252" s="51"/>
      <c r="CJ252" s="51"/>
      <c r="CK252" s="51"/>
      <c r="CL252" s="51"/>
      <c r="CM252" s="51"/>
      <c r="CN252" s="51"/>
      <c r="CO252" s="51"/>
      <c r="CP252" s="51"/>
      <c r="CQ252" s="51"/>
      <c r="CR252" s="51"/>
    </row>
    <row r="253" spans="10:96" x14ac:dyDescent="0.2">
      <c r="J253" s="48"/>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c r="AZ253" s="51"/>
      <c r="BA253" s="51"/>
      <c r="BB253" s="51"/>
      <c r="BC253" s="51"/>
      <c r="BD253" s="51"/>
      <c r="BE253" s="51"/>
      <c r="BF253" s="51"/>
      <c r="BG253" s="51"/>
      <c r="BH253" s="51"/>
      <c r="BI253" s="51"/>
      <c r="BJ253" s="51"/>
      <c r="BK253" s="51"/>
      <c r="BL253" s="51"/>
      <c r="BM253" s="51"/>
      <c r="BN253" s="51"/>
      <c r="BO253" s="51"/>
      <c r="BP253" s="51"/>
      <c r="BQ253" s="51"/>
      <c r="BR253" s="51"/>
      <c r="BS253" s="51"/>
      <c r="BT253" s="51"/>
      <c r="BU253" s="51"/>
      <c r="BV253" s="51"/>
      <c r="BW253" s="51"/>
      <c r="BX253" s="51"/>
      <c r="BY253" s="51"/>
      <c r="BZ253" s="51"/>
      <c r="CA253" s="51"/>
      <c r="CB253" s="51"/>
      <c r="CC253" s="51"/>
      <c r="CD253" s="51"/>
      <c r="CE253" s="51"/>
      <c r="CF253" s="51"/>
      <c r="CG253" s="51"/>
      <c r="CH253" s="51"/>
      <c r="CI253" s="51"/>
      <c r="CJ253" s="51"/>
      <c r="CK253" s="51"/>
      <c r="CL253" s="51"/>
      <c r="CM253" s="51"/>
      <c r="CN253" s="51"/>
      <c r="CO253" s="51"/>
      <c r="CP253" s="51"/>
      <c r="CQ253" s="51"/>
      <c r="CR253" s="51"/>
    </row>
    <row r="254" spans="10:96" x14ac:dyDescent="0.2">
      <c r="J254" s="48"/>
      <c r="K254" s="51"/>
      <c r="L254" s="51"/>
      <c r="M254" s="51"/>
      <c r="N254" s="51"/>
      <c r="O254" s="51"/>
      <c r="P254" s="51"/>
      <c r="Q254" s="51"/>
      <c r="R254" s="51"/>
      <c r="S254" s="51"/>
      <c r="T254" s="51"/>
      <c r="U254" s="51"/>
      <c r="V254" s="51"/>
      <c r="W254" s="51"/>
      <c r="X254" s="51"/>
      <c r="Y254" s="51"/>
      <c r="Z254" s="51"/>
      <c r="AA254" s="51"/>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c r="AZ254" s="51"/>
      <c r="BA254" s="51"/>
      <c r="BB254" s="51"/>
      <c r="BC254" s="51"/>
      <c r="BD254" s="51"/>
      <c r="BE254" s="51"/>
      <c r="BF254" s="51"/>
      <c r="BG254" s="51"/>
      <c r="BH254" s="51"/>
      <c r="BI254" s="51"/>
      <c r="BJ254" s="51"/>
      <c r="BK254" s="51"/>
      <c r="BL254" s="51"/>
      <c r="BM254" s="51"/>
      <c r="BN254" s="51"/>
      <c r="BO254" s="51"/>
      <c r="BP254" s="51"/>
      <c r="BQ254" s="51"/>
      <c r="BR254" s="51"/>
      <c r="BS254" s="51"/>
      <c r="BT254" s="51"/>
      <c r="BU254" s="51"/>
      <c r="BV254" s="51"/>
      <c r="BW254" s="51"/>
      <c r="BX254" s="51"/>
      <c r="BY254" s="51"/>
      <c r="BZ254" s="51"/>
      <c r="CA254" s="51"/>
      <c r="CB254" s="51"/>
      <c r="CC254" s="51"/>
      <c r="CD254" s="51"/>
      <c r="CE254" s="51"/>
      <c r="CF254" s="51"/>
      <c r="CG254" s="51"/>
      <c r="CH254" s="51"/>
      <c r="CI254" s="51"/>
      <c r="CJ254" s="51"/>
      <c r="CK254" s="51"/>
      <c r="CL254" s="51"/>
      <c r="CM254" s="51"/>
      <c r="CN254" s="51"/>
      <c r="CO254" s="51"/>
      <c r="CP254" s="51"/>
      <c r="CQ254" s="51"/>
      <c r="CR254" s="51"/>
    </row>
    <row r="255" spans="10:96" x14ac:dyDescent="0.2">
      <c r="J255" s="48"/>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c r="AZ255" s="51"/>
      <c r="BA255" s="51"/>
      <c r="BB255" s="51"/>
      <c r="BC255" s="51"/>
      <c r="BD255" s="51"/>
      <c r="BE255" s="51"/>
      <c r="BF255" s="51"/>
      <c r="BG255" s="51"/>
      <c r="BH255" s="51"/>
      <c r="BI255" s="51"/>
      <c r="BJ255" s="51"/>
      <c r="BK255" s="51"/>
      <c r="BL255" s="51"/>
      <c r="BM255" s="51"/>
      <c r="BN255" s="51"/>
      <c r="BO255" s="51"/>
      <c r="BP255" s="51"/>
      <c r="BQ255" s="51"/>
      <c r="BR255" s="51"/>
      <c r="BS255" s="51"/>
      <c r="BT255" s="51"/>
      <c r="BU255" s="51"/>
      <c r="BV255" s="51"/>
      <c r="BW255" s="51"/>
      <c r="BX255" s="51"/>
      <c r="BY255" s="51"/>
      <c r="BZ255" s="51"/>
      <c r="CA255" s="51"/>
      <c r="CB255" s="51"/>
      <c r="CC255" s="51"/>
      <c r="CD255" s="51"/>
      <c r="CE255" s="51"/>
      <c r="CF255" s="51"/>
      <c r="CG255" s="51"/>
      <c r="CH255" s="51"/>
      <c r="CI255" s="51"/>
      <c r="CJ255" s="51"/>
      <c r="CK255" s="51"/>
      <c r="CL255" s="51"/>
      <c r="CM255" s="51"/>
      <c r="CN255" s="51"/>
      <c r="CO255" s="51"/>
      <c r="CP255" s="51"/>
      <c r="CQ255" s="51"/>
      <c r="CR255" s="51"/>
    </row>
  </sheetData>
  <sheetProtection algorithmName="SHA-512" hashValue="4G67A8IT7BjKXO4czeOHYbVM5I5vRPF+hWkNlVfb37/GAjcpWsyrB1jzD2QJKPXaLlxm/iN8N/yjsPS5cFAXyQ==" saltValue="HVYt6gztvnE1zg+XFVND7g==" spinCount="100000" sheet="1" formatCells="0" formatColumns="0" formatRows="0"/>
  <mergeCells count="13">
    <mergeCell ref="B40:G40"/>
    <mergeCell ref="B37:C37"/>
    <mergeCell ref="D37:F37"/>
    <mergeCell ref="B38:C38"/>
    <mergeCell ref="E38:F38"/>
    <mergeCell ref="B39:C39"/>
    <mergeCell ref="D39:F39"/>
    <mergeCell ref="B3:G3"/>
    <mergeCell ref="K9:L9"/>
    <mergeCell ref="B35:C35"/>
    <mergeCell ref="E35:F35"/>
    <mergeCell ref="B36:C36"/>
    <mergeCell ref="D36:F36"/>
  </mergeCells>
  <phoneticPr fontId="3"/>
  <conditionalFormatting sqref="G38">
    <cfRule type="expression" dxfId="8" priority="1">
      <formula>OR(AND($E$38="申請無し",$G$38&lt;&gt;0),AND($E$38="申請有り",$G$38&lt;=0))</formula>
    </cfRule>
  </conditionalFormatting>
  <dataValidations count="1">
    <dataValidation imeMode="off" allowBlank="1" showInputMessage="1" showErrorMessage="1" sqref="G38 D5:E34 G5:G34" xr:uid="{0740E767-50CF-4D76-BBA3-6EDA47BE86F6}"/>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1E72A81-8DBE-44DB-B78A-F72A93E8C80A}">
          <x14:formula1>
            <xm:f>'選択肢 (2)'!$F$3:$F$7</xm:f>
          </x14:formula1>
          <xm:sqref>B5:B34</xm:sqref>
        </x14:dataValidation>
        <x14:dataValidation type="list" imeMode="off" allowBlank="1" xr:uid="{4F05C5E2-65AA-466D-A1EB-BF49C0CF4E75}">
          <x14:formula1>
            <xm:f>'選択肢 (2)'!$G$3:$G$16</xm:f>
          </x14:formula1>
          <xm:sqref>F5:F34</xm:sqref>
        </x14:dataValidation>
        <x14:dataValidation type="list" allowBlank="1" showInputMessage="1" showErrorMessage="1" xr:uid="{40C9A421-647B-4112-9473-E2B6C44506F2}">
          <x14:formula1>
            <xm:f>'選択肢 (2)'!$B$2:$B$6</xm:f>
          </x14:formula1>
          <xm:sqref>E35:F35</xm:sqref>
        </x14:dataValidation>
        <x14:dataValidation type="list" allowBlank="1" showInputMessage="1" showErrorMessage="1" xr:uid="{1667D97F-FD3B-4E20-9AB7-944DD79ED0D7}">
          <x14:formula1>
            <xm:f>'選択肢 (2)'!$A$2:$A$4</xm:f>
          </x14:formula1>
          <xm:sqref>D35</xm:sqref>
        </x14:dataValidation>
        <x14:dataValidation type="list" allowBlank="1" showInputMessage="1" showErrorMessage="1" xr:uid="{363A467E-439A-4169-8456-D38BEC4D0E89}">
          <x14:formula1>
            <xm:f>'選択肢 (2)'!$I$2:$I$4</xm:f>
          </x14:formula1>
          <xm:sqref>E38:F38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E304E-9BE4-404D-A673-F54D8ABCE4BB}">
  <dimension ref="A1:K41"/>
  <sheetViews>
    <sheetView showGridLines="0" view="pageBreakPreview" zoomScale="70" zoomScaleNormal="70" zoomScaleSheetLayoutView="70" workbookViewId="0"/>
  </sheetViews>
  <sheetFormatPr defaultColWidth="9" defaultRowHeight="14.4" x14ac:dyDescent="0.2"/>
  <cols>
    <col min="1" max="1" width="2.6640625" style="12" customWidth="1"/>
    <col min="2" max="2" width="10.6640625" style="12" customWidth="1"/>
    <col min="3" max="3" width="42.6640625" style="12" customWidth="1"/>
    <col min="4" max="4" width="13.109375" style="13" customWidth="1"/>
    <col min="5" max="6" width="6.6640625" style="13" customWidth="1"/>
    <col min="7" max="7" width="13.109375" style="12" customWidth="1"/>
    <col min="8" max="8" width="1.6640625" style="12" customWidth="1"/>
    <col min="9" max="9" width="45.6640625" style="14" customWidth="1"/>
    <col min="10" max="10" width="33.33203125" style="14" customWidth="1"/>
    <col min="11" max="11" width="15.6640625" style="12" customWidth="1"/>
    <col min="12" max="125" width="2.6640625" style="12" customWidth="1"/>
    <col min="126" max="16384" width="9" style="12"/>
  </cols>
  <sheetData>
    <row r="1" spans="1:9" ht="10.5" customHeight="1" x14ac:dyDescent="0.2"/>
    <row r="2" spans="1:9" ht="19.5" customHeight="1" x14ac:dyDescent="0.2">
      <c r="A2" s="15"/>
      <c r="B2" s="16" t="s">
        <v>168</v>
      </c>
      <c r="C2" s="15"/>
      <c r="D2" s="17"/>
      <c r="E2" s="17"/>
      <c r="F2" s="17"/>
      <c r="G2" s="15"/>
      <c r="I2" s="14" t="str">
        <f>'18号'!W2</f>
        <v>Ver.5</v>
      </c>
    </row>
    <row r="3" spans="1:9" ht="30" customHeight="1" thickBot="1" x14ac:dyDescent="0.25">
      <c r="A3" s="15"/>
      <c r="B3" s="192" t="s">
        <v>77</v>
      </c>
      <c r="C3" s="193"/>
      <c r="D3" s="193"/>
      <c r="E3" s="193"/>
      <c r="F3" s="193"/>
      <c r="G3" s="193"/>
      <c r="I3" s="18" t="s">
        <v>64</v>
      </c>
    </row>
    <row r="4" spans="1:9" ht="19.5" customHeight="1" thickBot="1" x14ac:dyDescent="0.25">
      <c r="A4" s="15"/>
      <c r="B4" s="19" t="s">
        <v>65</v>
      </c>
      <c r="C4" s="20" t="s">
        <v>66</v>
      </c>
      <c r="D4" s="20" t="s">
        <v>67</v>
      </c>
      <c r="E4" s="20" t="s">
        <v>68</v>
      </c>
      <c r="F4" s="21" t="s">
        <v>6</v>
      </c>
      <c r="G4" s="22" t="s">
        <v>69</v>
      </c>
    </row>
    <row r="5" spans="1:9" ht="19.5" customHeight="1" thickTop="1" x14ac:dyDescent="0.2">
      <c r="A5" s="23">
        <v>1</v>
      </c>
      <c r="B5" s="24"/>
      <c r="C5" s="25"/>
      <c r="D5" s="26"/>
      <c r="E5" s="27"/>
      <c r="F5" s="28"/>
      <c r="G5" s="29" t="str">
        <f>IF(D5="","",D5*E5)</f>
        <v/>
      </c>
    </row>
    <row r="6" spans="1:9" ht="19.5" customHeight="1" x14ac:dyDescent="0.2">
      <c r="A6" s="23">
        <v>2</v>
      </c>
      <c r="B6" s="30"/>
      <c r="C6" s="31"/>
      <c r="D6" s="32"/>
      <c r="E6" s="33"/>
      <c r="F6" s="28"/>
      <c r="G6" s="34" t="str">
        <f t="shared" ref="G6:G34" si="0">IF(D6="","",D6*E6)</f>
        <v/>
      </c>
    </row>
    <row r="7" spans="1:9" ht="19.5" customHeight="1" x14ac:dyDescent="0.2">
      <c r="A7" s="23">
        <v>3</v>
      </c>
      <c r="B7" s="30"/>
      <c r="C7" s="31"/>
      <c r="D7" s="32"/>
      <c r="E7" s="33"/>
      <c r="F7" s="28"/>
      <c r="G7" s="34" t="str">
        <f t="shared" si="0"/>
        <v/>
      </c>
    </row>
    <row r="8" spans="1:9" ht="19.5" customHeight="1" x14ac:dyDescent="0.2">
      <c r="A8" s="23">
        <v>4</v>
      </c>
      <c r="B8" s="30"/>
      <c r="C8" s="31"/>
      <c r="D8" s="32"/>
      <c r="E8" s="33"/>
      <c r="F8" s="28"/>
      <c r="G8" s="34" t="str">
        <f t="shared" si="0"/>
        <v/>
      </c>
    </row>
    <row r="9" spans="1:9" ht="19.5" customHeight="1" x14ac:dyDescent="0.2">
      <c r="A9" s="23">
        <v>5</v>
      </c>
      <c r="B9" s="30"/>
      <c r="C9" s="31"/>
      <c r="D9" s="32"/>
      <c r="E9" s="33"/>
      <c r="F9" s="28"/>
      <c r="G9" s="34" t="str">
        <f t="shared" si="0"/>
        <v/>
      </c>
    </row>
    <row r="10" spans="1:9" ht="19.5" customHeight="1" x14ac:dyDescent="0.2">
      <c r="A10" s="23">
        <v>6</v>
      </c>
      <c r="B10" s="30"/>
      <c r="C10" s="31"/>
      <c r="D10" s="32"/>
      <c r="E10" s="33"/>
      <c r="F10" s="28"/>
      <c r="G10" s="34" t="str">
        <f t="shared" si="0"/>
        <v/>
      </c>
    </row>
    <row r="11" spans="1:9" ht="19.5" customHeight="1" x14ac:dyDescent="0.2">
      <c r="A11" s="23">
        <v>7</v>
      </c>
      <c r="B11" s="30"/>
      <c r="C11" s="31"/>
      <c r="D11" s="32"/>
      <c r="E11" s="33"/>
      <c r="F11" s="28"/>
      <c r="G11" s="34" t="str">
        <f t="shared" si="0"/>
        <v/>
      </c>
    </row>
    <row r="12" spans="1:9" ht="19.5" customHeight="1" x14ac:dyDescent="0.2">
      <c r="A12" s="23">
        <v>8</v>
      </c>
      <c r="B12" s="30"/>
      <c r="C12" s="31"/>
      <c r="D12" s="32"/>
      <c r="E12" s="33"/>
      <c r="F12" s="28"/>
      <c r="G12" s="34" t="str">
        <f t="shared" si="0"/>
        <v/>
      </c>
    </row>
    <row r="13" spans="1:9" ht="19.5" customHeight="1" x14ac:dyDescent="0.2">
      <c r="A13" s="23">
        <v>9</v>
      </c>
      <c r="B13" s="30"/>
      <c r="C13" s="31"/>
      <c r="D13" s="32"/>
      <c r="E13" s="33"/>
      <c r="F13" s="28"/>
      <c r="G13" s="34" t="str">
        <f t="shared" si="0"/>
        <v/>
      </c>
    </row>
    <row r="14" spans="1:9" ht="19.5" customHeight="1" x14ac:dyDescent="0.2">
      <c r="A14" s="23">
        <v>10</v>
      </c>
      <c r="B14" s="30"/>
      <c r="C14" s="31"/>
      <c r="D14" s="32"/>
      <c r="E14" s="33"/>
      <c r="F14" s="28"/>
      <c r="G14" s="34" t="str">
        <f t="shared" si="0"/>
        <v/>
      </c>
    </row>
    <row r="15" spans="1:9" ht="19.5" customHeight="1" x14ac:dyDescent="0.2">
      <c r="A15" s="23">
        <v>11</v>
      </c>
      <c r="B15" s="30"/>
      <c r="C15" s="31"/>
      <c r="D15" s="32"/>
      <c r="E15" s="33"/>
      <c r="F15" s="28"/>
      <c r="G15" s="34" t="str">
        <f t="shared" si="0"/>
        <v/>
      </c>
    </row>
    <row r="16" spans="1:9" ht="19.5" customHeight="1" x14ac:dyDescent="0.2">
      <c r="A16" s="23">
        <v>12</v>
      </c>
      <c r="B16" s="30"/>
      <c r="C16" s="31"/>
      <c r="D16" s="32"/>
      <c r="E16" s="33"/>
      <c r="F16" s="28"/>
      <c r="G16" s="34" t="str">
        <f t="shared" si="0"/>
        <v/>
      </c>
    </row>
    <row r="17" spans="1:11" ht="19.5" customHeight="1" x14ac:dyDescent="0.2">
      <c r="A17" s="23">
        <v>13</v>
      </c>
      <c r="B17" s="30"/>
      <c r="C17" s="31"/>
      <c r="D17" s="32"/>
      <c r="E17" s="33"/>
      <c r="F17" s="28"/>
      <c r="G17" s="34" t="str">
        <f t="shared" si="0"/>
        <v/>
      </c>
    </row>
    <row r="18" spans="1:11" ht="19.5" customHeight="1" x14ac:dyDescent="0.2">
      <c r="A18" s="23">
        <v>14</v>
      </c>
      <c r="B18" s="30"/>
      <c r="C18" s="31"/>
      <c r="D18" s="32"/>
      <c r="E18" s="33"/>
      <c r="F18" s="28"/>
      <c r="G18" s="34" t="str">
        <f t="shared" si="0"/>
        <v/>
      </c>
    </row>
    <row r="19" spans="1:11" ht="19.5" customHeight="1" x14ac:dyDescent="0.2">
      <c r="A19" s="23">
        <v>15</v>
      </c>
      <c r="B19" s="30"/>
      <c r="C19" s="31"/>
      <c r="D19" s="32"/>
      <c r="E19" s="33"/>
      <c r="F19" s="28"/>
      <c r="G19" s="34" t="str">
        <f t="shared" si="0"/>
        <v/>
      </c>
    </row>
    <row r="20" spans="1:11" ht="19.5" customHeight="1" x14ac:dyDescent="0.2">
      <c r="A20" s="23">
        <v>16</v>
      </c>
      <c r="B20" s="30"/>
      <c r="C20" s="31"/>
      <c r="D20" s="32"/>
      <c r="E20" s="33"/>
      <c r="F20" s="28"/>
      <c r="G20" s="34" t="str">
        <f t="shared" si="0"/>
        <v/>
      </c>
    </row>
    <row r="21" spans="1:11" ht="19.5" customHeight="1" x14ac:dyDescent="0.2">
      <c r="A21" s="23">
        <v>17</v>
      </c>
      <c r="B21" s="30"/>
      <c r="C21" s="31"/>
      <c r="D21" s="32"/>
      <c r="E21" s="33"/>
      <c r="F21" s="28"/>
      <c r="G21" s="34" t="str">
        <f t="shared" si="0"/>
        <v/>
      </c>
      <c r="J21" s="15" t="s">
        <v>126</v>
      </c>
      <c r="K21" s="16"/>
    </row>
    <row r="22" spans="1:11" ht="19.5" customHeight="1" x14ac:dyDescent="0.2">
      <c r="A22" s="23">
        <v>18</v>
      </c>
      <c r="B22" s="30"/>
      <c r="C22" s="31"/>
      <c r="D22" s="32"/>
      <c r="E22" s="33"/>
      <c r="F22" s="28"/>
      <c r="G22" s="34" t="str">
        <f t="shared" si="0"/>
        <v/>
      </c>
      <c r="J22" s="53" t="s">
        <v>127</v>
      </c>
      <c r="K22" s="58">
        <f>IF(ROUNDDOWN(G37*2/3-G39,-3)&gt;(G35+G36),G35+G36,ROUNDDOWN(G37*2/3-G39,-3))</f>
        <v>0</v>
      </c>
    </row>
    <row r="23" spans="1:11" ht="19.5" customHeight="1" x14ac:dyDescent="0.2">
      <c r="A23" s="23">
        <v>19</v>
      </c>
      <c r="B23" s="30"/>
      <c r="C23" s="31"/>
      <c r="D23" s="32"/>
      <c r="E23" s="33"/>
      <c r="F23" s="28"/>
      <c r="G23" s="34" t="str">
        <f t="shared" si="0"/>
        <v/>
      </c>
      <c r="J23" s="53" t="s">
        <v>128</v>
      </c>
      <c r="K23" s="58">
        <f>IF(ROUNDDOWN(G37*2/3,-3)&gt;(G35+G36),G35+G36,ROUNDDOWN(G37*2/3,-3))</f>
        <v>0</v>
      </c>
    </row>
    <row r="24" spans="1:11" ht="19.5" customHeight="1" x14ac:dyDescent="0.2">
      <c r="A24" s="23">
        <v>20</v>
      </c>
      <c r="B24" s="30"/>
      <c r="C24" s="31"/>
      <c r="D24" s="32"/>
      <c r="E24" s="33"/>
      <c r="F24" s="28"/>
      <c r="G24" s="34" t="str">
        <f t="shared" si="0"/>
        <v/>
      </c>
    </row>
    <row r="25" spans="1:11" ht="19.5" customHeight="1" x14ac:dyDescent="0.2">
      <c r="A25" s="23">
        <v>21</v>
      </c>
      <c r="B25" s="30"/>
      <c r="C25" s="31"/>
      <c r="D25" s="32"/>
      <c r="E25" s="33"/>
      <c r="F25" s="28"/>
      <c r="G25" s="34" t="str">
        <f t="shared" si="0"/>
        <v/>
      </c>
    </row>
    <row r="26" spans="1:11" ht="19.5" customHeight="1" x14ac:dyDescent="0.2">
      <c r="A26" s="23">
        <v>22</v>
      </c>
      <c r="B26" s="30"/>
      <c r="C26" s="31"/>
      <c r="D26" s="32"/>
      <c r="E26" s="33"/>
      <c r="F26" s="28"/>
      <c r="G26" s="34" t="str">
        <f t="shared" si="0"/>
        <v/>
      </c>
    </row>
    <row r="27" spans="1:11" ht="19.5" customHeight="1" x14ac:dyDescent="0.2">
      <c r="A27" s="23">
        <v>23</v>
      </c>
      <c r="B27" s="30"/>
      <c r="C27" s="31"/>
      <c r="D27" s="32"/>
      <c r="E27" s="33"/>
      <c r="F27" s="28"/>
      <c r="G27" s="34" t="str">
        <f t="shared" si="0"/>
        <v/>
      </c>
    </row>
    <row r="28" spans="1:11" ht="19.5" customHeight="1" x14ac:dyDescent="0.2">
      <c r="A28" s="23">
        <v>24</v>
      </c>
      <c r="B28" s="30"/>
      <c r="C28" s="31"/>
      <c r="D28" s="32"/>
      <c r="E28" s="33"/>
      <c r="F28" s="28"/>
      <c r="G28" s="34" t="str">
        <f t="shared" si="0"/>
        <v/>
      </c>
    </row>
    <row r="29" spans="1:11" ht="19.5" customHeight="1" x14ac:dyDescent="0.2">
      <c r="A29" s="23">
        <v>25</v>
      </c>
      <c r="B29" s="30"/>
      <c r="C29" s="31"/>
      <c r="D29" s="32"/>
      <c r="E29" s="33"/>
      <c r="F29" s="28"/>
      <c r="G29" s="34" t="str">
        <f t="shared" si="0"/>
        <v/>
      </c>
    </row>
    <row r="30" spans="1:11" ht="19.5" customHeight="1" x14ac:dyDescent="0.2">
      <c r="A30" s="23">
        <v>26</v>
      </c>
      <c r="B30" s="30"/>
      <c r="C30" s="31"/>
      <c r="D30" s="32"/>
      <c r="E30" s="33"/>
      <c r="F30" s="28"/>
      <c r="G30" s="34" t="str">
        <f t="shared" si="0"/>
        <v/>
      </c>
    </row>
    <row r="31" spans="1:11" ht="19.5" customHeight="1" x14ac:dyDescent="0.2">
      <c r="A31" s="23">
        <v>27</v>
      </c>
      <c r="B31" s="30"/>
      <c r="C31" s="31"/>
      <c r="D31" s="32"/>
      <c r="E31" s="33"/>
      <c r="F31" s="28"/>
      <c r="G31" s="34" t="str">
        <f t="shared" si="0"/>
        <v/>
      </c>
    </row>
    <row r="32" spans="1:11" ht="19.5" customHeight="1" x14ac:dyDescent="0.2">
      <c r="A32" s="23">
        <v>28</v>
      </c>
      <c r="B32" s="30"/>
      <c r="C32" s="31"/>
      <c r="D32" s="32"/>
      <c r="E32" s="33"/>
      <c r="F32" s="28"/>
      <c r="G32" s="34" t="str">
        <f>IF(D32="","",D32*E32)</f>
        <v/>
      </c>
    </row>
    <row r="33" spans="1:8" ht="19.5" customHeight="1" x14ac:dyDescent="0.2">
      <c r="A33" s="23">
        <v>29</v>
      </c>
      <c r="B33" s="30"/>
      <c r="C33" s="31"/>
      <c r="D33" s="32"/>
      <c r="E33" s="33"/>
      <c r="F33" s="28"/>
      <c r="G33" s="34" t="str">
        <f t="shared" ref="G33" si="1">IF(D33="","",D33*E33)</f>
        <v/>
      </c>
    </row>
    <row r="34" spans="1:8" ht="19.5" customHeight="1" thickBot="1" x14ac:dyDescent="0.25">
      <c r="A34" s="23">
        <v>30</v>
      </c>
      <c r="B34" s="35"/>
      <c r="C34" s="36"/>
      <c r="D34" s="37"/>
      <c r="E34" s="38"/>
      <c r="F34" s="39"/>
      <c r="G34" s="40" t="str">
        <f t="shared" si="0"/>
        <v/>
      </c>
    </row>
    <row r="35" spans="1:8" ht="24" customHeight="1" x14ac:dyDescent="0.2">
      <c r="A35" s="15"/>
      <c r="B35" s="214" t="s">
        <v>78</v>
      </c>
      <c r="C35" s="215"/>
      <c r="D35" s="44" t="s">
        <v>53</v>
      </c>
      <c r="E35" s="45"/>
      <c r="F35" s="59" t="s">
        <v>7</v>
      </c>
      <c r="G35" s="60">
        <f>IF(D35="設置無し",0,IF(D35="3.5kW超",87000000*E35,0))</f>
        <v>0</v>
      </c>
    </row>
    <row r="36" spans="1:8" ht="24" customHeight="1" x14ac:dyDescent="0.2">
      <c r="A36" s="15"/>
      <c r="B36" s="216"/>
      <c r="C36" s="217"/>
      <c r="D36" s="46" t="s">
        <v>57</v>
      </c>
      <c r="E36" s="47"/>
      <c r="F36" s="61" t="s">
        <v>7</v>
      </c>
      <c r="G36" s="62">
        <f>IF(D36="設置無し",0,IF(D36="3.5kW以下",16000000*E36,0))</f>
        <v>0</v>
      </c>
    </row>
    <row r="37" spans="1:8" ht="24" customHeight="1" x14ac:dyDescent="0.2">
      <c r="A37" s="15"/>
      <c r="B37" s="218" t="s">
        <v>79</v>
      </c>
      <c r="C37" s="219"/>
      <c r="D37" s="201">
        <f>SUMIF(B5:B34,"&lt;&gt;"&amp;"▼助成対象外",G5:G34)</f>
        <v>0</v>
      </c>
      <c r="E37" s="202"/>
      <c r="F37" s="203"/>
      <c r="G37" s="56">
        <f>IF(AND(E35=0,E36=0),0,IF(ISERROR(D37),0,IF(D37&lt;0,0,D37)))</f>
        <v>0</v>
      </c>
    </row>
    <row r="38" spans="1:8" ht="24" customHeight="1" x14ac:dyDescent="0.2">
      <c r="A38" s="15"/>
      <c r="B38" s="218" t="s">
        <v>80</v>
      </c>
      <c r="C38" s="219"/>
      <c r="D38" s="201">
        <f>SUMIF(B5:B34,"▼助成対象外",G5:G34)</f>
        <v>0</v>
      </c>
      <c r="E38" s="202"/>
      <c r="F38" s="203"/>
      <c r="G38" s="56">
        <f>IF(AND(E35=0,E36=0),0,IF(ISERROR(D38),0,IF(D38&lt;0,0,D38)))</f>
        <v>0</v>
      </c>
    </row>
    <row r="39" spans="1:8" ht="24" customHeight="1" thickBot="1" x14ac:dyDescent="0.25">
      <c r="A39" s="15"/>
      <c r="B39" s="220" t="s">
        <v>73</v>
      </c>
      <c r="C39" s="221"/>
      <c r="D39" s="63" t="s">
        <v>74</v>
      </c>
      <c r="E39" s="207" t="s">
        <v>152</v>
      </c>
      <c r="F39" s="208"/>
      <c r="G39" s="42"/>
      <c r="H39" s="48" t="s">
        <v>157</v>
      </c>
    </row>
    <row r="40" spans="1:8" ht="37.5" customHeight="1" thickTop="1" thickBot="1" x14ac:dyDescent="0.25">
      <c r="A40" s="15"/>
      <c r="B40" s="222" t="s">
        <v>81</v>
      </c>
      <c r="C40" s="223"/>
      <c r="D40" s="211" t="str">
        <f>IF(E39=J22,K22,IF(E39=J23,K23,""))</f>
        <v/>
      </c>
      <c r="E40" s="212"/>
      <c r="F40" s="213"/>
      <c r="G40" s="57" t="str">
        <f>IF(ISERROR(D40),0,IF(D40&lt;0,0,D40))</f>
        <v/>
      </c>
    </row>
    <row r="41" spans="1:8" ht="22.5" customHeight="1" x14ac:dyDescent="0.2">
      <c r="A41" s="15"/>
      <c r="B41" s="204" t="s">
        <v>76</v>
      </c>
      <c r="C41" s="204"/>
      <c r="D41" s="204"/>
      <c r="E41" s="204"/>
      <c r="F41" s="204"/>
      <c r="G41" s="204"/>
      <c r="H41" s="43"/>
    </row>
  </sheetData>
  <sheetProtection algorithmName="SHA-512" hashValue="2jsw9/sMmKlx2MYf8CMXIpmmcYPcKVzm/scM5jZ4dBRMY7qx/jG+rmjLaVgeZRM9IfvWgU5vtEBnDlEwLgHU3Q==" saltValue="ZmKgPutQBCEpBnOZjmnQMw=="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
  <conditionalFormatting sqref="G39">
    <cfRule type="expression" dxfId="7" priority="1">
      <formula>OR(AND($E$39="申請無し",$G$39&lt;&gt;0),AND($E$39="申請有り",$G$39&lt;=0))</formula>
    </cfRule>
  </conditionalFormatting>
  <dataValidations count="1">
    <dataValidation imeMode="off" allowBlank="1" showInputMessage="1" showErrorMessage="1" sqref="G39 G5:G34 D5:D34" xr:uid="{416B53F0-48FB-478A-944A-7957C3B50017}"/>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265876F-C95E-4681-ACCC-EF6326E5AB32}">
          <x14:formula1>
            <xm:f>'選択肢 (2)'!$F$3:$F$7</xm:f>
          </x14:formula1>
          <xm:sqref>B5:B34</xm:sqref>
        </x14:dataValidation>
        <x14:dataValidation type="list" allowBlank="1" showInputMessage="1" showErrorMessage="1" xr:uid="{39B5FBF8-3F6C-4243-89DF-ECE8B8063ACB}">
          <x14:formula1>
            <xm:f>'選択肢 (2)'!$C$3:$C$4</xm:f>
          </x14:formula1>
          <xm:sqref>D35</xm:sqref>
        </x14:dataValidation>
        <x14:dataValidation type="list" allowBlank="1" showInputMessage="1" showErrorMessage="1" xr:uid="{8C69B37C-9734-49AC-9574-52F9338B9C96}">
          <x14:formula1>
            <xm:f>'選択肢 (2)'!$C$5:$C$6</xm:f>
          </x14:formula1>
          <xm:sqref>D36</xm:sqref>
        </x14:dataValidation>
        <x14:dataValidation type="list" allowBlank="1" showInputMessage="1" showErrorMessage="1" xr:uid="{40AAFD31-7972-4F41-AC69-339375CBDE71}">
          <x14:formula1>
            <xm:f>'選択肢 (2)'!$I$2:$I$4</xm:f>
          </x14:formula1>
          <xm:sqref>E39:F39</xm:sqref>
        </x14:dataValidation>
        <x14:dataValidation type="list" imeMode="off" allowBlank="1" xr:uid="{281A6E22-3690-4B93-8A89-D94FCDF08A90}">
          <x14:formula1>
            <xm:f>'選択肢 (2)'!$G$3:$G$16</xm:f>
          </x14:formula1>
          <xm:sqref>F5:F34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C8965-23E6-4A97-AF96-684C0F86A567}">
  <dimension ref="A1:K41"/>
  <sheetViews>
    <sheetView showGridLines="0" view="pageBreakPreview" zoomScale="70" zoomScaleNormal="70" zoomScaleSheetLayoutView="70" workbookViewId="0"/>
  </sheetViews>
  <sheetFormatPr defaultColWidth="9" defaultRowHeight="14.4" x14ac:dyDescent="0.2"/>
  <cols>
    <col min="1" max="1" width="2.6640625" style="12" customWidth="1"/>
    <col min="2" max="2" width="10.6640625" style="12" customWidth="1"/>
    <col min="3" max="3" width="42.6640625" style="12" customWidth="1"/>
    <col min="4" max="4" width="13.109375" style="13" customWidth="1"/>
    <col min="5" max="6" width="6.6640625" style="13" customWidth="1"/>
    <col min="7" max="7" width="13.109375" style="12" customWidth="1"/>
    <col min="8" max="8" width="1.6640625" style="12" customWidth="1"/>
    <col min="9" max="9" width="45.6640625" style="14" customWidth="1"/>
    <col min="10" max="10" width="33.33203125" style="14" customWidth="1"/>
    <col min="11" max="11" width="15.6640625" style="12" customWidth="1"/>
    <col min="12" max="125" width="2.6640625" style="12" customWidth="1"/>
    <col min="126" max="16384" width="9" style="12"/>
  </cols>
  <sheetData>
    <row r="1" spans="1:9" ht="10.5" customHeight="1" x14ac:dyDescent="0.2"/>
    <row r="2" spans="1:9" ht="19.5" customHeight="1" x14ac:dyDescent="0.2">
      <c r="A2" s="15"/>
      <c r="B2" s="16" t="s">
        <v>169</v>
      </c>
      <c r="C2" s="15"/>
      <c r="D2" s="17"/>
      <c r="E2" s="17"/>
      <c r="F2" s="17"/>
      <c r="G2" s="15"/>
      <c r="I2" s="14" t="str">
        <f>'18号'!W2</f>
        <v>Ver.5</v>
      </c>
    </row>
    <row r="3" spans="1:9" ht="30" customHeight="1" thickBot="1" x14ac:dyDescent="0.25">
      <c r="A3" s="15"/>
      <c r="B3" s="192" t="s">
        <v>82</v>
      </c>
      <c r="C3" s="193"/>
      <c r="D3" s="193"/>
      <c r="E3" s="193"/>
      <c r="F3" s="193"/>
      <c r="G3" s="193"/>
      <c r="I3" s="18" t="s">
        <v>64</v>
      </c>
    </row>
    <row r="4" spans="1:9" ht="19.5" customHeight="1" thickBot="1" x14ac:dyDescent="0.25">
      <c r="A4" s="15"/>
      <c r="B4" s="19" t="s">
        <v>65</v>
      </c>
      <c r="C4" s="20" t="s">
        <v>66</v>
      </c>
      <c r="D4" s="20" t="s">
        <v>67</v>
      </c>
      <c r="E4" s="20" t="s">
        <v>68</v>
      </c>
      <c r="F4" s="21" t="s">
        <v>6</v>
      </c>
      <c r="G4" s="22" t="s">
        <v>69</v>
      </c>
    </row>
    <row r="5" spans="1:9" ht="19.5" customHeight="1" thickTop="1" x14ac:dyDescent="0.2">
      <c r="A5" s="23">
        <v>1</v>
      </c>
      <c r="B5" s="24"/>
      <c r="C5" s="25"/>
      <c r="D5" s="26"/>
      <c r="E5" s="27"/>
      <c r="F5" s="28"/>
      <c r="G5" s="29" t="str">
        <f>IF(D5="","",D5*E5)</f>
        <v/>
      </c>
    </row>
    <row r="6" spans="1:9" ht="19.5" customHeight="1" x14ac:dyDescent="0.2">
      <c r="A6" s="23">
        <v>2</v>
      </c>
      <c r="B6" s="30"/>
      <c r="C6" s="31"/>
      <c r="D6" s="32"/>
      <c r="E6" s="33"/>
      <c r="F6" s="28"/>
      <c r="G6" s="34" t="str">
        <f t="shared" ref="G6:G34" si="0">IF(D6="","",D6*E6)</f>
        <v/>
      </c>
    </row>
    <row r="7" spans="1:9" ht="19.5" customHeight="1" x14ac:dyDescent="0.2">
      <c r="A7" s="23">
        <v>3</v>
      </c>
      <c r="B7" s="30"/>
      <c r="C7" s="31"/>
      <c r="D7" s="32"/>
      <c r="E7" s="33"/>
      <c r="F7" s="28"/>
      <c r="G7" s="34" t="str">
        <f t="shared" si="0"/>
        <v/>
      </c>
    </row>
    <row r="8" spans="1:9" ht="19.5" customHeight="1" x14ac:dyDescent="0.2">
      <c r="A8" s="23">
        <v>4</v>
      </c>
      <c r="B8" s="30"/>
      <c r="C8" s="31"/>
      <c r="D8" s="32"/>
      <c r="E8" s="33"/>
      <c r="F8" s="28"/>
      <c r="G8" s="34" t="str">
        <f t="shared" si="0"/>
        <v/>
      </c>
    </row>
    <row r="9" spans="1:9" ht="19.5" customHeight="1" x14ac:dyDescent="0.2">
      <c r="A9" s="23">
        <v>5</v>
      </c>
      <c r="B9" s="30"/>
      <c r="C9" s="31"/>
      <c r="D9" s="32"/>
      <c r="E9" s="33"/>
      <c r="F9" s="28"/>
      <c r="G9" s="34" t="str">
        <f t="shared" si="0"/>
        <v/>
      </c>
    </row>
    <row r="10" spans="1:9" ht="19.5" customHeight="1" x14ac:dyDescent="0.2">
      <c r="A10" s="23">
        <v>6</v>
      </c>
      <c r="B10" s="30"/>
      <c r="C10" s="31"/>
      <c r="D10" s="32"/>
      <c r="E10" s="33"/>
      <c r="F10" s="28"/>
      <c r="G10" s="34" t="str">
        <f t="shared" si="0"/>
        <v/>
      </c>
    </row>
    <row r="11" spans="1:9" ht="19.5" customHeight="1" x14ac:dyDescent="0.2">
      <c r="A11" s="23">
        <v>7</v>
      </c>
      <c r="B11" s="30"/>
      <c r="C11" s="31"/>
      <c r="D11" s="32"/>
      <c r="E11" s="33"/>
      <c r="F11" s="28"/>
      <c r="G11" s="34" t="str">
        <f t="shared" si="0"/>
        <v/>
      </c>
    </row>
    <row r="12" spans="1:9" ht="19.5" customHeight="1" x14ac:dyDescent="0.2">
      <c r="A12" s="23">
        <v>8</v>
      </c>
      <c r="B12" s="30"/>
      <c r="C12" s="31"/>
      <c r="D12" s="32"/>
      <c r="E12" s="33"/>
      <c r="F12" s="28"/>
      <c r="G12" s="34" t="str">
        <f t="shared" si="0"/>
        <v/>
      </c>
    </row>
    <row r="13" spans="1:9" ht="19.5" customHeight="1" x14ac:dyDescent="0.2">
      <c r="A13" s="23">
        <v>9</v>
      </c>
      <c r="B13" s="30"/>
      <c r="C13" s="31"/>
      <c r="D13" s="32"/>
      <c r="E13" s="33"/>
      <c r="F13" s="28"/>
      <c r="G13" s="34" t="str">
        <f t="shared" si="0"/>
        <v/>
      </c>
    </row>
    <row r="14" spans="1:9" ht="19.5" customHeight="1" x14ac:dyDescent="0.2">
      <c r="A14" s="23">
        <v>10</v>
      </c>
      <c r="B14" s="30"/>
      <c r="C14" s="31"/>
      <c r="D14" s="32"/>
      <c r="E14" s="33"/>
      <c r="F14" s="28"/>
      <c r="G14" s="34" t="str">
        <f t="shared" si="0"/>
        <v/>
      </c>
    </row>
    <row r="15" spans="1:9" ht="19.5" customHeight="1" x14ac:dyDescent="0.2">
      <c r="A15" s="23">
        <v>11</v>
      </c>
      <c r="B15" s="30"/>
      <c r="C15" s="31"/>
      <c r="D15" s="32"/>
      <c r="E15" s="33"/>
      <c r="F15" s="28"/>
      <c r="G15" s="34" t="str">
        <f t="shared" si="0"/>
        <v/>
      </c>
    </row>
    <row r="16" spans="1:9" ht="19.5" customHeight="1" x14ac:dyDescent="0.2">
      <c r="A16" s="23">
        <v>12</v>
      </c>
      <c r="B16" s="30"/>
      <c r="C16" s="31"/>
      <c r="D16" s="32"/>
      <c r="E16" s="33"/>
      <c r="F16" s="28"/>
      <c r="G16" s="34" t="str">
        <f t="shared" si="0"/>
        <v/>
      </c>
    </row>
    <row r="17" spans="1:11" ht="19.5" customHeight="1" x14ac:dyDescent="0.2">
      <c r="A17" s="23">
        <v>13</v>
      </c>
      <c r="B17" s="30"/>
      <c r="C17" s="31"/>
      <c r="D17" s="32"/>
      <c r="E17" s="33"/>
      <c r="F17" s="28"/>
      <c r="G17" s="34" t="str">
        <f t="shared" si="0"/>
        <v/>
      </c>
    </row>
    <row r="18" spans="1:11" ht="19.5" customHeight="1" x14ac:dyDescent="0.2">
      <c r="A18" s="23">
        <v>14</v>
      </c>
      <c r="B18" s="30"/>
      <c r="C18" s="31"/>
      <c r="D18" s="32"/>
      <c r="E18" s="33"/>
      <c r="F18" s="28"/>
      <c r="G18" s="34" t="str">
        <f t="shared" si="0"/>
        <v/>
      </c>
    </row>
    <row r="19" spans="1:11" ht="19.5" customHeight="1" x14ac:dyDescent="0.2">
      <c r="A19" s="23">
        <v>15</v>
      </c>
      <c r="B19" s="30"/>
      <c r="C19" s="31"/>
      <c r="D19" s="32"/>
      <c r="E19" s="33"/>
      <c r="F19" s="28"/>
      <c r="G19" s="34" t="str">
        <f t="shared" si="0"/>
        <v/>
      </c>
    </row>
    <row r="20" spans="1:11" ht="19.5" customHeight="1" x14ac:dyDescent="0.2">
      <c r="A20" s="23">
        <v>16</v>
      </c>
      <c r="B20" s="30"/>
      <c r="C20" s="31"/>
      <c r="D20" s="32"/>
      <c r="E20" s="33"/>
      <c r="F20" s="28"/>
      <c r="G20" s="34" t="str">
        <f t="shared" si="0"/>
        <v/>
      </c>
    </row>
    <row r="21" spans="1:11" ht="19.5" customHeight="1" x14ac:dyDescent="0.2">
      <c r="A21" s="23">
        <v>17</v>
      </c>
      <c r="B21" s="30"/>
      <c r="C21" s="31"/>
      <c r="D21" s="32"/>
      <c r="E21" s="33"/>
      <c r="F21" s="28"/>
      <c r="G21" s="34" t="str">
        <f t="shared" si="0"/>
        <v/>
      </c>
      <c r="J21" s="15" t="s">
        <v>126</v>
      </c>
      <c r="K21" s="16"/>
    </row>
    <row r="22" spans="1:11" ht="19.5" customHeight="1" x14ac:dyDescent="0.2">
      <c r="A22" s="23">
        <v>18</v>
      </c>
      <c r="B22" s="30"/>
      <c r="C22" s="31"/>
      <c r="D22" s="32"/>
      <c r="E22" s="33"/>
      <c r="F22" s="28"/>
      <c r="G22" s="34" t="str">
        <f t="shared" si="0"/>
        <v/>
      </c>
      <c r="J22" s="53" t="s">
        <v>127</v>
      </c>
      <c r="K22" s="54">
        <f>IF(ROUNDDOWN(G37*2/3-G39,-3)&gt;(G35+G36),G35+G36,ROUNDDOWN(G37*2/3-G39,-3))</f>
        <v>0</v>
      </c>
    </row>
    <row r="23" spans="1:11" ht="19.5" customHeight="1" x14ac:dyDescent="0.2">
      <c r="A23" s="23">
        <v>19</v>
      </c>
      <c r="B23" s="30"/>
      <c r="C23" s="31"/>
      <c r="D23" s="32"/>
      <c r="E23" s="33"/>
      <c r="F23" s="28"/>
      <c r="G23" s="34" t="str">
        <f t="shared" si="0"/>
        <v/>
      </c>
      <c r="J23" s="53" t="s">
        <v>128</v>
      </c>
      <c r="K23" s="54">
        <f>IF(ROUNDDOWN(G37*2/3,-3)&gt;(G35+G36),G35+G36,ROUNDDOWN(G37*2/3,-3))</f>
        <v>0</v>
      </c>
    </row>
    <row r="24" spans="1:11" ht="19.5" customHeight="1" x14ac:dyDescent="0.2">
      <c r="A24" s="23">
        <v>20</v>
      </c>
      <c r="B24" s="30"/>
      <c r="C24" s="31"/>
      <c r="D24" s="32"/>
      <c r="E24" s="33"/>
      <c r="F24" s="28"/>
      <c r="G24" s="34" t="str">
        <f t="shared" si="0"/>
        <v/>
      </c>
    </row>
    <row r="25" spans="1:11" ht="19.5" customHeight="1" x14ac:dyDescent="0.2">
      <c r="A25" s="23">
        <v>21</v>
      </c>
      <c r="B25" s="30"/>
      <c r="C25" s="31"/>
      <c r="D25" s="32"/>
      <c r="E25" s="33"/>
      <c r="F25" s="28"/>
      <c r="G25" s="34" t="str">
        <f t="shared" si="0"/>
        <v/>
      </c>
    </row>
    <row r="26" spans="1:11" ht="19.5" customHeight="1" x14ac:dyDescent="0.2">
      <c r="A26" s="23">
        <v>22</v>
      </c>
      <c r="B26" s="30"/>
      <c r="C26" s="31"/>
      <c r="D26" s="32"/>
      <c r="E26" s="33"/>
      <c r="F26" s="28"/>
      <c r="G26" s="34" t="str">
        <f t="shared" si="0"/>
        <v/>
      </c>
    </row>
    <row r="27" spans="1:11" ht="19.5" customHeight="1" x14ac:dyDescent="0.2">
      <c r="A27" s="23">
        <v>23</v>
      </c>
      <c r="B27" s="30"/>
      <c r="C27" s="31"/>
      <c r="D27" s="32"/>
      <c r="E27" s="33"/>
      <c r="F27" s="28"/>
      <c r="G27" s="34" t="str">
        <f t="shared" si="0"/>
        <v/>
      </c>
    </row>
    <row r="28" spans="1:11" ht="19.5" customHeight="1" x14ac:dyDescent="0.2">
      <c r="A28" s="23">
        <v>24</v>
      </c>
      <c r="B28" s="30"/>
      <c r="C28" s="31"/>
      <c r="D28" s="32"/>
      <c r="E28" s="33"/>
      <c r="F28" s="28"/>
      <c r="G28" s="34" t="str">
        <f t="shared" si="0"/>
        <v/>
      </c>
    </row>
    <row r="29" spans="1:11" ht="19.5" customHeight="1" x14ac:dyDescent="0.2">
      <c r="A29" s="23">
        <v>25</v>
      </c>
      <c r="B29" s="30"/>
      <c r="C29" s="31"/>
      <c r="D29" s="32"/>
      <c r="E29" s="33"/>
      <c r="F29" s="28"/>
      <c r="G29" s="34" t="str">
        <f t="shared" si="0"/>
        <v/>
      </c>
    </row>
    <row r="30" spans="1:11" ht="19.5" customHeight="1" x14ac:dyDescent="0.2">
      <c r="A30" s="23">
        <v>26</v>
      </c>
      <c r="B30" s="30"/>
      <c r="C30" s="31"/>
      <c r="D30" s="32"/>
      <c r="E30" s="33"/>
      <c r="F30" s="28"/>
      <c r="G30" s="34" t="str">
        <f t="shared" si="0"/>
        <v/>
      </c>
    </row>
    <row r="31" spans="1:11" ht="19.5" customHeight="1" x14ac:dyDescent="0.2">
      <c r="A31" s="23">
        <v>27</v>
      </c>
      <c r="B31" s="30"/>
      <c r="C31" s="31"/>
      <c r="D31" s="32"/>
      <c r="E31" s="33"/>
      <c r="F31" s="28"/>
      <c r="G31" s="34" t="str">
        <f t="shared" si="0"/>
        <v/>
      </c>
    </row>
    <row r="32" spans="1:11" ht="19.5" customHeight="1" x14ac:dyDescent="0.2">
      <c r="A32" s="23">
        <v>28</v>
      </c>
      <c r="B32" s="30"/>
      <c r="C32" s="31"/>
      <c r="D32" s="32"/>
      <c r="E32" s="33"/>
      <c r="F32" s="28"/>
      <c r="G32" s="34" t="str">
        <f>IF(D32="","",D32*E32)</f>
        <v/>
      </c>
    </row>
    <row r="33" spans="1:8" ht="19.5" customHeight="1" x14ac:dyDescent="0.2">
      <c r="A33" s="23">
        <v>29</v>
      </c>
      <c r="B33" s="30"/>
      <c r="C33" s="31"/>
      <c r="D33" s="32"/>
      <c r="E33" s="33"/>
      <c r="F33" s="28"/>
      <c r="G33" s="34" t="str">
        <f t="shared" ref="G33" si="1">IF(D33="","",D33*E33)</f>
        <v/>
      </c>
    </row>
    <row r="34" spans="1:8" ht="19.5" customHeight="1" thickBot="1" x14ac:dyDescent="0.25">
      <c r="A34" s="23">
        <v>30</v>
      </c>
      <c r="B34" s="35"/>
      <c r="C34" s="36"/>
      <c r="D34" s="37"/>
      <c r="E34" s="38"/>
      <c r="F34" s="39"/>
      <c r="G34" s="40" t="str">
        <f t="shared" si="0"/>
        <v/>
      </c>
    </row>
    <row r="35" spans="1:8" ht="24" customHeight="1" x14ac:dyDescent="0.2">
      <c r="A35" s="15"/>
      <c r="B35" s="214" t="s">
        <v>83</v>
      </c>
      <c r="C35" s="215"/>
      <c r="D35" s="44" t="s">
        <v>10</v>
      </c>
      <c r="E35" s="45"/>
      <c r="F35" s="59" t="s">
        <v>7</v>
      </c>
      <c r="G35" s="66">
        <f>IF(D35="設置無し",0,IF(D35="1,000kg/ｈ超",63000000*E35,0))</f>
        <v>0</v>
      </c>
    </row>
    <row r="36" spans="1:8" ht="24" customHeight="1" x14ac:dyDescent="0.2">
      <c r="A36" s="15"/>
      <c r="B36" s="216"/>
      <c r="C36" s="217"/>
      <c r="D36" s="46" t="s">
        <v>12</v>
      </c>
      <c r="E36" s="47"/>
      <c r="F36" s="61" t="s">
        <v>7</v>
      </c>
      <c r="G36" s="68">
        <f>IF(D36="設置無し",0,IF(D36="1,000kg/ｈ以下",51000000*E36,0))</f>
        <v>0</v>
      </c>
    </row>
    <row r="37" spans="1:8" ht="24" customHeight="1" x14ac:dyDescent="0.2">
      <c r="A37" s="15"/>
      <c r="B37" s="218" t="s">
        <v>84</v>
      </c>
      <c r="C37" s="219"/>
      <c r="D37" s="201">
        <f>SUMIF($B$5:$B$34,"&lt;&gt;"&amp;"▼助成対象外",$G$5:$G$34)</f>
        <v>0</v>
      </c>
      <c r="E37" s="202"/>
      <c r="F37" s="203"/>
      <c r="G37" s="56">
        <f>IF(AND(D35="設置無し",D36="設置無し"),0,IF(ISERROR(D37),0,IF(D37&lt;0,0,D37)))</f>
        <v>0</v>
      </c>
    </row>
    <row r="38" spans="1:8" ht="24" customHeight="1" x14ac:dyDescent="0.2">
      <c r="A38" s="15"/>
      <c r="B38" s="218" t="s">
        <v>85</v>
      </c>
      <c r="C38" s="219"/>
      <c r="D38" s="201">
        <f>SUMIF($B$5:$B$34,"▼助成対象外",$G$5:$G$34)</f>
        <v>0</v>
      </c>
      <c r="E38" s="202"/>
      <c r="F38" s="203"/>
      <c r="G38" s="56">
        <f>IF(AND(D35="設置無し",D36="設置無し"),0,IF(ISERROR(D38),0,IF(D38&lt;0,0,D38)))</f>
        <v>0</v>
      </c>
    </row>
    <row r="39" spans="1:8" ht="24" customHeight="1" thickBot="1" x14ac:dyDescent="0.25">
      <c r="A39" s="15"/>
      <c r="B39" s="220" t="s">
        <v>73</v>
      </c>
      <c r="C39" s="221"/>
      <c r="D39" s="41" t="s">
        <v>74</v>
      </c>
      <c r="E39" s="207" t="s">
        <v>152</v>
      </c>
      <c r="F39" s="208"/>
      <c r="G39" s="42"/>
      <c r="H39" s="48" t="s">
        <v>157</v>
      </c>
    </row>
    <row r="40" spans="1:8" ht="37.5" customHeight="1" thickTop="1" thickBot="1" x14ac:dyDescent="0.25">
      <c r="A40" s="15"/>
      <c r="B40" s="222" t="s">
        <v>86</v>
      </c>
      <c r="C40" s="223"/>
      <c r="D40" s="211" t="str">
        <f>IF(E39=J22,K22,IF(E39=J23,K23,""))</f>
        <v/>
      </c>
      <c r="E40" s="212"/>
      <c r="F40" s="213"/>
      <c r="G40" s="57" t="str">
        <f>IF(ISERROR(D40),0,IF(D40&lt;0,0,D40))</f>
        <v/>
      </c>
    </row>
    <row r="41" spans="1:8" ht="22.5" customHeight="1" x14ac:dyDescent="0.2">
      <c r="A41" s="15"/>
      <c r="B41" s="204" t="s">
        <v>76</v>
      </c>
      <c r="C41" s="204"/>
      <c r="D41" s="204"/>
      <c r="E41" s="204"/>
      <c r="F41" s="204"/>
      <c r="G41" s="204"/>
      <c r="H41" s="43"/>
    </row>
  </sheetData>
  <sheetProtection algorithmName="SHA-512" hashValue="JOPX4q/xtvRZpAGrEzeZHlc4tVHMx6YVikWGRnbW/q5xucnh4LnCH9evUQRsb1lCueGV95l0MYLrPNumIjW/+A==" saltValue="m4BIXUIWSl4Guvfjrx/C5Q=="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
  <conditionalFormatting sqref="G39">
    <cfRule type="expression" dxfId="6" priority="1">
      <formula>OR(AND($E$39="申請無し",$G$39&lt;&gt;0),AND($E$39="申請有り",$G$39&lt;=0))</formula>
    </cfRule>
  </conditionalFormatting>
  <dataValidations count="1">
    <dataValidation imeMode="off" allowBlank="1" showInputMessage="1" showErrorMessage="1" sqref="G39 D5:E34 G5:G34" xr:uid="{A941EE5C-CFC5-434D-AFFA-53D71C92D317}"/>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0AD04F0-33BD-41CA-9B96-35353A2F01B7}">
          <x14:formula1>
            <xm:f>'選択肢 (2)'!$F$3:$F$7</xm:f>
          </x14:formula1>
          <xm:sqref>B5:B34</xm:sqref>
        </x14:dataValidation>
        <x14:dataValidation type="list" imeMode="off" allowBlank="1" xr:uid="{E0BFE0EA-FB76-4E5D-8674-672C1574AABB}">
          <x14:formula1>
            <xm:f>'選択肢 (2)'!$G$3:$G$16</xm:f>
          </x14:formula1>
          <xm:sqref>F5:F34</xm:sqref>
        </x14:dataValidation>
        <x14:dataValidation type="list" allowBlank="1" showInputMessage="1" showErrorMessage="1" xr:uid="{EF237C0E-B343-4BE0-BBD5-FEEFA45EB8C3}">
          <x14:formula1>
            <xm:f>'選択肢 (2)'!$D$3:$D$4</xm:f>
          </x14:formula1>
          <xm:sqref>D35</xm:sqref>
        </x14:dataValidation>
        <x14:dataValidation type="list" allowBlank="1" showInputMessage="1" showErrorMessage="1" xr:uid="{F7B93A26-69E3-4F9C-AE2A-2A5265F9CE89}">
          <x14:formula1>
            <xm:f>'選択肢 (2)'!$D$5:$D$6</xm:f>
          </x14:formula1>
          <xm:sqref>D36</xm:sqref>
        </x14:dataValidation>
        <x14:dataValidation type="list" allowBlank="1" showInputMessage="1" showErrorMessage="1" xr:uid="{5577A3D4-D43F-4C9F-872B-A376FB1A357E}">
          <x14:formula1>
            <xm:f>'選択肢 (2)'!$I$2:$I$4</xm:f>
          </x14:formula1>
          <xm:sqref>E39:F39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124CC-23C9-4C1E-A8D5-CB1BD1774233}">
  <dimension ref="A1:K40"/>
  <sheetViews>
    <sheetView showGridLines="0" view="pageBreakPreview" zoomScale="70" zoomScaleNormal="70" zoomScaleSheetLayoutView="70" workbookViewId="0"/>
  </sheetViews>
  <sheetFormatPr defaultColWidth="9" defaultRowHeight="14.4" x14ac:dyDescent="0.2"/>
  <cols>
    <col min="1" max="1" width="2.6640625" style="81" customWidth="1"/>
    <col min="2" max="2" width="10.6640625" style="81" customWidth="1"/>
    <col min="3" max="3" width="42.6640625" style="81" customWidth="1"/>
    <col min="4" max="4" width="13.109375" style="85" customWidth="1"/>
    <col min="5" max="6" width="6.6640625" style="85" customWidth="1"/>
    <col min="7" max="7" width="13.109375" style="81" customWidth="1"/>
    <col min="8" max="8" width="1.6640625" style="81" customWidth="1"/>
    <col min="9" max="9" width="45.6640625" style="80" customWidth="1"/>
    <col min="10" max="10" width="33.33203125" style="80" customWidth="1"/>
    <col min="11" max="11" width="15.6640625" style="81" customWidth="1"/>
    <col min="12" max="125" width="2.6640625" style="81" customWidth="1"/>
    <col min="126" max="16384" width="9" style="81"/>
  </cols>
  <sheetData>
    <row r="1" spans="1:9" ht="10.5" customHeight="1" x14ac:dyDescent="0.2"/>
    <row r="2" spans="1:9" ht="19.5" customHeight="1" x14ac:dyDescent="0.2">
      <c r="A2" s="69"/>
      <c r="B2" s="64" t="s">
        <v>170</v>
      </c>
      <c r="C2" s="69"/>
      <c r="D2" s="86"/>
      <c r="E2" s="86"/>
      <c r="F2" s="86"/>
      <c r="G2" s="69"/>
      <c r="I2" s="80" t="e">
        <f>#REF!</f>
        <v>#REF!</v>
      </c>
    </row>
    <row r="3" spans="1:9" ht="30" customHeight="1" thickBot="1" x14ac:dyDescent="0.25">
      <c r="A3" s="69"/>
      <c r="B3" s="224" t="s">
        <v>87</v>
      </c>
      <c r="C3" s="225"/>
      <c r="D3" s="225"/>
      <c r="E3" s="225"/>
      <c r="F3" s="225"/>
      <c r="G3" s="225"/>
      <c r="I3" s="87" t="s">
        <v>64</v>
      </c>
    </row>
    <row r="4" spans="1:9" ht="19.5" customHeight="1" thickBot="1" x14ac:dyDescent="0.25">
      <c r="A4" s="69"/>
      <c r="B4" s="88" t="s">
        <v>65</v>
      </c>
      <c r="C4" s="89" t="s">
        <v>66</v>
      </c>
      <c r="D4" s="89" t="s">
        <v>67</v>
      </c>
      <c r="E4" s="89" t="s">
        <v>68</v>
      </c>
      <c r="F4" s="90" t="s">
        <v>6</v>
      </c>
      <c r="G4" s="91" t="s">
        <v>69</v>
      </c>
    </row>
    <row r="5" spans="1:9" ht="19.5" customHeight="1" thickTop="1" x14ac:dyDescent="0.2">
      <c r="A5" s="92">
        <v>1</v>
      </c>
      <c r="B5" s="24"/>
      <c r="C5" s="25"/>
      <c r="D5" s="26"/>
      <c r="E5" s="27"/>
      <c r="F5" s="28"/>
      <c r="G5" s="93" t="str">
        <f>IF(D5="","",D5*E5)</f>
        <v/>
      </c>
    </row>
    <row r="6" spans="1:9" ht="19.5" customHeight="1" x14ac:dyDescent="0.2">
      <c r="A6" s="92">
        <v>2</v>
      </c>
      <c r="B6" s="30"/>
      <c r="C6" s="31"/>
      <c r="D6" s="32"/>
      <c r="E6" s="33"/>
      <c r="F6" s="28"/>
      <c r="G6" s="94" t="str">
        <f t="shared" ref="G6:G34" si="0">IF(D6="","",D6*E6)</f>
        <v/>
      </c>
    </row>
    <row r="7" spans="1:9" ht="19.5" customHeight="1" x14ac:dyDescent="0.2">
      <c r="A7" s="92">
        <v>3</v>
      </c>
      <c r="B7" s="30"/>
      <c r="C7" s="31"/>
      <c r="D7" s="32"/>
      <c r="E7" s="33"/>
      <c r="F7" s="28"/>
      <c r="G7" s="94" t="str">
        <f t="shared" si="0"/>
        <v/>
      </c>
    </row>
    <row r="8" spans="1:9" ht="19.5" customHeight="1" x14ac:dyDescent="0.2">
      <c r="A8" s="92">
        <v>4</v>
      </c>
      <c r="B8" s="30"/>
      <c r="C8" s="31"/>
      <c r="D8" s="32"/>
      <c r="E8" s="33"/>
      <c r="F8" s="28"/>
      <c r="G8" s="94" t="str">
        <f t="shared" si="0"/>
        <v/>
      </c>
    </row>
    <row r="9" spans="1:9" ht="19.5" customHeight="1" x14ac:dyDescent="0.2">
      <c r="A9" s="92">
        <v>5</v>
      </c>
      <c r="B9" s="30"/>
      <c r="C9" s="31"/>
      <c r="D9" s="32"/>
      <c r="E9" s="33"/>
      <c r="F9" s="28"/>
      <c r="G9" s="94" t="str">
        <f t="shared" si="0"/>
        <v/>
      </c>
    </row>
    <row r="10" spans="1:9" ht="19.5" customHeight="1" x14ac:dyDescent="0.2">
      <c r="A10" s="92">
        <v>6</v>
      </c>
      <c r="B10" s="30"/>
      <c r="C10" s="31"/>
      <c r="D10" s="32"/>
      <c r="E10" s="33"/>
      <c r="F10" s="28"/>
      <c r="G10" s="94" t="str">
        <f t="shared" si="0"/>
        <v/>
      </c>
    </row>
    <row r="11" spans="1:9" ht="19.5" customHeight="1" x14ac:dyDescent="0.2">
      <c r="A11" s="92">
        <v>7</v>
      </c>
      <c r="B11" s="30"/>
      <c r="C11" s="31"/>
      <c r="D11" s="32"/>
      <c r="E11" s="33"/>
      <c r="F11" s="28"/>
      <c r="G11" s="94" t="str">
        <f t="shared" si="0"/>
        <v/>
      </c>
    </row>
    <row r="12" spans="1:9" ht="19.5" customHeight="1" x14ac:dyDescent="0.2">
      <c r="A12" s="92">
        <v>8</v>
      </c>
      <c r="B12" s="30"/>
      <c r="C12" s="31"/>
      <c r="D12" s="32"/>
      <c r="E12" s="33"/>
      <c r="F12" s="28"/>
      <c r="G12" s="94" t="str">
        <f t="shared" si="0"/>
        <v/>
      </c>
    </row>
    <row r="13" spans="1:9" ht="19.5" customHeight="1" x14ac:dyDescent="0.2">
      <c r="A13" s="92">
        <v>9</v>
      </c>
      <c r="B13" s="30"/>
      <c r="C13" s="31"/>
      <c r="D13" s="32"/>
      <c r="E13" s="33"/>
      <c r="F13" s="28"/>
      <c r="G13" s="94" t="str">
        <f t="shared" si="0"/>
        <v/>
      </c>
    </row>
    <row r="14" spans="1:9" ht="19.5" customHeight="1" x14ac:dyDescent="0.2">
      <c r="A14" s="92">
        <v>10</v>
      </c>
      <c r="B14" s="30"/>
      <c r="C14" s="31"/>
      <c r="D14" s="32"/>
      <c r="E14" s="33"/>
      <c r="F14" s="28"/>
      <c r="G14" s="94" t="str">
        <f t="shared" si="0"/>
        <v/>
      </c>
    </row>
    <row r="15" spans="1:9" ht="19.5" customHeight="1" x14ac:dyDescent="0.2">
      <c r="A15" s="92">
        <v>11</v>
      </c>
      <c r="B15" s="30"/>
      <c r="C15" s="31"/>
      <c r="D15" s="32"/>
      <c r="E15" s="33"/>
      <c r="F15" s="28"/>
      <c r="G15" s="94" t="str">
        <f t="shared" si="0"/>
        <v/>
      </c>
    </row>
    <row r="16" spans="1:9" ht="19.5" customHeight="1" x14ac:dyDescent="0.2">
      <c r="A16" s="92">
        <v>12</v>
      </c>
      <c r="B16" s="30"/>
      <c r="C16" s="31"/>
      <c r="D16" s="32"/>
      <c r="E16" s="33"/>
      <c r="F16" s="28"/>
      <c r="G16" s="94" t="str">
        <f t="shared" si="0"/>
        <v/>
      </c>
    </row>
    <row r="17" spans="1:11" ht="19.5" customHeight="1" x14ac:dyDescent="0.2">
      <c r="A17" s="92">
        <v>13</v>
      </c>
      <c r="B17" s="30"/>
      <c r="C17" s="31"/>
      <c r="D17" s="32"/>
      <c r="E17" s="33"/>
      <c r="F17" s="28"/>
      <c r="G17" s="94" t="str">
        <f t="shared" si="0"/>
        <v/>
      </c>
    </row>
    <row r="18" spans="1:11" ht="19.5" customHeight="1" x14ac:dyDescent="0.2">
      <c r="A18" s="92">
        <v>14</v>
      </c>
      <c r="B18" s="30"/>
      <c r="C18" s="31"/>
      <c r="D18" s="32"/>
      <c r="E18" s="33"/>
      <c r="F18" s="28"/>
      <c r="G18" s="94" t="str">
        <f t="shared" si="0"/>
        <v/>
      </c>
    </row>
    <row r="19" spans="1:11" ht="19.5" customHeight="1" x14ac:dyDescent="0.2">
      <c r="A19" s="92">
        <v>15</v>
      </c>
      <c r="B19" s="30"/>
      <c r="C19" s="31"/>
      <c r="D19" s="32"/>
      <c r="E19" s="33"/>
      <c r="F19" s="28"/>
      <c r="G19" s="94" t="str">
        <f t="shared" si="0"/>
        <v/>
      </c>
    </row>
    <row r="20" spans="1:11" ht="19.5" customHeight="1" x14ac:dyDescent="0.2">
      <c r="A20" s="92">
        <v>16</v>
      </c>
      <c r="B20" s="30"/>
      <c r="C20" s="31"/>
      <c r="D20" s="32"/>
      <c r="E20" s="33"/>
      <c r="F20" s="28"/>
      <c r="G20" s="94" t="str">
        <f t="shared" si="0"/>
        <v/>
      </c>
    </row>
    <row r="21" spans="1:11" ht="19.5" customHeight="1" x14ac:dyDescent="0.2">
      <c r="A21" s="92">
        <v>17</v>
      </c>
      <c r="B21" s="30"/>
      <c r="C21" s="31"/>
      <c r="D21" s="32"/>
      <c r="E21" s="33"/>
      <c r="F21" s="28"/>
      <c r="G21" s="94" t="str">
        <f t="shared" si="0"/>
        <v/>
      </c>
      <c r="J21" s="69" t="s">
        <v>126</v>
      </c>
      <c r="K21" s="64"/>
    </row>
    <row r="22" spans="1:11" ht="19.5" customHeight="1" x14ac:dyDescent="0.2">
      <c r="A22" s="92">
        <v>18</v>
      </c>
      <c r="B22" s="30"/>
      <c r="C22" s="31"/>
      <c r="D22" s="32"/>
      <c r="E22" s="33"/>
      <c r="F22" s="28"/>
      <c r="G22" s="94" t="str">
        <f t="shared" si="0"/>
        <v/>
      </c>
      <c r="J22" s="70" t="s">
        <v>127</v>
      </c>
      <c r="K22" s="54">
        <f>IF(ROUNDDOWN(G36*2/3-G38,-3)&gt;G35,G35,ROUNDDOWN(G36*2/3-G38,-3))</f>
        <v>0</v>
      </c>
    </row>
    <row r="23" spans="1:11" ht="19.5" customHeight="1" x14ac:dyDescent="0.2">
      <c r="A23" s="92">
        <v>19</v>
      </c>
      <c r="B23" s="30"/>
      <c r="C23" s="31"/>
      <c r="D23" s="32"/>
      <c r="E23" s="33"/>
      <c r="F23" s="28"/>
      <c r="G23" s="94" t="str">
        <f t="shared" si="0"/>
        <v/>
      </c>
      <c r="J23" s="70" t="s">
        <v>128</v>
      </c>
      <c r="K23" s="54">
        <f>IF(ROUNDDOWN(G36*2/3,-3)&gt;G35,G35,ROUNDDOWN(G36*2/3,-3))</f>
        <v>0</v>
      </c>
    </row>
    <row r="24" spans="1:11" ht="19.5" customHeight="1" x14ac:dyDescent="0.2">
      <c r="A24" s="92">
        <v>20</v>
      </c>
      <c r="B24" s="30"/>
      <c r="C24" s="31"/>
      <c r="D24" s="32"/>
      <c r="E24" s="33"/>
      <c r="F24" s="28"/>
      <c r="G24" s="94" t="str">
        <f t="shared" si="0"/>
        <v/>
      </c>
    </row>
    <row r="25" spans="1:11" ht="19.5" customHeight="1" x14ac:dyDescent="0.2">
      <c r="A25" s="92">
        <v>21</v>
      </c>
      <c r="B25" s="30"/>
      <c r="C25" s="31"/>
      <c r="D25" s="32"/>
      <c r="E25" s="33"/>
      <c r="F25" s="28"/>
      <c r="G25" s="94" t="str">
        <f t="shared" si="0"/>
        <v/>
      </c>
    </row>
    <row r="26" spans="1:11" ht="19.5" customHeight="1" x14ac:dyDescent="0.2">
      <c r="A26" s="92">
        <v>22</v>
      </c>
      <c r="B26" s="30"/>
      <c r="C26" s="31"/>
      <c r="D26" s="32"/>
      <c r="E26" s="33"/>
      <c r="F26" s="28"/>
      <c r="G26" s="94" t="str">
        <f t="shared" si="0"/>
        <v/>
      </c>
    </row>
    <row r="27" spans="1:11" ht="19.5" customHeight="1" x14ac:dyDescent="0.2">
      <c r="A27" s="92">
        <v>23</v>
      </c>
      <c r="B27" s="30"/>
      <c r="C27" s="31"/>
      <c r="D27" s="32"/>
      <c r="E27" s="33"/>
      <c r="F27" s="28"/>
      <c r="G27" s="94" t="str">
        <f t="shared" si="0"/>
        <v/>
      </c>
    </row>
    <row r="28" spans="1:11" ht="19.5" customHeight="1" x14ac:dyDescent="0.2">
      <c r="A28" s="92">
        <v>24</v>
      </c>
      <c r="B28" s="30"/>
      <c r="C28" s="31"/>
      <c r="D28" s="32"/>
      <c r="E28" s="33"/>
      <c r="F28" s="28"/>
      <c r="G28" s="94" t="str">
        <f t="shared" si="0"/>
        <v/>
      </c>
    </row>
    <row r="29" spans="1:11" ht="19.5" customHeight="1" x14ac:dyDescent="0.2">
      <c r="A29" s="92">
        <v>25</v>
      </c>
      <c r="B29" s="30"/>
      <c r="C29" s="31"/>
      <c r="D29" s="32"/>
      <c r="E29" s="33"/>
      <c r="F29" s="28"/>
      <c r="G29" s="94" t="str">
        <f t="shared" si="0"/>
        <v/>
      </c>
    </row>
    <row r="30" spans="1:11" ht="19.5" customHeight="1" x14ac:dyDescent="0.2">
      <c r="A30" s="92">
        <v>26</v>
      </c>
      <c r="B30" s="30"/>
      <c r="C30" s="31"/>
      <c r="D30" s="32"/>
      <c r="E30" s="33"/>
      <c r="F30" s="28"/>
      <c r="G30" s="94" t="str">
        <f t="shared" si="0"/>
        <v/>
      </c>
    </row>
    <row r="31" spans="1:11" ht="19.5" customHeight="1" x14ac:dyDescent="0.2">
      <c r="A31" s="92">
        <v>27</v>
      </c>
      <c r="B31" s="30"/>
      <c r="C31" s="31"/>
      <c r="D31" s="32"/>
      <c r="E31" s="33"/>
      <c r="F31" s="28"/>
      <c r="G31" s="94" t="str">
        <f t="shared" si="0"/>
        <v/>
      </c>
    </row>
    <row r="32" spans="1:11" ht="19.5" customHeight="1" x14ac:dyDescent="0.2">
      <c r="A32" s="92">
        <v>28</v>
      </c>
      <c r="B32" s="30"/>
      <c r="C32" s="31"/>
      <c r="D32" s="32"/>
      <c r="E32" s="33"/>
      <c r="F32" s="28"/>
      <c r="G32" s="94" t="str">
        <f>IF(D32="","",D32*E32)</f>
        <v/>
      </c>
    </row>
    <row r="33" spans="1:8" ht="19.5" customHeight="1" x14ac:dyDescent="0.2">
      <c r="A33" s="92">
        <v>29</v>
      </c>
      <c r="B33" s="30"/>
      <c r="C33" s="31"/>
      <c r="D33" s="32"/>
      <c r="E33" s="33"/>
      <c r="F33" s="28"/>
      <c r="G33" s="94" t="str">
        <f t="shared" ref="G33" si="1">IF(D33="","",D33*E33)</f>
        <v/>
      </c>
    </row>
    <row r="34" spans="1:8" ht="19.5" customHeight="1" thickBot="1" x14ac:dyDescent="0.25">
      <c r="A34" s="92">
        <v>30</v>
      </c>
      <c r="B34" s="35"/>
      <c r="C34" s="36"/>
      <c r="D34" s="37"/>
      <c r="E34" s="38"/>
      <c r="F34" s="39"/>
      <c r="G34" s="95" t="str">
        <f t="shared" si="0"/>
        <v/>
      </c>
    </row>
    <row r="35" spans="1:8" ht="37.5" customHeight="1" x14ac:dyDescent="0.2">
      <c r="A35" s="69"/>
      <c r="B35" s="226" t="s">
        <v>88</v>
      </c>
      <c r="C35" s="227"/>
      <c r="D35" s="44" t="s">
        <v>132</v>
      </c>
      <c r="E35" s="45"/>
      <c r="F35" s="59" t="s">
        <v>7</v>
      </c>
      <c r="G35" s="66">
        <f>(43000000*E35)</f>
        <v>0</v>
      </c>
    </row>
    <row r="36" spans="1:8" ht="24" customHeight="1" x14ac:dyDescent="0.2">
      <c r="A36" s="69"/>
      <c r="B36" s="199" t="s">
        <v>89</v>
      </c>
      <c r="C36" s="200"/>
      <c r="D36" s="201">
        <f>SUMIF($B$5:$B$34,"&lt;&gt;"&amp;"▼助成対象外",$G$5:$G$34)</f>
        <v>0</v>
      </c>
      <c r="E36" s="202"/>
      <c r="F36" s="203"/>
      <c r="G36" s="56">
        <f>IF(ISERROR(D36),0,IF(D36&lt;0,0,D36))</f>
        <v>0</v>
      </c>
    </row>
    <row r="37" spans="1:8" ht="24" customHeight="1" x14ac:dyDescent="0.2">
      <c r="A37" s="69"/>
      <c r="B37" s="199" t="s">
        <v>90</v>
      </c>
      <c r="C37" s="200"/>
      <c r="D37" s="201">
        <f>SUMIF($B$5:$B$34,"▼助成対象外",$G$5:$G$34)</f>
        <v>0</v>
      </c>
      <c r="E37" s="202"/>
      <c r="F37" s="203"/>
      <c r="G37" s="56">
        <f>IF(ISERROR(D37),0,IF(D37&lt;0,0,D37))</f>
        <v>0</v>
      </c>
    </row>
    <row r="38" spans="1:8" ht="24" customHeight="1" thickBot="1" x14ac:dyDescent="0.25">
      <c r="A38" s="69"/>
      <c r="B38" s="205" t="s">
        <v>73</v>
      </c>
      <c r="C38" s="206"/>
      <c r="D38" s="63" t="s">
        <v>74</v>
      </c>
      <c r="E38" s="207" t="s">
        <v>152</v>
      </c>
      <c r="F38" s="208"/>
      <c r="G38" s="42"/>
      <c r="H38" s="6" t="s">
        <v>157</v>
      </c>
    </row>
    <row r="39" spans="1:8" ht="37.5" customHeight="1" thickTop="1" thickBot="1" x14ac:dyDescent="0.25">
      <c r="A39" s="69"/>
      <c r="B39" s="209" t="s">
        <v>91</v>
      </c>
      <c r="C39" s="210"/>
      <c r="D39" s="211" t="str">
        <f>IF(E38=J22,K22,IF(E38=J23,K23,""))</f>
        <v/>
      </c>
      <c r="E39" s="212"/>
      <c r="F39" s="213"/>
      <c r="G39" s="57" t="str">
        <f>IF(ISERROR(D39),0,IF(D39&lt;0,0,D39))</f>
        <v/>
      </c>
    </row>
    <row r="40" spans="1:8" ht="22.5" customHeight="1" x14ac:dyDescent="0.2">
      <c r="A40" s="69"/>
      <c r="B40" s="228" t="s">
        <v>76</v>
      </c>
      <c r="C40" s="228"/>
      <c r="D40" s="228"/>
      <c r="E40" s="228"/>
      <c r="F40" s="228"/>
      <c r="G40" s="228"/>
      <c r="H40" s="96"/>
    </row>
  </sheetData>
  <sheetProtection algorithmName="SHA-512" hashValue="liDKzIy8hvlHniHEkiYs0sDnaAiHHBphV1UC+JspIZXicDuXGJ2mwFT7cszeF3aP73LvIHvRbe84TZPS9nFGPQ==" saltValue="wLF/iOfj0uiuiKaGbosrDA==" spinCount="100000" sheet="1" formatCells="0" formatColumns="0" formatRows="0"/>
  <mergeCells count="11">
    <mergeCell ref="B38:C38"/>
    <mergeCell ref="E38:F38"/>
    <mergeCell ref="B39:C39"/>
    <mergeCell ref="D39:F39"/>
    <mergeCell ref="B40:G40"/>
    <mergeCell ref="B3:G3"/>
    <mergeCell ref="B35:C35"/>
    <mergeCell ref="B36:C36"/>
    <mergeCell ref="D36:F36"/>
    <mergeCell ref="B37:C37"/>
    <mergeCell ref="D37:F37"/>
  </mergeCells>
  <phoneticPr fontId="3"/>
  <conditionalFormatting sqref="G38">
    <cfRule type="expression" dxfId="5" priority="1">
      <formula>OR(AND($E$38="申請無し",$G$38&lt;&gt;0),AND($E$38="申請有り",$G$38&lt;=0))</formula>
    </cfRule>
  </conditionalFormatting>
  <dataValidations count="1">
    <dataValidation imeMode="off" allowBlank="1" showInputMessage="1" showErrorMessage="1" sqref="G38 D5:E34 G5:G34" xr:uid="{8B3166B4-2B4B-47B3-A0BE-C76ED5E5989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9D6753A-DD76-45BF-9B9E-453FCF7F0B45}">
          <x14:formula1>
            <xm:f>'選択肢 (2)'!$F$3:$F$7</xm:f>
          </x14:formula1>
          <xm:sqref>B5:B34</xm:sqref>
        </x14:dataValidation>
        <x14:dataValidation type="list" imeMode="off" allowBlank="1" xr:uid="{B2B94A3B-6321-41C1-A925-75FE6EDF4EC5}">
          <x14:formula1>
            <xm:f>'選択肢 (2)'!$G$3:$G$16</xm:f>
          </x14:formula1>
          <xm:sqref>F5:F34</xm:sqref>
        </x14:dataValidation>
        <x14:dataValidation type="list" allowBlank="1" showInputMessage="1" showErrorMessage="1" xr:uid="{F3EB29EF-282E-4313-A7AB-B341DE8767C1}">
          <x14:formula1>
            <xm:f>'選択肢 (2)'!$I$2:$I$4</xm:f>
          </x14:formula1>
          <xm:sqref>E38:F38</xm:sqref>
        </x14:dataValidation>
        <x14:dataValidation type="list" allowBlank="1" showInputMessage="1" showErrorMessage="1" xr:uid="{9BDD9011-0773-459E-824B-00DACE762057}">
          <x14:formula1>
            <xm:f>'選択肢 (2)'!$H$3:$H$13</xm:f>
          </x14:formula1>
          <xm:sqref>E35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03343-944B-44AC-9E22-3CA2CC199C22}">
  <dimension ref="A1:K40"/>
  <sheetViews>
    <sheetView showGridLines="0" view="pageBreakPreview" zoomScale="70" zoomScaleNormal="85" zoomScaleSheetLayoutView="70" workbookViewId="0">
      <selection activeCell="I25" sqref="I25"/>
    </sheetView>
  </sheetViews>
  <sheetFormatPr defaultColWidth="9" defaultRowHeight="14.4" x14ac:dyDescent="0.2"/>
  <cols>
    <col min="1" max="1" width="2.6640625" style="81" customWidth="1"/>
    <col min="2" max="2" width="10.6640625" style="81" customWidth="1"/>
    <col min="3" max="3" width="42.6640625" style="81" customWidth="1"/>
    <col min="4" max="4" width="13.109375" style="85" customWidth="1"/>
    <col min="5" max="6" width="6.6640625" style="85" customWidth="1"/>
    <col min="7" max="7" width="13.109375" style="81" customWidth="1"/>
    <col min="8" max="8" width="1.6640625" style="81" customWidth="1"/>
    <col min="9" max="9" width="45.6640625" style="80" customWidth="1"/>
    <col min="10" max="10" width="37.6640625" style="80" customWidth="1"/>
    <col min="11" max="11" width="15.6640625" style="81" customWidth="1"/>
    <col min="12" max="125" width="2.6640625" style="81" customWidth="1"/>
    <col min="126" max="16384" width="9" style="81"/>
  </cols>
  <sheetData>
    <row r="1" spans="1:9" ht="10.5" customHeight="1" x14ac:dyDescent="0.2"/>
    <row r="2" spans="1:9" ht="19.5" customHeight="1" x14ac:dyDescent="0.2">
      <c r="A2" s="69"/>
      <c r="B2" s="64" t="s">
        <v>175</v>
      </c>
      <c r="C2" s="69"/>
      <c r="D2" s="86"/>
      <c r="E2" s="86"/>
      <c r="F2" s="86"/>
      <c r="G2" s="69"/>
      <c r="I2" s="80" t="str">
        <f>'18号'!W2</f>
        <v>Ver.5</v>
      </c>
    </row>
    <row r="3" spans="1:9" ht="30" customHeight="1" thickBot="1" x14ac:dyDescent="0.25">
      <c r="A3" s="69"/>
      <c r="B3" s="224" t="s">
        <v>92</v>
      </c>
      <c r="C3" s="225"/>
      <c r="D3" s="225"/>
      <c r="E3" s="225"/>
      <c r="F3" s="225"/>
      <c r="G3" s="225"/>
      <c r="I3" s="87" t="s">
        <v>64</v>
      </c>
    </row>
    <row r="4" spans="1:9" ht="19.5" customHeight="1" thickBot="1" x14ac:dyDescent="0.25">
      <c r="A4" s="69"/>
      <c r="B4" s="88" t="s">
        <v>65</v>
      </c>
      <c r="C4" s="89" t="s">
        <v>66</v>
      </c>
      <c r="D4" s="89" t="s">
        <v>67</v>
      </c>
      <c r="E4" s="89" t="s">
        <v>68</v>
      </c>
      <c r="F4" s="90" t="s">
        <v>6</v>
      </c>
      <c r="G4" s="91" t="s">
        <v>69</v>
      </c>
    </row>
    <row r="5" spans="1:9" ht="19.5" customHeight="1" thickTop="1" x14ac:dyDescent="0.2">
      <c r="A5" s="92">
        <v>1</v>
      </c>
      <c r="B5" s="24"/>
      <c r="C5" s="25"/>
      <c r="D5" s="26"/>
      <c r="E5" s="27"/>
      <c r="F5" s="28"/>
      <c r="G5" s="93" t="str">
        <f>IF(D5="","",D5*E5)</f>
        <v/>
      </c>
    </row>
    <row r="6" spans="1:9" ht="19.5" customHeight="1" x14ac:dyDescent="0.2">
      <c r="A6" s="92">
        <v>2</v>
      </c>
      <c r="B6" s="30"/>
      <c r="C6" s="31"/>
      <c r="D6" s="32"/>
      <c r="E6" s="33"/>
      <c r="F6" s="28"/>
      <c r="G6" s="94" t="str">
        <f t="shared" ref="G6:G34" si="0">IF(D6="","",D6*E6)</f>
        <v/>
      </c>
    </row>
    <row r="7" spans="1:9" ht="19.5" customHeight="1" x14ac:dyDescent="0.2">
      <c r="A7" s="92">
        <v>3</v>
      </c>
      <c r="B7" s="30"/>
      <c r="C7" s="31"/>
      <c r="D7" s="32"/>
      <c r="E7" s="33"/>
      <c r="F7" s="28"/>
      <c r="G7" s="94" t="str">
        <f t="shared" si="0"/>
        <v/>
      </c>
    </row>
    <row r="8" spans="1:9" ht="19.5" customHeight="1" x14ac:dyDescent="0.2">
      <c r="A8" s="92">
        <v>4</v>
      </c>
      <c r="B8" s="30"/>
      <c r="C8" s="31"/>
      <c r="D8" s="32"/>
      <c r="E8" s="33"/>
      <c r="F8" s="28"/>
      <c r="G8" s="94" t="str">
        <f t="shared" si="0"/>
        <v/>
      </c>
    </row>
    <row r="9" spans="1:9" ht="19.5" customHeight="1" x14ac:dyDescent="0.2">
      <c r="A9" s="92">
        <v>5</v>
      </c>
      <c r="B9" s="30"/>
      <c r="C9" s="31"/>
      <c r="D9" s="32"/>
      <c r="E9" s="33"/>
      <c r="F9" s="28"/>
      <c r="G9" s="94" t="str">
        <f t="shared" si="0"/>
        <v/>
      </c>
    </row>
    <row r="10" spans="1:9" ht="19.5" customHeight="1" x14ac:dyDescent="0.2">
      <c r="A10" s="92">
        <v>6</v>
      </c>
      <c r="B10" s="30"/>
      <c r="C10" s="31"/>
      <c r="D10" s="32"/>
      <c r="E10" s="33"/>
      <c r="F10" s="28"/>
      <c r="G10" s="94" t="str">
        <f t="shared" si="0"/>
        <v/>
      </c>
    </row>
    <row r="11" spans="1:9" ht="19.5" customHeight="1" x14ac:dyDescent="0.2">
      <c r="A11" s="92">
        <v>7</v>
      </c>
      <c r="B11" s="30"/>
      <c r="C11" s="31"/>
      <c r="D11" s="32"/>
      <c r="E11" s="33"/>
      <c r="F11" s="28"/>
      <c r="G11" s="94" t="str">
        <f t="shared" si="0"/>
        <v/>
      </c>
    </row>
    <row r="12" spans="1:9" ht="19.5" customHeight="1" x14ac:dyDescent="0.2">
      <c r="A12" s="92">
        <v>8</v>
      </c>
      <c r="B12" s="30"/>
      <c r="C12" s="31"/>
      <c r="D12" s="32"/>
      <c r="E12" s="33"/>
      <c r="F12" s="28"/>
      <c r="G12" s="94" t="str">
        <f t="shared" si="0"/>
        <v/>
      </c>
    </row>
    <row r="13" spans="1:9" ht="19.5" customHeight="1" x14ac:dyDescent="0.2">
      <c r="A13" s="92">
        <v>9</v>
      </c>
      <c r="B13" s="30"/>
      <c r="C13" s="31"/>
      <c r="D13" s="32"/>
      <c r="E13" s="33"/>
      <c r="F13" s="28"/>
      <c r="G13" s="94" t="str">
        <f t="shared" si="0"/>
        <v/>
      </c>
    </row>
    <row r="14" spans="1:9" ht="19.5" customHeight="1" x14ac:dyDescent="0.2">
      <c r="A14" s="92">
        <v>10</v>
      </c>
      <c r="B14" s="30"/>
      <c r="C14" s="31"/>
      <c r="D14" s="32"/>
      <c r="E14" s="33"/>
      <c r="F14" s="28"/>
      <c r="G14" s="94" t="str">
        <f t="shared" si="0"/>
        <v/>
      </c>
    </row>
    <row r="15" spans="1:9" ht="19.5" customHeight="1" x14ac:dyDescent="0.2">
      <c r="A15" s="92">
        <v>11</v>
      </c>
      <c r="B15" s="30"/>
      <c r="C15" s="31"/>
      <c r="D15" s="32"/>
      <c r="E15" s="33"/>
      <c r="F15" s="28"/>
      <c r="G15" s="94" t="str">
        <f t="shared" si="0"/>
        <v/>
      </c>
    </row>
    <row r="16" spans="1:9" ht="19.5" customHeight="1" x14ac:dyDescent="0.2">
      <c r="A16" s="92">
        <v>12</v>
      </c>
      <c r="B16" s="30"/>
      <c r="C16" s="31"/>
      <c r="D16" s="32"/>
      <c r="E16" s="33"/>
      <c r="F16" s="28"/>
      <c r="G16" s="94" t="str">
        <f t="shared" si="0"/>
        <v/>
      </c>
    </row>
    <row r="17" spans="1:11" ht="19.5" customHeight="1" x14ac:dyDescent="0.2">
      <c r="A17" s="92">
        <v>13</v>
      </c>
      <c r="B17" s="30"/>
      <c r="C17" s="31"/>
      <c r="D17" s="32"/>
      <c r="E17" s="33"/>
      <c r="F17" s="28"/>
      <c r="G17" s="94" t="str">
        <f t="shared" si="0"/>
        <v/>
      </c>
    </row>
    <row r="18" spans="1:11" ht="19.5" customHeight="1" x14ac:dyDescent="0.2">
      <c r="A18" s="92">
        <v>14</v>
      </c>
      <c r="B18" s="30"/>
      <c r="C18" s="31"/>
      <c r="D18" s="32"/>
      <c r="E18" s="33"/>
      <c r="F18" s="28"/>
      <c r="G18" s="94" t="str">
        <f t="shared" si="0"/>
        <v/>
      </c>
    </row>
    <row r="19" spans="1:11" ht="19.5" customHeight="1" x14ac:dyDescent="0.2">
      <c r="A19" s="92">
        <v>15</v>
      </c>
      <c r="B19" s="30"/>
      <c r="C19" s="31"/>
      <c r="D19" s="32"/>
      <c r="E19" s="33"/>
      <c r="F19" s="28"/>
      <c r="G19" s="94" t="str">
        <f t="shared" si="0"/>
        <v/>
      </c>
    </row>
    <row r="20" spans="1:11" ht="19.5" customHeight="1" x14ac:dyDescent="0.2">
      <c r="A20" s="92">
        <v>16</v>
      </c>
      <c r="B20" s="30"/>
      <c r="C20" s="31"/>
      <c r="D20" s="32"/>
      <c r="E20" s="33"/>
      <c r="F20" s="28"/>
      <c r="G20" s="94" t="str">
        <f t="shared" si="0"/>
        <v/>
      </c>
    </row>
    <row r="21" spans="1:11" ht="19.5" customHeight="1" x14ac:dyDescent="0.2">
      <c r="A21" s="92">
        <v>17</v>
      </c>
      <c r="B21" s="30"/>
      <c r="C21" s="31"/>
      <c r="D21" s="32"/>
      <c r="E21" s="33"/>
      <c r="F21" s="28"/>
      <c r="G21" s="94" t="str">
        <f t="shared" si="0"/>
        <v/>
      </c>
      <c r="J21" s="69" t="s">
        <v>126</v>
      </c>
      <c r="K21" s="64"/>
    </row>
    <row r="22" spans="1:11" ht="19.5" customHeight="1" x14ac:dyDescent="0.2">
      <c r="A22" s="92">
        <v>18</v>
      </c>
      <c r="B22" s="30"/>
      <c r="C22" s="31"/>
      <c r="D22" s="32"/>
      <c r="E22" s="33"/>
      <c r="F22" s="28"/>
      <c r="G22" s="94" t="str">
        <f t="shared" si="0"/>
        <v/>
      </c>
      <c r="J22" s="70" t="s">
        <v>127</v>
      </c>
      <c r="K22" s="54">
        <f>IF(ROUNDDOWN(G36*2/3-G38,-3)&gt;G35,G35,ROUNDDOWN(G36*2/3-G38,-3))</f>
        <v>0</v>
      </c>
    </row>
    <row r="23" spans="1:11" ht="19.5" customHeight="1" x14ac:dyDescent="0.2">
      <c r="A23" s="92">
        <v>19</v>
      </c>
      <c r="B23" s="30"/>
      <c r="C23" s="31"/>
      <c r="D23" s="32"/>
      <c r="E23" s="33"/>
      <c r="F23" s="28"/>
      <c r="G23" s="94" t="str">
        <f t="shared" si="0"/>
        <v/>
      </c>
      <c r="J23" s="70" t="s">
        <v>128</v>
      </c>
      <c r="K23" s="54">
        <f>IF(ROUNDDOWN(G36*2/3,-3)&gt;G35,G35,ROUNDDOWN(G36*2/3,-3))</f>
        <v>0</v>
      </c>
    </row>
    <row r="24" spans="1:11" ht="19.5" customHeight="1" x14ac:dyDescent="0.2">
      <c r="A24" s="92">
        <v>20</v>
      </c>
      <c r="B24" s="30"/>
      <c r="C24" s="31"/>
      <c r="D24" s="32"/>
      <c r="E24" s="33"/>
      <c r="F24" s="28"/>
      <c r="G24" s="94" t="str">
        <f t="shared" si="0"/>
        <v/>
      </c>
    </row>
    <row r="25" spans="1:11" ht="19.5" customHeight="1" x14ac:dyDescent="0.2">
      <c r="A25" s="92">
        <v>21</v>
      </c>
      <c r="B25" s="30"/>
      <c r="C25" s="31"/>
      <c r="D25" s="32"/>
      <c r="E25" s="33"/>
      <c r="F25" s="28"/>
      <c r="G25" s="94" t="str">
        <f t="shared" si="0"/>
        <v/>
      </c>
    </row>
    <row r="26" spans="1:11" ht="19.5" customHeight="1" x14ac:dyDescent="0.2">
      <c r="A26" s="92">
        <v>22</v>
      </c>
      <c r="B26" s="30"/>
      <c r="C26" s="31"/>
      <c r="D26" s="32"/>
      <c r="E26" s="33"/>
      <c r="F26" s="28"/>
      <c r="G26" s="94" t="str">
        <f t="shared" si="0"/>
        <v/>
      </c>
    </row>
    <row r="27" spans="1:11" ht="19.5" customHeight="1" x14ac:dyDescent="0.2">
      <c r="A27" s="92">
        <v>23</v>
      </c>
      <c r="B27" s="30"/>
      <c r="C27" s="31"/>
      <c r="D27" s="32"/>
      <c r="E27" s="33"/>
      <c r="F27" s="28"/>
      <c r="G27" s="94" t="str">
        <f t="shared" si="0"/>
        <v/>
      </c>
    </row>
    <row r="28" spans="1:11" ht="19.5" customHeight="1" x14ac:dyDescent="0.2">
      <c r="A28" s="92">
        <v>24</v>
      </c>
      <c r="B28" s="30"/>
      <c r="C28" s="31"/>
      <c r="D28" s="32"/>
      <c r="E28" s="33"/>
      <c r="F28" s="28"/>
      <c r="G28" s="94" t="str">
        <f t="shared" si="0"/>
        <v/>
      </c>
    </row>
    <row r="29" spans="1:11" ht="19.5" customHeight="1" x14ac:dyDescent="0.2">
      <c r="A29" s="92">
        <v>25</v>
      </c>
      <c r="B29" s="30"/>
      <c r="C29" s="31"/>
      <c r="D29" s="32"/>
      <c r="E29" s="33"/>
      <c r="F29" s="28"/>
      <c r="G29" s="94" t="str">
        <f t="shared" si="0"/>
        <v/>
      </c>
    </row>
    <row r="30" spans="1:11" ht="19.5" customHeight="1" x14ac:dyDescent="0.2">
      <c r="A30" s="92">
        <v>26</v>
      </c>
      <c r="B30" s="30"/>
      <c r="C30" s="31"/>
      <c r="D30" s="32"/>
      <c r="E30" s="33"/>
      <c r="F30" s="28"/>
      <c r="G30" s="94" t="str">
        <f t="shared" si="0"/>
        <v/>
      </c>
    </row>
    <row r="31" spans="1:11" ht="19.5" customHeight="1" x14ac:dyDescent="0.2">
      <c r="A31" s="92">
        <v>27</v>
      </c>
      <c r="B31" s="30"/>
      <c r="C31" s="31"/>
      <c r="D31" s="32"/>
      <c r="E31" s="33"/>
      <c r="F31" s="28"/>
      <c r="G31" s="94" t="str">
        <f t="shared" si="0"/>
        <v/>
      </c>
    </row>
    <row r="32" spans="1:11" ht="19.5" customHeight="1" x14ac:dyDescent="0.2">
      <c r="A32" s="92">
        <v>28</v>
      </c>
      <c r="B32" s="30"/>
      <c r="C32" s="31"/>
      <c r="D32" s="32"/>
      <c r="E32" s="33"/>
      <c r="F32" s="28"/>
      <c r="G32" s="94" t="str">
        <f>IF(D32="","",D32*E32)</f>
        <v/>
      </c>
    </row>
    <row r="33" spans="1:8" ht="19.5" customHeight="1" x14ac:dyDescent="0.2">
      <c r="A33" s="92">
        <v>29</v>
      </c>
      <c r="B33" s="30"/>
      <c r="C33" s="31"/>
      <c r="D33" s="32"/>
      <c r="E33" s="33"/>
      <c r="F33" s="28"/>
      <c r="G33" s="94" t="str">
        <f t="shared" ref="G33" si="1">IF(D33="","",D33*E33)</f>
        <v/>
      </c>
    </row>
    <row r="34" spans="1:8" ht="19.5" customHeight="1" thickBot="1" x14ac:dyDescent="0.25">
      <c r="A34" s="92">
        <v>30</v>
      </c>
      <c r="B34" s="35"/>
      <c r="C34" s="36"/>
      <c r="D34" s="37"/>
      <c r="E34" s="38"/>
      <c r="F34" s="39"/>
      <c r="G34" s="95" t="str">
        <f t="shared" si="0"/>
        <v/>
      </c>
    </row>
    <row r="35" spans="1:8" ht="37.5" customHeight="1" x14ac:dyDescent="0.2">
      <c r="A35" s="69"/>
      <c r="B35" s="226" t="s">
        <v>93</v>
      </c>
      <c r="C35" s="227"/>
      <c r="D35" s="65" t="s">
        <v>133</v>
      </c>
      <c r="E35" s="45"/>
      <c r="F35" s="59" t="s">
        <v>7</v>
      </c>
      <c r="G35" s="66">
        <f>(56000000*$E$35)</f>
        <v>0</v>
      </c>
    </row>
    <row r="36" spans="1:8" ht="24" customHeight="1" x14ac:dyDescent="0.2">
      <c r="A36" s="69"/>
      <c r="B36" s="199" t="s">
        <v>94</v>
      </c>
      <c r="C36" s="200"/>
      <c r="D36" s="201">
        <f>SUMIF($B$5:$B$34,"&lt;&gt;"&amp;"▼助成対象外",$G$5:$G$34)</f>
        <v>0</v>
      </c>
      <c r="E36" s="202"/>
      <c r="F36" s="203"/>
      <c r="G36" s="56">
        <f>IF(D36&lt;0,0,D36)</f>
        <v>0</v>
      </c>
    </row>
    <row r="37" spans="1:8" ht="24" customHeight="1" x14ac:dyDescent="0.2">
      <c r="A37" s="69"/>
      <c r="B37" s="199" t="s">
        <v>95</v>
      </c>
      <c r="C37" s="200"/>
      <c r="D37" s="201">
        <f>SUMIF($B$5:$B$34,"▼助成対象外",$G$5:$G$34)</f>
        <v>0</v>
      </c>
      <c r="E37" s="202"/>
      <c r="F37" s="203"/>
      <c r="G37" s="56">
        <f>IF(ISERROR(D37),0,IF(D37&lt;0,0,D37))</f>
        <v>0</v>
      </c>
    </row>
    <row r="38" spans="1:8" ht="24" customHeight="1" thickBot="1" x14ac:dyDescent="0.25">
      <c r="A38" s="69"/>
      <c r="B38" s="205" t="s">
        <v>73</v>
      </c>
      <c r="C38" s="206"/>
      <c r="D38" s="63" t="s">
        <v>74</v>
      </c>
      <c r="E38" s="207" t="s">
        <v>152</v>
      </c>
      <c r="F38" s="208"/>
      <c r="G38" s="42"/>
      <c r="H38" s="6" t="s">
        <v>157</v>
      </c>
    </row>
    <row r="39" spans="1:8" ht="37.5" customHeight="1" thickTop="1" thickBot="1" x14ac:dyDescent="0.25">
      <c r="A39" s="69"/>
      <c r="B39" s="209" t="s">
        <v>96</v>
      </c>
      <c r="C39" s="210"/>
      <c r="D39" s="211" t="str">
        <f>IF(E38=J22,K22,IF(E38=J23,K23,""))</f>
        <v/>
      </c>
      <c r="E39" s="212"/>
      <c r="F39" s="213"/>
      <c r="G39" s="57" t="str">
        <f>IF(ISERROR(D39),0,IF(D39&lt;0,0,D39))</f>
        <v/>
      </c>
    </row>
    <row r="40" spans="1:8" ht="22.5" customHeight="1" x14ac:dyDescent="0.2">
      <c r="A40" s="69"/>
      <c r="B40" s="228" t="s">
        <v>76</v>
      </c>
      <c r="C40" s="228"/>
      <c r="D40" s="228"/>
      <c r="E40" s="228"/>
      <c r="F40" s="228"/>
      <c r="G40" s="228"/>
      <c r="H40" s="96"/>
    </row>
  </sheetData>
  <sheetProtection algorithmName="SHA-512" hashValue="0jc/JaKSVfip2ZlwfRkTjvSJxjnbDHC/OSJuZv8VFwT5qqYW7jMk5EsRbYL5PzTov5e0HbYEc7/6BTASXPLp5g==" saltValue="rUrF2IfWn5WQobo+ej5juQ==" spinCount="100000" sheet="1" formatCells="0" formatColumns="0" formatRows="0"/>
  <mergeCells count="11">
    <mergeCell ref="B38:C38"/>
    <mergeCell ref="E38:F38"/>
    <mergeCell ref="B39:C39"/>
    <mergeCell ref="D39:F39"/>
    <mergeCell ref="B40:G40"/>
    <mergeCell ref="B3:G3"/>
    <mergeCell ref="B35:C35"/>
    <mergeCell ref="B36:C36"/>
    <mergeCell ref="D36:F36"/>
    <mergeCell ref="B37:C37"/>
    <mergeCell ref="D37:F37"/>
  </mergeCells>
  <phoneticPr fontId="3"/>
  <conditionalFormatting sqref="G38">
    <cfRule type="expression" dxfId="4" priority="1">
      <formula>OR(AND($E$38="申請無し",$G$38&lt;&gt;0),AND($E$38="申請有り",$G$38&lt;=0))</formula>
    </cfRule>
  </conditionalFormatting>
  <dataValidations count="1">
    <dataValidation imeMode="off" allowBlank="1" showInputMessage="1" showErrorMessage="1" sqref="G38 D5:E34 G5:G34" xr:uid="{9964F7AB-6ED1-4D7D-BD22-70C03AF2B3F0}"/>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3E6040E-004C-4409-A668-D5E9E8706422}">
          <x14:formula1>
            <xm:f>'選択肢 (2)'!$F$3:$F$7</xm:f>
          </x14:formula1>
          <xm:sqref>B5:B34</xm:sqref>
        </x14:dataValidation>
        <x14:dataValidation type="list" imeMode="off" allowBlank="1" xr:uid="{7EDD0F5E-68A5-43EB-93B0-38F2FEBE8423}">
          <x14:formula1>
            <xm:f>'選択肢 (2)'!$G$3:$G$16</xm:f>
          </x14:formula1>
          <xm:sqref>F5:F34</xm:sqref>
        </x14:dataValidation>
        <x14:dataValidation type="list" allowBlank="1" showInputMessage="1" showErrorMessage="1" xr:uid="{7ABA54AB-5617-4673-A529-8A4110612D73}">
          <x14:formula1>
            <xm:f>'選択肢 (2)'!$I$2:$I$4</xm:f>
          </x14:formula1>
          <xm:sqref>E38:F38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9E4F-49E2-4A56-A263-16BB2237FB00}">
  <dimension ref="A1:BS43"/>
  <sheetViews>
    <sheetView showGridLines="0" view="pageBreakPreview" zoomScale="70" zoomScaleNormal="85" zoomScaleSheetLayoutView="70" workbookViewId="0"/>
  </sheetViews>
  <sheetFormatPr defaultColWidth="9" defaultRowHeight="14.4" x14ac:dyDescent="0.2"/>
  <cols>
    <col min="1" max="1" width="2.6640625" style="81" customWidth="1"/>
    <col min="2" max="2" width="10.6640625" style="81" customWidth="1"/>
    <col min="3" max="3" width="42.6640625" style="81" customWidth="1"/>
    <col min="4" max="4" width="13.109375" style="85" customWidth="1"/>
    <col min="5" max="6" width="6.6640625" style="85" customWidth="1"/>
    <col min="7" max="7" width="13.109375" style="81" customWidth="1"/>
    <col min="8" max="8" width="1.6640625" style="81" customWidth="1"/>
    <col min="9" max="9" width="45.6640625" style="80" customWidth="1"/>
    <col min="10" max="10" width="35.6640625" style="80" customWidth="1"/>
    <col min="11" max="11" width="15.6640625" style="81" customWidth="1"/>
    <col min="12" max="26" width="2.6640625" style="81" customWidth="1"/>
    <col min="27" max="27" width="19" style="81" customWidth="1"/>
    <col min="28" max="125" width="2.6640625" style="81" customWidth="1"/>
    <col min="126" max="16384" width="9" style="81"/>
  </cols>
  <sheetData>
    <row r="1" spans="1:71" ht="10.5" customHeight="1" x14ac:dyDescent="0.2"/>
    <row r="2" spans="1:71" ht="19.5" customHeight="1" x14ac:dyDescent="0.2">
      <c r="A2" s="69"/>
      <c r="B2" s="64" t="s">
        <v>171</v>
      </c>
      <c r="C2" s="69"/>
      <c r="D2" s="86"/>
      <c r="E2" s="86"/>
      <c r="F2" s="86"/>
      <c r="G2" s="69"/>
      <c r="I2" s="80" t="str">
        <f>'18号'!W2</f>
        <v>Ver.5</v>
      </c>
    </row>
    <row r="3" spans="1:71" ht="30" customHeight="1" thickBot="1" x14ac:dyDescent="0.25">
      <c r="A3" s="69"/>
      <c r="B3" s="224" t="s">
        <v>97</v>
      </c>
      <c r="C3" s="225"/>
      <c r="D3" s="225"/>
      <c r="E3" s="225"/>
      <c r="F3" s="225"/>
      <c r="G3" s="225"/>
      <c r="I3" s="87" t="s">
        <v>64</v>
      </c>
    </row>
    <row r="4" spans="1:71" ht="19.5" customHeight="1" thickBot="1" x14ac:dyDescent="0.25">
      <c r="A4" s="69"/>
      <c r="B4" s="88" t="s">
        <v>65</v>
      </c>
      <c r="C4" s="89" t="s">
        <v>66</v>
      </c>
      <c r="D4" s="89" t="s">
        <v>67</v>
      </c>
      <c r="E4" s="89" t="s">
        <v>68</v>
      </c>
      <c r="F4" s="90" t="s">
        <v>6</v>
      </c>
      <c r="G4" s="91" t="s">
        <v>69</v>
      </c>
    </row>
    <row r="5" spans="1:71" ht="19.5" customHeight="1" thickTop="1" x14ac:dyDescent="0.2">
      <c r="A5" s="92">
        <v>1</v>
      </c>
      <c r="B5" s="24"/>
      <c r="C5" s="25"/>
      <c r="D5" s="26"/>
      <c r="E5" s="27"/>
      <c r="F5" s="28"/>
      <c r="G5" s="93" t="str">
        <f>IF(D5="","",D5*E5)</f>
        <v/>
      </c>
    </row>
    <row r="6" spans="1:71" ht="19.5" customHeight="1" x14ac:dyDescent="0.2">
      <c r="A6" s="92">
        <v>2</v>
      </c>
      <c r="B6" s="30"/>
      <c r="C6" s="31"/>
      <c r="D6" s="32"/>
      <c r="E6" s="33"/>
      <c r="F6" s="28"/>
      <c r="G6" s="94" t="str">
        <f t="shared" ref="G6:G34" si="0">IF(D6="","",D6*E6)</f>
        <v/>
      </c>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9.5" customHeight="1" x14ac:dyDescent="0.2">
      <c r="A7" s="92">
        <v>3</v>
      </c>
      <c r="B7" s="30"/>
      <c r="C7" s="31"/>
      <c r="D7" s="32"/>
      <c r="E7" s="33"/>
      <c r="F7" s="28"/>
      <c r="G7" s="94" t="str">
        <f t="shared" si="0"/>
        <v/>
      </c>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9.5" customHeight="1" x14ac:dyDescent="0.2">
      <c r="A8" s="92">
        <v>4</v>
      </c>
      <c r="B8" s="30"/>
      <c r="C8" s="31"/>
      <c r="D8" s="32"/>
      <c r="E8" s="33"/>
      <c r="F8" s="28"/>
      <c r="G8" s="94" t="str">
        <f t="shared" si="0"/>
        <v/>
      </c>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9.5" customHeight="1" x14ac:dyDescent="0.2">
      <c r="A9" s="92">
        <v>5</v>
      </c>
      <c r="B9" s="30"/>
      <c r="C9" s="31"/>
      <c r="D9" s="32"/>
      <c r="E9" s="33"/>
      <c r="F9" s="28"/>
      <c r="G9" s="94" t="str">
        <f t="shared" si="0"/>
        <v/>
      </c>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9.5" customHeight="1" x14ac:dyDescent="0.2">
      <c r="A10" s="92">
        <v>6</v>
      </c>
      <c r="B10" s="30"/>
      <c r="C10" s="31"/>
      <c r="D10" s="32"/>
      <c r="E10" s="33"/>
      <c r="F10" s="28"/>
      <c r="G10" s="94" t="str">
        <f t="shared" si="0"/>
        <v/>
      </c>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9.5" customHeight="1" x14ac:dyDescent="0.2">
      <c r="A11" s="92">
        <v>7</v>
      </c>
      <c r="B11" s="30"/>
      <c r="C11" s="31"/>
      <c r="D11" s="32"/>
      <c r="E11" s="33"/>
      <c r="F11" s="28"/>
      <c r="G11" s="94" t="str">
        <f t="shared" si="0"/>
        <v/>
      </c>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9.5" customHeight="1" x14ac:dyDescent="0.2">
      <c r="A12" s="92">
        <v>8</v>
      </c>
      <c r="B12" s="30"/>
      <c r="C12" s="31"/>
      <c r="D12" s="32"/>
      <c r="E12" s="33"/>
      <c r="F12" s="28"/>
      <c r="G12" s="94" t="str">
        <f t="shared" si="0"/>
        <v/>
      </c>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9.5" customHeight="1" x14ac:dyDescent="0.2">
      <c r="A13" s="92">
        <v>9</v>
      </c>
      <c r="B13" s="30"/>
      <c r="C13" s="31"/>
      <c r="D13" s="32"/>
      <c r="E13" s="33"/>
      <c r="F13" s="28"/>
      <c r="G13" s="94" t="str">
        <f t="shared" si="0"/>
        <v/>
      </c>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9.5" customHeight="1" x14ac:dyDescent="0.2">
      <c r="A14" s="92">
        <v>10</v>
      </c>
      <c r="B14" s="30"/>
      <c r="C14" s="31"/>
      <c r="D14" s="32"/>
      <c r="E14" s="33"/>
      <c r="F14" s="28"/>
      <c r="G14" s="94" t="str">
        <f t="shared" si="0"/>
        <v/>
      </c>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9.5" customHeight="1" x14ac:dyDescent="0.2">
      <c r="A15" s="92">
        <v>11</v>
      </c>
      <c r="B15" s="30"/>
      <c r="C15" s="31"/>
      <c r="D15" s="32"/>
      <c r="E15" s="33"/>
      <c r="F15" s="28"/>
      <c r="G15" s="94" t="str">
        <f t="shared" si="0"/>
        <v/>
      </c>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9.5" customHeight="1" x14ac:dyDescent="0.2">
      <c r="A16" s="92">
        <v>12</v>
      </c>
      <c r="B16" s="30"/>
      <c r="C16" s="31"/>
      <c r="D16" s="32"/>
      <c r="E16" s="33"/>
      <c r="F16" s="28"/>
      <c r="G16" s="94" t="str">
        <f t="shared" si="0"/>
        <v/>
      </c>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19.5" customHeight="1" x14ac:dyDescent="0.2">
      <c r="A17" s="92">
        <v>13</v>
      </c>
      <c r="B17" s="30"/>
      <c r="C17" s="31"/>
      <c r="D17" s="32"/>
      <c r="E17" s="33"/>
      <c r="F17" s="28"/>
      <c r="G17" s="94" t="str">
        <f t="shared" si="0"/>
        <v/>
      </c>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9.5" customHeight="1" x14ac:dyDescent="0.2">
      <c r="A18" s="92">
        <v>14</v>
      </c>
      <c r="B18" s="30"/>
      <c r="C18" s="31"/>
      <c r="D18" s="32"/>
      <c r="E18" s="33"/>
      <c r="F18" s="28"/>
      <c r="G18" s="94" t="str">
        <f t="shared" si="0"/>
        <v/>
      </c>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19.5" customHeight="1" x14ac:dyDescent="0.2">
      <c r="A19" s="92">
        <v>15</v>
      </c>
      <c r="B19" s="30"/>
      <c r="C19" s="31"/>
      <c r="D19" s="32"/>
      <c r="E19" s="33"/>
      <c r="F19" s="28"/>
      <c r="G19" s="94" t="str">
        <f t="shared" si="0"/>
        <v/>
      </c>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ht="19.5" customHeight="1" x14ac:dyDescent="0.2">
      <c r="A20" s="92">
        <v>16</v>
      </c>
      <c r="B20" s="30"/>
      <c r="C20" s="31"/>
      <c r="D20" s="32"/>
      <c r="E20" s="33"/>
      <c r="F20" s="28"/>
      <c r="G20" s="94" t="str">
        <f t="shared" si="0"/>
        <v/>
      </c>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19.5" customHeight="1" x14ac:dyDescent="0.2">
      <c r="A21" s="92">
        <v>17</v>
      </c>
      <c r="B21" s="30"/>
      <c r="C21" s="31"/>
      <c r="D21" s="32"/>
      <c r="E21" s="33"/>
      <c r="F21" s="28"/>
      <c r="G21" s="94" t="str">
        <f t="shared" si="0"/>
        <v/>
      </c>
      <c r="J21" s="69" t="s">
        <v>126</v>
      </c>
      <c r="K21" s="64"/>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9.5" customHeight="1" x14ac:dyDescent="0.2">
      <c r="A22" s="92">
        <v>18</v>
      </c>
      <c r="B22" s="30"/>
      <c r="C22" s="31"/>
      <c r="D22" s="32"/>
      <c r="E22" s="33"/>
      <c r="F22" s="28"/>
      <c r="G22" s="94" t="str">
        <f t="shared" si="0"/>
        <v/>
      </c>
      <c r="J22" s="70" t="s">
        <v>127</v>
      </c>
      <c r="K22" s="54">
        <f>IF(ROUNDDOWN(G37*2/3-G39,-3)&gt;G35,G35,ROUNDDOWN(G37*2/3-G39,-3))</f>
        <v>0</v>
      </c>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9.5" customHeight="1" x14ac:dyDescent="0.2">
      <c r="A23" s="92">
        <v>19</v>
      </c>
      <c r="B23" s="30"/>
      <c r="C23" s="31"/>
      <c r="D23" s="32"/>
      <c r="E23" s="33"/>
      <c r="F23" s="28"/>
      <c r="G23" s="94" t="str">
        <f t="shared" si="0"/>
        <v/>
      </c>
      <c r="J23" s="70" t="s">
        <v>128</v>
      </c>
      <c r="K23" s="54">
        <f>IF(ROUNDDOWN(G37*2/3,-3)&gt;G35,G35,ROUNDDOWN(G37*2/3,-3))</f>
        <v>0</v>
      </c>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19.5" customHeight="1" x14ac:dyDescent="0.2">
      <c r="A24" s="92">
        <v>20</v>
      </c>
      <c r="B24" s="30"/>
      <c r="C24" s="31"/>
      <c r="D24" s="32"/>
      <c r="E24" s="33"/>
      <c r="F24" s="28"/>
      <c r="G24" s="94" t="str">
        <f t="shared" si="0"/>
        <v/>
      </c>
      <c r="J24" s="69"/>
      <c r="K24" s="69"/>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5"/>
      <c r="AY24" s="5"/>
      <c r="AZ24" s="5"/>
      <c r="BA24" s="5"/>
      <c r="BB24" s="5"/>
      <c r="BC24" s="5"/>
      <c r="BD24" s="5"/>
      <c r="BE24" s="5"/>
      <c r="BF24" s="5"/>
      <c r="BG24" s="5"/>
      <c r="BH24" s="5"/>
      <c r="BI24" s="5"/>
      <c r="BJ24" s="5"/>
      <c r="BK24" s="5"/>
      <c r="BL24" s="5"/>
      <c r="BM24" s="5"/>
      <c r="BN24" s="5"/>
      <c r="BO24" s="5"/>
      <c r="BP24" s="5"/>
      <c r="BQ24" s="5"/>
      <c r="BR24" s="5"/>
      <c r="BS24" s="5"/>
    </row>
    <row r="25" spans="1:71" ht="19.5" customHeight="1" x14ac:dyDescent="0.2">
      <c r="A25" s="92">
        <v>21</v>
      </c>
      <c r="B25" s="30"/>
      <c r="C25" s="31"/>
      <c r="D25" s="32"/>
      <c r="E25" s="33"/>
      <c r="F25" s="28"/>
      <c r="G25" s="94" t="str">
        <f t="shared" si="0"/>
        <v/>
      </c>
      <c r="J25" s="70" t="s">
        <v>134</v>
      </c>
      <c r="K25" s="97">
        <v>3000000</v>
      </c>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5"/>
      <c r="AY25" s="5"/>
      <c r="AZ25" s="5"/>
      <c r="BA25" s="5"/>
      <c r="BB25" s="5"/>
      <c r="BC25" s="5"/>
      <c r="BD25" s="5"/>
      <c r="BE25" s="5"/>
      <c r="BF25" s="5"/>
      <c r="BG25" s="5"/>
      <c r="BH25" s="5"/>
      <c r="BI25" s="5"/>
      <c r="BJ25" s="5"/>
      <c r="BK25" s="5"/>
      <c r="BL25" s="5"/>
      <c r="BM25" s="5"/>
      <c r="BN25" s="5"/>
      <c r="BO25" s="5"/>
      <c r="BP25" s="5"/>
      <c r="BQ25" s="5"/>
      <c r="BR25" s="5"/>
      <c r="BS25" s="5"/>
    </row>
    <row r="26" spans="1:71" ht="19.5" customHeight="1" x14ac:dyDescent="0.2">
      <c r="A26" s="92">
        <v>22</v>
      </c>
      <c r="B26" s="30"/>
      <c r="C26" s="31"/>
      <c r="D26" s="32"/>
      <c r="E26" s="33"/>
      <c r="F26" s="28"/>
      <c r="G26" s="94" t="str">
        <f t="shared" si="0"/>
        <v/>
      </c>
      <c r="J26" s="70" t="s">
        <v>135</v>
      </c>
      <c r="K26" s="70">
        <v>10000</v>
      </c>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5"/>
      <c r="AY26" s="5"/>
      <c r="AZ26" s="5"/>
      <c r="BA26" s="5"/>
      <c r="BB26" s="5"/>
      <c r="BC26" s="5"/>
      <c r="BD26" s="5"/>
      <c r="BE26" s="5"/>
      <c r="BF26" s="5"/>
      <c r="BG26" s="5"/>
      <c r="BH26" s="5"/>
      <c r="BI26" s="5"/>
      <c r="BJ26" s="5"/>
      <c r="BK26" s="5"/>
      <c r="BL26" s="5"/>
      <c r="BM26" s="5"/>
      <c r="BN26" s="5"/>
      <c r="BO26" s="5"/>
      <c r="BP26" s="5"/>
      <c r="BQ26" s="5"/>
      <c r="BR26" s="5"/>
      <c r="BS26" s="5"/>
    </row>
    <row r="27" spans="1:71" ht="19.5" customHeight="1" x14ac:dyDescent="0.2">
      <c r="A27" s="92">
        <v>23</v>
      </c>
      <c r="B27" s="30"/>
      <c r="C27" s="31"/>
      <c r="D27" s="32"/>
      <c r="E27" s="33"/>
      <c r="F27" s="28"/>
      <c r="G27" s="94" t="str">
        <f t="shared" si="0"/>
        <v/>
      </c>
      <c r="J27" s="70" t="s">
        <v>136</v>
      </c>
      <c r="K27" s="97">
        <f>IF(E36*K26&gt;K25,K25,E36*K26)</f>
        <v>0</v>
      </c>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5"/>
      <c r="AY27" s="5"/>
      <c r="AZ27" s="5"/>
      <c r="BA27" s="5"/>
      <c r="BB27" s="5"/>
      <c r="BC27" s="5"/>
      <c r="BD27" s="5"/>
      <c r="BE27" s="5"/>
      <c r="BF27" s="5"/>
      <c r="BG27" s="5"/>
      <c r="BH27" s="5"/>
      <c r="BI27" s="5"/>
      <c r="BJ27" s="5"/>
      <c r="BK27" s="5"/>
      <c r="BL27" s="5"/>
      <c r="BM27" s="5"/>
      <c r="BN27" s="5"/>
      <c r="BO27" s="5"/>
      <c r="BP27" s="5"/>
      <c r="BQ27" s="5"/>
      <c r="BR27" s="5"/>
      <c r="BS27" s="5"/>
    </row>
    <row r="28" spans="1:71" ht="19.5" customHeight="1" x14ac:dyDescent="0.2">
      <c r="A28" s="92">
        <v>24</v>
      </c>
      <c r="B28" s="30"/>
      <c r="C28" s="31"/>
      <c r="D28" s="32"/>
      <c r="E28" s="33"/>
      <c r="F28" s="28"/>
      <c r="G28" s="94" t="str">
        <f t="shared" si="0"/>
        <v/>
      </c>
      <c r="J28" s="69"/>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5"/>
      <c r="AY28" s="5"/>
      <c r="AZ28" s="5"/>
      <c r="BA28" s="5"/>
      <c r="BB28" s="5"/>
      <c r="BC28" s="5"/>
      <c r="BD28" s="5"/>
      <c r="BE28" s="5"/>
      <c r="BF28" s="5"/>
      <c r="BG28" s="5"/>
      <c r="BH28" s="5"/>
      <c r="BI28" s="5"/>
      <c r="BJ28" s="5"/>
      <c r="BK28" s="5"/>
      <c r="BL28" s="5"/>
      <c r="BM28" s="5"/>
      <c r="BN28" s="5"/>
      <c r="BO28" s="5"/>
      <c r="BP28" s="5"/>
      <c r="BQ28" s="5"/>
      <c r="BR28" s="5"/>
      <c r="BS28" s="5"/>
    </row>
    <row r="29" spans="1:71" ht="19.5" customHeight="1" x14ac:dyDescent="0.2">
      <c r="A29" s="92">
        <v>25</v>
      </c>
      <c r="B29" s="30"/>
      <c r="C29" s="31"/>
      <c r="D29" s="32"/>
      <c r="E29" s="33"/>
      <c r="F29" s="28"/>
      <c r="G29" s="94" t="str">
        <f t="shared" si="0"/>
        <v/>
      </c>
      <c r="J29" s="69"/>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5"/>
      <c r="AY29" s="5"/>
      <c r="AZ29" s="5"/>
      <c r="BA29" s="5"/>
      <c r="BB29" s="5"/>
      <c r="BC29" s="5"/>
      <c r="BD29" s="5"/>
      <c r="BE29" s="5"/>
      <c r="BF29" s="5"/>
      <c r="BG29" s="5"/>
      <c r="BH29" s="5"/>
      <c r="BI29" s="5"/>
      <c r="BJ29" s="5"/>
      <c r="BK29" s="5"/>
      <c r="BL29" s="5"/>
      <c r="BM29" s="5"/>
      <c r="BN29" s="5"/>
      <c r="BO29" s="5"/>
      <c r="BP29" s="5"/>
      <c r="BQ29" s="5"/>
      <c r="BR29" s="5"/>
      <c r="BS29" s="5"/>
    </row>
    <row r="30" spans="1:71" ht="19.5" customHeight="1" x14ac:dyDescent="0.2">
      <c r="A30" s="92">
        <v>26</v>
      </c>
      <c r="B30" s="30"/>
      <c r="C30" s="31"/>
      <c r="D30" s="32"/>
      <c r="E30" s="33"/>
      <c r="F30" s="28"/>
      <c r="G30" s="94" t="str">
        <f t="shared" si="0"/>
        <v/>
      </c>
      <c r="J30" s="69"/>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5"/>
      <c r="AY30" s="5"/>
      <c r="AZ30" s="5"/>
      <c r="BA30" s="5"/>
      <c r="BB30" s="5"/>
      <c r="BC30" s="5"/>
      <c r="BD30" s="5"/>
      <c r="BE30" s="5"/>
      <c r="BF30" s="5"/>
      <c r="BG30" s="5"/>
      <c r="BH30" s="5"/>
      <c r="BI30" s="5"/>
      <c r="BJ30" s="5"/>
      <c r="BK30" s="5"/>
      <c r="BL30" s="5"/>
      <c r="BM30" s="5"/>
      <c r="BN30" s="5"/>
      <c r="BO30" s="5"/>
      <c r="BP30" s="5"/>
      <c r="BQ30" s="5"/>
      <c r="BR30" s="5"/>
      <c r="BS30" s="5"/>
    </row>
    <row r="31" spans="1:71" ht="19.5" customHeight="1" x14ac:dyDescent="0.2">
      <c r="A31" s="92">
        <v>27</v>
      </c>
      <c r="B31" s="30"/>
      <c r="C31" s="31"/>
      <c r="D31" s="32"/>
      <c r="E31" s="33"/>
      <c r="F31" s="28"/>
      <c r="G31" s="94" t="str">
        <f t="shared" si="0"/>
        <v/>
      </c>
      <c r="J31" s="69"/>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5"/>
      <c r="AY31" s="5"/>
      <c r="AZ31" s="5"/>
      <c r="BA31" s="5"/>
      <c r="BB31" s="5"/>
      <c r="BC31" s="5"/>
      <c r="BD31" s="5"/>
      <c r="BE31" s="5"/>
      <c r="BF31" s="5"/>
      <c r="BG31" s="5"/>
      <c r="BH31" s="5"/>
      <c r="BI31" s="5"/>
      <c r="BJ31" s="5"/>
      <c r="BK31" s="5"/>
      <c r="BL31" s="5"/>
      <c r="BM31" s="5"/>
      <c r="BN31" s="5"/>
      <c r="BO31" s="5"/>
      <c r="BP31" s="5"/>
      <c r="BQ31" s="5"/>
      <c r="BR31" s="5"/>
      <c r="BS31" s="5"/>
    </row>
    <row r="32" spans="1:71" ht="19.5" customHeight="1" x14ac:dyDescent="0.2">
      <c r="A32" s="92">
        <v>28</v>
      </c>
      <c r="B32" s="30"/>
      <c r="C32" s="31"/>
      <c r="D32" s="32"/>
      <c r="E32" s="33"/>
      <c r="F32" s="28"/>
      <c r="G32" s="94" t="str">
        <f>IF(D32="","",D32*E32)</f>
        <v/>
      </c>
      <c r="J32" s="69"/>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5"/>
      <c r="AY32" s="5"/>
      <c r="AZ32" s="5"/>
      <c r="BA32" s="5"/>
      <c r="BB32" s="5"/>
      <c r="BC32" s="5"/>
      <c r="BD32" s="5"/>
      <c r="BE32" s="5"/>
      <c r="BF32" s="5"/>
      <c r="BG32" s="5"/>
      <c r="BH32" s="5"/>
      <c r="BI32" s="5"/>
      <c r="BJ32" s="5"/>
      <c r="BK32" s="5"/>
      <c r="BL32" s="5"/>
      <c r="BM32" s="5"/>
      <c r="BN32" s="5"/>
      <c r="BO32" s="5"/>
      <c r="BP32" s="5"/>
      <c r="BQ32" s="5"/>
      <c r="BR32" s="5"/>
      <c r="BS32" s="5"/>
    </row>
    <row r="33" spans="1:71" ht="19.5" customHeight="1" x14ac:dyDescent="0.2">
      <c r="A33" s="92">
        <v>29</v>
      </c>
      <c r="B33" s="30"/>
      <c r="C33" s="31"/>
      <c r="D33" s="32"/>
      <c r="E33" s="33"/>
      <c r="F33" s="28"/>
      <c r="G33" s="94" t="str">
        <f t="shared" ref="G33" si="1">IF(D33="","",D33*E33)</f>
        <v/>
      </c>
      <c r="J33" s="69"/>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5"/>
      <c r="AY33" s="5"/>
      <c r="AZ33" s="5"/>
      <c r="BA33" s="5"/>
      <c r="BB33" s="5"/>
      <c r="BC33" s="5"/>
      <c r="BD33" s="5"/>
      <c r="BE33" s="5"/>
      <c r="BF33" s="5"/>
      <c r="BG33" s="5"/>
      <c r="BH33" s="5"/>
      <c r="BI33" s="5"/>
      <c r="BJ33" s="5"/>
      <c r="BK33" s="5"/>
      <c r="BL33" s="5"/>
      <c r="BM33" s="5"/>
      <c r="BN33" s="5"/>
      <c r="BO33" s="5"/>
      <c r="BP33" s="5"/>
      <c r="BQ33" s="5"/>
      <c r="BR33" s="5"/>
      <c r="BS33" s="5"/>
    </row>
    <row r="34" spans="1:71" ht="19.5" customHeight="1" thickBot="1" x14ac:dyDescent="0.25">
      <c r="A34" s="92">
        <v>30</v>
      </c>
      <c r="B34" s="35"/>
      <c r="C34" s="36"/>
      <c r="D34" s="37"/>
      <c r="E34" s="38"/>
      <c r="F34" s="39"/>
      <c r="G34" s="95" t="str">
        <f t="shared" si="0"/>
        <v/>
      </c>
      <c r="J34" s="69"/>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5"/>
      <c r="AY34" s="5"/>
      <c r="AZ34" s="5"/>
      <c r="BA34" s="5"/>
      <c r="BB34" s="5"/>
      <c r="BC34" s="5"/>
      <c r="BD34" s="5"/>
      <c r="BE34" s="5"/>
      <c r="BF34" s="5"/>
      <c r="BG34" s="5"/>
      <c r="BH34" s="5"/>
      <c r="BI34" s="5"/>
      <c r="BJ34" s="5"/>
      <c r="BK34" s="5"/>
      <c r="BL34" s="5"/>
      <c r="BM34" s="5"/>
      <c r="BN34" s="5"/>
      <c r="BO34" s="5"/>
      <c r="BP34" s="5"/>
      <c r="BQ34" s="5"/>
      <c r="BR34" s="5"/>
      <c r="BS34" s="5"/>
    </row>
    <row r="35" spans="1:71" ht="24" customHeight="1" x14ac:dyDescent="0.2">
      <c r="A35" s="69"/>
      <c r="B35" s="226" t="s">
        <v>98</v>
      </c>
      <c r="C35" s="227"/>
      <c r="D35" s="65" t="s">
        <v>137</v>
      </c>
      <c r="E35" s="45"/>
      <c r="F35" s="59" t="s">
        <v>7</v>
      </c>
      <c r="G35" s="66">
        <f>K27*E35</f>
        <v>0</v>
      </c>
      <c r="J35" s="69"/>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5"/>
      <c r="AY35" s="5"/>
      <c r="AZ35" s="5"/>
      <c r="BA35" s="5"/>
      <c r="BB35" s="5"/>
      <c r="BC35" s="5"/>
      <c r="BD35" s="5"/>
      <c r="BE35" s="5"/>
      <c r="BF35" s="5"/>
      <c r="BG35" s="5"/>
      <c r="BH35" s="5"/>
      <c r="BI35" s="5"/>
      <c r="BJ35" s="5"/>
      <c r="BK35" s="5"/>
      <c r="BL35" s="5"/>
      <c r="BM35" s="5"/>
      <c r="BN35" s="5"/>
      <c r="BO35" s="5"/>
      <c r="BP35" s="5"/>
      <c r="BQ35" s="5"/>
      <c r="BR35" s="5"/>
      <c r="BS35" s="5"/>
    </row>
    <row r="36" spans="1:71" ht="24" customHeight="1" x14ac:dyDescent="0.2">
      <c r="A36" s="69"/>
      <c r="B36" s="229"/>
      <c r="C36" s="230"/>
      <c r="D36" s="67" t="s">
        <v>138</v>
      </c>
      <c r="E36" s="47"/>
      <c r="F36" s="61" t="s">
        <v>100</v>
      </c>
      <c r="G36" s="68"/>
      <c r="I36" s="6"/>
      <c r="J36" s="69"/>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5"/>
      <c r="AY36" s="5"/>
      <c r="AZ36" s="5"/>
      <c r="BA36" s="5"/>
      <c r="BB36" s="5"/>
      <c r="BC36" s="5"/>
      <c r="BD36" s="5"/>
      <c r="BE36" s="5"/>
      <c r="BF36" s="5"/>
      <c r="BG36" s="5"/>
      <c r="BH36" s="5"/>
      <c r="BI36" s="5"/>
      <c r="BJ36" s="5"/>
      <c r="BK36" s="5"/>
      <c r="BL36" s="5"/>
      <c r="BM36" s="5"/>
      <c r="BN36" s="5"/>
      <c r="BO36" s="5"/>
      <c r="BP36" s="5"/>
      <c r="BQ36" s="5"/>
      <c r="BR36" s="5"/>
      <c r="BS36" s="5"/>
    </row>
    <row r="37" spans="1:71" ht="24" customHeight="1" x14ac:dyDescent="0.2">
      <c r="A37" s="69"/>
      <c r="B37" s="199" t="s">
        <v>101</v>
      </c>
      <c r="C37" s="200"/>
      <c r="D37" s="201">
        <f>SUMIF($B$5:$B$34,"&lt;&gt;"&amp;"▼助成対象外",$G$5:$G$34)</f>
        <v>0</v>
      </c>
      <c r="E37" s="202"/>
      <c r="F37" s="203"/>
      <c r="G37" s="56">
        <f>IF(ISERROR(D37),0,IF(D37&lt;0,0,D37))</f>
        <v>0</v>
      </c>
      <c r="J37" s="69"/>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5"/>
      <c r="AY37" s="5"/>
      <c r="AZ37" s="5"/>
      <c r="BA37" s="5"/>
      <c r="BB37" s="5"/>
      <c r="BC37" s="5"/>
      <c r="BD37" s="5"/>
      <c r="BE37" s="5"/>
      <c r="BF37" s="5"/>
      <c r="BG37" s="5"/>
      <c r="BH37" s="5"/>
      <c r="BI37" s="5"/>
      <c r="BJ37" s="5"/>
      <c r="BK37" s="5"/>
      <c r="BL37" s="5"/>
      <c r="BM37" s="5"/>
      <c r="BN37" s="5"/>
      <c r="BO37" s="5"/>
      <c r="BP37" s="5"/>
      <c r="BQ37" s="5"/>
      <c r="BR37" s="5"/>
      <c r="BS37" s="5"/>
    </row>
    <row r="38" spans="1:71" ht="24" customHeight="1" x14ac:dyDescent="0.2">
      <c r="A38" s="69"/>
      <c r="B38" s="199" t="s">
        <v>102</v>
      </c>
      <c r="C38" s="200"/>
      <c r="D38" s="201">
        <f>SUMIF($B$5:$B$34,"▼助成対象外",$G$5:$G$34)</f>
        <v>0</v>
      </c>
      <c r="E38" s="202"/>
      <c r="F38" s="203"/>
      <c r="G38" s="56">
        <f>IF(ISERROR(D38),0,IF(D38&lt;0,0,D38))</f>
        <v>0</v>
      </c>
      <c r="J38" s="69"/>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5"/>
      <c r="AY38" s="5"/>
      <c r="AZ38" s="5"/>
      <c r="BA38" s="5"/>
      <c r="BB38" s="5"/>
      <c r="BC38" s="5"/>
      <c r="BD38" s="5"/>
      <c r="BE38" s="5"/>
      <c r="BF38" s="5"/>
      <c r="BG38" s="5"/>
      <c r="BH38" s="5"/>
      <c r="BI38" s="5"/>
      <c r="BJ38" s="5"/>
      <c r="BK38" s="5"/>
      <c r="BL38" s="5"/>
      <c r="BM38" s="5"/>
      <c r="BN38" s="5"/>
      <c r="BO38" s="5"/>
      <c r="BP38" s="5"/>
      <c r="BQ38" s="5"/>
      <c r="BR38" s="5"/>
      <c r="BS38" s="5"/>
    </row>
    <row r="39" spans="1:71" ht="24" customHeight="1" thickBot="1" x14ac:dyDescent="0.25">
      <c r="A39" s="69"/>
      <c r="B39" s="205" t="s">
        <v>73</v>
      </c>
      <c r="C39" s="206"/>
      <c r="D39" s="63" t="s">
        <v>74</v>
      </c>
      <c r="E39" s="207" t="s">
        <v>152</v>
      </c>
      <c r="F39" s="208"/>
      <c r="G39" s="42"/>
      <c r="H39" s="6" t="s">
        <v>157</v>
      </c>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37.5" customHeight="1" thickTop="1" thickBot="1" x14ac:dyDescent="0.25">
      <c r="A40" s="69"/>
      <c r="B40" s="209" t="s">
        <v>103</v>
      </c>
      <c r="C40" s="210"/>
      <c r="D40" s="211" t="str">
        <f>IF(E39=J22,K22,IF(E39=J23,K23,""))</f>
        <v/>
      </c>
      <c r="E40" s="212"/>
      <c r="F40" s="213"/>
      <c r="G40" s="57" t="str">
        <f>IF(ISERROR(D40),0,IF(D40&lt;0,0,D40))</f>
        <v/>
      </c>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22.5" customHeight="1" x14ac:dyDescent="0.2">
      <c r="A41" s="69"/>
      <c r="B41" s="228" t="s">
        <v>76</v>
      </c>
      <c r="C41" s="228"/>
      <c r="D41" s="228"/>
      <c r="E41" s="228"/>
      <c r="F41" s="228"/>
      <c r="G41" s="228"/>
      <c r="H41" s="96"/>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x14ac:dyDescent="0.2">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x14ac:dyDescent="0.2">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sheetData>
  <sheetProtection algorithmName="SHA-512" hashValue="kmlQ62GlDhicZ5A47oNjoHwQDI6CHPR6QMk96rLMbwmLBa6wjgd+YRjXXbTg2Gk9CtO+xR1cDEtNl8hGDCbqsg==" saltValue="uoapw3DfP9/8OUzFRFNm1g=="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
  <conditionalFormatting sqref="G39">
    <cfRule type="expression" dxfId="3" priority="1">
      <formula>OR(AND($E$39="申請無し",$G$39&lt;&gt;0),AND($E$39="申請有り",$G$39&lt;=0))</formula>
    </cfRule>
  </conditionalFormatting>
  <dataValidations count="2">
    <dataValidation imeMode="off" allowBlank="1" showInputMessage="1" showErrorMessage="1" sqref="G39 D5:E34 G5:G34" xr:uid="{704EBF36-F1F1-46C2-BE69-EF8D331B5A53}"/>
    <dataValidation type="whole" operator="greaterThanOrEqual" allowBlank="1" showInputMessage="1" sqref="E36" xr:uid="{9D24C949-6136-41C4-BB82-481DB8A69670}">
      <formula1>0</formula1>
    </dataValidation>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3A01BFB-5D4F-42C5-BEBF-A2DAF775FA8A}">
          <x14:formula1>
            <xm:f>'選択肢 (2)'!$I$2:$I$4</xm:f>
          </x14:formula1>
          <xm:sqref>E39:F39</xm:sqref>
        </x14:dataValidation>
        <x14:dataValidation type="list" allowBlank="1" showInputMessage="1" showErrorMessage="1" xr:uid="{0A5B2A22-503E-45E7-BD78-0ACF1992BBE3}">
          <x14:formula1>
            <xm:f>'選択肢 (2)'!$F$3:$F$7</xm:f>
          </x14:formula1>
          <xm:sqref>B5:B34</xm:sqref>
        </x14:dataValidation>
        <x14:dataValidation type="list" imeMode="off" allowBlank="1" xr:uid="{E16B9E7A-FB8C-4E26-BF85-AF34712FB213}">
          <x14:formula1>
            <xm:f>'選択肢 (2)'!$G$3:$G$16</xm:f>
          </x14:formula1>
          <xm:sqref>F5:F34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B0D89-C807-41D3-A464-ADFA39628B92}">
  <dimension ref="A1:K41"/>
  <sheetViews>
    <sheetView showGridLines="0" view="pageBreakPreview" zoomScale="70" zoomScaleNormal="70" zoomScaleSheetLayoutView="70" workbookViewId="0"/>
  </sheetViews>
  <sheetFormatPr defaultColWidth="9" defaultRowHeight="14.4" x14ac:dyDescent="0.2"/>
  <cols>
    <col min="1" max="1" width="2.6640625" style="12" customWidth="1"/>
    <col min="2" max="2" width="10.6640625" style="12" customWidth="1"/>
    <col min="3" max="3" width="42.6640625" style="12" customWidth="1"/>
    <col min="4" max="4" width="13.109375" style="13" customWidth="1"/>
    <col min="5" max="6" width="6.6640625" style="13" customWidth="1"/>
    <col min="7" max="7" width="13.109375" style="12" customWidth="1"/>
    <col min="8" max="8" width="1.6640625" style="12" customWidth="1"/>
    <col min="9" max="9" width="45.6640625" style="14" customWidth="1"/>
    <col min="10" max="10" width="35.6640625" style="14" customWidth="1"/>
    <col min="11" max="11" width="15.6640625" style="12" customWidth="1"/>
    <col min="12" max="125" width="2.6640625" style="12" customWidth="1"/>
    <col min="126" max="16384" width="9" style="12"/>
  </cols>
  <sheetData>
    <row r="1" spans="1:9" ht="10.5" customHeight="1" x14ac:dyDescent="0.2"/>
    <row r="2" spans="1:9" ht="19.5" customHeight="1" x14ac:dyDescent="0.2">
      <c r="A2" s="15"/>
      <c r="B2" s="16" t="s">
        <v>172</v>
      </c>
      <c r="C2" s="15"/>
      <c r="D2" s="17"/>
      <c r="E2" s="17"/>
      <c r="F2" s="17"/>
      <c r="G2" s="15"/>
      <c r="I2" s="14" t="str">
        <f>'18号'!W2</f>
        <v>Ver.5</v>
      </c>
    </row>
    <row r="3" spans="1:9" ht="30" customHeight="1" thickBot="1" x14ac:dyDescent="0.25">
      <c r="A3" s="15"/>
      <c r="B3" s="192" t="s">
        <v>104</v>
      </c>
      <c r="C3" s="193"/>
      <c r="D3" s="193"/>
      <c r="E3" s="193"/>
      <c r="F3" s="193"/>
      <c r="G3" s="193"/>
      <c r="I3" s="18" t="s">
        <v>64</v>
      </c>
    </row>
    <row r="4" spans="1:9" ht="19.5" customHeight="1" thickBot="1" x14ac:dyDescent="0.25">
      <c r="A4" s="15"/>
      <c r="B4" s="19" t="s">
        <v>65</v>
      </c>
      <c r="C4" s="20" t="s">
        <v>66</v>
      </c>
      <c r="D4" s="20" t="s">
        <v>67</v>
      </c>
      <c r="E4" s="20" t="s">
        <v>68</v>
      </c>
      <c r="F4" s="21" t="s">
        <v>6</v>
      </c>
      <c r="G4" s="22" t="s">
        <v>69</v>
      </c>
    </row>
    <row r="5" spans="1:9" ht="19.5" customHeight="1" thickTop="1" x14ac:dyDescent="0.2">
      <c r="A5" s="23">
        <v>1</v>
      </c>
      <c r="B5" s="24"/>
      <c r="C5" s="25"/>
      <c r="D5" s="26"/>
      <c r="E5" s="27"/>
      <c r="F5" s="28"/>
      <c r="G5" s="29" t="str">
        <f>IF(D5="","",D5*E5)</f>
        <v/>
      </c>
    </row>
    <row r="6" spans="1:9" ht="19.5" customHeight="1" x14ac:dyDescent="0.2">
      <c r="A6" s="23">
        <v>2</v>
      </c>
      <c r="B6" s="30"/>
      <c r="C6" s="31"/>
      <c r="D6" s="32"/>
      <c r="E6" s="27"/>
      <c r="F6" s="28"/>
      <c r="G6" s="34" t="str">
        <f t="shared" ref="G6:G34" si="0">IF(D6="","",D6*E6)</f>
        <v/>
      </c>
    </row>
    <row r="7" spans="1:9" ht="19.5" customHeight="1" x14ac:dyDescent="0.2">
      <c r="A7" s="23">
        <v>3</v>
      </c>
      <c r="B7" s="30"/>
      <c r="C7" s="31"/>
      <c r="D7" s="32"/>
      <c r="E7" s="27"/>
      <c r="F7" s="28"/>
      <c r="G7" s="34" t="str">
        <f t="shared" si="0"/>
        <v/>
      </c>
    </row>
    <row r="8" spans="1:9" ht="19.5" customHeight="1" x14ac:dyDescent="0.2">
      <c r="A8" s="23">
        <v>4</v>
      </c>
      <c r="B8" s="30"/>
      <c r="C8" s="31"/>
      <c r="D8" s="32"/>
      <c r="E8" s="27"/>
      <c r="F8" s="28"/>
      <c r="G8" s="34" t="str">
        <f t="shared" si="0"/>
        <v/>
      </c>
    </row>
    <row r="9" spans="1:9" ht="19.5" customHeight="1" x14ac:dyDescent="0.2">
      <c r="A9" s="23">
        <v>5</v>
      </c>
      <c r="B9" s="30"/>
      <c r="C9" s="31"/>
      <c r="D9" s="32"/>
      <c r="E9" s="33"/>
      <c r="F9" s="28"/>
      <c r="G9" s="34" t="str">
        <f t="shared" si="0"/>
        <v/>
      </c>
    </row>
    <row r="10" spans="1:9" ht="19.5" customHeight="1" x14ac:dyDescent="0.2">
      <c r="A10" s="23">
        <v>6</v>
      </c>
      <c r="B10" s="30"/>
      <c r="C10" s="31"/>
      <c r="D10" s="32"/>
      <c r="E10" s="33"/>
      <c r="F10" s="28"/>
      <c r="G10" s="34" t="str">
        <f t="shared" si="0"/>
        <v/>
      </c>
    </row>
    <row r="11" spans="1:9" ht="19.5" customHeight="1" x14ac:dyDescent="0.2">
      <c r="A11" s="23">
        <v>7</v>
      </c>
      <c r="B11" s="30"/>
      <c r="C11" s="31"/>
      <c r="D11" s="32"/>
      <c r="E11" s="33"/>
      <c r="F11" s="28"/>
      <c r="G11" s="34" t="str">
        <f t="shared" si="0"/>
        <v/>
      </c>
    </row>
    <row r="12" spans="1:9" ht="19.5" customHeight="1" x14ac:dyDescent="0.2">
      <c r="A12" s="23">
        <v>8</v>
      </c>
      <c r="B12" s="30"/>
      <c r="C12" s="31"/>
      <c r="D12" s="32"/>
      <c r="E12" s="33"/>
      <c r="F12" s="28"/>
      <c r="G12" s="34" t="str">
        <f t="shared" si="0"/>
        <v/>
      </c>
    </row>
    <row r="13" spans="1:9" ht="19.5" customHeight="1" x14ac:dyDescent="0.2">
      <c r="A13" s="23">
        <v>9</v>
      </c>
      <c r="B13" s="30"/>
      <c r="C13" s="31"/>
      <c r="D13" s="32"/>
      <c r="E13" s="33"/>
      <c r="F13" s="28"/>
      <c r="G13" s="34" t="str">
        <f t="shared" si="0"/>
        <v/>
      </c>
    </row>
    <row r="14" spans="1:9" ht="19.5" customHeight="1" x14ac:dyDescent="0.2">
      <c r="A14" s="23">
        <v>10</v>
      </c>
      <c r="B14" s="30"/>
      <c r="C14" s="31"/>
      <c r="D14" s="32"/>
      <c r="E14" s="33"/>
      <c r="F14" s="28"/>
      <c r="G14" s="34" t="str">
        <f t="shared" si="0"/>
        <v/>
      </c>
    </row>
    <row r="15" spans="1:9" ht="19.5" customHeight="1" x14ac:dyDescent="0.2">
      <c r="A15" s="23">
        <v>11</v>
      </c>
      <c r="B15" s="30"/>
      <c r="C15" s="31"/>
      <c r="D15" s="32"/>
      <c r="E15" s="33"/>
      <c r="F15" s="28"/>
      <c r="G15" s="34" t="str">
        <f t="shared" si="0"/>
        <v/>
      </c>
    </row>
    <row r="16" spans="1:9" ht="19.5" customHeight="1" x14ac:dyDescent="0.2">
      <c r="A16" s="23">
        <v>12</v>
      </c>
      <c r="B16" s="30"/>
      <c r="C16" s="31"/>
      <c r="D16" s="32"/>
      <c r="E16" s="33"/>
      <c r="F16" s="28"/>
      <c r="G16" s="34" t="str">
        <f t="shared" si="0"/>
        <v/>
      </c>
    </row>
    <row r="17" spans="1:11" ht="19.5" customHeight="1" x14ac:dyDescent="0.2">
      <c r="A17" s="23">
        <v>13</v>
      </c>
      <c r="B17" s="30"/>
      <c r="C17" s="31"/>
      <c r="D17" s="32"/>
      <c r="E17" s="33"/>
      <c r="F17" s="28"/>
      <c r="G17" s="34" t="str">
        <f t="shared" si="0"/>
        <v/>
      </c>
    </row>
    <row r="18" spans="1:11" ht="19.5" customHeight="1" x14ac:dyDescent="0.2">
      <c r="A18" s="23">
        <v>14</v>
      </c>
      <c r="B18" s="30"/>
      <c r="C18" s="31"/>
      <c r="D18" s="32"/>
      <c r="E18" s="33"/>
      <c r="F18" s="28"/>
      <c r="G18" s="34" t="str">
        <f t="shared" si="0"/>
        <v/>
      </c>
    </row>
    <row r="19" spans="1:11" ht="19.5" customHeight="1" x14ac:dyDescent="0.2">
      <c r="A19" s="23">
        <v>15</v>
      </c>
      <c r="B19" s="30"/>
      <c r="C19" s="31"/>
      <c r="D19" s="32"/>
      <c r="E19" s="33"/>
      <c r="F19" s="28"/>
      <c r="G19" s="34" t="str">
        <f t="shared" si="0"/>
        <v/>
      </c>
    </row>
    <row r="20" spans="1:11" ht="19.5" customHeight="1" x14ac:dyDescent="0.2">
      <c r="A20" s="23">
        <v>16</v>
      </c>
      <c r="B20" s="30"/>
      <c r="C20" s="31"/>
      <c r="D20" s="32"/>
      <c r="E20" s="33"/>
      <c r="F20" s="28"/>
      <c r="G20" s="34" t="str">
        <f t="shared" si="0"/>
        <v/>
      </c>
    </row>
    <row r="21" spans="1:11" ht="19.5" customHeight="1" x14ac:dyDescent="0.2">
      <c r="A21" s="23">
        <v>17</v>
      </c>
      <c r="B21" s="30"/>
      <c r="C21" s="31"/>
      <c r="D21" s="32"/>
      <c r="E21" s="33"/>
      <c r="F21" s="28"/>
      <c r="G21" s="34" t="str">
        <f t="shared" si="0"/>
        <v/>
      </c>
      <c r="J21" s="69" t="s">
        <v>126</v>
      </c>
      <c r="K21" s="64"/>
    </row>
    <row r="22" spans="1:11" ht="19.5" customHeight="1" x14ac:dyDescent="0.2">
      <c r="A22" s="23">
        <v>18</v>
      </c>
      <c r="B22" s="30"/>
      <c r="C22" s="31"/>
      <c r="D22" s="32"/>
      <c r="E22" s="33"/>
      <c r="F22" s="28"/>
      <c r="G22" s="34" t="str">
        <f t="shared" si="0"/>
        <v/>
      </c>
      <c r="J22" s="70" t="s">
        <v>127</v>
      </c>
      <c r="K22" s="54">
        <f>IF(ROUNDDOWN(G37*2/3-G39,-3)&gt;G35,G35,ROUNDDOWN(G37*2/3-G39,-3))</f>
        <v>0</v>
      </c>
    </row>
    <row r="23" spans="1:11" ht="19.5" customHeight="1" x14ac:dyDescent="0.2">
      <c r="A23" s="23">
        <v>19</v>
      </c>
      <c r="B23" s="30"/>
      <c r="C23" s="31"/>
      <c r="D23" s="32"/>
      <c r="E23" s="33"/>
      <c r="F23" s="28"/>
      <c r="G23" s="34" t="str">
        <f t="shared" si="0"/>
        <v/>
      </c>
      <c r="J23" s="70" t="s">
        <v>128</v>
      </c>
      <c r="K23" s="54">
        <f>IF(ROUNDDOWN(G37*2/3,-3)&gt;G35,G35,ROUNDDOWN(G37*2/3,-3))</f>
        <v>0</v>
      </c>
    </row>
    <row r="24" spans="1:11" ht="19.5" customHeight="1" x14ac:dyDescent="0.2">
      <c r="A24" s="23">
        <v>20</v>
      </c>
      <c r="B24" s="30"/>
      <c r="C24" s="31"/>
      <c r="D24" s="32"/>
      <c r="E24" s="33"/>
      <c r="F24" s="28"/>
      <c r="G24" s="34" t="str">
        <f t="shared" si="0"/>
        <v/>
      </c>
      <c r="J24" s="69"/>
      <c r="K24" s="69"/>
    </row>
    <row r="25" spans="1:11" ht="19.5" customHeight="1" x14ac:dyDescent="0.2">
      <c r="A25" s="23">
        <v>21</v>
      </c>
      <c r="B25" s="30"/>
      <c r="C25" s="31"/>
      <c r="D25" s="32"/>
      <c r="E25" s="33"/>
      <c r="F25" s="28"/>
      <c r="G25" s="34" t="str">
        <f t="shared" si="0"/>
        <v/>
      </c>
      <c r="J25" s="70" t="s">
        <v>134</v>
      </c>
      <c r="K25" s="71">
        <v>30000000</v>
      </c>
    </row>
    <row r="26" spans="1:11" ht="19.5" customHeight="1" x14ac:dyDescent="0.2">
      <c r="A26" s="23">
        <v>22</v>
      </c>
      <c r="B26" s="30"/>
      <c r="C26" s="31"/>
      <c r="D26" s="32"/>
      <c r="E26" s="33"/>
      <c r="F26" s="28"/>
      <c r="G26" s="34" t="str">
        <f t="shared" si="0"/>
        <v/>
      </c>
      <c r="J26" s="70" t="s">
        <v>135</v>
      </c>
      <c r="K26" s="54">
        <v>10000</v>
      </c>
    </row>
    <row r="27" spans="1:11" ht="19.5" customHeight="1" x14ac:dyDescent="0.2">
      <c r="A27" s="23">
        <v>23</v>
      </c>
      <c r="B27" s="30"/>
      <c r="C27" s="31"/>
      <c r="D27" s="32"/>
      <c r="E27" s="33"/>
      <c r="F27" s="28"/>
      <c r="G27" s="34" t="str">
        <f t="shared" si="0"/>
        <v/>
      </c>
      <c r="J27" s="70" t="s">
        <v>136</v>
      </c>
      <c r="K27" s="71">
        <f>IF(E36*K26&gt;K25,K25,E36*K26)</f>
        <v>0</v>
      </c>
    </row>
    <row r="28" spans="1:11" ht="19.5" customHeight="1" x14ac:dyDescent="0.2">
      <c r="A28" s="23">
        <v>24</v>
      </c>
      <c r="B28" s="30"/>
      <c r="C28" s="31"/>
      <c r="D28" s="32"/>
      <c r="E28" s="33"/>
      <c r="F28" s="28"/>
      <c r="G28" s="34" t="str">
        <f t="shared" si="0"/>
        <v/>
      </c>
    </row>
    <row r="29" spans="1:11" ht="19.5" customHeight="1" x14ac:dyDescent="0.2">
      <c r="A29" s="23">
        <v>25</v>
      </c>
      <c r="B29" s="30"/>
      <c r="C29" s="31"/>
      <c r="D29" s="32"/>
      <c r="E29" s="33"/>
      <c r="F29" s="28"/>
      <c r="G29" s="34" t="str">
        <f t="shared" si="0"/>
        <v/>
      </c>
    </row>
    <row r="30" spans="1:11" ht="19.5" customHeight="1" x14ac:dyDescent="0.2">
      <c r="A30" s="23">
        <v>26</v>
      </c>
      <c r="B30" s="30"/>
      <c r="C30" s="31"/>
      <c r="D30" s="32"/>
      <c r="E30" s="33"/>
      <c r="F30" s="28"/>
      <c r="G30" s="34" t="str">
        <f t="shared" si="0"/>
        <v/>
      </c>
    </row>
    <row r="31" spans="1:11" ht="19.5" customHeight="1" x14ac:dyDescent="0.2">
      <c r="A31" s="23">
        <v>27</v>
      </c>
      <c r="B31" s="30"/>
      <c r="C31" s="31"/>
      <c r="D31" s="32"/>
      <c r="E31" s="33"/>
      <c r="F31" s="28"/>
      <c r="G31" s="34" t="str">
        <f t="shared" si="0"/>
        <v/>
      </c>
    </row>
    <row r="32" spans="1:11" ht="19.5" customHeight="1" x14ac:dyDescent="0.2">
      <c r="A32" s="23">
        <v>28</v>
      </c>
      <c r="B32" s="30"/>
      <c r="C32" s="31"/>
      <c r="D32" s="32"/>
      <c r="E32" s="33"/>
      <c r="F32" s="28"/>
      <c r="G32" s="34" t="str">
        <f>IF(D32="","",D32*E32)</f>
        <v/>
      </c>
    </row>
    <row r="33" spans="1:9" ht="19.5" customHeight="1" x14ac:dyDescent="0.2">
      <c r="A33" s="23">
        <v>29</v>
      </c>
      <c r="B33" s="30"/>
      <c r="C33" s="31"/>
      <c r="D33" s="32"/>
      <c r="E33" s="33"/>
      <c r="F33" s="28"/>
      <c r="G33" s="34" t="str">
        <f t="shared" ref="G33" si="1">IF(D33="","",D33*E33)</f>
        <v/>
      </c>
    </row>
    <row r="34" spans="1:9" ht="19.5" customHeight="1" thickBot="1" x14ac:dyDescent="0.25">
      <c r="A34" s="23">
        <v>30</v>
      </c>
      <c r="B34" s="35"/>
      <c r="C34" s="36"/>
      <c r="D34" s="37"/>
      <c r="E34" s="38"/>
      <c r="F34" s="39"/>
      <c r="G34" s="40" t="str">
        <f t="shared" si="0"/>
        <v/>
      </c>
    </row>
    <row r="35" spans="1:9" ht="24" customHeight="1" x14ac:dyDescent="0.2">
      <c r="A35" s="15"/>
      <c r="B35" s="214" t="s">
        <v>105</v>
      </c>
      <c r="C35" s="215"/>
      <c r="D35" s="65" t="s">
        <v>139</v>
      </c>
      <c r="E35" s="45"/>
      <c r="F35" s="59" t="s">
        <v>7</v>
      </c>
      <c r="G35" s="66">
        <f>E35*K27</f>
        <v>0</v>
      </c>
    </row>
    <row r="36" spans="1:9" ht="24" customHeight="1" x14ac:dyDescent="0.2">
      <c r="A36" s="15"/>
      <c r="B36" s="216"/>
      <c r="C36" s="217"/>
      <c r="D36" s="67" t="s">
        <v>99</v>
      </c>
      <c r="E36" s="47"/>
      <c r="F36" s="61" t="s">
        <v>100</v>
      </c>
      <c r="G36" s="68"/>
      <c r="I36" s="48"/>
    </row>
    <row r="37" spans="1:9" ht="24" customHeight="1" x14ac:dyDescent="0.2">
      <c r="A37" s="15"/>
      <c r="B37" s="218" t="s">
        <v>106</v>
      </c>
      <c r="C37" s="219"/>
      <c r="D37" s="201"/>
      <c r="E37" s="202"/>
      <c r="F37" s="203"/>
      <c r="G37" s="56">
        <f>SUMIF(B5:B34,"&lt;&gt;"&amp;"▼助成対象外",G5:G34)</f>
        <v>0</v>
      </c>
    </row>
    <row r="38" spans="1:9" ht="24" customHeight="1" x14ac:dyDescent="0.2">
      <c r="A38" s="15"/>
      <c r="B38" s="218" t="s">
        <v>107</v>
      </c>
      <c r="C38" s="219"/>
      <c r="D38" s="201"/>
      <c r="E38" s="202"/>
      <c r="F38" s="203"/>
      <c r="G38" s="56">
        <f>SUMIF(B5:B34,"▼助成対象外",G5:G34)</f>
        <v>0</v>
      </c>
    </row>
    <row r="39" spans="1:9" ht="24" customHeight="1" thickBot="1" x14ac:dyDescent="0.25">
      <c r="A39" s="15"/>
      <c r="B39" s="220" t="s">
        <v>73</v>
      </c>
      <c r="C39" s="221"/>
      <c r="D39" s="63" t="s">
        <v>74</v>
      </c>
      <c r="E39" s="207" t="s">
        <v>128</v>
      </c>
      <c r="F39" s="208"/>
      <c r="G39" s="42"/>
      <c r="H39" s="48" t="s">
        <v>157</v>
      </c>
    </row>
    <row r="40" spans="1:9" ht="37.5" customHeight="1" thickTop="1" thickBot="1" x14ac:dyDescent="0.25">
      <c r="A40" s="15"/>
      <c r="B40" s="222" t="s">
        <v>108</v>
      </c>
      <c r="C40" s="223"/>
      <c r="D40" s="211">
        <f>IF(E39=J22,K22,IF(E39=J23,K23,""))</f>
        <v>0</v>
      </c>
      <c r="E40" s="212"/>
      <c r="F40" s="213"/>
      <c r="G40" s="57">
        <f>IF(ISERROR(D40),0,IF(D40&lt;0,0,D40))</f>
        <v>0</v>
      </c>
    </row>
    <row r="41" spans="1:9" ht="22.5" customHeight="1" x14ac:dyDescent="0.2">
      <c r="A41" s="15"/>
      <c r="B41" s="204" t="s">
        <v>76</v>
      </c>
      <c r="C41" s="204"/>
      <c r="D41" s="204"/>
      <c r="E41" s="204"/>
      <c r="F41" s="204"/>
      <c r="G41" s="204"/>
      <c r="H41" s="43"/>
    </row>
  </sheetData>
  <sheetProtection algorithmName="SHA-512" hashValue="EyR9dvPfZkXxB+6mV1EcuAIBM+BsSRTqqVfHMdXdjDY0y2gT+TJ3h5QuKbrWqEPHRMwHxbh57CGmP32gWdXrtw==" saltValue="5IOguEaYCSmMw6Z/lGga8w=="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
  <conditionalFormatting sqref="G39">
    <cfRule type="expression" dxfId="2" priority="1">
      <formula>OR(AND($E$39="申請無し",$G$39&lt;&gt;0),AND($E$39="申請有り",$G$39&lt;=0))</formula>
    </cfRule>
  </conditionalFormatting>
  <dataValidations count="2">
    <dataValidation type="whole" operator="greaterThanOrEqual" allowBlank="1" showInputMessage="1" sqref="E36" xr:uid="{628DF3FF-918B-4C9E-860C-F616BF8D6A44}">
      <formula1>0</formula1>
    </dataValidation>
    <dataValidation imeMode="off" allowBlank="1" showInputMessage="1" showErrorMessage="1" sqref="G39 D5:E34 G5:G34" xr:uid="{43C3E6CB-5E7E-4A33-95E5-07F1B93B64A3}"/>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68815E6-E7AA-4379-AFA4-AC75383944E9}">
          <x14:formula1>
            <xm:f>'選択肢 (2)'!$I$2:$I$4</xm:f>
          </x14:formula1>
          <xm:sqref>E39:F39</xm:sqref>
        </x14:dataValidation>
        <x14:dataValidation type="list" allowBlank="1" showInputMessage="1" showErrorMessage="1" xr:uid="{71AA466B-C563-49A0-B712-585022D6E146}">
          <x14:formula1>
            <xm:f>'選択肢 (2)'!$F$3:$F$7</xm:f>
          </x14:formula1>
          <xm:sqref>B5:B34</xm:sqref>
        </x14:dataValidation>
        <x14:dataValidation type="list" imeMode="off" allowBlank="1" xr:uid="{156F7F25-CDE9-418C-82A6-F31829906097}">
          <x14:formula1>
            <xm:f>'選択肢 (2)'!$G$3:$G$16</xm:f>
          </x14:formula1>
          <xm:sqref>F5:F34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選択肢 (2)</vt:lpstr>
      <vt:lpstr>18号</vt:lpstr>
      <vt:lpstr>18号別紙１（活用設備）</vt:lpstr>
      <vt:lpstr>18号別紙２（燃料電池）</vt:lpstr>
      <vt:lpstr>18号別紙３（水素ボイラー）</vt:lpstr>
      <vt:lpstr>18号別紙４（温水発生機）</vt:lpstr>
      <vt:lpstr>18号別紙５（水素バーナー）</vt:lpstr>
      <vt:lpstr>18号別紙６-1（カードル）</vt:lpstr>
      <vt:lpstr>18号別紙６-2（トレーラー）</vt:lpstr>
      <vt:lpstr>18号別紙６-3（吸蔵合金）</vt:lpstr>
      <vt:lpstr>18号別紙６-4（圧縮装置等）</vt:lpstr>
      <vt:lpstr>'18号'!Print_Area</vt:lpstr>
      <vt:lpstr>'18号別紙１（活用設備）'!Print_Area</vt:lpstr>
      <vt:lpstr>'18号別紙２（燃料電池）'!Print_Area</vt:lpstr>
      <vt:lpstr>'18号別紙３（水素ボイラー）'!Print_Area</vt:lpstr>
      <vt:lpstr>'18号別紙４（温水発生機）'!Print_Area</vt:lpstr>
      <vt:lpstr>'18号別紙５（水素バーナー）'!Print_Area</vt:lpstr>
      <vt:lpstr>'18号別紙６-1（カードル）'!Print_Area</vt:lpstr>
      <vt:lpstr>'18号別紙６-2（トレーラー）'!Print_Area</vt:lpstr>
      <vt:lpstr>'18号別紙６-3（吸蔵合金）'!Print_Area</vt:lpstr>
      <vt:lpstr>'18号別紙６-4（圧縮装置等）'!Print_Area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2023-02-02T04:43:41Z</dcterms:created>
  <dcterms:modified xsi:type="dcterms:W3CDTF">2024-05-01T07:33:18Z</dcterms:modified>
</cp:coreProperties>
</file>