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ctrlProps/ctrlProp32.xml" ContentType="application/vnd.ms-excel.controlpropertie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8970" tabRatio="851"/>
  </bookViews>
  <sheets>
    <sheet name="チェックシート" sheetId="1" r:id="rId1"/>
    <sheet name="交付申請書（第一面）" sheetId="2" r:id="rId2"/>
    <sheet name="第一面別紙" sheetId="14" r:id="rId3"/>
    <sheet name="交付申請書（第二面）" sheetId="3" r:id="rId4"/>
    <sheet name="交付申請書（第三面）" sheetId="10" r:id="rId5"/>
    <sheet name="別紙" sheetId="7" r:id="rId6"/>
    <sheet name="交付要件等確認書（建築主） " sheetId="11" r:id="rId7"/>
    <sheet name="交付要件等確認書（リース等事業者）" sheetId="12" r:id="rId8"/>
    <sheet name="手続代行誓約書" sheetId="13" r:id="rId9"/>
  </sheets>
  <definedNames>
    <definedName name="_xlnm.Print_Area" localSheetId="0">チェックシート!$A$1:$CN$37</definedName>
    <definedName name="_xlnm.Print_Area" localSheetId="1">'交付申請書（第一面）'!$B$1:$CO$58</definedName>
    <definedName name="_xlnm.Print_Area" localSheetId="4">'交付申請書（第三面）'!$A$1:$T$32</definedName>
    <definedName name="_xlnm.Print_Area" localSheetId="3">'交付申請書（第二面）'!$A$1:$T$93</definedName>
    <definedName name="_xlnm.Print_Area" localSheetId="7">'交付要件等確認書（リース等事業者）'!$A$1:$AJ$54</definedName>
    <definedName name="_xlnm.Print_Area" localSheetId="6">'交付要件等確認書（建築主） '!$A$1:$AJ$48</definedName>
    <definedName name="_xlnm.Print_Area" localSheetId="8">手続代行誓約書!$A$1:$AC$41</definedName>
    <definedName name="_xlnm.Print_Area" localSheetId="2">第一面別紙!$B$1:$CO$36</definedName>
    <definedName name="_xlnm.Print_Area" localSheetId="5">別紙!$A$1:$AC$26</definedName>
    <definedName name="Z_C1B41FD0_5F50_4D33_B8DF_56D3A4842130_.wvu.PrintArea" localSheetId="0" hidden="1">チェックシート!#REF!</definedName>
    <definedName name="Z_C1B41FD0_5F50_4D33_B8DF_56D3A4842130_.wvu.PrintArea" localSheetId="1" hidden="1">'交付申請書（第一面）'!$A$7:$CO$44</definedName>
    <definedName name="Z_C1B41FD0_5F50_4D33_B8DF_56D3A4842130_.wvu.PrintArea" localSheetId="2" hidden="1">第一面別紙!$A$7:$CO$35</definedName>
    <definedName name="くく" localSheetId="2">#REF!</definedName>
    <definedName name="くく">#REF!</definedName>
    <definedName name="実績報告" localSheetId="2">#REF!</definedName>
    <definedName name="実績報告">#REF!</definedName>
    <definedName name="設備" localSheetId="6">#REF!</definedName>
    <definedName name="設備" localSheetId="2">#REF!</definedName>
    <definedName name="設備">#REF!</definedName>
    <definedName name="大分類" localSheetId="0">#REF!</definedName>
    <definedName name="大分類" localSheetId="1">#REF!</definedName>
    <definedName name="大分類" localSheetId="4">#REF!</definedName>
    <definedName name="大分類" localSheetId="3">#REF!</definedName>
    <definedName name="大分類" localSheetId="7">#REF!</definedName>
    <definedName name="大分類" localSheetId="6">#REF!</definedName>
    <definedName name="大分類" localSheetId="8">#REF!</definedName>
    <definedName name="大分類" localSheetId="2">#REF!</definedName>
    <definedName name="大分類" localSheetId="5">#REF!</definedName>
    <definedName name="大分類">#REF!</definedName>
    <definedName name="別1その2" localSheetId="2">#REF!</definedName>
    <definedName name="別1その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2" i="3" l="1"/>
  <c r="AR17" i="7" l="1"/>
  <c r="AF17" i="7" s="1"/>
  <c r="AR20" i="7"/>
  <c r="AF20" i="7" s="1"/>
  <c r="AR21" i="7"/>
  <c r="AF21" i="7" s="1"/>
  <c r="AO21" i="7"/>
  <c r="AO20" i="7"/>
  <c r="AR19" i="7"/>
  <c r="AF19" i="7" s="1"/>
  <c r="AO19" i="7"/>
  <c r="AR18" i="7"/>
  <c r="AF18" i="7" s="1"/>
  <c r="AO18" i="7"/>
  <c r="AO17" i="7"/>
  <c r="AR16" i="7"/>
  <c r="AF16" i="7" s="1"/>
  <c r="AO16" i="7"/>
  <c r="AR15" i="7"/>
  <c r="AF15" i="7" s="1"/>
  <c r="AO15" i="7"/>
  <c r="AR14" i="7"/>
  <c r="AF14" i="7" s="1"/>
  <c r="AO14" i="7"/>
  <c r="AR13" i="7"/>
  <c r="AF13" i="7" s="1"/>
  <c r="AO13" i="7"/>
  <c r="W17" i="7" l="1"/>
  <c r="W18" i="7"/>
  <c r="W13" i="7"/>
  <c r="W21" i="7"/>
  <c r="W19" i="7"/>
  <c r="W14" i="7"/>
  <c r="W15" i="7"/>
  <c r="W16" i="7"/>
  <c r="W20" i="7"/>
  <c r="AE10" i="10"/>
  <c r="N11" i="3" l="1"/>
  <c r="H6" i="13" l="1" a="1"/>
  <c r="H6" i="13" s="1"/>
  <c r="F3" i="7" a="1"/>
  <c r="F3" i="7" s="1"/>
  <c r="F3" i="10" a="1"/>
  <c r="F3" i="10" s="1"/>
  <c r="F3" i="3" a="1"/>
  <c r="F3" i="3" s="1"/>
  <c r="V7" i="14" a="1"/>
  <c r="V7" i="14" s="1"/>
  <c r="N92" i="3" l="1"/>
  <c r="AB76" i="3" l="1"/>
  <c r="Q76" i="3" s="1"/>
  <c r="Q75" i="3"/>
  <c r="AQ69" i="3"/>
  <c r="AO69" i="3"/>
  <c r="AM69" i="3"/>
  <c r="AQ64" i="3"/>
  <c r="AO64" i="3"/>
  <c r="AM64" i="3"/>
  <c r="AQ59" i="3"/>
  <c r="AO59" i="3"/>
  <c r="AM59" i="3"/>
  <c r="AQ54" i="3"/>
  <c r="AO54" i="3"/>
  <c r="AM54" i="3"/>
  <c r="AQ49" i="3"/>
  <c r="AO49" i="3"/>
  <c r="AM49" i="3"/>
  <c r="AQ44" i="3"/>
  <c r="AO44" i="3"/>
  <c r="AM44" i="3"/>
  <c r="AQ39" i="3"/>
  <c r="AO39" i="3"/>
  <c r="AM39" i="3"/>
  <c r="AQ34" i="3"/>
  <c r="AO34" i="3"/>
  <c r="AM34" i="3"/>
  <c r="AQ29" i="3"/>
  <c r="AO29" i="3"/>
  <c r="AM29" i="3"/>
  <c r="AQ24" i="3"/>
  <c r="AO24" i="3"/>
  <c r="AM24" i="3"/>
  <c r="AQ73" i="3"/>
  <c r="AO73" i="3"/>
  <c r="AM73" i="3"/>
  <c r="AQ72" i="3"/>
  <c r="AO72" i="3"/>
  <c r="AM72" i="3"/>
  <c r="AQ71" i="3"/>
  <c r="AO71" i="3"/>
  <c r="AM71" i="3"/>
  <c r="AQ70" i="3"/>
  <c r="AO70" i="3"/>
  <c r="AM70" i="3"/>
  <c r="AQ68" i="3"/>
  <c r="AO68" i="3"/>
  <c r="AM68" i="3"/>
  <c r="AQ67" i="3"/>
  <c r="AO67" i="3"/>
  <c r="AM67" i="3"/>
  <c r="AQ66" i="3"/>
  <c r="AO66" i="3"/>
  <c r="AM66" i="3"/>
  <c r="AQ65" i="3"/>
  <c r="AO65" i="3"/>
  <c r="AM65" i="3"/>
  <c r="AQ63" i="3"/>
  <c r="AO63" i="3"/>
  <c r="AM63" i="3"/>
  <c r="AQ62" i="3"/>
  <c r="AO62" i="3"/>
  <c r="AM62" i="3"/>
  <c r="AQ61" i="3"/>
  <c r="AO61" i="3"/>
  <c r="AM61" i="3"/>
  <c r="AQ60" i="3"/>
  <c r="AO60" i="3"/>
  <c r="AM60" i="3"/>
  <c r="AQ58" i="3"/>
  <c r="AO58" i="3"/>
  <c r="AM58" i="3"/>
  <c r="AQ57" i="3"/>
  <c r="AO57" i="3"/>
  <c r="AM57" i="3"/>
  <c r="AQ56" i="3"/>
  <c r="AO56" i="3"/>
  <c r="AM56" i="3"/>
  <c r="AQ55" i="3"/>
  <c r="AO55" i="3"/>
  <c r="AM55" i="3"/>
  <c r="AQ53" i="3"/>
  <c r="AO53" i="3"/>
  <c r="AM53" i="3"/>
  <c r="AQ52" i="3"/>
  <c r="AO52" i="3"/>
  <c r="AM52" i="3"/>
  <c r="AQ51" i="3"/>
  <c r="AO51" i="3"/>
  <c r="AM51" i="3"/>
  <c r="AQ50" i="3"/>
  <c r="AO50" i="3"/>
  <c r="AM50" i="3"/>
  <c r="AQ48" i="3"/>
  <c r="AO48" i="3"/>
  <c r="AM48" i="3"/>
  <c r="AQ47" i="3"/>
  <c r="AO47" i="3"/>
  <c r="AM47" i="3"/>
  <c r="AQ46" i="3"/>
  <c r="AO46" i="3"/>
  <c r="AM46" i="3"/>
  <c r="AQ45" i="3"/>
  <c r="AO45" i="3"/>
  <c r="AM45" i="3"/>
  <c r="AQ43" i="3"/>
  <c r="AO43" i="3"/>
  <c r="AM43" i="3"/>
  <c r="AQ42" i="3"/>
  <c r="AO42" i="3"/>
  <c r="AM42" i="3"/>
  <c r="AQ41" i="3"/>
  <c r="AO41" i="3"/>
  <c r="AM41" i="3"/>
  <c r="AQ40" i="3"/>
  <c r="AO40" i="3"/>
  <c r="AM40" i="3"/>
  <c r="AQ38" i="3"/>
  <c r="AO38" i="3"/>
  <c r="AM38" i="3"/>
  <c r="AQ37" i="3"/>
  <c r="AO37" i="3"/>
  <c r="AM37" i="3"/>
  <c r="AQ36" i="3"/>
  <c r="AO36" i="3"/>
  <c r="AM36" i="3"/>
  <c r="AQ35" i="3"/>
  <c r="AO35" i="3"/>
  <c r="AM35" i="3"/>
  <c r="AQ33" i="3"/>
  <c r="AO33" i="3"/>
  <c r="AM33" i="3"/>
  <c r="AQ32" i="3"/>
  <c r="AO32" i="3"/>
  <c r="AM32" i="3"/>
  <c r="AQ31" i="3"/>
  <c r="AO31" i="3"/>
  <c r="AM31" i="3"/>
  <c r="AQ30" i="3"/>
  <c r="AO30" i="3"/>
  <c r="AM30" i="3"/>
  <c r="AS35" i="3" l="1"/>
  <c r="AS45" i="3"/>
  <c r="AS55" i="3"/>
  <c r="AS65" i="3"/>
  <c r="AS50" i="3"/>
  <c r="AS60" i="3"/>
  <c r="AS70" i="3"/>
  <c r="AS40" i="3"/>
  <c r="AS30" i="3"/>
  <c r="AQ28" i="3"/>
  <c r="AQ27" i="3"/>
  <c r="AQ26" i="3"/>
  <c r="AQ25" i="3"/>
  <c r="AO28" i="3"/>
  <c r="AO27" i="3"/>
  <c r="AO26" i="3"/>
  <c r="AO25" i="3"/>
  <c r="AM28" i="3"/>
  <c r="AM27" i="3"/>
  <c r="AM26" i="3"/>
  <c r="AM25" i="3"/>
  <c r="AS25" i="3" l="1"/>
  <c r="AS75" i="3" l="1"/>
  <c r="N89" i="3" s="1"/>
  <c r="AA96" i="3" s="1"/>
  <c r="N93" i="3" s="1"/>
  <c r="AP83" i="3"/>
  <c r="R29" i="10" l="1"/>
  <c r="H29" i="10"/>
  <c r="AC27" i="10" s="1"/>
  <c r="AP82" i="3" l="1"/>
  <c r="N91" i="3" l="1"/>
  <c r="AR12" i="7" l="1"/>
  <c r="AO12" i="7" s="1"/>
  <c r="AG11" i="10"/>
  <c r="AE16" i="10" s="1"/>
  <c r="AF12" i="7" l="1"/>
  <c r="L19" i="10" l="1"/>
  <c r="AC28" i="10"/>
  <c r="L31" i="10" l="1"/>
  <c r="AP81" i="3"/>
  <c r="AP80" i="3"/>
  <c r="N90" i="3" l="1"/>
  <c r="D30" i="7"/>
  <c r="W12" i="7"/>
  <c r="W22" i="7" l="1"/>
  <c r="B13" i="3"/>
  <c r="N10" i="3"/>
  <c r="N13" i="3" s="1"/>
  <c r="R5" i="3"/>
  <c r="R35" i="7" l="1"/>
  <c r="R39" i="7"/>
  <c r="R32" i="7"/>
  <c r="Q25" i="7" l="1"/>
</calcChain>
</file>

<file path=xl/sharedStrings.xml><?xml version="1.0" encoding="utf-8"?>
<sst xmlns="http://schemas.openxmlformats.org/spreadsheetml/2006/main" count="870" uniqueCount="419">
  <si>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</si>
  <si>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交付申請書　提出書類チェックリスト</t>
    <rPh sb="0" eb="2">
      <t>コウフ</t>
    </rPh>
    <rPh sb="2" eb="5">
      <t>シンセイショ</t>
    </rPh>
    <rPh sb="6" eb="8">
      <t>テイシュツ</t>
    </rPh>
    <rPh sb="8" eb="10">
      <t>ショルイ</t>
    </rPh>
    <phoneticPr fontId="3"/>
  </si>
  <si>
    <t>申請者名</t>
    <rPh sb="0" eb="3">
      <t>シンセイシャ</t>
    </rPh>
    <rPh sb="3" eb="4">
      <t>メイ</t>
    </rPh>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</si>
  <si>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</si>
  <si>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No</t>
    <phoneticPr fontId="3"/>
  </si>
  <si>
    <t>様　式</t>
    <rPh sb="0" eb="1">
      <t>サマ</t>
    </rPh>
    <rPh sb="2" eb="3">
      <t>シキ</t>
    </rPh>
    <phoneticPr fontId="3"/>
  </si>
  <si>
    <t>書　類　名</t>
    <rPh sb="0" eb="1">
      <t>ショ</t>
    </rPh>
    <rPh sb="2" eb="3">
      <t>タグイ</t>
    </rPh>
    <rPh sb="4" eb="5">
      <t>メイ</t>
    </rPh>
    <phoneticPr fontId="3"/>
  </si>
  <si>
    <t>提　出　形　態</t>
    <rPh sb="0" eb="1">
      <t>テイ</t>
    </rPh>
    <rPh sb="2" eb="3">
      <t>デ</t>
    </rPh>
    <rPh sb="4" eb="5">
      <t>カタチ</t>
    </rPh>
    <rPh sb="6" eb="7">
      <t>タイ</t>
    </rPh>
    <phoneticPr fontId="3"/>
  </si>
  <si>
    <t>提出書類</t>
    <rPh sb="0" eb="2">
      <t>テイシュツ</t>
    </rPh>
    <rPh sb="2" eb="4">
      <t>ショルイ</t>
    </rPh>
    <phoneticPr fontId="3"/>
  </si>
  <si>
    <t>送付書類
チェック欄</t>
    <rPh sb="0" eb="2">
      <t>ソウフ</t>
    </rPh>
    <rPh sb="2" eb="4">
      <t>ショルイ</t>
    </rPh>
    <rPh sb="9" eb="10">
      <t>ラン</t>
    </rPh>
    <phoneticPr fontId="3"/>
  </si>
  <si>
    <t>1</t>
    <phoneticPr fontId="3"/>
  </si>
  <si>
    <t>本紙</t>
    <rPh sb="0" eb="2">
      <t>ホンシ</t>
    </rPh>
    <phoneticPr fontId="3"/>
  </si>
  <si>
    <t>提出書類チェックリスト</t>
    <rPh sb="0" eb="2">
      <t>テイシュツ</t>
    </rPh>
    <rPh sb="2" eb="4">
      <t>ショルイ</t>
    </rPh>
    <phoneticPr fontId="3"/>
  </si>
  <si>
    <t>原本</t>
    <rPh sb="0" eb="2">
      <t>ゲンポン</t>
    </rPh>
    <phoneticPr fontId="3"/>
  </si>
  <si>
    <t>必須</t>
  </si>
  <si>
    <t>2</t>
  </si>
  <si>
    <t>第1号様式</t>
    <rPh sb="0" eb="1">
      <t>ダイ</t>
    </rPh>
    <rPh sb="2" eb="3">
      <t>ゴウ</t>
    </rPh>
    <rPh sb="3" eb="5">
      <t>ヨウシキ</t>
    </rPh>
    <phoneticPr fontId="3"/>
  </si>
  <si>
    <t>3</t>
    <phoneticPr fontId="3"/>
  </si>
  <si>
    <t>別紙</t>
    <rPh sb="0" eb="2">
      <t>ベッシ</t>
    </rPh>
    <phoneticPr fontId="3"/>
  </si>
  <si>
    <t>別紙（蓄電池を2台以上設置する場合の明細書）</t>
    <rPh sb="0" eb="2">
      <t>ベッシ</t>
    </rPh>
    <rPh sb="3" eb="6">
      <t>チクデンチ</t>
    </rPh>
    <rPh sb="8" eb="9">
      <t>ダイ</t>
    </rPh>
    <rPh sb="9" eb="11">
      <t>イジョウ</t>
    </rPh>
    <rPh sb="11" eb="13">
      <t>セッチ</t>
    </rPh>
    <rPh sb="15" eb="17">
      <t>バアイ</t>
    </rPh>
    <rPh sb="18" eb="21">
      <t>メイサイショ</t>
    </rPh>
    <phoneticPr fontId="3"/>
  </si>
  <si>
    <t>該当者
のみ</t>
    <rPh sb="0" eb="3">
      <t>ガイトウシャ</t>
    </rPh>
    <phoneticPr fontId="6"/>
  </si>
  <si>
    <t>自由</t>
    <rPh sb="0" eb="2">
      <t>ジユウ</t>
    </rPh>
    <phoneticPr fontId="3"/>
  </si>
  <si>
    <t>※2</t>
    <phoneticPr fontId="3"/>
  </si>
  <si>
    <t>5</t>
    <phoneticPr fontId="3"/>
  </si>
  <si>
    <t>工事請負契約書の写し</t>
    <rPh sb="0" eb="2">
      <t>コウジ</t>
    </rPh>
    <rPh sb="2" eb="4">
      <t>ウケオイ</t>
    </rPh>
    <rPh sb="4" eb="7">
      <t>ケイヤクショ</t>
    </rPh>
    <rPh sb="8" eb="9">
      <t>ウツ</t>
    </rPh>
    <phoneticPr fontId="5"/>
  </si>
  <si>
    <t>※3</t>
    <phoneticPr fontId="3"/>
  </si>
  <si>
    <t>コピー</t>
    <phoneticPr fontId="3"/>
  </si>
  <si>
    <t>事業計画書の写し(請負契約を締結しない場合)</t>
    <phoneticPr fontId="3"/>
  </si>
  <si>
    <t>電子契約締結証明書等の写し</t>
    <rPh sb="0" eb="4">
      <t>デンシケイヤク</t>
    </rPh>
    <rPh sb="4" eb="9">
      <t>テイケツショウメイショ</t>
    </rPh>
    <rPh sb="9" eb="10">
      <t>ナド</t>
    </rPh>
    <rPh sb="11" eb="12">
      <t>ウツ</t>
    </rPh>
    <phoneticPr fontId="5"/>
  </si>
  <si>
    <t>※4</t>
    <phoneticPr fontId="3"/>
  </si>
  <si>
    <t>6</t>
    <phoneticPr fontId="3"/>
  </si>
  <si>
    <t>※5</t>
    <phoneticPr fontId="3"/>
  </si>
  <si>
    <t>コピー
（有効期限内のもの）</t>
    <phoneticPr fontId="3"/>
  </si>
  <si>
    <t>【法人】実在証明書類
（建築主及びリース等事業者）</t>
    <rPh sb="1" eb="3">
      <t>ホウジン</t>
    </rPh>
    <rPh sb="12" eb="14">
      <t>ケンチク</t>
    </rPh>
    <rPh sb="14" eb="15">
      <t>ヌシ</t>
    </rPh>
    <rPh sb="15" eb="16">
      <t>オヨ</t>
    </rPh>
    <rPh sb="20" eb="21">
      <t>ナド</t>
    </rPh>
    <rPh sb="21" eb="23">
      <t>ジギョウ</t>
    </rPh>
    <rPh sb="23" eb="24">
      <t>シャ</t>
    </rPh>
    <phoneticPr fontId="6"/>
  </si>
  <si>
    <t>コピー
（3か月以内に発行されたものであること）</t>
    <phoneticPr fontId="3"/>
  </si>
  <si>
    <t>7</t>
    <phoneticPr fontId="3"/>
  </si>
  <si>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</si>
  <si>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3"/>
  </si>
  <si>
    <t>注文者（申請者と同一であること）・請負契約者・対象住宅の住所（地番）・契約印（注文者と請負契約者双方の印）・契約日（交付申請日以前に締結していること）・印紙（割印されているもの）が記載されていること。</t>
    <rPh sb="58" eb="60">
      <t>コウフ</t>
    </rPh>
    <rPh sb="60" eb="62">
      <t>シンセイ</t>
    </rPh>
    <rPh sb="62" eb="63">
      <t>ビ</t>
    </rPh>
    <rPh sb="63" eb="65">
      <t>イゼン</t>
    </rPh>
    <rPh sb="66" eb="68">
      <t>テイケツ</t>
    </rPh>
    <phoneticPr fontId="3"/>
  </si>
  <si>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3"/>
  </si>
  <si>
    <t>本人確認書類、実在証明書類は手引きに記載のものの内いずれかの写しをご提出ください。</t>
    <rPh sb="0" eb="2">
      <t>ホンニン</t>
    </rPh>
    <rPh sb="2" eb="4">
      <t>カクニン</t>
    </rPh>
    <rPh sb="4" eb="6">
      <t>ショルイ</t>
    </rPh>
    <rPh sb="7" eb="9">
      <t>ジツザイ</t>
    </rPh>
    <rPh sb="9" eb="11">
      <t>ショウメイ</t>
    </rPh>
    <rPh sb="11" eb="13">
      <t>ショルイ</t>
    </rPh>
    <rPh sb="14" eb="16">
      <t>テビ</t>
    </rPh>
    <rPh sb="18" eb="20">
      <t>キサイ</t>
    </rPh>
    <rPh sb="24" eb="25">
      <t>ウチ</t>
    </rPh>
    <rPh sb="30" eb="31">
      <t>ウツ</t>
    </rPh>
    <rPh sb="34" eb="36">
      <t>テイシュツ</t>
    </rPh>
    <phoneticPr fontId="3"/>
  </si>
  <si>
    <t>実在証明書類は登記情報提供サービスを利用したインターネットでコピーしたものは不可。</t>
    <rPh sb="0" eb="2">
      <t>ジツザイ</t>
    </rPh>
    <rPh sb="2" eb="6">
      <t>ショウメイショルイ</t>
    </rPh>
    <phoneticPr fontId="3"/>
  </si>
  <si>
    <t>別記第1号様式</t>
    <rPh sb="0" eb="2">
      <t>ベッキ</t>
    </rPh>
    <rPh sb="4" eb="5">
      <t>ゴウ</t>
    </rPh>
    <rPh sb="5" eb="7">
      <t>ヨウシキ</t>
    </rPh>
    <phoneticPr fontId="6"/>
  </si>
  <si>
    <t>受付日（公社記入欄）</t>
    <rPh sb="0" eb="2">
      <t>ウケツケ</t>
    </rPh>
    <rPh sb="2" eb="3">
      <t>ヒ</t>
    </rPh>
    <rPh sb="4" eb="6">
      <t>コウシャ</t>
    </rPh>
    <rPh sb="6" eb="9">
      <t>キニュウラン</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</si>
  <si>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6"/>
  </si>
  <si>
    <t>記入日</t>
    <rPh sb="0" eb="2">
      <t>キニュウ</t>
    </rPh>
    <rPh sb="2" eb="3">
      <t>ビ</t>
    </rPh>
    <phoneticPr fontId="3"/>
  </si>
  <si>
    <t>年</t>
    <rPh sb="0" eb="1">
      <t>ネン</t>
    </rPh>
    <phoneticPr fontId="3"/>
  </si>
  <si>
    <t>月</t>
    <rPh sb="0" eb="1">
      <t>ガツ</t>
    </rPh>
    <phoneticPr fontId="3"/>
  </si>
  <si>
    <t>日</t>
    <rPh sb="0" eb="1">
      <t>ニチ</t>
    </rPh>
    <phoneticPr fontId="3"/>
  </si>
  <si>
    <t>理事長</t>
    <rPh sb="0" eb="3">
      <t>リジチョウ</t>
    </rPh>
    <phoneticPr fontId="6"/>
  </si>
  <si>
    <t>殿</t>
    <rPh sb="0" eb="1">
      <t>トノ</t>
    </rPh>
    <phoneticPr fontId="6"/>
  </si>
  <si>
    <t>東京ゼロエミ住宅導入促進事業　助成金交付申請書</t>
    <rPh sb="0" eb="2">
      <t>トウキョウ</t>
    </rPh>
    <rPh sb="6" eb="14">
      <t>ジュウタクドウニュウソクシンジギョウ</t>
    </rPh>
    <phoneticPr fontId="6"/>
  </si>
  <si>
    <t>（第一面）</t>
    <rPh sb="1" eb="2">
      <t>ダイ</t>
    </rPh>
    <rPh sb="2" eb="3">
      <t>イチ</t>
    </rPh>
    <rPh sb="3" eb="4">
      <t>メン</t>
    </rPh>
    <phoneticPr fontId="3"/>
  </si>
  <si>
    <t>1　申請者情報</t>
    <rPh sb="2" eb="5">
      <t>シンセイシャ</t>
    </rPh>
    <rPh sb="5" eb="7">
      <t>ジョウホウ</t>
    </rPh>
    <phoneticPr fontId="3"/>
  </si>
  <si>
    <t>　1-1　建築主（個人の場合に記入してください。）</t>
    <rPh sb="5" eb="7">
      <t>ケンチク</t>
    </rPh>
    <rPh sb="7" eb="8">
      <t>ヌシ</t>
    </rPh>
    <rPh sb="9" eb="11">
      <t>コジン</t>
    </rPh>
    <rPh sb="12" eb="14">
      <t>バアイ</t>
    </rPh>
    <rPh sb="15" eb="17">
      <t>キニュウ</t>
    </rPh>
    <phoneticPr fontId="7"/>
  </si>
  <si>
    <t>氏名</t>
    <phoneticPr fontId="5"/>
  </si>
  <si>
    <t>ふりがな</t>
    <phoneticPr fontId="6"/>
  </si>
  <si>
    <t>電話番号</t>
    <rPh sb="0" eb="2">
      <t>デンワ</t>
    </rPh>
    <rPh sb="2" eb="4">
      <t>バンゴウ</t>
    </rPh>
    <phoneticPr fontId="6"/>
  </si>
  <si>
    <t>携帯番号</t>
    <rPh sb="0" eb="2">
      <t>ケイタイ</t>
    </rPh>
    <rPh sb="2" eb="4">
      <t>バンゴウ</t>
    </rPh>
    <phoneticPr fontId="6"/>
  </si>
  <si>
    <t>メールアドレス</t>
    <phoneticPr fontId="6"/>
  </si>
  <si>
    <t>住所</t>
    <rPh sb="0" eb="2">
      <t>ジュウショ</t>
    </rPh>
    <phoneticPr fontId="3"/>
  </si>
  <si>
    <t>〒</t>
    <phoneticPr fontId="5"/>
  </si>
  <si>
    <t>ｖ</t>
    <phoneticPr fontId="3"/>
  </si>
  <si>
    <t>　1-2　建築主（法人の場合に記入してください。）</t>
    <rPh sb="5" eb="7">
      <t>ケンチク</t>
    </rPh>
    <rPh sb="7" eb="8">
      <t>ヌシ</t>
    </rPh>
    <rPh sb="9" eb="11">
      <t>ホウジン</t>
    </rPh>
    <rPh sb="12" eb="14">
      <t>バアイ</t>
    </rPh>
    <rPh sb="15" eb="17">
      <t>キニュウ</t>
    </rPh>
    <phoneticPr fontId="6"/>
  </si>
  <si>
    <t>法人名</t>
    <rPh sb="0" eb="2">
      <t>ホウジン</t>
    </rPh>
    <rPh sb="2" eb="3">
      <t>メイ</t>
    </rPh>
    <phoneticPr fontId="3"/>
  </si>
  <si>
    <t>代表者役職名</t>
    <rPh sb="0" eb="2">
      <t>ダイヒョウ</t>
    </rPh>
    <rPh sb="2" eb="3">
      <t>シャ</t>
    </rPh>
    <rPh sb="3" eb="6">
      <t>ヤクショクメイ</t>
    </rPh>
    <phoneticPr fontId="3"/>
  </si>
  <si>
    <t>代表者氏名</t>
    <rPh sb="0" eb="3">
      <t>ダイヒョウシャ</t>
    </rPh>
    <rPh sb="3" eb="5">
      <t>シメイ</t>
    </rPh>
    <phoneticPr fontId="3"/>
  </si>
  <si>
    <t>担当部署名</t>
    <phoneticPr fontId="6"/>
  </si>
  <si>
    <t>担当者連絡先</t>
    <rPh sb="0" eb="3">
      <t>タントウシャ</t>
    </rPh>
    <rPh sb="3" eb="6">
      <t>レンラクサキ</t>
    </rPh>
    <phoneticPr fontId="6"/>
  </si>
  <si>
    <t>担当者氏名</t>
    <rPh sb="3" eb="5">
      <t>シメイ</t>
    </rPh>
    <phoneticPr fontId="6"/>
  </si>
  <si>
    <t>（第二面）</t>
    <rPh sb="1" eb="2">
      <t>ダイ</t>
    </rPh>
    <rPh sb="2" eb="3">
      <t>ニ</t>
    </rPh>
    <rPh sb="3" eb="4">
      <t>メン</t>
    </rPh>
    <phoneticPr fontId="3"/>
  </si>
  <si>
    <t>申請者名（建築主）</t>
    <rPh sb="0" eb="3">
      <t>シンセイシャ</t>
    </rPh>
    <rPh sb="3" eb="4">
      <t>メイ</t>
    </rPh>
    <rPh sb="5" eb="7">
      <t>ケンチク</t>
    </rPh>
    <rPh sb="7" eb="8">
      <t>ヌシ</t>
    </rPh>
    <phoneticPr fontId="3"/>
  </si>
  <si>
    <t>戸建1</t>
    <phoneticPr fontId="3"/>
  </si>
  <si>
    <t>戸建</t>
    <rPh sb="0" eb="2">
      <t>コダテ</t>
    </rPh>
    <phoneticPr fontId="3"/>
  </si>
  <si>
    <t>該当有り</t>
    <rPh sb="0" eb="2">
      <t>ガイトウ</t>
    </rPh>
    <rPh sb="2" eb="3">
      <t>ア</t>
    </rPh>
    <phoneticPr fontId="3"/>
  </si>
  <si>
    <t>戸建2</t>
    <rPh sb="0" eb="2">
      <t>コダテ</t>
    </rPh>
    <phoneticPr fontId="3"/>
  </si>
  <si>
    <t>集合</t>
    <rPh sb="0" eb="2">
      <t>シュウゴウ</t>
    </rPh>
    <phoneticPr fontId="3"/>
  </si>
  <si>
    <t>該当無し</t>
    <rPh sb="0" eb="2">
      <t>ガイトウ</t>
    </rPh>
    <rPh sb="2" eb="3">
      <t>ナ</t>
    </rPh>
    <phoneticPr fontId="3"/>
  </si>
  <si>
    <t>助成金申請金額　①</t>
    <rPh sb="0" eb="3">
      <t>ジョセイキン</t>
    </rPh>
    <rPh sb="3" eb="7">
      <t>シンセイキンガク</t>
    </rPh>
    <phoneticPr fontId="3"/>
  </si>
  <si>
    <t>住宅種別</t>
    <rPh sb="0" eb="2">
      <t>ジュウタク</t>
    </rPh>
    <rPh sb="2" eb="4">
      <t>シュベツ</t>
    </rPh>
    <phoneticPr fontId="3"/>
  </si>
  <si>
    <t>戸建3</t>
    <rPh sb="0" eb="2">
      <t>コダテ</t>
    </rPh>
    <phoneticPr fontId="3"/>
  </si>
  <si>
    <t>集合1</t>
    <rPh sb="0" eb="2">
      <t>シュウゴウ</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</si>
  <si>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</si>
  <si>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集合2</t>
    <rPh sb="0" eb="2">
      <t>シュウゴウ</t>
    </rPh>
    <phoneticPr fontId="3"/>
  </si>
  <si>
    <t>集合3</t>
    <rPh sb="0" eb="2">
      <t>シュウゴウ</t>
    </rPh>
    <phoneticPr fontId="3"/>
  </si>
  <si>
    <t>戸建住宅</t>
    <rPh sb="0" eb="2">
      <t>コダテ</t>
    </rPh>
    <rPh sb="2" eb="4">
      <t>ジュウタク</t>
    </rPh>
    <phoneticPr fontId="3"/>
  </si>
  <si>
    <t>水準</t>
    <rPh sb="0" eb="2">
      <t>スイジュン</t>
    </rPh>
    <phoneticPr fontId="3"/>
  </si>
  <si>
    <t>円</t>
    <rPh sb="0" eb="1">
      <t>エン</t>
    </rPh>
    <phoneticPr fontId="3"/>
  </si>
  <si>
    <t>集合住宅</t>
    <rPh sb="0" eb="2">
      <t>シュウゴウ</t>
    </rPh>
    <rPh sb="2" eb="4">
      <t>ジュウタク</t>
    </rPh>
    <phoneticPr fontId="3"/>
  </si>
  <si>
    <t>戸</t>
    <rPh sb="0" eb="1">
      <t>コ</t>
    </rPh>
    <phoneticPr fontId="3"/>
  </si>
  <si>
    <t>×</t>
    <phoneticPr fontId="3"/>
  </si>
  <si>
    <t>住宅申請金額</t>
    <rPh sb="0" eb="2">
      <t>ジュウタク</t>
    </rPh>
    <rPh sb="2" eb="4">
      <t>シンセイ</t>
    </rPh>
    <rPh sb="4" eb="6">
      <t>キンガク</t>
    </rPh>
    <phoneticPr fontId="3"/>
  </si>
  <si>
    <t>太陽光発電システム申請金額</t>
    <rPh sb="0" eb="3">
      <t>タイヨウコウ</t>
    </rPh>
    <rPh sb="3" eb="5">
      <t>ハツデン</t>
    </rPh>
    <rPh sb="9" eb="11">
      <t>シンセイ</t>
    </rPh>
    <rPh sb="11" eb="13">
      <t>キンガク</t>
    </rPh>
    <phoneticPr fontId="3"/>
  </si>
  <si>
    <t>kW</t>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</si>
  <si>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</si>
  <si>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陸屋根に架台を設置該当有無</t>
    <rPh sb="0" eb="3">
      <t>リクヤネ</t>
    </rPh>
    <rPh sb="4" eb="6">
      <t>カダイ</t>
    </rPh>
    <rPh sb="7" eb="9">
      <t>セッチ</t>
    </rPh>
    <rPh sb="9" eb="11">
      <t>ガイトウ</t>
    </rPh>
    <rPh sb="11" eb="13">
      <t>ウム</t>
    </rPh>
    <phoneticPr fontId="3"/>
  </si>
  <si>
    <t>設置する住宅の種別</t>
    <phoneticPr fontId="3"/>
  </si>
  <si>
    <t>発電出力に乗じる額</t>
    <phoneticPr fontId="3"/>
  </si>
  <si>
    <t>上限額</t>
    <phoneticPr fontId="3"/>
  </si>
  <si>
    <t>申請金額</t>
    <rPh sb="0" eb="4">
      <t>シンセイキンガク</t>
    </rPh>
    <phoneticPr fontId="3"/>
  </si>
  <si>
    <t>太陽光発電システム申請金額</t>
    <phoneticPr fontId="3"/>
  </si>
  <si>
    <t>3.6kw以下</t>
    <phoneticPr fontId="3"/>
  </si>
  <si>
    <t>オール電化の住宅</t>
    <rPh sb="3" eb="5">
      <t>デンカ</t>
    </rPh>
    <rPh sb="6" eb="8">
      <t>ジュウタク</t>
    </rPh>
    <phoneticPr fontId="3"/>
  </si>
  <si>
    <t>130,000円/kw</t>
    <rPh sb="7" eb="8">
      <t>エン</t>
    </rPh>
    <phoneticPr fontId="3"/>
  </si>
  <si>
    <t>390,000円</t>
    <rPh sb="7" eb="8">
      <t>エン</t>
    </rPh>
    <phoneticPr fontId="3"/>
  </si>
  <si>
    <t>オール電化以外の住宅</t>
    <rPh sb="3" eb="5">
      <t>デンカ</t>
    </rPh>
    <rPh sb="5" eb="7">
      <t>イガイ</t>
    </rPh>
    <rPh sb="8" eb="10">
      <t>ジュウタク</t>
    </rPh>
    <phoneticPr fontId="3"/>
  </si>
  <si>
    <t>120,000円/kw</t>
    <rPh sb="7" eb="8">
      <t>エン</t>
    </rPh>
    <phoneticPr fontId="3"/>
  </si>
  <si>
    <t>360,000円</t>
    <rPh sb="7" eb="8">
      <t>エン</t>
    </rPh>
    <phoneticPr fontId="3"/>
  </si>
  <si>
    <t>3.6kw超50kw未満</t>
    <phoneticPr fontId="3"/>
  </si>
  <si>
    <t>110,000円/kw</t>
    <rPh sb="7" eb="8">
      <t>エン</t>
    </rPh>
    <phoneticPr fontId="3"/>
  </si>
  <si>
    <t>5,498,000円</t>
    <rPh sb="9" eb="10">
      <t>エン</t>
    </rPh>
    <phoneticPr fontId="3"/>
  </si>
  <si>
    <t>太陽光発電システム合計申請金額</t>
    <rPh sb="0" eb="3">
      <t>タイヨウコウ</t>
    </rPh>
    <rPh sb="3" eb="5">
      <t>ハツデン</t>
    </rPh>
    <rPh sb="9" eb="11">
      <t>ゴウケイ</t>
    </rPh>
    <rPh sb="13" eb="15">
      <t>キンガク</t>
    </rPh>
    <phoneticPr fontId="3"/>
  </si>
  <si>
    <t>100,000円/kw</t>
    <rPh sb="7" eb="8">
      <t>エン</t>
    </rPh>
    <phoneticPr fontId="3"/>
  </si>
  <si>
    <t>4,999,000円</t>
    <rPh sb="9" eb="10">
      <t>エン</t>
    </rPh>
    <phoneticPr fontId="3"/>
  </si>
  <si>
    <t>50,000円/kW</t>
    <rPh sb="6" eb="7">
      <t>エン</t>
    </rPh>
    <phoneticPr fontId="3"/>
  </si>
  <si>
    <t>-</t>
    <phoneticPr fontId="3"/>
  </si>
  <si>
    <t>20,000円/kW</t>
    <rPh sb="6" eb="7">
      <t>エン</t>
    </rPh>
    <phoneticPr fontId="3"/>
  </si>
  <si>
    <t>設置する蓄電池システムの合計蓄電容量（戸当たり）が6.34kWh未満の場合</t>
    <phoneticPr fontId="3"/>
  </si>
  <si>
    <t>助成額（①～③のいずれか小さい額）</t>
    <phoneticPr fontId="3"/>
  </si>
  <si>
    <t>蓄電池システム申請金額</t>
    <rPh sb="0" eb="3">
      <t>チクデンチ</t>
    </rPh>
    <rPh sb="7" eb="9">
      <t>シンセイ</t>
    </rPh>
    <rPh sb="9" eb="11">
      <t>キンガク</t>
    </rPh>
    <phoneticPr fontId="3"/>
  </si>
  <si>
    <t>①助成対象経費の3/4</t>
    <phoneticPr fontId="3"/>
  </si>
  <si>
    <t>助成対象経費合計</t>
    <rPh sb="0" eb="6">
      <t>ジョセイタイショウケイヒ</t>
    </rPh>
    <rPh sb="6" eb="8">
      <t>ゴウケイ</t>
    </rPh>
    <phoneticPr fontId="3"/>
  </si>
  <si>
    <t>②蓄電容量×190,000円</t>
    <phoneticPr fontId="3"/>
  </si>
  <si>
    <t>蓄電容量</t>
    <rPh sb="0" eb="2">
      <t>チクデン</t>
    </rPh>
    <rPh sb="2" eb="4">
      <t>ヨウリョウ</t>
    </rPh>
    <phoneticPr fontId="3"/>
  </si>
  <si>
    <t>③950,000円</t>
    <phoneticPr fontId="3"/>
  </si>
  <si>
    <t>kWh</t>
    <phoneticPr fontId="3"/>
  </si>
  <si>
    <t>設置する蓄電池システムの合計蓄電容量（戸当たり）が6.34kWh以上の場合</t>
    <phoneticPr fontId="3"/>
  </si>
  <si>
    <t>②蓄電容量×150,000円</t>
    <phoneticPr fontId="3"/>
  </si>
  <si>
    <t>V2H申請金額</t>
    <rPh sb="3" eb="5">
      <t>シンセイ</t>
    </rPh>
    <rPh sb="5" eb="7">
      <t>キンガク</t>
    </rPh>
    <phoneticPr fontId="3"/>
  </si>
  <si>
    <t>Ａ　機器本体購入費</t>
    <phoneticPr fontId="3"/>
  </si>
  <si>
    <t>Ｅ　国等の補助額（本体購入費）</t>
    <phoneticPr fontId="3"/>
  </si>
  <si>
    <t>Ｂ　設置工事費</t>
    <phoneticPr fontId="3"/>
  </si>
  <si>
    <t>Ｆ　国等の補助額（設置工事費）</t>
    <phoneticPr fontId="3"/>
  </si>
  <si>
    <t>Ｃ　助成対象経費（A+B）</t>
    <phoneticPr fontId="3"/>
  </si>
  <si>
    <t>Ｇ　国等の補助額合計（E+F）</t>
    <phoneticPr fontId="3"/>
  </si>
  <si>
    <t>（別紙）</t>
    <rPh sb="1" eb="3">
      <t>ベッシ</t>
    </rPh>
    <phoneticPr fontId="3"/>
  </si>
  <si>
    <t>それぞれ1台ごとの金額、蓄電容量を記入してください。</t>
    <rPh sb="5" eb="6">
      <t>ダイ</t>
    </rPh>
    <rPh sb="9" eb="11">
      <t>キンガク</t>
    </rPh>
    <rPh sb="12" eb="14">
      <t>チクデン</t>
    </rPh>
    <rPh sb="14" eb="16">
      <t>ヨウリョウ</t>
    </rPh>
    <rPh sb="17" eb="19">
      <t>キニュウ</t>
    </rPh>
    <phoneticPr fontId="3"/>
  </si>
  <si>
    <t>戸</t>
    <rPh sb="0" eb="1">
      <t>ト</t>
    </rPh>
    <phoneticPr fontId="3"/>
  </si>
  <si>
    <t>台</t>
    <rPh sb="0" eb="1">
      <t>ダイ</t>
    </rPh>
    <phoneticPr fontId="3"/>
  </si>
  <si>
    <t>蓄電池システムを2台以上設置する場合は、すべての機器を以下に記入してください。</t>
    <rPh sb="24" eb="26">
      <t>キキ</t>
    </rPh>
    <rPh sb="27" eb="29">
      <t>イカ</t>
    </rPh>
    <phoneticPr fontId="3"/>
  </si>
  <si>
    <t>蓄電池システムの設置に係る
材料費及び工事費</t>
    <phoneticPr fontId="3"/>
  </si>
  <si>
    <t>蓄電池システム申請金額 内訳</t>
    <rPh sb="0" eb="3">
      <t>チクデンチ</t>
    </rPh>
    <rPh sb="7" eb="11">
      <t>シンセイキンガク</t>
    </rPh>
    <rPh sb="12" eb="14">
      <t>ウチワケ</t>
    </rPh>
    <phoneticPr fontId="3"/>
  </si>
  <si>
    <t>1台目</t>
    <rPh sb="1" eb="3">
      <t>ダイメ</t>
    </rPh>
    <phoneticPr fontId="3"/>
  </si>
  <si>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3"/>
  </si>
  <si>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3"/>
  </si>
  <si>
    <t>助成対象経費合計</t>
  </si>
  <si>
    <t>2台目</t>
    <rPh sb="1" eb="3">
      <t>ダイメ</t>
    </rPh>
    <phoneticPr fontId="3"/>
  </si>
  <si>
    <t>3台目</t>
    <rPh sb="1" eb="3">
      <t>ダイメ</t>
    </rPh>
    <phoneticPr fontId="3"/>
  </si>
  <si>
    <t>4台目</t>
    <rPh sb="1" eb="3">
      <t>ダイメ</t>
    </rPh>
    <phoneticPr fontId="3"/>
  </si>
  <si>
    <t>5台目</t>
    <rPh sb="1" eb="3">
      <t>ダイメ</t>
    </rPh>
    <phoneticPr fontId="3"/>
  </si>
  <si>
    <t>6台目</t>
    <rPh sb="1" eb="3">
      <t>ダイメ</t>
    </rPh>
    <phoneticPr fontId="3"/>
  </si>
  <si>
    <t>7台目</t>
    <rPh sb="1" eb="3">
      <t>ダイメ</t>
    </rPh>
    <phoneticPr fontId="3"/>
  </si>
  <si>
    <t>8台目</t>
    <rPh sb="1" eb="3">
      <t>ダイメ</t>
    </rPh>
    <phoneticPr fontId="3"/>
  </si>
  <si>
    <t>9台目</t>
    <rPh sb="1" eb="3">
      <t>ダイメ</t>
    </rPh>
    <phoneticPr fontId="3"/>
  </si>
  <si>
    <t>10台目</t>
    <rPh sb="2" eb="4">
      <t>ダイメ</t>
    </rPh>
    <phoneticPr fontId="3"/>
  </si>
  <si>
    <t>合計</t>
    <rPh sb="0" eb="2">
      <t>ゴウケイ</t>
    </rPh>
    <phoneticPr fontId="3"/>
  </si>
  <si>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3"/>
  </si>
  <si>
    <t>合計蓄電容量</t>
    <phoneticPr fontId="3"/>
  </si>
  <si>
    <t>上限額（いずれか小さい額）</t>
    <rPh sb="0" eb="3">
      <t>ジョウゲンガク</t>
    </rPh>
    <rPh sb="8" eb="9">
      <t>チイ</t>
    </rPh>
    <rPh sb="11" eb="12">
      <t>ガク</t>
    </rPh>
    <phoneticPr fontId="3"/>
  </si>
  <si>
    <t>算出金額</t>
    <rPh sb="0" eb="4">
      <t>サンシュツキンガク</t>
    </rPh>
    <phoneticPr fontId="3"/>
  </si>
  <si>
    <t>東京ゼロエミ住宅設計確認書</t>
    <rPh sb="0" eb="2">
      <t>トウキョウ</t>
    </rPh>
    <rPh sb="6" eb="8">
      <t>ジュウタク</t>
    </rPh>
    <rPh sb="8" eb="10">
      <t>セッケイ</t>
    </rPh>
    <rPh sb="10" eb="12">
      <t>カクニン</t>
    </rPh>
    <rPh sb="12" eb="13">
      <t>ショ</t>
    </rPh>
    <phoneticPr fontId="5"/>
  </si>
  <si>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3"/>
  </si>
  <si>
    <t>住宅の属性</t>
    <rPh sb="0" eb="2">
      <t>ジュウタク</t>
    </rPh>
    <rPh sb="3" eb="5">
      <t>ゾクセイ</t>
    </rPh>
    <phoneticPr fontId="3"/>
  </si>
  <si>
    <t>※1</t>
    <phoneticPr fontId="3"/>
  </si>
  <si>
    <t>東京ゼロエミ住宅設計変更確認書</t>
    <rPh sb="0" eb="2">
      <t>トウキョウ</t>
    </rPh>
    <rPh sb="6" eb="8">
      <t>ジュウタク</t>
    </rPh>
    <rPh sb="8" eb="10">
      <t>セッケイ</t>
    </rPh>
    <rPh sb="10" eb="12">
      <t>ヘンコウ</t>
    </rPh>
    <rPh sb="12" eb="14">
      <t>カクニン</t>
    </rPh>
    <rPh sb="14" eb="15">
      <t>ショ</t>
    </rPh>
    <phoneticPr fontId="5"/>
  </si>
  <si>
    <t>※2</t>
    <phoneticPr fontId="3"/>
  </si>
  <si>
    <t>-</t>
    <phoneticPr fontId="3"/>
  </si>
  <si>
    <t>8</t>
    <phoneticPr fontId="3"/>
  </si>
  <si>
    <t>9</t>
    <phoneticPr fontId="3"/>
  </si>
  <si>
    <t>10</t>
    <phoneticPr fontId="3"/>
  </si>
  <si>
    <t>※3</t>
    <phoneticPr fontId="3"/>
  </si>
  <si>
    <t>※6</t>
    <phoneticPr fontId="3"/>
  </si>
  <si>
    <t>手続代行に関する誓約書</t>
    <rPh sb="0" eb="2">
      <t>テツヅキ</t>
    </rPh>
    <rPh sb="2" eb="4">
      <t>ダイコウ</t>
    </rPh>
    <rPh sb="5" eb="6">
      <t>カン</t>
    </rPh>
    <rPh sb="8" eb="11">
      <t>セイヤクショ</t>
    </rPh>
    <phoneticPr fontId="3"/>
  </si>
  <si>
    <t>リース等事業者誓約書</t>
    <phoneticPr fontId="3"/>
  </si>
  <si>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3"/>
  </si>
  <si>
    <t>公益財団法人東京都環境公社</t>
    <phoneticPr fontId="3"/>
  </si>
  <si>
    <t>理事長　殿</t>
    <phoneticPr fontId="3"/>
  </si>
  <si>
    <t>年</t>
    <rPh sb="0" eb="1">
      <t>ネン</t>
    </rPh>
    <phoneticPr fontId="6"/>
  </si>
  <si>
    <t>月</t>
    <rPh sb="0" eb="1">
      <t>ガツ</t>
    </rPh>
    <phoneticPr fontId="6"/>
  </si>
  <si>
    <t>日</t>
    <rPh sb="0" eb="1">
      <t>ニチ</t>
    </rPh>
    <phoneticPr fontId="6"/>
  </si>
  <si>
    <t>１.申請者について</t>
    <rPh sb="2" eb="5">
      <t>シンセイシャ</t>
    </rPh>
    <phoneticPr fontId="3"/>
  </si>
  <si>
    <t xml:space="preserve">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3"/>
  </si>
  <si>
    <t>2.暴力団排除に関する誓約</t>
    <rPh sb="2" eb="5">
      <t>ボウリョクダン</t>
    </rPh>
    <rPh sb="5" eb="7">
      <t>ハイジョ</t>
    </rPh>
    <rPh sb="8" eb="9">
      <t>カン</t>
    </rPh>
    <rPh sb="11" eb="13">
      <t>セイヤク</t>
    </rPh>
    <phoneticPr fontId="3"/>
  </si>
  <si>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</si>
  <si>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3.個人情報の利用目的について</t>
    <rPh sb="2" eb="6">
      <t>コジンジョウホウ</t>
    </rPh>
    <rPh sb="7" eb="9">
      <t>リヨウ</t>
    </rPh>
    <rPh sb="9" eb="11">
      <t>モクテキ</t>
    </rPh>
    <phoneticPr fontId="3"/>
  </si>
  <si>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3"/>
  </si>
  <si>
    <t xml:space="preserve"> 本助成金の実施要綱、交付要綱、助成金申請の手引き、よくある質問Q&amp;A、ホームページ等を確認し、内容や注意事項等を全て理解したうえで申請する。</t>
    <rPh sb="9" eb="10">
      <t>ツナ</t>
    </rPh>
    <phoneticPr fontId="3"/>
  </si>
  <si>
    <t xml:space="preserve">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3"/>
  </si>
  <si>
    <t xml:space="preserve">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3"/>
  </si>
  <si>
    <t xml:space="preserve"> 住宅に対する助成金額、太陽光発電システム、蓄電池システム及びV2Hに対する助成金の上限額（助成対象経費又は手引きにより算出される額のいずれか低い額以下であること）について理解し、了承していること。</t>
    <rPh sb="29" eb="30">
      <t>オヨ</t>
    </rPh>
    <phoneticPr fontId="3"/>
  </si>
  <si>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</si>
  <si>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国及び他の地方公共団体による補助金の交付を受ける場合、東京ゼロエミ住宅導入促進事業の助成金交付額と当該補助金の合計額が助成対象経費を超えることができないことを理解している。</t>
    <rPh sb="80" eb="82">
      <t>リカイ</t>
    </rPh>
    <phoneticPr fontId="3"/>
  </si>
  <si>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3"/>
  </si>
  <si>
    <t xml:space="preserve"> 交付要綱第3条の条件を満たしていること。</t>
    <rPh sb="1" eb="3">
      <t>コウフ</t>
    </rPh>
    <rPh sb="3" eb="5">
      <t>ヨウコウ</t>
    </rPh>
    <rPh sb="5" eb="6">
      <t>ダイ</t>
    </rPh>
    <rPh sb="7" eb="8">
      <t>ジョウ</t>
    </rPh>
    <rPh sb="9" eb="11">
      <t>ジョウケン</t>
    </rPh>
    <rPh sb="12" eb="13">
      <t>ミ</t>
    </rPh>
    <phoneticPr fontId="3"/>
  </si>
  <si>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3"/>
  </si>
  <si>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</si>
  <si>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手続代行者が交付要綱第10条及び手引の要件を満たしていることを確認している。</t>
  </si>
  <si>
    <t xml:space="preserve"> 申請者及び手続代行者はお互いに連携を図り、事業が円滑に推進できるよう努める。</t>
  </si>
  <si>
    <t xml:space="preserve"> 公社が発行する各種書類が、申請者へ通知されたことを手続代行者へも連絡する場合があることを理解している。</t>
  </si>
  <si>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3"/>
  </si>
  <si>
    <t>対象設備</t>
    <rPh sb="0" eb="2">
      <t>タイショウ</t>
    </rPh>
    <rPh sb="2" eb="4">
      <t>セツビ</t>
    </rPh>
    <phoneticPr fontId="3"/>
  </si>
  <si>
    <t>法人名</t>
    <rPh sb="0" eb="3">
      <t>ホウジンメイ</t>
    </rPh>
    <phoneticPr fontId="3"/>
  </si>
  <si>
    <t>代表者役職名</t>
    <rPh sb="0" eb="3">
      <t>ダイヒョウシャ</t>
    </rPh>
    <rPh sb="3" eb="6">
      <t>ヤクショクメイ</t>
    </rPh>
    <phoneticPr fontId="3"/>
  </si>
  <si>
    <t>１．申請者について</t>
    <rPh sb="2" eb="5">
      <t>シンセイシャ</t>
    </rPh>
    <phoneticPr fontId="3"/>
  </si>
  <si>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3"/>
  </si>
  <si>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3"/>
  </si>
  <si>
    <t>　本助成金の実施要綱、交付要綱、助成金申請の手引き、よくある質問Q&amp;A、ホームページ等を確認し、内容や注意事項等を全て理解したうえで申請する。</t>
    <rPh sb="9" eb="10">
      <t>ツナ</t>
    </rPh>
    <phoneticPr fontId="3"/>
  </si>
  <si>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3"/>
  </si>
  <si>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3"/>
  </si>
  <si>
    <t>　国及び他の地方公共団体による補助金の交付を受ける場合、東京ゼロエミ住宅導入促進事業の助成金交付額と当該補助金の合計額が助成対象経費を超えることができないことを理解している。</t>
    <phoneticPr fontId="3"/>
  </si>
  <si>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3"/>
  </si>
  <si>
    <t>　交付要綱第3条の条件を満たしていること。</t>
    <rPh sb="1" eb="3">
      <t>コウフ</t>
    </rPh>
    <rPh sb="3" eb="5">
      <t>ヨウコウ</t>
    </rPh>
    <rPh sb="5" eb="6">
      <t>ダイ</t>
    </rPh>
    <rPh sb="7" eb="8">
      <t>ジョウ</t>
    </rPh>
    <rPh sb="9" eb="11">
      <t>ジョウケン</t>
    </rPh>
    <rPh sb="12" eb="13">
      <t>ミ</t>
    </rPh>
    <phoneticPr fontId="3"/>
  </si>
  <si>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3"/>
  </si>
  <si>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3"/>
  </si>
  <si>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3"/>
  </si>
  <si>
    <t>　手続代行者が交付要綱第10条及び手引の要件を満たしていることを確認している。</t>
    <phoneticPr fontId="3"/>
  </si>
  <si>
    <t>　申請者及び手続代行者はお互いに連携を図り、事業が円滑に推進できるよう努める。</t>
    <phoneticPr fontId="3"/>
  </si>
  <si>
    <t>　公社が発行する各種書類が、申請者へ通知されたことを手続代行者へも連絡する場合があることを理解している。</t>
    <phoneticPr fontId="3"/>
  </si>
  <si>
    <t>手続代行に関する誓約書</t>
    <rPh sb="0" eb="2">
      <t>テツヅキ</t>
    </rPh>
    <rPh sb="2" eb="4">
      <t>ダイコウ</t>
    </rPh>
    <rPh sb="5" eb="6">
      <t>カン</t>
    </rPh>
    <rPh sb="8" eb="11">
      <t>セイヤクショ</t>
    </rPh>
    <phoneticPr fontId="3"/>
  </si>
  <si>
    <t>手続代行者</t>
    <rPh sb="0" eb="2">
      <t>テツヅキ</t>
    </rPh>
    <rPh sb="2" eb="5">
      <t>ダイコウシャ</t>
    </rPh>
    <phoneticPr fontId="3"/>
  </si>
  <si>
    <t>法人名</t>
    <rPh sb="0" eb="2">
      <t>ホウジン</t>
    </rPh>
    <rPh sb="2" eb="3">
      <t>メイ</t>
    </rPh>
    <phoneticPr fontId="6"/>
  </si>
  <si>
    <t>支店名・
営業所名等</t>
    <rPh sb="0" eb="3">
      <t>シテンメイ</t>
    </rPh>
    <rPh sb="5" eb="8">
      <t>エイギョウショ</t>
    </rPh>
    <rPh sb="8" eb="9">
      <t>メイ</t>
    </rPh>
    <rPh sb="9" eb="10">
      <t>ナド</t>
    </rPh>
    <phoneticPr fontId="3"/>
  </si>
  <si>
    <t>１．助成金に関する申請について</t>
    <rPh sb="2" eb="5">
      <t>ジョセイキン</t>
    </rPh>
    <rPh sb="6" eb="7">
      <t>カン</t>
    </rPh>
    <rPh sb="9" eb="11">
      <t>シンセイ</t>
    </rPh>
    <phoneticPr fontId="3"/>
  </si>
  <si>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3"/>
  </si>
  <si>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3"/>
  </si>
  <si>
    <t xml:space="preserve"> 　申請者自身も申請内容、申請手続きの流れ及び提出期限等を把握できるようにし、申請漏れがないよう必要な情報を共有し合うこと。</t>
    <rPh sb="2" eb="5">
      <t>シンセイシャ</t>
    </rPh>
    <rPh sb="5" eb="7">
      <t>ジシン</t>
    </rPh>
    <rPh sb="8" eb="10">
      <t>シンセイ</t>
    </rPh>
    <phoneticPr fontId="3"/>
  </si>
  <si>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3"/>
  </si>
  <si>
    <t>　交付要綱第10条の規定に基づき、手続代行者は、交付要綱第4条各号に該当せず、将来にわたっても該当しないよう法令等を遵守することをここに誓約する。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3"/>
  </si>
  <si>
    <t>1住戸1台の使用の
場合の申請可能額</t>
    <rPh sb="1" eb="3">
      <t>ジュウコ</t>
    </rPh>
    <rPh sb="4" eb="5">
      <t>ダイ</t>
    </rPh>
    <rPh sb="6" eb="8">
      <t>シヨウ</t>
    </rPh>
    <rPh sb="10" eb="12">
      <t>バアイ</t>
    </rPh>
    <phoneticPr fontId="3"/>
  </si>
  <si>
    <t>住宅種別</t>
    <rPh sb="0" eb="2">
      <t>ジュウタク</t>
    </rPh>
    <rPh sb="2" eb="4">
      <t>シュベツ</t>
    </rPh>
    <phoneticPr fontId="3"/>
  </si>
  <si>
    <t>設置住戸数</t>
    <rPh sb="0" eb="2">
      <t>セッチ</t>
    </rPh>
    <rPh sb="2" eb="5">
      <t>ジュウコスウ</t>
    </rPh>
    <phoneticPr fontId="3"/>
  </si>
  <si>
    <t>設置台数合計</t>
    <rPh sb="0" eb="2">
      <t>セッチ</t>
    </rPh>
    <rPh sb="2" eb="4">
      <t>ダイスウ</t>
    </rPh>
    <rPh sb="4" eb="6">
      <t>ゴウケイ</t>
    </rPh>
    <phoneticPr fontId="3"/>
  </si>
  <si>
    <t>識別情報</t>
    <rPh sb="0" eb="2">
      <t>シキベツ</t>
    </rPh>
    <rPh sb="2" eb="4">
      <t>ジョウホウ</t>
    </rPh>
    <phoneticPr fontId="3"/>
  </si>
  <si>
    <t>※識別情報は1人の申請者が複数申請する場合にのみ記入してください。</t>
    <rPh sb="1" eb="3">
      <t>シキベツ</t>
    </rPh>
    <rPh sb="3" eb="5">
      <t>ジョウホウ</t>
    </rPh>
    <rPh sb="7" eb="8">
      <t>ニン</t>
    </rPh>
    <rPh sb="9" eb="12">
      <t>シンセイシャ</t>
    </rPh>
    <rPh sb="13" eb="15">
      <t>フクスウ</t>
    </rPh>
    <rPh sb="15" eb="17">
      <t>シンセイ</t>
    </rPh>
    <rPh sb="19" eb="21">
      <t>バアイ</t>
    </rPh>
    <rPh sb="24" eb="26">
      <t>キニュウ</t>
    </rPh>
    <phoneticPr fontId="3"/>
  </si>
  <si>
    <t>【戸建住宅における蓄電池システム申請金額の上限額】</t>
    <phoneticPr fontId="3"/>
  </si>
  <si>
    <t>【集合住宅における蓄電池システム申請金額の上限額】</t>
    <rPh sb="1" eb="3">
      <t>シュウゴウ</t>
    </rPh>
    <phoneticPr fontId="3"/>
  </si>
  <si>
    <t>「設置する蓄電池システムの合計蓄電容量（戸当たり）が6.34kWh未満の場合」＆「設置する蓄電池システムの合計蓄電容量（戸当たり）が6.34kWh以上の場合」</t>
    <phoneticPr fontId="3"/>
  </si>
  <si>
    <t>戸建</t>
    <rPh sb="0" eb="2">
      <t>コダテ</t>
    </rPh>
    <phoneticPr fontId="3"/>
  </si>
  <si>
    <t>集合</t>
    <rPh sb="0" eb="2">
      <t>シュウゴウ</t>
    </rPh>
    <phoneticPr fontId="3"/>
  </si>
  <si>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3"/>
  </si>
  <si>
    <t>　手続代行者に依頼する場合においても、申請内容、申請手続きの流れ及び提出期限等、必要な情報を共有し、申請漏れがないよう状況を把握するよう努める。</t>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</si>
  <si>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</si>
  <si>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V2H 該当有りの申請額</t>
    <rPh sb="4" eb="6">
      <t>ガイトウ</t>
    </rPh>
    <rPh sb="6" eb="7">
      <t>ア</t>
    </rPh>
    <rPh sb="9" eb="11">
      <t>シンセイ</t>
    </rPh>
    <rPh sb="11" eb="12">
      <t>ガク</t>
    </rPh>
    <phoneticPr fontId="3"/>
  </si>
  <si>
    <t>V2H 該当無しの申請額</t>
    <rPh sb="4" eb="6">
      <t>ガイトウ</t>
    </rPh>
    <rPh sb="6" eb="7">
      <t>ナ</t>
    </rPh>
    <rPh sb="9" eb="11">
      <t>シンセイ</t>
    </rPh>
    <rPh sb="11" eb="12">
      <t>ガク</t>
    </rPh>
    <phoneticPr fontId="3"/>
  </si>
  <si>
    <t>購入予定金額には1台分の購入予定金額を記入してください。
蓄電容量には1台分の蓄電容量を記入してください。</t>
    <rPh sb="0" eb="2">
      <t>コウニュウ</t>
    </rPh>
    <rPh sb="2" eb="4">
      <t>ヨテイ</t>
    </rPh>
    <rPh sb="4" eb="6">
      <t>キンガク</t>
    </rPh>
    <rPh sb="9" eb="11">
      <t>ダイブン</t>
    </rPh>
    <rPh sb="12" eb="14">
      <t>コウニュウ</t>
    </rPh>
    <rPh sb="14" eb="16">
      <t>ヨテイ</t>
    </rPh>
    <rPh sb="16" eb="18">
      <t>キンガク</t>
    </rPh>
    <rPh sb="19" eb="21">
      <t>キニュウ</t>
    </rPh>
    <rPh sb="29" eb="31">
      <t>チクデン</t>
    </rPh>
    <rPh sb="31" eb="33">
      <t>ヨウリョウ</t>
    </rPh>
    <rPh sb="36" eb="38">
      <t>ダイブン</t>
    </rPh>
    <rPh sb="39" eb="41">
      <t>チクデン</t>
    </rPh>
    <rPh sb="41" eb="43">
      <t>ヨウリョウ</t>
    </rPh>
    <rPh sb="44" eb="46">
      <t>キニュウ</t>
    </rPh>
    <phoneticPr fontId="3"/>
  </si>
  <si>
    <t xml:space="preserve">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46" eb="50">
      <t>コウフシンセイ</t>
    </rPh>
    <phoneticPr fontId="3"/>
  </si>
  <si>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3"/>
  </si>
  <si>
    <t>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6" eb="50">
      <t>コウフシンセイ</t>
    </rPh>
    <phoneticPr fontId="3"/>
  </si>
  <si>
    <t>　太陽光発電システム、蓄電池システム及びV2Hに対する助成金の上限額（助成対象経費又は手引きにより算出される額のいずれか低い額以下であること）について理解し、了承していること。</t>
    <rPh sb="1" eb="4">
      <t>タイヨウコウ</t>
    </rPh>
    <rPh sb="4" eb="6">
      <t>ハツデン</t>
    </rPh>
    <rPh sb="18" eb="19">
      <t>オヨ</t>
    </rPh>
    <phoneticPr fontId="3"/>
  </si>
  <si>
    <t>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phoneticPr fontId="3"/>
  </si>
  <si>
    <t>　助成金額、太陽光発電システム、蓄電池システム及びV2Hに対する助成金の上限額について理解し、了承している（交付申請金額を超えて申請することはできないことを理解している。）。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6" eb="19">
      <t>チクデンチ</t>
    </rPh>
    <rPh sb="23" eb="24">
      <t>オヨ</t>
    </rPh>
    <rPh sb="29" eb="30">
      <t>タイ</t>
    </rPh>
    <rPh sb="32" eb="35">
      <t>ジョセイキン</t>
    </rPh>
    <rPh sb="36" eb="39">
      <t>ジョウゲンガク</t>
    </rPh>
    <rPh sb="43" eb="45">
      <t>リカイ</t>
    </rPh>
    <rPh sb="47" eb="49">
      <t>リョウショウ</t>
    </rPh>
    <rPh sb="54" eb="56">
      <t>コウフ</t>
    </rPh>
    <rPh sb="56" eb="58">
      <t>シンセイ</t>
    </rPh>
    <rPh sb="58" eb="60">
      <t>キンガク</t>
    </rPh>
    <rPh sb="61" eb="62">
      <t>コ</t>
    </rPh>
    <rPh sb="64" eb="66">
      <t>シンセイ</t>
    </rPh>
    <rPh sb="78" eb="80">
      <t>リカイ</t>
    </rPh>
    <phoneticPr fontId="3"/>
  </si>
  <si>
    <t>　手続代行者は、申請者と必要な情報を共有し、事業を円滑に推進できるよう連携を図ることを誓約する。</t>
    <rPh sb="1" eb="3">
      <t>テツヅキ</t>
    </rPh>
    <rPh sb="3" eb="6">
      <t>ダイコウシャ</t>
    </rPh>
    <rPh sb="8" eb="11">
      <t>シンセイシャ</t>
    </rPh>
    <rPh sb="12" eb="14">
      <t>ヒツヨウ</t>
    </rPh>
    <rPh sb="15" eb="17">
      <t>ジョウホウ</t>
    </rPh>
    <rPh sb="18" eb="20">
      <t>キョウユウ</t>
    </rPh>
    <rPh sb="22" eb="24">
      <t>ジギョウ</t>
    </rPh>
    <rPh sb="25" eb="27">
      <t>エンカツ</t>
    </rPh>
    <rPh sb="28" eb="30">
      <t>スイシン</t>
    </rPh>
    <rPh sb="35" eb="37">
      <t>レンケイ</t>
    </rPh>
    <rPh sb="38" eb="39">
      <t>ハカ</t>
    </rPh>
    <rPh sb="43" eb="45">
      <t>セイヤク</t>
    </rPh>
    <phoneticPr fontId="3"/>
  </si>
  <si>
    <t>　手続代行者は、依頼を受けた手続きを実施するにあたり、誠意をもって実施し、また公社の指示に従うことを誓約する。</t>
    <rPh sb="18" eb="20">
      <t>ジッシ</t>
    </rPh>
    <rPh sb="27" eb="29">
      <t>セイイ</t>
    </rPh>
    <rPh sb="33" eb="35">
      <t>ジッシ</t>
    </rPh>
    <phoneticPr fontId="3"/>
  </si>
  <si>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3"/>
  </si>
  <si>
    <t xml:space="preserve"> 機能性太陽光発電システムの設置に当たっては、「優れた機能性を有する太陽光発電システムの設置について（東京都環境局）」の留意事項に記載のある設置方法に従い設置していること。</t>
    <rPh sb="51" eb="53">
      <t>トウキョウ</t>
    </rPh>
    <rPh sb="53" eb="54">
      <t>ト</t>
    </rPh>
    <rPh sb="54" eb="57">
      <t>カンキョウキョク</t>
    </rPh>
    <phoneticPr fontId="3"/>
  </si>
  <si>
    <t>当該周辺機器に係る申請金額</t>
    <phoneticPr fontId="3"/>
  </si>
  <si>
    <t xml:space="preserve">架台設置に係る申請金額 </t>
    <phoneticPr fontId="3"/>
  </si>
  <si>
    <t>助成金申請金額　②</t>
    <rPh sb="0" eb="3">
      <t>ジョセイキン</t>
    </rPh>
    <rPh sb="3" eb="7">
      <t>シンセイキンガク</t>
    </rPh>
    <phoneticPr fontId="3"/>
  </si>
  <si>
    <t>発電出力値合計</t>
    <phoneticPr fontId="3"/>
  </si>
  <si>
    <t>・合計金額
・蓄電容量×19万円
・95万円</t>
    <rPh sb="1" eb="3">
      <t>ゴウケイ</t>
    </rPh>
    <rPh sb="3" eb="5">
      <t>キンガク</t>
    </rPh>
    <rPh sb="20" eb="21">
      <t>マン</t>
    </rPh>
    <rPh sb="21" eb="22">
      <t>エン</t>
    </rPh>
    <phoneticPr fontId="3"/>
  </si>
  <si>
    <t>【個人】本人確認書類</t>
    <rPh sb="1" eb="3">
      <t>コジン</t>
    </rPh>
    <rPh sb="4" eb="6">
      <t>ホンニン</t>
    </rPh>
    <rPh sb="6" eb="8">
      <t>カクニン</t>
    </rPh>
    <rPh sb="8" eb="10">
      <t>ショルイ</t>
    </rPh>
    <phoneticPr fontId="3"/>
  </si>
  <si>
    <t>代表申請者名、その他建築主名、代表申請者住所の記入が必要です。</t>
    <rPh sb="0" eb="2">
      <t>ダイヒョウ</t>
    </rPh>
    <rPh sb="2" eb="4">
      <t>シンセイ</t>
    </rPh>
    <rPh sb="4" eb="5">
      <t>シャ</t>
    </rPh>
    <rPh sb="5" eb="6">
      <t>メイ</t>
    </rPh>
    <rPh sb="9" eb="10">
      <t>タ</t>
    </rPh>
    <rPh sb="10" eb="12">
      <t>ケンチク</t>
    </rPh>
    <rPh sb="12" eb="13">
      <t>ヌシ</t>
    </rPh>
    <rPh sb="13" eb="14">
      <t>メイ</t>
    </rPh>
    <rPh sb="23" eb="25">
      <t>キニュウ</t>
    </rPh>
    <rPh sb="26" eb="28">
      <t>ヒツヨウ</t>
    </rPh>
    <phoneticPr fontId="3"/>
  </si>
  <si>
    <t>代表申請者の本人確認書類または実在証明書類を提出してください。</t>
    <rPh sb="0" eb="5">
      <t>ダイヒョウシンセイシャ</t>
    </rPh>
    <rPh sb="6" eb="12">
      <t>ホンニンカクニンショルイ</t>
    </rPh>
    <rPh sb="15" eb="17">
      <t>ジツザイ</t>
    </rPh>
    <rPh sb="17" eb="19">
      <t>ショウメイ</t>
    </rPh>
    <rPh sb="19" eb="21">
      <t>ショルイ</t>
    </rPh>
    <rPh sb="22" eb="24">
      <t>テイシュツ</t>
    </rPh>
    <phoneticPr fontId="3"/>
  </si>
  <si>
    <t>太陽光発電、蓄電池システム及びV2Hでリース等を使用の場合にはリース等事業者の実在証明書類を提出してください。</t>
    <rPh sb="0" eb="3">
      <t>タイヨウコウ</t>
    </rPh>
    <rPh sb="3" eb="5">
      <t>ハツデン</t>
    </rPh>
    <rPh sb="6" eb="9">
      <t>チクデンチ</t>
    </rPh>
    <rPh sb="13" eb="14">
      <t>オヨ</t>
    </rPh>
    <rPh sb="22" eb="23">
      <t>ナド</t>
    </rPh>
    <rPh sb="24" eb="26">
      <t>シヨウ</t>
    </rPh>
    <rPh sb="27" eb="29">
      <t>バアイ</t>
    </rPh>
    <rPh sb="34" eb="35">
      <t>ナド</t>
    </rPh>
    <rPh sb="35" eb="38">
      <t>ジギョウシャ</t>
    </rPh>
    <rPh sb="39" eb="41">
      <t>ジツザイ</t>
    </rPh>
    <rPh sb="41" eb="43">
      <t>ショウメイ</t>
    </rPh>
    <rPh sb="43" eb="45">
      <t>ショルイ</t>
    </rPh>
    <rPh sb="46" eb="48">
      <t>テイシュツ</t>
    </rPh>
    <phoneticPr fontId="3"/>
  </si>
  <si>
    <t>　公益財団法人東京都環境公社が定める「東京ゼロエミ住宅導入促進事業助成金交付要綱」に建築主全員が同意のうえ、要綱第6条に基づき、以下のとおり申請します。</t>
    <rPh sb="42" eb="45">
      <t>ケンチクヌシ</t>
    </rPh>
    <rPh sb="45" eb="47">
      <t>ゼンイン</t>
    </rPh>
    <rPh sb="64" eb="66">
      <t>イカ</t>
    </rPh>
    <phoneticPr fontId="5"/>
  </si>
  <si>
    <t>代表申請者名</t>
    <rPh sb="0" eb="6">
      <t>ダイヒョウシンセイシャメイ</t>
    </rPh>
    <phoneticPr fontId="3"/>
  </si>
  <si>
    <t>その他建築主名
（建築主全員分）</t>
    <rPh sb="2" eb="3">
      <t>タ</t>
    </rPh>
    <rPh sb="3" eb="6">
      <t>ケンチクヌシ</t>
    </rPh>
    <rPh sb="9" eb="12">
      <t>ケンチクヌシ</t>
    </rPh>
    <rPh sb="12" eb="14">
      <t>ゼンイン</t>
    </rPh>
    <rPh sb="14" eb="15">
      <t>ブン</t>
    </rPh>
    <phoneticPr fontId="3"/>
  </si>
  <si>
    <t>代表申請者住所</t>
    <rPh sb="0" eb="5">
      <t>ダイヒョウシンセイシャ</t>
    </rPh>
    <rPh sb="5" eb="7">
      <t>ジュウショ</t>
    </rPh>
    <phoneticPr fontId="3"/>
  </si>
  <si>
    <t>11</t>
    <phoneticPr fontId="3"/>
  </si>
  <si>
    <t>12</t>
    <phoneticPr fontId="3"/>
  </si>
  <si>
    <t>購入予定機器のメーカー</t>
    <rPh sb="0" eb="2">
      <t>コウニュウ</t>
    </rPh>
    <rPh sb="2" eb="4">
      <t>ヨテイ</t>
    </rPh>
    <rPh sb="4" eb="6">
      <t>キキ</t>
    </rPh>
    <phoneticPr fontId="3"/>
  </si>
  <si>
    <t>購入予定機器の型番</t>
    <rPh sb="7" eb="9">
      <t>カタバン</t>
    </rPh>
    <phoneticPr fontId="3"/>
  </si>
  <si>
    <t>購入予定機器のメーカー</t>
    <rPh sb="0" eb="2">
      <t>コウニュウ</t>
    </rPh>
    <rPh sb="2" eb="4">
      <t>ヨテイ</t>
    </rPh>
    <rPh sb="4" eb="6">
      <t>キキ</t>
    </rPh>
    <phoneticPr fontId="3"/>
  </si>
  <si>
    <t>購入予定機器のパッケージ型番</t>
    <rPh sb="0" eb="2">
      <t>コウニュウ</t>
    </rPh>
    <rPh sb="2" eb="4">
      <t>ヨテイ</t>
    </rPh>
    <rPh sb="4" eb="6">
      <t>キキ</t>
    </rPh>
    <rPh sb="12" eb="14">
      <t>カタバン</t>
    </rPh>
    <phoneticPr fontId="3"/>
  </si>
  <si>
    <t>機能性PV申請金額</t>
    <rPh sb="0" eb="3">
      <t>キノウセイ</t>
    </rPh>
    <rPh sb="5" eb="7">
      <t>シンセイ</t>
    </rPh>
    <rPh sb="7" eb="9">
      <t>キンガク</t>
    </rPh>
    <phoneticPr fontId="3"/>
  </si>
  <si>
    <t>購入予定機器の
パッケージ型番</t>
    <rPh sb="13" eb="15">
      <t>カタバン</t>
    </rPh>
    <phoneticPr fontId="3"/>
  </si>
  <si>
    <t>4.プライバシー・ポリシーについて</t>
  </si>
  <si>
    <t>4.プライバシー・ポリシーについて</t>
    <phoneticPr fontId="3"/>
  </si>
  <si>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3"/>
  </si>
  <si>
    <t>5.交付申請について</t>
    <rPh sb="2" eb="4">
      <t>コウフ</t>
    </rPh>
    <rPh sb="4" eb="6">
      <t>シンセイ</t>
    </rPh>
    <phoneticPr fontId="3"/>
  </si>
  <si>
    <t>6.助成対象住宅及び機器の設置について</t>
    <rPh sb="2" eb="8">
      <t>ジョセイタイショウジュウタク</t>
    </rPh>
    <rPh sb="8" eb="9">
      <t>オヨ</t>
    </rPh>
    <rPh sb="10" eb="12">
      <t>キキ</t>
    </rPh>
    <rPh sb="13" eb="15">
      <t>セッチ</t>
    </rPh>
    <phoneticPr fontId="3"/>
  </si>
  <si>
    <t>7.助成対象設備でリース等を使用する場合について</t>
    <rPh sb="2" eb="4">
      <t>ジョセイ</t>
    </rPh>
    <rPh sb="4" eb="6">
      <t>タイショウ</t>
    </rPh>
    <rPh sb="6" eb="8">
      <t>セツビ</t>
    </rPh>
    <rPh sb="12" eb="13">
      <t>ナド</t>
    </rPh>
    <rPh sb="14" eb="16">
      <t>シヨウ</t>
    </rPh>
    <rPh sb="18" eb="20">
      <t>バアイ</t>
    </rPh>
    <phoneticPr fontId="3"/>
  </si>
  <si>
    <t>8.手続代行者について</t>
    <rPh sb="2" eb="7">
      <t>テツヅキダイコウシャ</t>
    </rPh>
    <phoneticPr fontId="3"/>
  </si>
  <si>
    <t>6.助成対象住宅及び機器の設置について</t>
    <rPh sb="2" eb="8">
      <t>ジョセイタイショウジュウタク</t>
    </rPh>
    <rPh sb="8" eb="9">
      <t>オヨ</t>
    </rPh>
    <phoneticPr fontId="3"/>
  </si>
  <si>
    <t>7.本助成金に相当する額の減額について</t>
    <rPh sb="2" eb="6">
      <t>ホンジョセイキン</t>
    </rPh>
    <rPh sb="7" eb="9">
      <t>ソウトウ</t>
    </rPh>
    <rPh sb="11" eb="12">
      <t>ガク</t>
    </rPh>
    <rPh sb="13" eb="15">
      <t>ゲンガク</t>
    </rPh>
    <phoneticPr fontId="3"/>
  </si>
  <si>
    <t>3.プライバシー・ポリシーについて</t>
    <phoneticPr fontId="3"/>
  </si>
  <si>
    <t>〒</t>
    <phoneticPr fontId="3"/>
  </si>
  <si>
    <t>竣工予定日</t>
    <rPh sb="0" eb="2">
      <t>シュンコウ</t>
    </rPh>
    <rPh sb="2" eb="5">
      <t>ヨテイヒ</t>
    </rPh>
    <phoneticPr fontId="3"/>
  </si>
  <si>
    <t>担当部署</t>
    <rPh sb="0" eb="2">
      <t>タントウ</t>
    </rPh>
    <rPh sb="2" eb="4">
      <t>ブショ</t>
    </rPh>
    <phoneticPr fontId="6"/>
  </si>
  <si>
    <t>担当者氏名</t>
    <rPh sb="0" eb="3">
      <t>タントウシャ</t>
    </rPh>
    <rPh sb="3" eb="5">
      <t>シメイ</t>
    </rPh>
    <phoneticPr fontId="6"/>
  </si>
  <si>
    <t>担当者連絡先</t>
    <phoneticPr fontId="6"/>
  </si>
  <si>
    <t>担当部署固定電話</t>
    <phoneticPr fontId="6"/>
  </si>
  <si>
    <t>担当者
メールアドレス</t>
    <phoneticPr fontId="6"/>
  </si>
  <si>
    <t>10,000円/kW</t>
    <rPh sb="6" eb="7">
      <t>エン</t>
    </rPh>
    <phoneticPr fontId="3"/>
  </si>
  <si>
    <t>所有権者</t>
    <rPh sb="0" eb="4">
      <t>ショユウケンシャ</t>
    </rPh>
    <phoneticPr fontId="3"/>
  </si>
  <si>
    <t>申請なし</t>
    <rPh sb="0" eb="2">
      <t>シンセイ</t>
    </rPh>
    <phoneticPr fontId="3"/>
  </si>
  <si>
    <t>建築主所有</t>
    <rPh sb="0" eb="3">
      <t>ケンチクヌシ</t>
    </rPh>
    <rPh sb="3" eb="5">
      <t>ショユウ</t>
    </rPh>
    <phoneticPr fontId="3"/>
  </si>
  <si>
    <t>リース等</t>
    <rPh sb="3" eb="4">
      <t>ナド</t>
    </rPh>
    <phoneticPr fontId="3"/>
  </si>
  <si>
    <t>申請者名（建築主）</t>
    <rPh sb="0" eb="3">
      <t>シンセイシャ</t>
    </rPh>
    <rPh sb="3" eb="4">
      <t>メイ</t>
    </rPh>
    <rPh sb="5" eb="7">
      <t>ケンチク</t>
    </rPh>
    <rPh sb="7" eb="8">
      <t>ヌシ</t>
    </rPh>
    <phoneticPr fontId="6"/>
  </si>
  <si>
    <t>ユーザー登録ID</t>
    <rPh sb="4" eb="6">
      <t>トウロク</t>
    </rPh>
    <phoneticPr fontId="6"/>
  </si>
  <si>
    <t>ア.市場における標準品との価格差が大きい機能性PV製品</t>
    <phoneticPr fontId="3"/>
  </si>
  <si>
    <t>イ.市場における標準品との価格差が中程度の機能性PV製品</t>
    <phoneticPr fontId="3"/>
  </si>
  <si>
    <t>※基準別表2</t>
    <rPh sb="1" eb="3">
      <t>キジュン</t>
    </rPh>
    <rPh sb="3" eb="5">
      <t>ベッピョウ</t>
    </rPh>
    <phoneticPr fontId="3"/>
  </si>
  <si>
    <t>※基準別表3</t>
    <phoneticPr fontId="3"/>
  </si>
  <si>
    <t>※基準別表3</t>
    <rPh sb="1" eb="3">
      <t>キジュン</t>
    </rPh>
    <phoneticPr fontId="3"/>
  </si>
  <si>
    <t>※基準別表5</t>
    <rPh sb="1" eb="3">
      <t>キジュン</t>
    </rPh>
    <rPh sb="3" eb="5">
      <t>ベッピョウ</t>
    </rPh>
    <phoneticPr fontId="3"/>
  </si>
  <si>
    <t>【Ｃ】当該周辺機器に係る太陽光発電システムの発電出力
           (直流電力変換装置以外)</t>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</si>
  <si>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</si>
  <si>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【Ｂ】発電出力合計のうち、機能性PVに該当するkW数</t>
    <rPh sb="3" eb="5">
      <t>ハツデン</t>
    </rPh>
    <rPh sb="5" eb="7">
      <t>シュツリョク</t>
    </rPh>
    <rPh sb="7" eb="9">
      <t>ゴウケイ</t>
    </rPh>
    <rPh sb="13" eb="15">
      <t>キノウ</t>
    </rPh>
    <rPh sb="15" eb="16">
      <t>セイ</t>
    </rPh>
    <rPh sb="19" eb="21">
      <t>ガイトウ</t>
    </rPh>
    <rPh sb="25" eb="26">
      <t>スウ</t>
    </rPh>
    <phoneticPr fontId="3"/>
  </si>
  <si>
    <t>　イ　市場における標準品との価格差が中程度の機能性PVの製品
　　　（太陽電池モジュール）</t>
  </si>
  <si>
    <t>【D】市場における標準品との価格差が小さい機能性PVの製品
         （周辺機器　PV出力最適化　※直流電力変換装置）</t>
    <rPh sb="3" eb="5">
      <t>シジョウ</t>
    </rPh>
    <rPh sb="9" eb="11">
      <t>ヒョウジュン</t>
    </rPh>
    <rPh sb="11" eb="12">
      <t>ヒン</t>
    </rPh>
    <rPh sb="14" eb="17">
      <t>カカクサ</t>
    </rPh>
    <rPh sb="18" eb="19">
      <t>チイ</t>
    </rPh>
    <rPh sb="21" eb="23">
      <t>キノウ</t>
    </rPh>
    <rPh sb="23" eb="24">
      <t>セイ</t>
    </rPh>
    <rPh sb="27" eb="29">
      <t>セイヒン</t>
    </rPh>
    <rPh sb="40" eb="42">
      <t>シュウヘン</t>
    </rPh>
    <rPh sb="42" eb="44">
      <t>キキ</t>
    </rPh>
    <rPh sb="47" eb="49">
      <t>シュツリョク</t>
    </rPh>
    <rPh sb="49" eb="51">
      <t>サイテキ</t>
    </rPh>
    <rPh sb="51" eb="52">
      <t>カ</t>
    </rPh>
    <rPh sb="54" eb="56">
      <t>チョクリュウ</t>
    </rPh>
    <rPh sb="56" eb="58">
      <t>デンリョク</t>
    </rPh>
    <rPh sb="58" eb="60">
      <t>ヘンカン</t>
    </rPh>
    <rPh sb="60" eb="62">
      <t>ソウチ</t>
    </rPh>
    <phoneticPr fontId="3"/>
  </si>
  <si>
    <t>【Ｃ】市場における標準品との価格差が中程度の機能性PVの製品
          （周辺機器　PV出力最適化 　※直流電力変換装置以外）</t>
    <rPh sb="3" eb="5">
      <t>シジョウ</t>
    </rPh>
    <rPh sb="9" eb="11">
      <t>ヒョウジュン</t>
    </rPh>
    <rPh sb="11" eb="12">
      <t>ヒン</t>
    </rPh>
    <rPh sb="14" eb="17">
      <t>カカクサ</t>
    </rPh>
    <rPh sb="18" eb="21">
      <t>チュウテイド</t>
    </rPh>
    <rPh sb="22" eb="24">
      <t>キノウ</t>
    </rPh>
    <rPh sb="24" eb="25">
      <t>セイ</t>
    </rPh>
    <rPh sb="28" eb="30">
      <t>セイヒン</t>
    </rPh>
    <phoneticPr fontId="3"/>
  </si>
  <si>
    <t>←基準別表2</t>
    <rPh sb="1" eb="3">
      <t>キジュン</t>
    </rPh>
    <rPh sb="3" eb="5">
      <t>ベッピョウ</t>
    </rPh>
    <phoneticPr fontId="3"/>
  </si>
  <si>
    <t>←基準別表3</t>
    <phoneticPr fontId="3"/>
  </si>
  <si>
    <t>←基準別表3</t>
    <rPh sb="1" eb="3">
      <t>キジュン</t>
    </rPh>
    <phoneticPr fontId="3"/>
  </si>
  <si>
    <t>←基準別表5</t>
    <rPh sb="1" eb="3">
      <t>キジュン</t>
    </rPh>
    <rPh sb="3" eb="5">
      <t>ベッピョウ</t>
    </rPh>
    <phoneticPr fontId="3"/>
  </si>
  <si>
    <t>kW</t>
  </si>
  <si>
    <t>有り</t>
    <rPh sb="0" eb="1">
      <t>ア</t>
    </rPh>
    <phoneticPr fontId="3"/>
  </si>
  <si>
    <t>戸</t>
    <rPh sb="0" eb="1">
      <t>コ</t>
    </rPh>
    <phoneticPr fontId="3"/>
  </si>
  <si>
    <t xml:space="preserve"> 税金の滞納があるもの、刑事上の処分を受けているものその他の公的資金の交付先として社会通念上適切でないと認められるものでない。</t>
    <phoneticPr fontId="3"/>
  </si>
  <si>
    <t>　税金の滞納があるもの、刑事上の処分を受けているものその他の公的資金の交付先として社会通念上適切でないと認められるものでない。</t>
    <phoneticPr fontId="3"/>
  </si>
  <si>
    <t>住宅の適合水準をプルダウンより選択、若しくは記入してください。集合住宅の場合は戸数を記入してください。</t>
    <rPh sb="0" eb="2">
      <t>ジュウタク</t>
    </rPh>
    <rPh sb="3" eb="5">
      <t>テキゴウ</t>
    </rPh>
    <phoneticPr fontId="3"/>
  </si>
  <si>
    <t>（第三面）</t>
    <rPh sb="1" eb="2">
      <t>ダイ</t>
    </rPh>
    <rPh sb="2" eb="3">
      <t>サン</t>
    </rPh>
    <rPh sb="3" eb="4">
      <t>メン</t>
    </rPh>
    <phoneticPr fontId="3"/>
  </si>
  <si>
    <t>太陽光発電システム
の発電出力</t>
    <phoneticPr fontId="3"/>
  </si>
  <si>
    <t>発電出力に
乗じる額</t>
    <phoneticPr fontId="3"/>
  </si>
  <si>
    <t>申請金額
（住戸No.）</t>
    <rPh sb="0" eb="4">
      <t>シンセイキンガク</t>
    </rPh>
    <rPh sb="6" eb="8">
      <t>ジュウコ</t>
    </rPh>
    <phoneticPr fontId="3"/>
  </si>
  <si>
    <t>太陽光発電システムのパワーコンディショナを設置している住戸の申請金額合計</t>
    <rPh sb="30" eb="34">
      <t>シンセイキンガク</t>
    </rPh>
    <rPh sb="34" eb="36">
      <t>ゴウケイ</t>
    </rPh>
    <phoneticPr fontId="3"/>
  </si>
  <si>
    <t>合計</t>
    <rPh sb="0" eb="2">
      <t>ゴウケイ</t>
    </rPh>
    <phoneticPr fontId="3"/>
  </si>
  <si>
    <t>全住戸kw合計</t>
    <rPh sb="0" eb="1">
      <t>ゼン</t>
    </rPh>
    <rPh sb="1" eb="3">
      <t>ジュウコ</t>
    </rPh>
    <rPh sb="5" eb="7">
      <t>ゴウケイ</t>
    </rPh>
    <phoneticPr fontId="3"/>
  </si>
  <si>
    <t>オール電化 該当の有無</t>
    <rPh sb="3" eb="5">
      <t>デンカ</t>
    </rPh>
    <rPh sb="6" eb="8">
      <t>ガイトウ</t>
    </rPh>
    <rPh sb="9" eb="11">
      <t>ウム</t>
    </rPh>
    <phoneticPr fontId="3"/>
  </si>
  <si>
    <t>無し</t>
    <rPh sb="0" eb="1">
      <t>ナ</t>
    </rPh>
    <phoneticPr fontId="3"/>
  </si>
  <si>
    <t>架台設置に係る申請金額</t>
    <phoneticPr fontId="3"/>
  </si>
  <si>
    <t>助成金額(以下のいずれか小さい額）</t>
    <phoneticPr fontId="3"/>
  </si>
  <si>
    <t>①太陽光発電の発電出力×20万円 / ②助成対象経費（る材料費及び工事費）</t>
    <phoneticPr fontId="3"/>
  </si>
  <si>
    <t>オール電化</t>
    <rPh sb="3" eb="5">
      <t>デンカ</t>
    </rPh>
    <phoneticPr fontId="3"/>
  </si>
  <si>
    <t>架台設置の有無</t>
    <rPh sb="0" eb="2">
      <t>カダイ</t>
    </rPh>
    <rPh sb="2" eb="4">
      <t>セッチ</t>
    </rPh>
    <rPh sb="5" eb="7">
      <t>ウム</t>
    </rPh>
    <phoneticPr fontId="3"/>
  </si>
  <si>
    <t>所有権者</t>
    <rPh sb="0" eb="4">
      <t>ショユウケンシャ</t>
    </rPh>
    <phoneticPr fontId="3"/>
  </si>
  <si>
    <t>集合住宅の場合の受電方式</t>
    <phoneticPr fontId="3"/>
  </si>
  <si>
    <t>一括受電</t>
    <rPh sb="0" eb="4">
      <t>イッカツジュデン</t>
    </rPh>
    <phoneticPr fontId="3"/>
  </si>
  <si>
    <t>戸別連携</t>
    <rPh sb="0" eb="2">
      <t>コベツ</t>
    </rPh>
    <rPh sb="2" eb="4">
      <t>レンケイ</t>
    </rPh>
    <phoneticPr fontId="3"/>
  </si>
  <si>
    <t>※ユーザー登録申請時に発行されたIDを記入してください。</t>
    <phoneticPr fontId="3"/>
  </si>
  <si>
    <t>※ユーザー登録申請時に発行されたIDを記入してください。</t>
    <phoneticPr fontId="3"/>
  </si>
  <si>
    <t>蓄電池システムの設置に
係る材料費及び工事費（税抜）
（機器費を除く）※</t>
    <rPh sb="0" eb="3">
      <t>チクデンチ</t>
    </rPh>
    <rPh sb="8" eb="10">
      <t>セッチ</t>
    </rPh>
    <rPh sb="12" eb="13">
      <t>カカ</t>
    </rPh>
    <rPh sb="14" eb="17">
      <t>ザイリョウヒ</t>
    </rPh>
    <rPh sb="17" eb="18">
      <t>オヨ</t>
    </rPh>
    <rPh sb="19" eb="22">
      <t>コウジヒ</t>
    </rPh>
    <rPh sb="28" eb="31">
      <t>キキヒ</t>
    </rPh>
    <rPh sb="32" eb="33">
      <t>ノゾ</t>
    </rPh>
    <phoneticPr fontId="3"/>
  </si>
  <si>
    <t>変更があった場合に提出してください。</t>
    <rPh sb="0" eb="2">
      <t>ヘンコウ</t>
    </rPh>
    <rPh sb="6" eb="8">
      <t>バアイ</t>
    </rPh>
    <rPh sb="9" eb="11">
      <t>テイシュツ</t>
    </rPh>
    <phoneticPr fontId="3"/>
  </si>
  <si>
    <t xml:space="preserve"> 東京ゼロエミ住宅ロゴマークの使用を希望する場合はチェックを入れてください。</t>
    <phoneticPr fontId="3"/>
  </si>
  <si>
    <t>所有する
助成対象設備</t>
    <rPh sb="0" eb="2">
      <t>ショユウ</t>
    </rPh>
    <rPh sb="5" eb="7">
      <t>ジョセイ</t>
    </rPh>
    <rPh sb="7" eb="9">
      <t>タイショウ</t>
    </rPh>
    <rPh sb="9" eb="11">
      <t>セツビ</t>
    </rPh>
    <phoneticPr fontId="3"/>
  </si>
  <si>
    <t>□</t>
  </si>
  <si>
    <t>太陽光発電システム</t>
    <rPh sb="0" eb="5">
      <t>タイヨウコウハツデン</t>
    </rPh>
    <phoneticPr fontId="3"/>
  </si>
  <si>
    <t>蓄電池システム</t>
    <rPh sb="0" eb="3">
      <t>チクデンチ</t>
    </rPh>
    <phoneticPr fontId="3"/>
  </si>
  <si>
    <t>V2H</t>
    <phoneticPr fontId="3"/>
  </si>
  <si>
    <t>（第一面別紙）</t>
    <rPh sb="1" eb="2">
      <t>ダイ</t>
    </rPh>
    <rPh sb="2" eb="3">
      <t>イチ</t>
    </rPh>
    <rPh sb="3" eb="4">
      <t>メン</t>
    </rPh>
    <rPh sb="4" eb="6">
      <t>ベッシ</t>
    </rPh>
    <phoneticPr fontId="3"/>
  </si>
  <si>
    <t>リース等事業者が助成対象設備ごとに異なる場合は、第一面に記入した共同申請者情報以外の共同申請者情報を記入し、提出してください。</t>
    <rPh sb="25" eb="26">
      <t>イチ</t>
    </rPh>
    <phoneticPr fontId="5"/>
  </si>
  <si>
    <t>2-2　共同申請者情報</t>
    <rPh sb="4" eb="6">
      <t>キョウドウ</t>
    </rPh>
    <rPh sb="6" eb="9">
      <t>シンセイシャ</t>
    </rPh>
    <rPh sb="9" eb="11">
      <t>ジョウホウ</t>
    </rPh>
    <phoneticPr fontId="6"/>
  </si>
  <si>
    <t>　2-2 所有権者（所有者がリース等事業者の場合、事業者情報を記入してください）　</t>
    <rPh sb="5" eb="8">
      <t>ショユウケン</t>
    </rPh>
    <rPh sb="8" eb="9">
      <t>シャ</t>
    </rPh>
    <rPh sb="10" eb="13">
      <t>ショユウシャ</t>
    </rPh>
    <rPh sb="17" eb="18">
      <t>ナド</t>
    </rPh>
    <rPh sb="18" eb="21">
      <t>ジギョウシャ</t>
    </rPh>
    <rPh sb="22" eb="24">
      <t>バアイ</t>
    </rPh>
    <rPh sb="25" eb="27">
      <t>ジギョウ</t>
    </rPh>
    <rPh sb="27" eb="28">
      <t>シャ</t>
    </rPh>
    <rPh sb="28" eb="30">
      <t>ジョウホウ</t>
    </rPh>
    <rPh sb="31" eb="33">
      <t>キニュウ</t>
    </rPh>
    <phoneticPr fontId="6"/>
  </si>
  <si>
    <t>　2-3　所有権者（所有者がリース等事業者の場合、事業者情報を記入してください）　</t>
    <rPh sb="5" eb="8">
      <t>ショユウケン</t>
    </rPh>
    <rPh sb="8" eb="9">
      <t>シャ</t>
    </rPh>
    <rPh sb="10" eb="13">
      <t>ショユウシャ</t>
    </rPh>
    <rPh sb="17" eb="18">
      <t>ナド</t>
    </rPh>
    <rPh sb="18" eb="21">
      <t>ジギョウシャ</t>
    </rPh>
    <rPh sb="22" eb="24">
      <t>バアイ</t>
    </rPh>
    <rPh sb="25" eb="27">
      <t>ジギョウ</t>
    </rPh>
    <rPh sb="27" eb="28">
      <t>シャ</t>
    </rPh>
    <rPh sb="28" eb="30">
      <t>ジョウホウ</t>
    </rPh>
    <rPh sb="31" eb="33">
      <t>キニュウ</t>
    </rPh>
    <phoneticPr fontId="6"/>
  </si>
  <si>
    <t>※リース等事業者が同一の場合、
   助成対象設備を複数選択してください。</t>
    <rPh sb="4" eb="5">
      <t>ナド</t>
    </rPh>
    <rPh sb="5" eb="8">
      <t>ジギョウシャ</t>
    </rPh>
    <rPh sb="9" eb="11">
      <t>ドウイツ</t>
    </rPh>
    <rPh sb="12" eb="14">
      <t>バアイ</t>
    </rPh>
    <rPh sb="19" eb="25">
      <t>ジョセイタイショウセツビ</t>
    </rPh>
    <rPh sb="26" eb="30">
      <t>フクスウセンタク</t>
    </rPh>
    <phoneticPr fontId="3"/>
  </si>
  <si>
    <t>※リース等事業者が同一の場合、
　助成対象設備を複数選択してください。</t>
    <rPh sb="4" eb="5">
      <t>ナド</t>
    </rPh>
    <rPh sb="5" eb="8">
      <t>ジギョウシャ</t>
    </rPh>
    <rPh sb="9" eb="11">
      <t>ドウイツ</t>
    </rPh>
    <rPh sb="12" eb="14">
      <t>バアイ</t>
    </rPh>
    <rPh sb="17" eb="23">
      <t>ジョセイタイショウセツビ</t>
    </rPh>
    <rPh sb="24" eb="28">
      <t>フクスウセンタク</t>
    </rPh>
    <phoneticPr fontId="3"/>
  </si>
  <si>
    <t>住戸及び
共用部分No.</t>
    <rPh sb="0" eb="2">
      <t>ジュウコ</t>
    </rPh>
    <rPh sb="2" eb="3">
      <t>オヨ</t>
    </rPh>
    <rPh sb="5" eb="7">
      <t>キョウヨウ</t>
    </rPh>
    <rPh sb="7" eb="9">
      <t>ブブン</t>
    </rPh>
    <phoneticPr fontId="3"/>
  </si>
  <si>
    <t>※リース等事業者が複数の場合は、第一面別紙に事業者情報を記入し、提出してください。</t>
    <rPh sb="4" eb="5">
      <t>ナド</t>
    </rPh>
    <rPh sb="5" eb="8">
      <t>ジギョウシャ</t>
    </rPh>
    <rPh sb="9" eb="11">
      <t>フクスウ</t>
    </rPh>
    <rPh sb="12" eb="14">
      <t>バアイ</t>
    </rPh>
    <rPh sb="16" eb="19">
      <t>ダイイチメン</t>
    </rPh>
    <rPh sb="19" eb="21">
      <t>ベッシ</t>
    </rPh>
    <rPh sb="22" eb="24">
      <t>ジギョウ</t>
    </rPh>
    <rPh sb="28" eb="30">
      <t>キニュウ</t>
    </rPh>
    <rPh sb="32" eb="34">
      <t>テイシュツ</t>
    </rPh>
    <phoneticPr fontId="6"/>
  </si>
  <si>
    <t>助成金交付申請書(第一面、第二面、第三面）</t>
    <rPh sb="0" eb="3">
      <t>ジョセイキン</t>
    </rPh>
    <rPh sb="3" eb="5">
      <t>コウフ</t>
    </rPh>
    <rPh sb="5" eb="8">
      <t>シンセイショイチメン</t>
    </rPh>
    <rPh sb="18" eb="19">
      <t>サン</t>
    </rPh>
    <phoneticPr fontId="5"/>
  </si>
  <si>
    <t>4</t>
    <phoneticPr fontId="3"/>
  </si>
  <si>
    <t>第一面別紙（リース等事業者が複数の場合）</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</si>
  <si>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</si>
  <si>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建築主所有</t>
    <rPh sb="0" eb="3">
      <t>ケンチクヌシ</t>
    </rPh>
    <rPh sb="3" eb="5">
      <t>ショユウ</t>
    </rPh>
    <phoneticPr fontId="3"/>
  </si>
  <si>
    <t>リース等</t>
    <rPh sb="3" eb="4">
      <t>ナド</t>
    </rPh>
    <phoneticPr fontId="3"/>
  </si>
  <si>
    <t>令和6年4月1日以降に交付申請を行う方用</t>
    <phoneticPr fontId="3"/>
  </si>
  <si>
    <t>交付要件等確認書兼誓約書（建築主)</t>
    <phoneticPr fontId="3"/>
  </si>
  <si>
    <t>東京ゼロエミ住宅設計確認書の交付日から90日以内に提出してください（公社必着）。</t>
    <rPh sb="0" eb="2">
      <t>トウキョウ</t>
    </rPh>
    <rPh sb="6" eb="8">
      <t>ジュウタク</t>
    </rPh>
    <rPh sb="8" eb="10">
      <t>セッケイ</t>
    </rPh>
    <rPh sb="10" eb="12">
      <t>カクニン</t>
    </rPh>
    <rPh sb="12" eb="13">
      <t>ショ</t>
    </rPh>
    <rPh sb="14" eb="16">
      <t>コウフ</t>
    </rPh>
    <rPh sb="16" eb="17">
      <t>ヒ</t>
    </rPh>
    <rPh sb="21" eb="22">
      <t>ニチ</t>
    </rPh>
    <rPh sb="22" eb="24">
      <t>イナイ</t>
    </rPh>
    <rPh sb="25" eb="27">
      <t>テイシュツ</t>
    </rPh>
    <rPh sb="34" eb="36">
      <t>コウシャ</t>
    </rPh>
    <rPh sb="36" eb="38">
      <t>ヒッチャク</t>
    </rPh>
    <phoneticPr fontId="3"/>
  </si>
  <si>
    <r>
      <t xml:space="preserve">交付決定番号
</t>
    </r>
    <r>
      <rPr>
        <sz val="8"/>
        <color theme="1"/>
        <rFont val="游ゴシック"/>
        <family val="3"/>
        <charset val="128"/>
        <scheme val="minor"/>
      </rPr>
      <t>（公社記入欄）</t>
    </r>
    <rPh sb="0" eb="2">
      <t>コウフ</t>
    </rPh>
    <rPh sb="2" eb="4">
      <t>ケッテイ</t>
    </rPh>
    <rPh sb="4" eb="6">
      <t>バンゴウ</t>
    </rPh>
    <rPh sb="8" eb="10">
      <t>コウシャ</t>
    </rPh>
    <rPh sb="10" eb="13">
      <t>キニュウラン</t>
    </rPh>
    <phoneticPr fontId="3"/>
  </si>
  <si>
    <t>令和6年4月1日以降に交付申請を行う方用</t>
    <rPh sb="7" eb="10">
      <t>ヒイコウ</t>
    </rPh>
    <phoneticPr fontId="3"/>
  </si>
  <si>
    <t>2-1　共同申請者情報</t>
    <rPh sb="4" eb="6">
      <t>キョウドウ</t>
    </rPh>
    <rPh sb="6" eb="9">
      <t>シンセイシャ</t>
    </rPh>
    <rPh sb="9" eb="11">
      <t>ジョウホウ</t>
    </rPh>
    <phoneticPr fontId="6"/>
  </si>
  <si>
    <t>　2-1　所有権者（所有者がリース等事業者の場合、事業者情報を記入してください）　</t>
    <rPh sb="5" eb="8">
      <t>ショユウケン</t>
    </rPh>
    <rPh sb="8" eb="9">
      <t>シャ</t>
    </rPh>
    <rPh sb="10" eb="12">
      <t>ショユウ</t>
    </rPh>
    <rPh sb="12" eb="13">
      <t>シャ</t>
    </rPh>
    <rPh sb="18" eb="20">
      <t>ジギョウ</t>
    </rPh>
    <rPh sb="20" eb="21">
      <t>シャ</t>
    </rPh>
    <rPh sb="22" eb="24">
      <t>バアイ</t>
    </rPh>
    <rPh sb="25" eb="28">
      <t>ジギョウシャ</t>
    </rPh>
    <rPh sb="28" eb="30">
      <t>ジョウホウ</t>
    </rPh>
    <rPh sb="31" eb="33">
      <t>キニュウ</t>
    </rPh>
    <phoneticPr fontId="6"/>
  </si>
  <si>
    <r>
      <t>【Ａ】発電出力合計のうち、機能性PVに</t>
    </r>
    <r>
      <rPr>
        <u/>
        <sz val="11"/>
        <color theme="1"/>
        <rFont val="游ゴシック"/>
        <family val="3"/>
        <charset val="128"/>
        <scheme val="minor"/>
      </rPr>
      <t>該当しない</t>
    </r>
    <r>
      <rPr>
        <sz val="11"/>
        <color theme="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3"/>
  </si>
  <si>
    <r>
      <t>【Ｂ】発電出力合計のうち、機能性PVに</t>
    </r>
    <r>
      <rPr>
        <u/>
        <sz val="11"/>
        <color theme="1"/>
        <rFont val="游ゴシック"/>
        <family val="3"/>
        <charset val="128"/>
        <scheme val="minor"/>
      </rPr>
      <t>該当する</t>
    </r>
    <r>
      <rPr>
        <sz val="11"/>
        <color theme="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3"/>
  </si>
  <si>
    <t>　ア　市場における標準品との価格差が大きい機能性PVの製品</t>
    <phoneticPr fontId="3"/>
  </si>
  <si>
    <t>太陽電池の架台設置に係る材料費及び工事費（税抜）</t>
    <phoneticPr fontId="3"/>
  </si>
  <si>
    <r>
      <rPr>
        <b/>
        <sz val="12"/>
        <color theme="1"/>
        <rFont val="游ゴシック"/>
        <family val="3"/>
        <charset val="128"/>
        <scheme val="minor"/>
      </rPr>
      <t>全ての建築主が、以下の内容に同意及び誓約していることを確認したうえで、建築主代表として誓約します。</t>
    </r>
    <r>
      <rPr>
        <sz val="12"/>
        <color theme="1"/>
        <rFont val="游ゴシック"/>
        <family val="3"/>
        <charset val="128"/>
        <scheme val="minor"/>
      </rPr>
      <t xml:space="preserve">
この誓約が虚偽であり、又はこの誓約に反したことにより、当方が不利益を被ることとなっても、一切異議は申し立てません。</t>
    </r>
    <rPh sb="0" eb="1">
      <t>スベ</t>
    </rPh>
    <rPh sb="3" eb="6">
      <t>ケンチクヌシ</t>
    </rPh>
    <rPh sb="8" eb="10">
      <t>イカ</t>
    </rPh>
    <rPh sb="11" eb="13">
      <t>ナイヨウ</t>
    </rPh>
    <rPh sb="14" eb="16">
      <t>ドウイ</t>
    </rPh>
    <rPh sb="16" eb="17">
      <t>オヨ</t>
    </rPh>
    <rPh sb="18" eb="20">
      <t>セイヤク</t>
    </rPh>
    <rPh sb="27" eb="29">
      <t>カクニン</t>
    </rPh>
    <rPh sb="35" eb="38">
      <t>ケンチクヌシ</t>
    </rPh>
    <rPh sb="38" eb="40">
      <t>ダイヒョウ</t>
    </rPh>
    <rPh sb="43" eb="45">
      <t>セイヤク</t>
    </rPh>
    <rPh sb="52" eb="54">
      <t>セイヤク</t>
    </rPh>
    <rPh sb="55" eb="57">
      <t>キョギ</t>
    </rPh>
    <rPh sb="61" eb="62">
      <t>マタ</t>
    </rPh>
    <rPh sb="65" eb="67">
      <t>セイヤク</t>
    </rPh>
    <rPh sb="68" eb="69">
      <t>ハン</t>
    </rPh>
    <rPh sb="77" eb="79">
      <t>トウホウ</t>
    </rPh>
    <rPh sb="80" eb="83">
      <t>フリエキ</t>
    </rPh>
    <rPh sb="84" eb="85">
      <t>コウム</t>
    </rPh>
    <rPh sb="94" eb="96">
      <t>イッサイ</t>
    </rPh>
    <rPh sb="96" eb="98">
      <t>イギ</t>
    </rPh>
    <rPh sb="99" eb="100">
      <t>モウ</t>
    </rPh>
    <rPh sb="101" eb="102">
      <t>タ</t>
    </rPh>
    <phoneticPr fontId="3"/>
  </si>
  <si>
    <r>
      <t>　</t>
    </r>
    <r>
      <rPr>
        <b/>
        <sz val="10"/>
        <color theme="1"/>
        <rFont val="游ゴシック"/>
        <family val="3"/>
        <charset val="128"/>
        <scheme val="minor"/>
      </rPr>
      <t>以下の内容に同意し、本申請を行うことを誓約します。</t>
    </r>
    <r>
      <rPr>
        <sz val="10"/>
        <color theme="1"/>
        <rFont val="游ゴシック"/>
        <family val="3"/>
        <charset val="128"/>
        <scheme val="minor"/>
      </rPr>
      <t xml:space="preserve">
　この誓約が虚偽であり、又はこの誓約に反したことにより、当方が不利益を被ることとなっても、一切異議は申し立てません。</t>
    </r>
    <rPh sb="1" eb="3">
      <t>イカ</t>
    </rPh>
    <rPh sb="4" eb="6">
      <t>ナイヨウ</t>
    </rPh>
    <rPh sb="7" eb="9">
      <t>ドウイ</t>
    </rPh>
    <rPh sb="11" eb="14">
      <t>ホンシンセイ</t>
    </rPh>
    <rPh sb="15" eb="16">
      <t>オコナ</t>
    </rPh>
    <rPh sb="20" eb="22">
      <t>セイヤク</t>
    </rPh>
    <rPh sb="30" eb="32">
      <t>セイヤク</t>
    </rPh>
    <rPh sb="33" eb="35">
      <t>キョギ</t>
    </rPh>
    <rPh sb="39" eb="40">
      <t>マタ</t>
    </rPh>
    <rPh sb="43" eb="45">
      <t>セイヤク</t>
    </rPh>
    <rPh sb="46" eb="47">
      <t>ハン</t>
    </rPh>
    <rPh sb="55" eb="57">
      <t>トウホウ</t>
    </rPh>
    <rPh sb="58" eb="61">
      <t>フリエキ</t>
    </rPh>
    <rPh sb="62" eb="63">
      <t>コウム</t>
    </rPh>
    <rPh sb="72" eb="74">
      <t>イッサイ</t>
    </rPh>
    <rPh sb="74" eb="76">
      <t>イギ</t>
    </rPh>
    <rPh sb="77" eb="78">
      <t>モウ</t>
    </rPh>
    <rPh sb="79" eb="80">
      <t>タ</t>
    </rPh>
    <phoneticPr fontId="3"/>
  </si>
  <si>
    <r>
      <rPr>
        <b/>
        <sz val="11"/>
        <color theme="1"/>
        <rFont val="游ゴシック"/>
        <family val="3"/>
        <charset val="128"/>
        <scheme val="minor"/>
      </rPr>
      <t>以下の内容に同意し、本申請を行うことを誓約します。</t>
    </r>
    <r>
      <rPr>
        <sz val="11"/>
        <color theme="1"/>
        <rFont val="游ゴシック"/>
        <family val="3"/>
        <charset val="128"/>
        <scheme val="minor"/>
      </rPr>
      <t xml:space="preserve">
この誓約が虚偽であり、又はこの誓約に反したことにより、当方が不利益を被ることとなっても、一切異議は申し立てません。</t>
    </r>
    <rPh sb="0" eb="2">
      <t>イカ</t>
    </rPh>
    <rPh sb="3" eb="5">
      <t>ナイヨウ</t>
    </rPh>
    <rPh sb="6" eb="8">
      <t>ドウイ</t>
    </rPh>
    <rPh sb="10" eb="13">
      <t>ホンシンセイ</t>
    </rPh>
    <rPh sb="14" eb="15">
      <t>オコナ</t>
    </rPh>
    <rPh sb="19" eb="21">
      <t>セイヤク</t>
    </rPh>
    <rPh sb="28" eb="30">
      <t>セイヤク</t>
    </rPh>
    <rPh sb="31" eb="33">
      <t>キョギ</t>
    </rPh>
    <rPh sb="37" eb="38">
      <t>マタ</t>
    </rPh>
    <rPh sb="41" eb="43">
      <t>セイヤク</t>
    </rPh>
    <rPh sb="44" eb="45">
      <t>ハン</t>
    </rPh>
    <rPh sb="53" eb="55">
      <t>トウホウ</t>
    </rPh>
    <rPh sb="56" eb="59">
      <t>フリエキ</t>
    </rPh>
    <rPh sb="60" eb="61">
      <t>コウム</t>
    </rPh>
    <rPh sb="70" eb="72">
      <t>イッサイ</t>
    </rPh>
    <rPh sb="72" eb="74">
      <t>イギ</t>
    </rPh>
    <rPh sb="75" eb="76">
      <t>モウ</t>
    </rPh>
    <rPh sb="77" eb="78">
      <t>タ</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</si>
  <si>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</si>
  <si>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t>9.調査への協力について</t>
    <rPh sb="2" eb="4">
      <t>チョウサ</t>
    </rPh>
    <rPh sb="6" eb="8">
      <t>キョウリョク</t>
    </rPh>
    <phoneticPr fontId="3"/>
  </si>
  <si>
    <t>助成事業者は、助成事業の完了後、助成事業の成果を検証するために必要な情報について、都又は公社から調査の要請があった場合には、当該調査に協力し、及び必要な情報を提供する。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7" eb="9">
      <t>ジョセイ</t>
    </rPh>
    <rPh sb="9" eb="11">
      <t>ジギョウ</t>
    </rPh>
    <rPh sb="12" eb="14">
      <t>カンリョウ</t>
    </rPh>
    <rPh sb="14" eb="15">
      <t>アト</t>
    </rPh>
    <rPh sb="16" eb="18">
      <t>ジョセイ</t>
    </rPh>
    <rPh sb="18" eb="20">
      <t>ジギョウ</t>
    </rPh>
    <rPh sb="21" eb="23">
      <t>セイカ</t>
    </rPh>
    <rPh sb="24" eb="26">
      <t>ケンショウ</t>
    </rPh>
    <rPh sb="31" eb="33">
      <t>ヒツヨウ</t>
    </rPh>
    <rPh sb="34" eb="36">
      <t>ジョウホウ</t>
    </rPh>
    <rPh sb="41" eb="42">
      <t>ト</t>
    </rPh>
    <rPh sb="42" eb="43">
      <t>マタ</t>
    </rPh>
    <rPh sb="44" eb="46">
      <t>コウシャ</t>
    </rPh>
    <rPh sb="48" eb="50">
      <t>チョウサ</t>
    </rPh>
    <rPh sb="51" eb="53">
      <t>ヨウセイ</t>
    </rPh>
    <rPh sb="57" eb="59">
      <t>バアイ</t>
    </rPh>
    <rPh sb="62" eb="64">
      <t>トウガイ</t>
    </rPh>
    <rPh sb="64" eb="66">
      <t>チョウサ</t>
    </rPh>
    <rPh sb="67" eb="69">
      <t>キョウリョク</t>
    </rPh>
    <rPh sb="71" eb="72">
      <t>オヨ</t>
    </rPh>
    <rPh sb="73" eb="75">
      <t>ヒツヨウ</t>
    </rPh>
    <rPh sb="76" eb="78">
      <t>ジョウホウ</t>
    </rPh>
    <rPh sb="79" eb="81">
      <t>テイキョウ</t>
    </rPh>
    <phoneticPr fontId="3"/>
  </si>
  <si>
    <t>※未入力の場合、0円で申請したとみなします。</t>
    <phoneticPr fontId="3"/>
  </si>
  <si>
    <t>購入予定金額（税抜）
(購入予定金額の内、対象機器費のみ)</t>
    <phoneticPr fontId="3"/>
  </si>
  <si>
    <t>・合計金額
・蓄電容量×15万円</t>
    <rPh sb="1" eb="5">
      <t>ゴウケイキンガク</t>
    </rPh>
    <phoneticPr fontId="3"/>
  </si>
  <si>
    <t>下記該当するものに必ずチェックをお入れください。</t>
    <rPh sb="0" eb="2">
      <t>カキ</t>
    </rPh>
    <rPh sb="2" eb="4">
      <t>ガイトウ</t>
    </rPh>
    <rPh sb="9" eb="10">
      <t>カナラ</t>
    </rPh>
    <rPh sb="17" eb="18">
      <t>イ</t>
    </rPh>
    <phoneticPr fontId="3"/>
  </si>
  <si>
    <t xml:space="preserve"> 建築主の所有</t>
    <rPh sb="1" eb="4">
      <t>ケンチクヌシ</t>
    </rPh>
    <rPh sb="5" eb="7">
      <t>ショユウ</t>
    </rPh>
    <phoneticPr fontId="3"/>
  </si>
  <si>
    <t xml:space="preserve"> リース等</t>
    <rPh sb="4" eb="5">
      <t>ナド</t>
    </rPh>
    <phoneticPr fontId="3"/>
  </si>
  <si>
    <t xml:space="preserve">  蓄電池の単独設置
（太陽光設置なし）</t>
    <rPh sb="2" eb="5">
      <t>チクデンチ</t>
    </rPh>
    <rPh sb="6" eb="10">
      <t>タンドクセッチ</t>
    </rPh>
    <rPh sb="12" eb="15">
      <t>タイヨウコウ</t>
    </rPh>
    <rPh sb="15" eb="17">
      <t>セッチ</t>
    </rPh>
    <phoneticPr fontId="3"/>
  </si>
  <si>
    <r>
      <t xml:space="preserve">・合計金額
</t>
    </r>
    <r>
      <rPr>
        <sz val="9"/>
        <color rgb="FFFF0000"/>
        <rFont val="游ゴシック"/>
        <family val="3"/>
        <charset val="128"/>
        <scheme val="minor"/>
      </rPr>
      <t>・蓄電容量×15万（単位住戸あたり）に関しては関数によるロックなしのため、要手計算</t>
    </r>
    <rPh sb="1" eb="5">
      <t>ゴウケイキンガク</t>
    </rPh>
    <rPh sb="7" eb="11">
      <t>チクデンヨウリョウ</t>
    </rPh>
    <rPh sb="14" eb="15">
      <t>マン</t>
    </rPh>
    <rPh sb="16" eb="18">
      <t>タンイ</t>
    </rPh>
    <rPh sb="18" eb="20">
      <t>ジュウコ</t>
    </rPh>
    <rPh sb="25" eb="26">
      <t>カン</t>
    </rPh>
    <rPh sb="29" eb="31">
      <t>カンスウ</t>
    </rPh>
    <rPh sb="43" eb="44">
      <t>ヨウ</t>
    </rPh>
    <rPh sb="44" eb="45">
      <t>テ</t>
    </rPh>
    <rPh sb="45" eb="47">
      <t>ケイサン</t>
    </rPh>
    <phoneticPr fontId="3"/>
  </si>
  <si>
    <t>購入予定金額（税抜）
（工事費等を除く機器費）※</t>
    <rPh sb="0" eb="2">
      <t>コウニュウ</t>
    </rPh>
    <rPh sb="2" eb="4">
      <t>ヨテイ</t>
    </rPh>
    <rPh sb="4" eb="6">
      <t>キンガク</t>
    </rPh>
    <rPh sb="7" eb="9">
      <t>ゼイヌキ</t>
    </rPh>
    <rPh sb="12" eb="15">
      <t>コウジヒ</t>
    </rPh>
    <rPh sb="15" eb="16">
      <t>ナド</t>
    </rPh>
    <rPh sb="17" eb="18">
      <t>ノゾ</t>
    </rPh>
    <rPh sb="19" eb="21">
      <t>キキ</t>
    </rPh>
    <rPh sb="21" eb="22">
      <t>ヒ</t>
    </rPh>
    <phoneticPr fontId="3"/>
  </si>
  <si>
    <t>助成額（①～②のいずれか小さい額）</t>
    <phoneticPr fontId="3"/>
  </si>
  <si>
    <t>太陽光発電システムは設置しますが、東京ゼロエミ住宅導入促進事業での申請は行いません</t>
    <rPh sb="0" eb="3">
      <t>タイヨウコウ</t>
    </rPh>
    <rPh sb="3" eb="5">
      <t>ハツデン</t>
    </rPh>
    <rPh sb="10" eb="12">
      <t>セッチ</t>
    </rPh>
    <rPh sb="17" eb="19">
      <t>トウキョウ</t>
    </rPh>
    <rPh sb="23" eb="27">
      <t>ジュウタクドウニュウ</t>
    </rPh>
    <rPh sb="27" eb="29">
      <t>ソクシン</t>
    </rPh>
    <rPh sb="29" eb="31">
      <t>ジギョウ</t>
    </rPh>
    <rPh sb="33" eb="35">
      <t>シンセイ</t>
    </rPh>
    <rPh sb="36" eb="37">
      <t>オコナ</t>
    </rPh>
    <phoneticPr fontId="3"/>
  </si>
  <si>
    <t>（リース等のため他の助成金にて申請する等）</t>
    <rPh sb="4" eb="5">
      <t>ナド</t>
    </rPh>
    <rPh sb="8" eb="9">
      <t>ホカ</t>
    </rPh>
    <rPh sb="10" eb="13">
      <t>ジョセイキン</t>
    </rPh>
    <rPh sb="15" eb="17">
      <t>シンセイ</t>
    </rPh>
    <rPh sb="19" eb="20">
      <t>ナド</t>
    </rPh>
    <phoneticPr fontId="3"/>
  </si>
  <si>
    <t xml:space="preserve">※発電出力値合計 </t>
    <rPh sb="1" eb="3">
      <t>ハツデン</t>
    </rPh>
    <rPh sb="3" eb="5">
      <t>シュツリョク</t>
    </rPh>
    <rPh sb="5" eb="6">
      <t>アタイ</t>
    </rPh>
    <rPh sb="6" eb="8">
      <t>ゴウケイ</t>
    </rPh>
    <phoneticPr fontId="3"/>
  </si>
  <si>
    <t>太陽光発電システムを設置しない場合には、以下の理由を回答すること（必須）</t>
    <rPh sb="0" eb="3">
      <t>タイヨウコウ</t>
    </rPh>
    <rPh sb="3" eb="5">
      <t>ハツデン</t>
    </rPh>
    <rPh sb="10" eb="12">
      <t>セッチ</t>
    </rPh>
    <rPh sb="15" eb="17">
      <t>バアイ</t>
    </rPh>
    <rPh sb="20" eb="22">
      <t>イカ</t>
    </rPh>
    <rPh sb="23" eb="25">
      <t>リユウ</t>
    </rPh>
    <rPh sb="26" eb="28">
      <t>カイトウ</t>
    </rPh>
    <rPh sb="33" eb="35">
      <t>ヒッス</t>
    </rPh>
    <phoneticPr fontId="3"/>
  </si>
  <si>
    <t>購入価格が高いため</t>
    <rPh sb="0" eb="2">
      <t>コウニュウ</t>
    </rPh>
    <rPh sb="2" eb="4">
      <t>カカク</t>
    </rPh>
    <rPh sb="5" eb="6">
      <t>タカ</t>
    </rPh>
    <phoneticPr fontId="3"/>
  </si>
  <si>
    <t>太陽光発電システムの設置に適した屋根面積が無いため</t>
    <rPh sb="0" eb="3">
      <t>タイヨウコウ</t>
    </rPh>
    <rPh sb="3" eb="5">
      <t>ハツデン</t>
    </rPh>
    <rPh sb="10" eb="12">
      <t>セッチ</t>
    </rPh>
    <rPh sb="13" eb="14">
      <t>テキ</t>
    </rPh>
    <rPh sb="16" eb="18">
      <t>ヤネ</t>
    </rPh>
    <rPh sb="18" eb="20">
      <t>メンセキ</t>
    </rPh>
    <rPh sb="21" eb="22">
      <t>ナ</t>
    </rPh>
    <phoneticPr fontId="3"/>
  </si>
  <si>
    <t>日当たり条件など、十分な発電が期待できないため</t>
    <phoneticPr fontId="3"/>
  </si>
  <si>
    <t>メンテナンスや破損など、設置後の経費に不安があるため</t>
    <rPh sb="7" eb="9">
      <t>ハソン</t>
    </rPh>
    <rPh sb="12" eb="14">
      <t>セッチ</t>
    </rPh>
    <rPh sb="14" eb="15">
      <t>ゴ</t>
    </rPh>
    <rPh sb="16" eb="18">
      <t>ケイヒ</t>
    </rPh>
    <rPh sb="19" eb="21">
      <t>フアン</t>
    </rPh>
    <phoneticPr fontId="3"/>
  </si>
  <si>
    <t>その他</t>
    <rPh sb="2" eb="3">
      <t>タ</t>
    </rPh>
    <phoneticPr fontId="3"/>
  </si>
  <si>
    <t>（</t>
    <phoneticPr fontId="3"/>
  </si>
  <si>
    <t>）</t>
    <phoneticPr fontId="3"/>
  </si>
  <si>
    <t>太陽光発電システムを申請しない場合、以下のアンケートに回答してください。</t>
    <rPh sb="10" eb="12">
      <t>シンセイ</t>
    </rPh>
    <rPh sb="15" eb="17">
      <t>バアイ</t>
    </rPh>
    <rPh sb="18" eb="20">
      <t>イカ</t>
    </rPh>
    <rPh sb="27" eb="29">
      <t>カイトウ</t>
    </rPh>
    <phoneticPr fontId="3"/>
  </si>
  <si>
    <r>
      <t xml:space="preserve"> kW</t>
    </r>
    <r>
      <rPr>
        <b/>
        <sz val="12"/>
        <rFont val="游ゴシック"/>
        <family val="3"/>
        <charset val="128"/>
        <scheme val="minor"/>
      </rPr>
      <t>（必須）</t>
    </r>
    <rPh sb="4" eb="6">
      <t>ヒッス</t>
    </rPh>
    <phoneticPr fontId="3"/>
  </si>
  <si>
    <r>
      <t>発電出力　</t>
    </r>
    <r>
      <rPr>
        <sz val="10"/>
        <color theme="1"/>
        <rFont val="游ゴシック"/>
        <family val="3"/>
        <charset val="128"/>
        <scheme val="minor"/>
      </rPr>
      <t>※1</t>
    </r>
    <rPh sb="0" eb="4">
      <t>ハツデンシュツリョク</t>
    </rPh>
    <phoneticPr fontId="3"/>
  </si>
  <si>
    <t>※1 太陽電池のモジュールの公称最大出力の合計値又はパワーコンディショナーの定格出力の合計値のうち、いずれか小さい値（kW を単位
　　とし、小数点以下第３位を四捨五入する）。集合住宅等において複数系列の場合は系列ごとに算出。</t>
    <phoneticPr fontId="3"/>
  </si>
  <si>
    <r>
      <rPr>
        <b/>
        <sz val="12"/>
        <color rgb="FFFF0000"/>
        <rFont val="游ゴシック"/>
        <family val="3"/>
        <charset val="128"/>
        <scheme val="minor"/>
      </rPr>
      <t>集合住宅</t>
    </r>
    <r>
      <rPr>
        <b/>
        <sz val="12"/>
        <color theme="1"/>
        <rFont val="游ゴシック"/>
        <family val="3"/>
        <charset val="128"/>
        <scheme val="minor"/>
      </rPr>
      <t>の場合の受電方式</t>
    </r>
    <rPh sb="0" eb="4">
      <t>シュウゴウジュウタク</t>
    </rPh>
    <rPh sb="5" eb="7">
      <t>バアイ</t>
    </rPh>
    <rPh sb="8" eb="10">
      <t>ジュデン</t>
    </rPh>
    <rPh sb="10" eb="12">
      <t>ホウシキ</t>
    </rPh>
    <phoneticPr fontId="3"/>
  </si>
  <si>
    <r>
      <t>全住戸及び共用部分の合計kw数</t>
    </r>
    <r>
      <rPr>
        <b/>
        <sz val="8"/>
        <color rgb="FFFF0000"/>
        <rFont val="游ゴシック"/>
        <family val="3"/>
        <charset val="128"/>
        <scheme val="minor"/>
      </rPr>
      <t>（※戸別連携ではゼロエミ住宅設計確認書の発電出力と一致しない場合があります）</t>
    </r>
    <rPh sb="0" eb="1">
      <t>ゼン</t>
    </rPh>
    <rPh sb="1" eb="3">
      <t>ジュウコ</t>
    </rPh>
    <rPh sb="10" eb="12">
      <t>ゴウケイ</t>
    </rPh>
    <rPh sb="14" eb="15">
      <t>スウ</t>
    </rPh>
    <phoneticPr fontId="3"/>
  </si>
  <si>
    <t xml:space="preserve">  ※ゼロエミ住宅設計確認書に記載の発電出力を記入
（A+Bの値と一致するよう記入すること　※集合住宅の戸別連携を除く）</t>
    <rPh sb="23" eb="25">
      <t>キニュウ</t>
    </rPh>
    <rPh sb="31" eb="32">
      <t>アタイ</t>
    </rPh>
    <rPh sb="33" eb="35">
      <t>イッチ</t>
    </rPh>
    <rPh sb="39" eb="41">
      <t>キニュウ</t>
    </rPh>
    <rPh sb="47" eb="49">
      <t>シュウゴウ</t>
    </rPh>
    <rPh sb="49" eb="51">
      <t>ジュウタク</t>
    </rPh>
    <phoneticPr fontId="3"/>
  </si>
  <si>
    <t>※太陽光発電システムの設備の設置に係る機器費、材料費及び工事費。太陽電池の架台設置に係る材料費及び工事費含む（税抜）</t>
    <rPh sb="1" eb="6">
      <t>タイヨウコウハツデン</t>
    </rPh>
    <rPh sb="52" eb="53">
      <t>フク</t>
    </rPh>
    <phoneticPr fontId="3"/>
  </si>
  <si>
    <t xml:space="preserve"> ←EとFのうち低い額</t>
    <rPh sb="8" eb="9">
      <t>ヒク</t>
    </rPh>
    <rPh sb="10" eb="11">
      <t>ガク</t>
    </rPh>
    <phoneticPr fontId="3"/>
  </si>
  <si>
    <t>Fの額</t>
    <rPh sb="2" eb="3">
      <t>ガク</t>
    </rPh>
    <phoneticPr fontId="3"/>
  </si>
  <si>
    <t>（太陽光発電システム申請金額 + 機能性PV申請金額 + 当該周辺機器に係る申請金額 + 架台設置に係る申請金額）</t>
    <phoneticPr fontId="3"/>
  </si>
  <si>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9" eb="71">
      <t>ムリョウ</t>
    </rPh>
    <rPh sb="72" eb="74">
      <t>テイガク</t>
    </rPh>
    <rPh sb="74" eb="75">
      <t>トウ</t>
    </rPh>
    <rPh sb="119" eb="121">
      <t>ケイヤク</t>
    </rPh>
    <rPh sb="133" eb="135">
      <t>ケイヤク</t>
    </rPh>
    <rPh sb="135" eb="137">
      <t>ヨテイ</t>
    </rPh>
    <rPh sb="139" eb="141">
      <t>セツビ</t>
    </rPh>
    <rPh sb="141" eb="143">
      <t>セッチ</t>
    </rPh>
    <rPh sb="143" eb="144">
      <t>ガク</t>
    </rPh>
    <rPh sb="159" eb="161">
      <t>ゲンガク</t>
    </rPh>
    <rPh sb="161" eb="162">
      <t>マタ</t>
    </rPh>
    <rPh sb="163" eb="164">
      <t>ハラ</t>
    </rPh>
    <rPh sb="173" eb="175">
      <t>ケイヤク</t>
    </rPh>
    <rPh sb="175" eb="176">
      <t>ガク</t>
    </rPh>
    <rPh sb="176" eb="177">
      <t>マタ</t>
    </rPh>
    <rPh sb="178" eb="180">
      <t>コウニュウ</t>
    </rPh>
    <rPh sb="180" eb="181">
      <t>ガク</t>
    </rPh>
    <phoneticPr fontId="3"/>
  </si>
  <si>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8" eb="70">
      <t>ムリョウ</t>
    </rPh>
    <rPh sb="71" eb="73">
      <t>テイガク</t>
    </rPh>
    <rPh sb="73" eb="74">
      <t>トウ</t>
    </rPh>
    <rPh sb="118" eb="120">
      <t>ケイヤク</t>
    </rPh>
    <rPh sb="132" eb="134">
      <t>ケイヤク</t>
    </rPh>
    <rPh sb="134" eb="136">
      <t>ヨテイ</t>
    </rPh>
    <rPh sb="138" eb="140">
      <t>セツビ</t>
    </rPh>
    <rPh sb="140" eb="142">
      <t>セッチ</t>
    </rPh>
    <rPh sb="142" eb="143">
      <t>ガク</t>
    </rPh>
    <rPh sb="158" eb="160">
      <t>ゲンガク</t>
    </rPh>
    <rPh sb="160" eb="161">
      <t>マタ</t>
    </rPh>
    <rPh sb="162" eb="163">
      <t>ハラ</t>
    </rPh>
    <rPh sb="172" eb="174">
      <t>ケイヤク</t>
    </rPh>
    <rPh sb="174" eb="175">
      <t>ガク</t>
    </rPh>
    <rPh sb="175" eb="176">
      <t>マタ</t>
    </rPh>
    <rPh sb="177" eb="179">
      <t>コウニュウ</t>
    </rPh>
    <rPh sb="179" eb="180">
      <t>ガク</t>
    </rPh>
    <phoneticPr fontId="3"/>
  </si>
  <si>
    <t xml:space="preserve">　本申請について、助成額をキャンペーン等（※）に利用する行為を行っていないことを誓約する。
　キャンペーン等を行う場合は、助成金交付額が助成対象経費を超えることができないことを理解している。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                                                                                                                                                                                                                             </t>
    <rPh sb="55" eb="56">
      <t>オコナ</t>
    </rPh>
    <phoneticPr fontId="3"/>
  </si>
  <si>
    <t>←E</t>
    <phoneticPr fontId="3"/>
  </si>
  <si>
    <t>←F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</si>
</sst>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 "/>
    <numFmt numFmtId="178" formatCode="0.00_ "/>
    <numFmt numFmtId="179" formatCode="#,##0.00_ "/>
    <numFmt numFmtId="180" formatCode="0.00_);[Red]\(0.00\)"/>
    <numFmt numFmtId="181" formatCode="#,##0_);[Red]\(#,##0\)"/>
    <numFmt numFmtId="182" formatCode="#,###"/>
    <numFmt numFmtId="183" formatCode="0_ "/>
    <numFmt numFmtId="184" formatCode="#,##0_ ;[Red]\-#,##0\ "/>
  </numFmts>
  <fonts count="42"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sz val="9"/>
      <color rgb="FF000000"/>
      <name val="Meiryo UI"/>
      <family val="3"/>
      <charset val="128"/>
    </font>
    <font>
      <sz val="9"/>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1"/>
      <color rgb="FF000000"/>
      <name val="游ゴシック"/>
      <family val="3"/>
      <charset val="128"/>
    </font>
    <font>
      <sz val="11"/>
      <name val="ＭＳ Ｐゴシック"/>
      <family val="3"/>
      <charset val="128"/>
    </font>
    <font>
      <u/>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trike/>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sz val="13"/>
      <color theme="1"/>
      <name val="游ゴシック"/>
      <family val="3"/>
      <charset val="128"/>
      <scheme val="minor"/>
    </font>
    <font>
      <u/>
      <sz val="12"/>
      <color theme="1"/>
      <name val="游ゴシック"/>
      <family val="3"/>
      <charset val="128"/>
      <scheme val="minor"/>
    </font>
    <font>
      <b/>
      <sz val="15"/>
      <color theme="1"/>
      <name val="游ゴシック"/>
      <family val="3"/>
      <charset val="128"/>
      <scheme val="minor"/>
    </font>
    <font>
      <sz val="18"/>
      <color theme="1"/>
      <name val="游ゴシック"/>
      <family val="3"/>
      <charset val="128"/>
    </font>
    <font>
      <sz val="16"/>
      <color theme="1"/>
      <name val="游ゴシック"/>
      <family val="3"/>
      <charset val="128"/>
    </font>
    <font>
      <sz val="16"/>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8"/>
      <color theme="1"/>
      <name val="游ゴシック"/>
      <family val="3"/>
      <charset val="128"/>
      <scheme val="minor"/>
    </font>
    <font>
      <sz val="6"/>
      <color theme="0"/>
      <name val="游ゴシック"/>
      <family val="3"/>
      <charset val="128"/>
      <scheme val="minor"/>
    </font>
    <font>
      <b/>
      <sz val="12"/>
      <color theme="8"/>
      <name val="游ゴシック"/>
      <family val="3"/>
      <charset val="128"/>
      <scheme val="minor"/>
    </font>
    <font>
      <b/>
      <sz val="11"/>
      <color rgb="FFFF0000"/>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scheme val="minor"/>
    </font>
    <font>
      <sz val="22"/>
      <color theme="1"/>
      <name val="游ゴシック"/>
      <family val="3"/>
      <charset val="128"/>
    </font>
    <font>
      <b/>
      <sz val="12"/>
      <color rgb="FFFF0000"/>
      <name val="游ゴシック"/>
      <family val="3"/>
      <charset val="128"/>
      <scheme val="minor"/>
    </font>
    <font>
      <b/>
      <sz val="8"/>
      <color rgb="FFFF0000"/>
      <name val="游ゴシック"/>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theme="7" tint="0.79998168889431442"/>
        <bgColor indexed="64"/>
      </patternFill>
    </fill>
    <fill>
      <patternFill patternType="solid">
        <fgColor theme="8" tint="0.79998168889431442"/>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3" fillId="0" borderId="0">
      <alignment vertical="center"/>
    </xf>
  </cellStyleXfs>
  <cellXfs count="810">
    <xf numFmtId="0" fontId="0" fillId="0" borderId="0" xfId="0">
      <alignment vertical="center"/>
    </xf>
    <xf numFmtId="0" fontId="2" fillId="0" borderId="0" xfId="0" applyFont="1">
      <alignment vertical="center"/>
    </xf>
    <xf numFmtId="0" fontId="10" fillId="0" borderId="0" xfId="0" applyFont="1" applyAlignment="1" applyProtection="1">
      <protection hidden="1"/>
    </xf>
    <xf numFmtId="0" fontId="10" fillId="0" borderId="0" xfId="0" applyFont="1" applyProtection="1">
      <alignment vertical="center"/>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2" fillId="0" borderId="0" xfId="0" applyFont="1" applyAlignment="1" applyProtection="1">
      <protection hidden="1"/>
    </xf>
    <xf numFmtId="0" fontId="10" fillId="0" borderId="14" xfId="0" applyFont="1" applyBorder="1" applyAlignment="1" applyProtection="1">
      <alignment vertical="center" wrapText="1"/>
      <protection hidden="1"/>
    </xf>
    <xf numFmtId="177" fontId="11" fillId="0" borderId="14" xfId="0" applyNumberFormat="1" applyFont="1" applyBorder="1" applyProtection="1">
      <alignment vertical="center"/>
      <protection hidden="1"/>
    </xf>
    <xf numFmtId="0" fontId="2" fillId="0" borderId="0" xfId="0" applyFont="1" applyProtection="1">
      <alignment vertical="center"/>
      <protection hidden="1"/>
    </xf>
    <xf numFmtId="0" fontId="10"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0" borderId="0" xfId="2" applyFont="1" applyProtection="1">
      <alignment vertical="center"/>
      <protection hidden="1"/>
    </xf>
    <xf numFmtId="0" fontId="10" fillId="9" borderId="11" xfId="4" applyFont="1" applyFill="1" applyBorder="1" applyAlignment="1" applyProtection="1">
      <alignment horizontal="center" vertical="center" wrapText="1"/>
      <protection locked="0"/>
    </xf>
    <xf numFmtId="0" fontId="17" fillId="0" borderId="0" xfId="2" applyFont="1" applyProtection="1">
      <alignment vertical="center"/>
      <protection hidden="1"/>
    </xf>
    <xf numFmtId="0" fontId="18" fillId="0" borderId="0" xfId="2" applyFont="1" applyProtection="1">
      <alignment vertical="center"/>
      <protection hidden="1"/>
    </xf>
    <xf numFmtId="0" fontId="17" fillId="0" borderId="0" xfId="2" applyFont="1" applyAlignment="1" applyProtection="1">
      <alignment horizontal="center" vertical="center"/>
      <protection hidden="1"/>
    </xf>
    <xf numFmtId="38" fontId="17" fillId="0" borderId="0" xfId="3" applyFont="1" applyFill="1" applyAlignment="1" applyProtection="1">
      <alignment vertical="center"/>
      <protection hidden="1"/>
    </xf>
    <xf numFmtId="0" fontId="19" fillId="0" borderId="0" xfId="2" applyFont="1" applyAlignment="1" applyProtection="1">
      <alignment horizontal="center" vertical="center"/>
      <protection hidden="1"/>
    </xf>
    <xf numFmtId="0" fontId="10" fillId="0" borderId="0" xfId="2" applyFont="1" applyAlignment="1" applyProtection="1">
      <alignment vertical="center" wrapText="1"/>
      <protection hidden="1"/>
    </xf>
    <xf numFmtId="0" fontId="16" fillId="0" borderId="0" xfId="2" applyFont="1" applyAlignment="1" applyProtection="1">
      <alignment horizontal="center" vertical="center"/>
      <protection hidden="1"/>
    </xf>
    <xf numFmtId="38" fontId="16" fillId="0" borderId="0" xfId="3" applyFont="1" applyFill="1" applyAlignment="1" applyProtection="1">
      <alignment vertical="center"/>
      <protection hidden="1"/>
    </xf>
    <xf numFmtId="0" fontId="16" fillId="4" borderId="0" xfId="2" applyFont="1" applyFill="1" applyProtection="1">
      <alignment vertical="center"/>
      <protection hidden="1"/>
    </xf>
    <xf numFmtId="38" fontId="17" fillId="0" borderId="0" xfId="3" applyFont="1" applyFill="1" applyBorder="1" applyAlignment="1" applyProtection="1">
      <alignment vertical="center"/>
      <protection hidden="1"/>
    </xf>
    <xf numFmtId="0" fontId="22" fillId="0" borderId="0" xfId="2" applyFont="1" applyProtection="1">
      <alignment vertical="center"/>
      <protection hidden="1"/>
    </xf>
    <xf numFmtId="0" fontId="16" fillId="0" borderId="0" xfId="2" applyFont="1" applyAlignment="1" applyProtection="1">
      <alignment vertical="top"/>
      <protection hidden="1"/>
    </xf>
    <xf numFmtId="0" fontId="16" fillId="0" borderId="0" xfId="2" applyFont="1" applyAlignment="1" applyProtection="1">
      <alignment horizontal="center" vertical="top"/>
      <protection hidden="1"/>
    </xf>
    <xf numFmtId="38" fontId="16" fillId="0" borderId="0" xfId="3" applyFont="1" applyFill="1" applyAlignment="1" applyProtection="1">
      <alignment vertical="top"/>
      <protection hidden="1"/>
    </xf>
    <xf numFmtId="49" fontId="19" fillId="0" borderId="0" xfId="2" applyNumberFormat="1" applyFont="1" applyAlignment="1" applyProtection="1">
      <alignment vertical="center" wrapText="1"/>
      <protection locked="0" hidden="1"/>
    </xf>
    <xf numFmtId="0" fontId="23" fillId="0" borderId="0" xfId="2" applyFont="1" applyProtection="1">
      <alignment vertical="center"/>
      <protection hidden="1"/>
    </xf>
    <xf numFmtId="0" fontId="24" fillId="0" borderId="0" xfId="2" applyFont="1" applyProtection="1">
      <alignment vertical="center"/>
      <protection hidden="1"/>
    </xf>
    <xf numFmtId="0" fontId="24" fillId="0" borderId="0" xfId="2" applyFont="1" applyAlignment="1" applyProtection="1">
      <alignment horizontal="right" vertical="center"/>
      <protection hidden="1"/>
    </xf>
    <xf numFmtId="0" fontId="17" fillId="0" borderId="11" xfId="2" applyFont="1" applyBorder="1" applyAlignment="1" applyProtection="1">
      <alignment horizontal="center" vertical="center"/>
      <protection locked="0" hidden="1"/>
    </xf>
    <xf numFmtId="0" fontId="24" fillId="0" borderId="0" xfId="2" applyFont="1" applyAlignment="1" applyProtection="1">
      <alignment horizontal="center" vertical="center"/>
      <protection hidden="1"/>
    </xf>
    <xf numFmtId="0" fontId="10" fillId="0" borderId="0" xfId="2" applyFont="1" applyProtection="1">
      <alignment vertical="center"/>
      <protection hidden="1"/>
    </xf>
    <xf numFmtId="0" fontId="17" fillId="0" borderId="0" xfId="2" applyFont="1" applyAlignment="1" applyProtection="1">
      <alignment horizontal="right" vertical="center"/>
      <protection hidden="1"/>
    </xf>
    <xf numFmtId="0" fontId="19" fillId="0" borderId="0" xfId="2" applyFont="1" applyAlignment="1" applyProtection="1">
      <alignment horizontal="distributed" vertical="center"/>
      <protection hidden="1"/>
    </xf>
    <xf numFmtId="0" fontId="16" fillId="0" borderId="0" xfId="2" applyFont="1" applyAlignment="1" applyProtection="1">
      <alignment vertical="center" textRotation="255"/>
      <protection hidden="1"/>
    </xf>
    <xf numFmtId="38" fontId="16" fillId="0" borderId="0" xfId="3" applyFont="1" applyFill="1" applyBorder="1" applyAlignment="1" applyProtection="1">
      <alignment vertical="center"/>
      <protection hidden="1"/>
    </xf>
    <xf numFmtId="0" fontId="17" fillId="0" borderId="0" xfId="2" applyFont="1" applyAlignment="1" applyProtection="1">
      <alignment vertical="top" wrapText="1"/>
      <protection hidden="1"/>
    </xf>
    <xf numFmtId="0" fontId="25" fillId="0" borderId="0" xfId="2" applyFont="1" applyAlignment="1" applyProtection="1">
      <alignment horizontal="center" vertical="center"/>
      <protection hidden="1"/>
    </xf>
    <xf numFmtId="0" fontId="17" fillId="0" borderId="0" xfId="2" applyFont="1" applyAlignment="1" applyProtection="1">
      <alignment horizontal="left" vertical="center"/>
      <protection hidden="1"/>
    </xf>
    <xf numFmtId="0" fontId="17" fillId="0" borderId="0" xfId="2" applyFont="1" applyAlignment="1" applyProtection="1">
      <alignment horizontal="left" vertical="center" wrapText="1"/>
      <protection hidden="1"/>
    </xf>
    <xf numFmtId="0" fontId="17" fillId="0" borderId="0" xfId="2" applyFont="1" applyAlignment="1" applyProtection="1">
      <alignment vertical="center" wrapText="1"/>
      <protection hidden="1"/>
    </xf>
    <xf numFmtId="0" fontId="17" fillId="0" borderId="0" xfId="2" applyFont="1" applyAlignment="1" applyProtection="1">
      <alignment horizontal="distributed" vertical="center"/>
      <protection hidden="1"/>
    </xf>
    <xf numFmtId="49" fontId="17" fillId="0" borderId="0" xfId="2" applyNumberFormat="1" applyFont="1" applyAlignment="1" applyProtection="1">
      <alignment horizontal="left" vertical="center"/>
      <protection hidden="1"/>
    </xf>
    <xf numFmtId="0" fontId="10" fillId="0" borderId="0" xfId="2" applyFont="1" applyAlignment="1" applyProtection="1">
      <alignment vertical="top" shrinkToFit="1"/>
      <protection hidden="1"/>
    </xf>
    <xf numFmtId="0" fontId="2" fillId="0" borderId="39" xfId="0" applyFont="1" applyBorder="1" applyProtection="1">
      <alignment vertical="center"/>
      <protection hidden="1"/>
    </xf>
    <xf numFmtId="0" fontId="2" fillId="0" borderId="19" xfId="0" applyFont="1" applyBorder="1" applyProtection="1">
      <alignment vertical="center"/>
      <protection hidden="1"/>
    </xf>
    <xf numFmtId="0" fontId="2" fillId="0" borderId="17" xfId="0" applyFont="1" applyBorder="1" applyProtection="1">
      <alignment vertical="center"/>
      <protection hidden="1"/>
    </xf>
    <xf numFmtId="0" fontId="10" fillId="0" borderId="26"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16" fillId="0" borderId="0" xfId="2" applyFont="1" applyAlignment="1" applyProtection="1">
      <alignment horizontal="left" vertical="center"/>
      <protection hidden="1"/>
    </xf>
    <xf numFmtId="0" fontId="2" fillId="6" borderId="0" xfId="0" applyFont="1" applyFill="1">
      <alignment vertical="center"/>
    </xf>
    <xf numFmtId="0" fontId="2" fillId="0" borderId="88" xfId="0" applyFont="1" applyBorder="1">
      <alignment vertical="center"/>
    </xf>
    <xf numFmtId="0" fontId="2" fillId="0" borderId="23" xfId="0" applyFont="1" applyBorder="1">
      <alignment vertical="center"/>
    </xf>
    <xf numFmtId="0" fontId="2" fillId="0" borderId="88" xfId="0" applyFont="1" applyBorder="1" applyProtection="1">
      <alignment vertical="center"/>
      <protection hidden="1"/>
    </xf>
    <xf numFmtId="177" fontId="2" fillId="0" borderId="0" xfId="0" applyNumberFormat="1" applyFont="1">
      <alignment vertical="center"/>
    </xf>
    <xf numFmtId="0" fontId="2" fillId="0" borderId="0" xfId="0" applyFont="1" applyAlignment="1" applyProtection="1">
      <alignment horizontal="center" vertical="center"/>
      <protection hidden="1"/>
    </xf>
    <xf numFmtId="0" fontId="2" fillId="0" borderId="89" xfId="0" applyFont="1" applyBorder="1">
      <alignment vertical="center"/>
    </xf>
    <xf numFmtId="0" fontId="2" fillId="0" borderId="28" xfId="0" applyFont="1" applyBorder="1">
      <alignment vertical="center"/>
    </xf>
    <xf numFmtId="0" fontId="2" fillId="0" borderId="26" xfId="0" applyFont="1" applyBorder="1">
      <alignment vertical="center"/>
    </xf>
    <xf numFmtId="0" fontId="29" fillId="0" borderId="0" xfId="0" applyFont="1" applyProtection="1">
      <alignment vertical="center"/>
      <protection hidden="1"/>
    </xf>
    <xf numFmtId="0" fontId="2" fillId="0" borderId="89" xfId="0" applyFont="1" applyBorder="1" applyProtection="1">
      <alignment vertical="center"/>
      <protection hidden="1"/>
    </xf>
    <xf numFmtId="0" fontId="30" fillId="0" borderId="0" xfId="0" applyFont="1" applyProtection="1">
      <alignment vertical="center"/>
      <protection hidden="1"/>
    </xf>
    <xf numFmtId="0" fontId="2" fillId="0" borderId="0" xfId="0" applyFont="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6" xfId="0" applyFont="1" applyBorder="1" applyAlignment="1" applyProtection="1">
      <alignment vertical="center" wrapText="1"/>
      <protection hidden="1"/>
    </xf>
    <xf numFmtId="0" fontId="2" fillId="0" borderId="6" xfId="0" applyFont="1" applyBorder="1" applyAlignment="1" applyProtection="1">
      <alignment horizontal="center" vertical="center" wrapText="1"/>
      <protection locked="0"/>
    </xf>
    <xf numFmtId="177" fontId="2" fillId="0" borderId="7" xfId="0" applyNumberFormat="1" applyFont="1" applyBorder="1" applyAlignment="1" applyProtection="1">
      <alignment vertical="center" wrapText="1"/>
      <protection hidden="1"/>
    </xf>
    <xf numFmtId="0" fontId="2" fillId="0" borderId="66" xfId="0" applyFont="1" applyBorder="1" applyAlignment="1" applyProtection="1">
      <alignment vertical="center" wrapText="1"/>
      <protection hidden="1"/>
    </xf>
    <xf numFmtId="0" fontId="2" fillId="0" borderId="36" xfId="0" applyFont="1" applyBorder="1" applyAlignment="1" applyProtection="1">
      <alignment vertical="center" wrapText="1"/>
      <protection hidden="1"/>
    </xf>
    <xf numFmtId="0" fontId="2" fillId="0" borderId="73" xfId="0" applyFont="1" applyBorder="1" applyAlignment="1" applyProtection="1">
      <alignment horizontal="center" vertical="center" wrapText="1"/>
      <protection hidden="1"/>
    </xf>
    <xf numFmtId="0" fontId="2" fillId="0" borderId="73" xfId="0" applyFont="1" applyBorder="1" applyAlignment="1" applyProtection="1">
      <alignment horizontal="center" vertical="center" wrapText="1"/>
      <protection locked="0"/>
    </xf>
    <xf numFmtId="0" fontId="2" fillId="0" borderId="60" xfId="0" applyFont="1" applyBorder="1" applyAlignment="1" applyProtection="1">
      <alignment vertical="center" wrapText="1"/>
      <protection hidden="1"/>
    </xf>
    <xf numFmtId="0" fontId="19" fillId="0" borderId="0" xfId="0" applyFont="1" applyAlignment="1" applyProtection="1">
      <protection hidden="1"/>
    </xf>
    <xf numFmtId="0" fontId="17" fillId="0" borderId="26" xfId="0" applyFont="1" applyBorder="1" applyProtection="1">
      <alignment vertical="center"/>
      <protection hidden="1"/>
    </xf>
    <xf numFmtId="177" fontId="2" fillId="0" borderId="26" xfId="0" applyNumberFormat="1" applyFont="1" applyBorder="1" applyProtection="1">
      <alignment vertical="center"/>
      <protection hidden="1"/>
    </xf>
    <xf numFmtId="0" fontId="17" fillId="0" borderId="0" xfId="0" applyFont="1" applyProtection="1">
      <alignment vertical="center"/>
      <protection hidden="1"/>
    </xf>
    <xf numFmtId="177" fontId="17" fillId="0" borderId="0" xfId="0" applyNumberFormat="1" applyFont="1" applyAlignment="1" applyProtection="1">
      <alignment horizontal="right" vertical="center"/>
      <protection hidden="1"/>
    </xf>
    <xf numFmtId="177" fontId="2" fillId="0" borderId="0" xfId="0" applyNumberFormat="1" applyFont="1" applyProtection="1">
      <alignment vertical="center"/>
      <protection hidden="1"/>
    </xf>
    <xf numFmtId="0" fontId="2" fillId="0" borderId="3" xfId="0" applyFont="1" applyBorder="1" applyProtection="1">
      <alignment vertical="center"/>
      <protection hidden="1"/>
    </xf>
    <xf numFmtId="0" fontId="10" fillId="0" borderId="0" xfId="0" applyFont="1" applyAlignment="1" applyProtection="1">
      <alignment horizontal="left" vertical="center" wrapText="1"/>
      <protection hidden="1"/>
    </xf>
    <xf numFmtId="0" fontId="31" fillId="0" borderId="52" xfId="0" applyFont="1" applyBorder="1" applyAlignment="1" applyProtection="1">
      <alignment horizontal="left" vertical="center"/>
      <protection hidden="1"/>
    </xf>
    <xf numFmtId="0" fontId="10" fillId="0" borderId="52" xfId="0" applyFont="1" applyBorder="1" applyAlignment="1" applyProtection="1">
      <alignment horizontal="center" vertical="center" wrapText="1"/>
      <protection hidden="1"/>
    </xf>
    <xf numFmtId="0" fontId="2" fillId="0" borderId="52" xfId="0" applyFont="1" applyBorder="1" applyProtection="1">
      <alignment vertical="center"/>
      <protection hidden="1"/>
    </xf>
    <xf numFmtId="0" fontId="10" fillId="7" borderId="14" xfId="0" applyFont="1" applyFill="1" applyBorder="1" applyProtection="1">
      <alignment vertical="center"/>
      <protection hidden="1"/>
    </xf>
    <xf numFmtId="0" fontId="2" fillId="0" borderId="14" xfId="0" applyFont="1" applyBorder="1" applyProtection="1">
      <alignment vertical="center"/>
      <protection hidden="1"/>
    </xf>
    <xf numFmtId="0" fontId="10" fillId="0" borderId="14" xfId="0" applyFont="1" applyBorder="1" applyProtection="1">
      <alignment vertical="center"/>
      <protection hidden="1"/>
    </xf>
    <xf numFmtId="3" fontId="10" fillId="0" borderId="13" xfId="0" applyNumberFormat="1" applyFont="1" applyBorder="1" applyProtection="1">
      <alignment vertical="center"/>
      <protection hidden="1"/>
    </xf>
    <xf numFmtId="3" fontId="10" fillId="0" borderId="11" xfId="0" applyNumberFormat="1" applyFont="1" applyBorder="1" applyProtection="1">
      <alignment vertical="center"/>
      <protection hidden="1"/>
    </xf>
    <xf numFmtId="3" fontId="10" fillId="0" borderId="12" xfId="0" applyNumberFormat="1" applyFont="1" applyBorder="1" applyProtection="1">
      <alignment vertical="center"/>
      <protection hidden="1"/>
    </xf>
    <xf numFmtId="0" fontId="2" fillId="0" borderId="26" xfId="0" applyFont="1" applyBorder="1" applyProtection="1">
      <alignment vertical="center"/>
      <protection hidden="1"/>
    </xf>
    <xf numFmtId="0" fontId="10" fillId="0" borderId="26" xfId="0" applyFont="1" applyBorder="1" applyProtection="1">
      <alignment vertical="center"/>
      <protection hidden="1"/>
    </xf>
    <xf numFmtId="177" fontId="30" fillId="0" borderId="26" xfId="0" applyNumberFormat="1" applyFont="1" applyBorder="1" applyProtection="1">
      <alignment vertical="center"/>
      <protection hidden="1"/>
    </xf>
    <xf numFmtId="0" fontId="2" fillId="0" borderId="11" xfId="0" applyFont="1" applyBorder="1" applyProtection="1">
      <alignment vertical="center"/>
      <protection hidden="1"/>
    </xf>
    <xf numFmtId="0" fontId="2" fillId="0" borderId="32" xfId="0" applyFont="1" applyBorder="1" applyProtection="1">
      <alignment vertical="center"/>
      <protection hidden="1"/>
    </xf>
    <xf numFmtId="0" fontId="2" fillId="0" borderId="60" xfId="0" applyFont="1" applyBorder="1" applyProtection="1">
      <alignment vertical="center"/>
      <protection hidden="1"/>
    </xf>
    <xf numFmtId="0" fontId="2" fillId="0" borderId="58" xfId="0" applyFont="1" applyBorder="1" applyProtection="1">
      <alignment vertical="center"/>
      <protection hidden="1"/>
    </xf>
    <xf numFmtId="0" fontId="2" fillId="0" borderId="65" xfId="0" applyFont="1" applyBorder="1" applyProtection="1">
      <alignment vertical="center"/>
      <protection hidden="1"/>
    </xf>
    <xf numFmtId="0" fontId="10" fillId="0" borderId="0" xfId="0" applyFont="1" applyAlignment="1" applyProtection="1">
      <alignment horizontal="center"/>
      <protection hidden="1"/>
    </xf>
    <xf numFmtId="0" fontId="10" fillId="0" borderId="0" xfId="0" applyFont="1" applyAlignment="1" applyProtection="1">
      <alignment horizontal="left"/>
      <protection hidden="1"/>
    </xf>
    <xf numFmtId="38" fontId="2" fillId="0" borderId="69" xfId="1" applyFont="1" applyFill="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0" fontId="11" fillId="0" borderId="0" xfId="0" applyFont="1" applyProtection="1">
      <alignment vertical="center"/>
      <protection hidden="1"/>
    </xf>
    <xf numFmtId="0" fontId="32" fillId="0" borderId="0" xfId="0" applyFont="1" applyProtection="1">
      <alignment vertical="center"/>
      <protection hidden="1"/>
    </xf>
    <xf numFmtId="0" fontId="17" fillId="0" borderId="0" xfId="0" applyFont="1" applyAlignment="1" applyProtection="1">
      <alignment horizontal="center" vertical="center"/>
      <protection hidden="1"/>
    </xf>
    <xf numFmtId="0" fontId="2" fillId="0" borderId="0" xfId="0" applyFont="1" applyAlignment="1" applyProtection="1">
      <alignment vertical="top"/>
      <protection hidden="1"/>
    </xf>
    <xf numFmtId="0" fontId="31" fillId="0" borderId="0" xfId="0" applyFont="1" applyAlignment="1" applyProtection="1">
      <protection hidden="1"/>
    </xf>
    <xf numFmtId="0" fontId="16" fillId="0" borderId="26" xfId="2" applyFont="1" applyBorder="1" applyAlignment="1" applyProtection="1">
      <alignment horizontal="left" vertical="center"/>
      <protection hidden="1"/>
    </xf>
    <xf numFmtId="0" fontId="2" fillId="0" borderId="12" xfId="0" applyFont="1" applyBorder="1" applyAlignment="1" applyProtection="1">
      <protection hidden="1"/>
    </xf>
    <xf numFmtId="0" fontId="31" fillId="0" borderId="26" xfId="0" applyFont="1" applyBorder="1" applyProtection="1">
      <alignment vertical="center"/>
      <protection hidden="1"/>
    </xf>
    <xf numFmtId="0" fontId="10" fillId="0" borderId="0" xfId="0" applyFont="1" applyAlignment="1" applyProtection="1">
      <alignment vertical="center" wrapText="1"/>
      <protection hidden="1"/>
    </xf>
    <xf numFmtId="0" fontId="2" fillId="6" borderId="13" xfId="0" applyFont="1" applyFill="1" applyBorder="1" applyProtection="1">
      <alignment vertical="center"/>
      <protection hidden="1"/>
    </xf>
    <xf numFmtId="0" fontId="10" fillId="6" borderId="11" xfId="0" applyFont="1" applyFill="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6" fillId="0" borderId="11" xfId="0" applyFont="1" applyBorder="1" applyAlignment="1" applyProtection="1">
      <alignment horizontal="left" vertical="center"/>
      <protection hidden="1"/>
    </xf>
    <xf numFmtId="0" fontId="2" fillId="0" borderId="12" xfId="0" applyFont="1" applyBorder="1" applyProtection="1">
      <alignment vertical="center"/>
      <protection hidden="1"/>
    </xf>
    <xf numFmtId="0" fontId="29" fillId="0" borderId="0" xfId="0" applyFont="1">
      <alignment vertical="center"/>
    </xf>
    <xf numFmtId="0" fontId="2" fillId="9" borderId="0" xfId="4" applyFont="1" applyFill="1">
      <alignment vertical="center"/>
    </xf>
    <xf numFmtId="0" fontId="16" fillId="9" borderId="0" xfId="4" applyFont="1" applyFill="1">
      <alignment vertical="center"/>
    </xf>
    <xf numFmtId="0" fontId="10" fillId="9" borderId="0" xfId="4" applyFont="1" applyFill="1" applyAlignment="1">
      <alignment horizontal="left" vertical="center" wrapText="1"/>
    </xf>
    <xf numFmtId="0" fontId="10" fillId="9" borderId="0" xfId="4" applyFont="1" applyFill="1" applyAlignment="1">
      <alignment horizontal="center" vertical="center" wrapText="1"/>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21" fillId="9" borderId="0" xfId="4" applyFont="1" applyFill="1" applyAlignment="1">
      <alignment vertical="center" wrapText="1"/>
    </xf>
    <xf numFmtId="0" fontId="2" fillId="0" borderId="0" xfId="0" applyFont="1" applyAlignment="1">
      <alignment horizontal="center" vertical="center"/>
    </xf>
    <xf numFmtId="0" fontId="2" fillId="10" borderId="13" xfId="0" applyFont="1" applyFill="1" applyBorder="1" applyAlignment="1">
      <alignment horizontal="center" vertical="center"/>
    </xf>
    <xf numFmtId="0" fontId="16" fillId="10" borderId="12" xfId="0" applyFont="1" applyFill="1" applyBorder="1" applyAlignment="1">
      <alignment vertical="center" wrapText="1"/>
    </xf>
    <xf numFmtId="0" fontId="30"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2" fillId="2" borderId="0" xfId="0" applyFont="1" applyFill="1" applyAlignment="1">
      <alignment horizontal="center" vertical="center"/>
    </xf>
    <xf numFmtId="0" fontId="2" fillId="9" borderId="0" xfId="4" applyFont="1" applyFill="1" applyAlignment="1">
      <alignment horizontal="center" vertical="center"/>
    </xf>
    <xf numFmtId="0" fontId="29" fillId="0" borderId="0" xfId="0" applyFont="1" applyAlignment="1">
      <alignment horizontal="center" vertical="center"/>
    </xf>
    <xf numFmtId="0" fontId="2" fillId="0" borderId="23" xfId="4" applyFont="1" applyBorder="1" applyAlignment="1">
      <alignment vertical="center" wrapText="1"/>
    </xf>
    <xf numFmtId="0" fontId="2" fillId="9" borderId="0" xfId="4" applyFont="1" applyFill="1" applyAlignment="1">
      <alignment vertical="center" wrapText="1"/>
    </xf>
    <xf numFmtId="0" fontId="10" fillId="9" borderId="0" xfId="4" applyFont="1" applyFill="1" applyAlignment="1">
      <alignment vertical="center" wrapText="1"/>
    </xf>
    <xf numFmtId="0" fontId="2" fillId="8" borderId="13" xfId="0" applyFont="1" applyFill="1" applyBorder="1" applyAlignment="1">
      <alignment horizontal="center" vertical="center"/>
    </xf>
    <xf numFmtId="0" fontId="16" fillId="8" borderId="11" xfId="0" applyFont="1" applyFill="1" applyBorder="1" applyAlignment="1">
      <alignment vertical="center" wrapText="1"/>
    </xf>
    <xf numFmtId="0" fontId="17" fillId="0" borderId="0" xfId="0" applyFont="1" applyAlignment="1">
      <alignment vertical="center" wrapText="1"/>
    </xf>
    <xf numFmtId="0" fontId="2" fillId="8" borderId="14" xfId="0" applyFont="1" applyFill="1" applyBorder="1" applyAlignment="1">
      <alignment horizontal="center" vertical="center"/>
    </xf>
    <xf numFmtId="0" fontId="2" fillId="0" borderId="0" xfId="0" applyFont="1" applyAlignment="1">
      <alignment horizontal="left" vertical="top" wrapText="1"/>
    </xf>
    <xf numFmtId="177" fontId="2" fillId="0" borderId="35" xfId="0" applyNumberFormat="1" applyFont="1" applyBorder="1" applyAlignment="1" applyProtection="1">
      <alignment vertical="center" wrapText="1"/>
      <protection hidden="1"/>
    </xf>
    <xf numFmtId="0" fontId="33" fillId="0" borderId="0" xfId="0" applyFont="1" applyProtection="1">
      <alignment vertical="center"/>
      <protection locked="0" hidden="1"/>
    </xf>
    <xf numFmtId="0" fontId="10" fillId="0" borderId="0" xfId="0" applyFont="1" applyAlignment="1" applyProtection="1">
      <alignment horizontal="left" vertical="center"/>
      <protection hidden="1"/>
    </xf>
    <xf numFmtId="178" fontId="29" fillId="0" borderId="52" xfId="0" applyNumberFormat="1" applyFont="1" applyBorder="1" applyAlignment="1" applyProtection="1">
      <alignment horizontal="center" vertical="center"/>
      <protection hidden="1"/>
    </xf>
    <xf numFmtId="0" fontId="2" fillId="0" borderId="0" xfId="0" applyFont="1" applyAlignment="1" applyProtection="1">
      <alignment vertical="center"/>
      <protection hidden="1"/>
    </xf>
    <xf numFmtId="0" fontId="2" fillId="0" borderId="14"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177" fontId="2" fillId="0" borderId="0" xfId="0" applyNumberFormat="1" applyFont="1" applyAlignment="1" applyProtection="1">
      <alignment horizontal="center" vertical="center"/>
      <protection hidden="1"/>
    </xf>
    <xf numFmtId="3" fontId="2" fillId="0" borderId="0" xfId="0" applyNumberFormat="1" applyFont="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38" fontId="16" fillId="0" borderId="11" xfId="1" applyFont="1" applyBorder="1" applyAlignment="1" applyProtection="1">
      <alignment horizontal="center" vertical="center" shrinkToFit="1"/>
      <protection hidden="1"/>
    </xf>
    <xf numFmtId="0" fontId="2" fillId="0" borderId="26" xfId="0" applyFont="1" applyBorder="1" applyAlignment="1" applyProtection="1">
      <alignment horizontal="left" vertical="center"/>
      <protection hidden="1"/>
    </xf>
    <xf numFmtId="0" fontId="2" fillId="0" borderId="26"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0" borderId="0" xfId="0" applyFont="1" applyBorder="1" applyProtection="1">
      <alignment vertical="center"/>
      <protection hidden="1"/>
    </xf>
    <xf numFmtId="0" fontId="2" fillId="6" borderId="48" xfId="0" applyFont="1" applyFill="1" applyBorder="1" applyProtection="1">
      <alignment vertical="center"/>
      <protection hidden="1"/>
    </xf>
    <xf numFmtId="0" fontId="2" fillId="0" borderId="11" xfId="0" applyFont="1" applyBorder="1" applyAlignment="1" applyProtection="1">
      <alignment horizontal="left" vertical="center"/>
      <protection hidden="1"/>
    </xf>
    <xf numFmtId="0" fontId="30" fillId="0" borderId="0" xfId="0" applyFont="1" applyAlignment="1" applyProtection="1">
      <protection hidden="1"/>
    </xf>
    <xf numFmtId="0" fontId="2" fillId="0" borderId="0" xfId="0" applyFont="1" applyAlignment="1" applyProtection="1">
      <alignment horizontal="left" vertical="center"/>
      <protection hidden="1"/>
    </xf>
    <xf numFmtId="0" fontId="2" fillId="0" borderId="27" xfId="0" applyFont="1" applyBorder="1" applyAlignment="1" applyProtection="1">
      <protection hidden="1"/>
    </xf>
    <xf numFmtId="180" fontId="10" fillId="0" borderId="0" xfId="0" applyNumberFormat="1" applyFont="1" applyProtection="1">
      <alignment vertical="center"/>
      <protection hidden="1"/>
    </xf>
    <xf numFmtId="0" fontId="28" fillId="0" borderId="0" xfId="0" applyFont="1" applyProtection="1">
      <alignment vertical="center"/>
      <protection hidden="1"/>
    </xf>
    <xf numFmtId="0" fontId="29" fillId="0" borderId="26" xfId="0" applyFont="1" applyBorder="1" applyProtection="1">
      <alignment vertical="center"/>
      <protection hidden="1"/>
    </xf>
    <xf numFmtId="0" fontId="28" fillId="0" borderId="26" xfId="0" applyFont="1" applyBorder="1" applyProtection="1">
      <alignment vertical="center"/>
      <protection hidden="1"/>
    </xf>
    <xf numFmtId="0" fontId="34" fillId="0" borderId="0" xfId="0" applyFont="1" applyProtection="1">
      <alignment vertical="center"/>
      <protection hidden="1"/>
    </xf>
    <xf numFmtId="0" fontId="35" fillId="0" borderId="0" xfId="0" applyFont="1" applyProtection="1">
      <alignment vertical="center"/>
      <protection hidden="1"/>
    </xf>
    <xf numFmtId="0" fontId="2" fillId="0" borderId="39" xfId="0" applyFont="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36" fillId="0" borderId="0" xfId="0" applyFont="1" applyAlignment="1" applyProtection="1">
      <protection hidden="1"/>
    </xf>
    <xf numFmtId="0" fontId="37" fillId="0" borderId="0" xfId="0" applyFont="1" applyAlignment="1" applyProtection="1">
      <alignment horizontal="center" vertical="center"/>
      <protection hidden="1"/>
    </xf>
    <xf numFmtId="177" fontId="37" fillId="0" borderId="0" xfId="0" applyNumberFormat="1" applyFont="1" applyAlignment="1" applyProtection="1">
      <alignment horizontal="right" vertical="center"/>
      <protection hidden="1"/>
    </xf>
    <xf numFmtId="0" fontId="37" fillId="0" borderId="0" xfId="0" applyFont="1" applyProtection="1">
      <alignment vertical="center"/>
      <protection hidden="1"/>
    </xf>
    <xf numFmtId="0" fontId="16" fillId="0" borderId="0" xfId="2" applyFont="1" applyAlignment="1" applyProtection="1">
      <alignment vertical="center"/>
      <protection hidden="1"/>
    </xf>
    <xf numFmtId="0" fontId="38" fillId="0" borderId="0" xfId="0" applyFont="1" applyAlignment="1" applyProtection="1">
      <protection hidden="1"/>
    </xf>
    <xf numFmtId="0" fontId="37" fillId="0" borderId="17" xfId="0" applyFont="1" applyBorder="1" applyAlignment="1" applyProtection="1">
      <alignment vertical="center"/>
      <protection hidden="1"/>
    </xf>
    <xf numFmtId="0" fontId="17" fillId="0" borderId="17" xfId="2" applyFont="1" applyBorder="1" applyAlignment="1" applyProtection="1">
      <alignment vertical="center"/>
      <protection hidden="1"/>
    </xf>
    <xf numFmtId="0" fontId="17" fillId="0" borderId="18" xfId="2" applyFont="1" applyBorder="1" applyAlignment="1" applyProtection="1">
      <alignment vertical="center"/>
      <protection hidden="1"/>
    </xf>
    <xf numFmtId="0" fontId="37" fillId="0" borderId="0" xfId="0" applyFont="1" applyBorder="1" applyAlignment="1" applyProtection="1">
      <alignment vertical="center"/>
      <protection hidden="1"/>
    </xf>
    <xf numFmtId="0" fontId="17" fillId="0" borderId="0" xfId="2" applyFont="1" applyBorder="1" applyAlignment="1" applyProtection="1">
      <alignment vertical="center"/>
      <protection hidden="1"/>
    </xf>
    <xf numFmtId="0" fontId="17" fillId="0" borderId="22" xfId="2" applyFont="1" applyBorder="1" applyAlignment="1" applyProtection="1">
      <alignment vertical="center"/>
      <protection hidden="1"/>
    </xf>
    <xf numFmtId="0" fontId="36" fillId="0" borderId="23" xfId="0" applyFont="1" applyBorder="1" applyAlignment="1" applyProtection="1">
      <protection hidden="1"/>
    </xf>
    <xf numFmtId="0" fontId="17" fillId="0" borderId="0" xfId="2" applyFont="1" applyBorder="1" applyProtection="1">
      <alignment vertical="center"/>
      <protection hidden="1"/>
    </xf>
    <xf numFmtId="0" fontId="17" fillId="0" borderId="0" xfId="2" applyFont="1" applyBorder="1" applyAlignment="1" applyProtection="1">
      <alignment horizontal="center" vertical="center"/>
      <protection hidden="1"/>
    </xf>
    <xf numFmtId="0" fontId="37" fillId="0" borderId="0" xfId="0" applyFont="1" applyBorder="1" applyAlignment="1" applyProtection="1">
      <alignment horizontal="center" vertical="center"/>
      <protection hidden="1"/>
    </xf>
    <xf numFmtId="177" fontId="37" fillId="0" borderId="0" xfId="0" applyNumberFormat="1" applyFont="1" applyBorder="1" applyAlignment="1" applyProtection="1">
      <alignment horizontal="right" vertical="center"/>
      <protection hidden="1"/>
    </xf>
    <xf numFmtId="0" fontId="37" fillId="0" borderId="26" xfId="0" applyFont="1" applyBorder="1" applyAlignment="1" applyProtection="1">
      <alignment horizontal="left" vertical="center"/>
      <protection hidden="1"/>
    </xf>
    <xf numFmtId="0" fontId="17" fillId="0" borderId="26" xfId="2" applyFont="1" applyBorder="1" applyAlignment="1" applyProtection="1">
      <alignment vertical="center"/>
      <protection hidden="1"/>
    </xf>
    <xf numFmtId="0" fontId="17" fillId="0" borderId="27" xfId="2" applyFont="1" applyBorder="1" applyAlignme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center" vertical="center"/>
      <protection hidden="1"/>
    </xf>
    <xf numFmtId="38" fontId="2" fillId="0" borderId="3" xfId="1" applyFont="1" applyFill="1" applyBorder="1" applyAlignment="1" applyProtection="1">
      <alignment horizontal="center" vertical="center" wrapText="1"/>
      <protection hidden="1"/>
    </xf>
    <xf numFmtId="0" fontId="11" fillId="0" borderId="52" xfId="0" applyFont="1" applyBorder="1" applyProtection="1">
      <alignment vertical="center"/>
      <protection hidden="1"/>
    </xf>
    <xf numFmtId="0" fontId="10" fillId="0" borderId="0" xfId="0" applyFont="1" applyAlignment="1" applyProtection="1">
      <alignment vertical="center"/>
      <protection hidden="1"/>
    </xf>
    <xf numFmtId="0" fontId="10" fillId="0" borderId="0" xfId="0" applyFont="1" applyBorder="1" applyProtection="1">
      <alignment vertical="center"/>
      <protection hidden="1"/>
    </xf>
    <xf numFmtId="0" fontId="18" fillId="0" borderId="0" xfId="0" applyFont="1" applyBorder="1" applyAlignment="1" applyProtection="1">
      <alignment vertical="center"/>
      <protection hidden="1"/>
    </xf>
    <xf numFmtId="49" fontId="17" fillId="0" borderId="10" xfId="2" applyNumberFormat="1" applyFont="1" applyBorder="1" applyAlignment="1" applyProtection="1">
      <alignment horizontal="center" vertical="center"/>
      <protection hidden="1"/>
    </xf>
    <xf numFmtId="49" fontId="17" fillId="0" borderId="11" xfId="2" applyNumberFormat="1" applyFont="1" applyBorder="1" applyAlignment="1" applyProtection="1">
      <alignment horizontal="center" vertical="center"/>
      <protection hidden="1"/>
    </xf>
    <xf numFmtId="49" fontId="17" fillId="0" borderId="12" xfId="2" applyNumberFormat="1" applyFont="1" applyBorder="1" applyAlignment="1" applyProtection="1">
      <alignment horizontal="center" vertical="center"/>
      <protection hidden="1"/>
    </xf>
    <xf numFmtId="0" fontId="17" fillId="0" borderId="13" xfId="2" applyFont="1" applyBorder="1" applyAlignment="1" applyProtection="1">
      <alignment horizontal="center" vertical="center"/>
      <protection hidden="1"/>
    </xf>
    <xf numFmtId="0" fontId="17" fillId="0" borderId="11" xfId="2" applyFont="1" applyBorder="1" applyAlignment="1" applyProtection="1">
      <alignment horizontal="center" vertical="center"/>
      <protection hidden="1"/>
    </xf>
    <xf numFmtId="0" fontId="17" fillId="0" borderId="12" xfId="2" applyFont="1" applyBorder="1" applyAlignment="1" applyProtection="1">
      <alignment horizontal="center" vertical="center"/>
      <protection hidden="1"/>
    </xf>
    <xf numFmtId="0" fontId="17" fillId="0" borderId="13" xfId="2" applyFont="1" applyBorder="1" applyAlignment="1" applyProtection="1">
      <alignment horizontal="left" vertical="center"/>
      <protection hidden="1"/>
    </xf>
    <xf numFmtId="0" fontId="17" fillId="0" borderId="11" xfId="2" applyFont="1" applyBorder="1" applyAlignment="1" applyProtection="1">
      <alignment horizontal="left" vertical="center"/>
      <protection hidden="1"/>
    </xf>
    <xf numFmtId="0" fontId="2" fillId="0" borderId="14" xfId="2" applyBorder="1" applyAlignment="1" applyProtection="1">
      <alignment horizontal="center" vertical="center" wrapText="1"/>
      <protection hidden="1"/>
    </xf>
    <xf numFmtId="0" fontId="2" fillId="0" borderId="14" xfId="2" applyBorder="1" applyAlignment="1" applyProtection="1">
      <alignment horizontal="center" vertical="center"/>
      <protection hidden="1"/>
    </xf>
    <xf numFmtId="0" fontId="17" fillId="0" borderId="14" xfId="2" applyFont="1" applyBorder="1" applyAlignment="1" applyProtection="1">
      <alignment horizontal="center" vertical="distributed" wrapText="1"/>
      <protection hidden="1"/>
    </xf>
    <xf numFmtId="0" fontId="17" fillId="0" borderId="15" xfId="2" applyFont="1" applyBorder="1" applyAlignment="1" applyProtection="1">
      <alignment horizontal="center" vertical="distributed" wrapText="1"/>
      <protection hidden="1"/>
    </xf>
    <xf numFmtId="0" fontId="16" fillId="0" borderId="8" xfId="2" applyFont="1" applyBorder="1" applyAlignment="1" applyProtection="1">
      <alignment horizontal="center" vertical="distributed" wrapText="1"/>
      <protection hidden="1"/>
    </xf>
    <xf numFmtId="0" fontId="16" fillId="0" borderId="9" xfId="2" applyFont="1" applyBorder="1" applyAlignment="1" applyProtection="1">
      <alignment horizontal="center" vertical="distributed" wrapText="1"/>
      <protection hidden="1"/>
    </xf>
    <xf numFmtId="0" fontId="17" fillId="2" borderId="0" xfId="2" applyFont="1" applyFill="1" applyAlignment="1" applyProtection="1">
      <alignment horizontal="center" vertical="center"/>
      <protection hidden="1"/>
    </xf>
    <xf numFmtId="0" fontId="18" fillId="0" borderId="0" xfId="2" applyFont="1" applyAlignment="1" applyProtection="1">
      <alignment horizontal="center" vertical="center"/>
      <protection hidden="1"/>
    </xf>
    <xf numFmtId="0" fontId="17" fillId="3" borderId="1" xfId="2" applyFont="1" applyFill="1" applyBorder="1" applyAlignment="1" applyProtection="1">
      <alignment horizontal="center" vertical="center"/>
      <protection hidden="1"/>
    </xf>
    <xf numFmtId="0" fontId="17" fillId="3" borderId="2" xfId="2" applyFont="1" applyFill="1" applyBorder="1" applyAlignment="1" applyProtection="1">
      <alignment horizontal="center" vertical="center"/>
      <protection hidden="1"/>
    </xf>
    <xf numFmtId="0" fontId="17" fillId="3" borderId="3" xfId="2" applyFont="1" applyFill="1" applyBorder="1" applyAlignment="1" applyProtection="1">
      <alignment horizontal="center" vertical="center"/>
      <protection hidden="1"/>
    </xf>
    <xf numFmtId="0" fontId="17" fillId="0" borderId="2" xfId="2" applyFont="1" applyBorder="1" applyAlignment="1" applyProtection="1">
      <alignment horizontal="center" vertical="center"/>
      <protection hidden="1"/>
    </xf>
    <xf numFmtId="0" fontId="17" fillId="0" borderId="3" xfId="2" applyFont="1" applyBorder="1" applyAlignment="1" applyProtection="1">
      <alignment horizontal="center" vertical="center"/>
      <protection hidden="1"/>
    </xf>
    <xf numFmtId="0" fontId="17" fillId="0" borderId="0" xfId="2" applyFont="1" applyAlignment="1" applyProtection="1">
      <alignment horizontal="left" vertical="center"/>
      <protection hidden="1"/>
    </xf>
    <xf numFmtId="0" fontId="17" fillId="0" borderId="4" xfId="2" applyFont="1" applyBorder="1" applyAlignment="1" applyProtection="1">
      <alignment horizontal="center" vertical="center"/>
      <protection hidden="1"/>
    </xf>
    <xf numFmtId="0" fontId="17" fillId="0" borderId="5"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7" xfId="2" applyFont="1" applyBorder="1" applyAlignment="1" applyProtection="1">
      <alignment horizontal="center" vertical="center"/>
      <protection hidden="1"/>
    </xf>
    <xf numFmtId="0" fontId="17" fillId="0" borderId="8" xfId="2" applyFont="1" applyBorder="1" applyAlignment="1" applyProtection="1">
      <alignment horizontal="center" vertical="center"/>
      <protection hidden="1"/>
    </xf>
    <xf numFmtId="0" fontId="17" fillId="3" borderId="14" xfId="2" applyFont="1" applyFill="1" applyBorder="1" applyAlignment="1" applyProtection="1">
      <alignment horizontal="center" vertical="center" wrapText="1" shrinkToFit="1"/>
      <protection hidden="1"/>
    </xf>
    <xf numFmtId="0" fontId="17" fillId="7" borderId="13" xfId="2" applyFont="1" applyFill="1" applyBorder="1" applyAlignment="1" applyProtection="1">
      <alignment horizontal="center" vertical="center" shrinkToFit="1"/>
      <protection locked="0" hidden="1"/>
    </xf>
    <xf numFmtId="0" fontId="17" fillId="7" borderId="11" xfId="2" applyFont="1" applyFill="1" applyBorder="1" applyAlignment="1" applyProtection="1">
      <alignment horizontal="center" vertical="center" shrinkToFit="1"/>
      <protection locked="0" hidden="1"/>
    </xf>
    <xf numFmtId="0" fontId="17" fillId="7" borderId="12" xfId="2" applyFont="1" applyFill="1" applyBorder="1" applyAlignment="1" applyProtection="1">
      <alignment horizontal="center" vertical="center" shrinkToFit="1"/>
      <protection locked="0" hidden="1"/>
    </xf>
    <xf numFmtId="0" fontId="10" fillId="0" borderId="26" xfId="2" applyFont="1" applyBorder="1" applyAlignment="1" applyProtection="1">
      <alignment horizontal="left" vertical="center" wrapText="1"/>
      <protection hidden="1"/>
    </xf>
    <xf numFmtId="0" fontId="17" fillId="0" borderId="14" xfId="2" applyFont="1" applyBorder="1" applyAlignment="1" applyProtection="1">
      <alignment horizontal="center" vertical="center"/>
      <protection hidden="1"/>
    </xf>
    <xf numFmtId="0" fontId="17" fillId="0" borderId="13" xfId="2" applyFont="1" applyBorder="1" applyAlignment="1" applyProtection="1">
      <alignment horizontal="left" vertical="center" wrapText="1"/>
      <protection hidden="1"/>
    </xf>
    <xf numFmtId="0" fontId="17" fillId="0" borderId="11" xfId="2" applyFont="1" applyBorder="1" applyAlignment="1" applyProtection="1">
      <alignment horizontal="left" vertical="center" wrapText="1"/>
      <protection hidden="1"/>
    </xf>
    <xf numFmtId="0" fontId="17" fillId="0" borderId="19" xfId="2" applyFont="1" applyBorder="1" applyAlignment="1" applyProtection="1">
      <alignment horizontal="center" vertical="distributed" wrapText="1"/>
      <protection hidden="1"/>
    </xf>
    <xf numFmtId="0" fontId="17" fillId="0" borderId="17" xfId="2" applyFont="1" applyBorder="1" applyAlignment="1" applyProtection="1">
      <alignment horizontal="center" vertical="distributed" wrapText="1"/>
      <protection hidden="1"/>
    </xf>
    <xf numFmtId="0" fontId="17" fillId="0" borderId="20" xfId="2" applyFont="1" applyBorder="1" applyAlignment="1" applyProtection="1">
      <alignment horizontal="center" vertical="distributed" wrapText="1"/>
      <protection hidden="1"/>
    </xf>
    <xf numFmtId="0" fontId="17" fillId="0" borderId="28" xfId="2" applyFont="1" applyBorder="1" applyAlignment="1" applyProtection="1">
      <alignment horizontal="center" vertical="distributed" wrapText="1"/>
      <protection hidden="1"/>
    </xf>
    <xf numFmtId="0" fontId="17" fillId="0" borderId="26" xfId="2" applyFont="1" applyBorder="1" applyAlignment="1" applyProtection="1">
      <alignment horizontal="center" vertical="distributed" wrapText="1"/>
      <protection hidden="1"/>
    </xf>
    <xf numFmtId="0" fontId="17" fillId="0" borderId="29" xfId="2" applyFont="1" applyBorder="1" applyAlignment="1" applyProtection="1">
      <alignment horizontal="center" vertical="distributed" wrapText="1"/>
      <protection hidden="1"/>
    </xf>
    <xf numFmtId="0" fontId="17" fillId="0" borderId="24" xfId="2" applyFont="1" applyBorder="1" applyAlignment="1" applyProtection="1">
      <alignment horizontal="left" vertical="center" wrapText="1"/>
      <protection hidden="1"/>
    </xf>
    <xf numFmtId="0" fontId="17" fillId="0" borderId="25" xfId="2" applyFont="1" applyBorder="1" applyAlignment="1" applyProtection="1">
      <alignment horizontal="left" vertical="center" wrapText="1"/>
      <protection hidden="1"/>
    </xf>
    <xf numFmtId="0" fontId="17" fillId="0" borderId="19" xfId="2" applyFont="1" applyBorder="1" applyAlignment="1" applyProtection="1">
      <alignment horizontal="center" vertical="center"/>
      <protection hidden="1"/>
    </xf>
    <xf numFmtId="0" fontId="17" fillId="0" borderId="17" xfId="2" applyFont="1" applyBorder="1" applyAlignment="1" applyProtection="1">
      <alignment horizontal="center" vertical="center"/>
      <protection hidden="1"/>
    </xf>
    <xf numFmtId="0" fontId="17" fillId="0" borderId="18" xfId="2" applyFont="1" applyBorder="1" applyAlignment="1" applyProtection="1">
      <alignment horizontal="center" vertical="center"/>
      <protection hidden="1"/>
    </xf>
    <xf numFmtId="0" fontId="17" fillId="0" borderId="28" xfId="2" applyFont="1" applyBorder="1" applyAlignment="1" applyProtection="1">
      <alignment horizontal="center" vertical="center"/>
      <protection hidden="1"/>
    </xf>
    <xf numFmtId="0" fontId="17" fillId="0" borderId="26" xfId="2" applyFont="1" applyBorder="1" applyAlignment="1" applyProtection="1">
      <alignment horizontal="center" vertical="center"/>
      <protection hidden="1"/>
    </xf>
    <xf numFmtId="0" fontId="17" fillId="0" borderId="27" xfId="2" applyFont="1" applyBorder="1" applyAlignment="1" applyProtection="1">
      <alignment horizontal="center" vertical="center"/>
      <protection hidden="1"/>
    </xf>
    <xf numFmtId="0" fontId="17" fillId="0" borderId="19" xfId="2" applyFont="1" applyBorder="1" applyAlignment="1" applyProtection="1">
      <alignment horizontal="left" vertical="center" wrapText="1"/>
      <protection hidden="1"/>
    </xf>
    <xf numFmtId="0" fontId="17" fillId="0" borderId="17" xfId="2" applyFont="1" applyBorder="1" applyAlignment="1" applyProtection="1">
      <alignment horizontal="left" vertical="center"/>
      <protection hidden="1"/>
    </xf>
    <xf numFmtId="0" fontId="16" fillId="0" borderId="13" xfId="2" applyFont="1" applyBorder="1" applyAlignment="1" applyProtection="1">
      <alignment horizontal="center" vertical="center" wrapText="1"/>
      <protection hidden="1"/>
    </xf>
    <xf numFmtId="0" fontId="16" fillId="0" borderId="11" xfId="2" applyFont="1" applyBorder="1" applyAlignment="1" applyProtection="1">
      <alignment horizontal="center" vertical="center"/>
      <protection hidden="1"/>
    </xf>
    <xf numFmtId="0" fontId="16" fillId="0" borderId="12" xfId="2" applyFont="1" applyBorder="1" applyAlignment="1" applyProtection="1">
      <alignment horizontal="center" vertical="center"/>
      <protection hidden="1"/>
    </xf>
    <xf numFmtId="49" fontId="17" fillId="0" borderId="31" xfId="2" applyNumberFormat="1" applyFont="1" applyBorder="1" applyAlignment="1" applyProtection="1">
      <alignment horizontal="center" vertical="center"/>
      <protection hidden="1"/>
    </xf>
    <xf numFmtId="49" fontId="17" fillId="0" borderId="32" xfId="2" applyNumberFormat="1" applyFont="1" applyBorder="1" applyAlignment="1" applyProtection="1">
      <alignment horizontal="center" vertical="center"/>
      <protection hidden="1"/>
    </xf>
    <xf numFmtId="49" fontId="17" fillId="0" borderId="33" xfId="2" applyNumberFormat="1" applyFont="1" applyBorder="1" applyAlignment="1" applyProtection="1">
      <alignment horizontal="center" vertical="center"/>
      <protection hidden="1"/>
    </xf>
    <xf numFmtId="0" fontId="17" fillId="0" borderId="34" xfId="2" applyFont="1" applyBorder="1" applyAlignment="1" applyProtection="1">
      <alignment horizontal="center" vertical="center"/>
      <protection hidden="1"/>
    </xf>
    <xf numFmtId="0" fontId="17" fillId="0" borderId="32" xfId="2" applyFont="1" applyBorder="1" applyAlignment="1" applyProtection="1">
      <alignment horizontal="center" vertical="center"/>
      <protection hidden="1"/>
    </xf>
    <xf numFmtId="0" fontId="17" fillId="0" borderId="33" xfId="2" applyFont="1" applyBorder="1" applyAlignment="1" applyProtection="1">
      <alignment horizontal="center" vertical="center"/>
      <protection hidden="1"/>
    </xf>
    <xf numFmtId="0" fontId="17" fillId="0" borderId="35" xfId="2" applyFont="1" applyBorder="1" applyAlignment="1" applyProtection="1">
      <alignment horizontal="left" vertical="center"/>
      <protection hidden="1"/>
    </xf>
    <xf numFmtId="0" fontId="17" fillId="0" borderId="36" xfId="2" applyFont="1" applyBorder="1" applyAlignment="1" applyProtection="1">
      <alignment horizontal="left" vertical="center"/>
      <protection hidden="1"/>
    </xf>
    <xf numFmtId="0" fontId="2" fillId="0" borderId="34" xfId="2" applyBorder="1" applyAlignment="1" applyProtection="1">
      <alignment horizontal="center" vertical="center"/>
      <protection hidden="1"/>
    </xf>
    <xf numFmtId="0" fontId="2" fillId="0" borderId="32" xfId="2" applyBorder="1" applyAlignment="1" applyProtection="1">
      <alignment horizontal="center" vertical="center"/>
      <protection hidden="1"/>
    </xf>
    <xf numFmtId="0" fontId="2" fillId="0" borderId="33" xfId="2" applyBorder="1" applyAlignment="1" applyProtection="1">
      <alignment horizontal="center" vertical="center"/>
      <protection hidden="1"/>
    </xf>
    <xf numFmtId="0" fontId="2" fillId="0" borderId="37" xfId="2" applyBorder="1" applyAlignment="1" applyProtection="1">
      <alignment horizontal="center" vertical="center" wrapText="1"/>
      <protection hidden="1"/>
    </xf>
    <xf numFmtId="0" fontId="2" fillId="0" borderId="37" xfId="2" applyBorder="1" applyAlignment="1" applyProtection="1">
      <alignment horizontal="center" vertical="center"/>
      <protection hidden="1"/>
    </xf>
    <xf numFmtId="49" fontId="17" fillId="0" borderId="16" xfId="2" applyNumberFormat="1" applyFont="1" applyBorder="1" applyAlignment="1" applyProtection="1">
      <alignment horizontal="center" vertical="center"/>
      <protection hidden="1"/>
    </xf>
    <xf numFmtId="49" fontId="17" fillId="0" borderId="17" xfId="2" applyNumberFormat="1" applyFont="1" applyBorder="1" applyAlignment="1" applyProtection="1">
      <alignment horizontal="center" vertical="center"/>
      <protection hidden="1"/>
    </xf>
    <xf numFmtId="49" fontId="17" fillId="0" borderId="18" xfId="2" applyNumberFormat="1" applyFont="1" applyBorder="1" applyAlignment="1" applyProtection="1">
      <alignment horizontal="center" vertical="center"/>
      <protection hidden="1"/>
    </xf>
    <xf numFmtId="49" fontId="17" fillId="0" borderId="30" xfId="2" applyNumberFormat="1" applyFont="1" applyBorder="1" applyAlignment="1" applyProtection="1">
      <alignment horizontal="center" vertical="center"/>
      <protection hidden="1"/>
    </xf>
    <xf numFmtId="49" fontId="17" fillId="0" borderId="26" xfId="2" applyNumberFormat="1" applyFont="1" applyBorder="1" applyAlignment="1" applyProtection="1">
      <alignment horizontal="center" vertical="center"/>
      <protection hidden="1"/>
    </xf>
    <xf numFmtId="49" fontId="17" fillId="0" borderId="27" xfId="2" applyNumberFormat="1" applyFont="1" applyBorder="1" applyAlignment="1" applyProtection="1">
      <alignment horizontal="center" vertical="center"/>
      <protection hidden="1"/>
    </xf>
    <xf numFmtId="0" fontId="17" fillId="0" borderId="23" xfId="2" applyFont="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0" borderId="22" xfId="2" applyFont="1" applyBorder="1" applyAlignment="1" applyProtection="1">
      <alignment horizontal="center" vertical="center"/>
      <protection hidden="1"/>
    </xf>
    <xf numFmtId="0" fontId="20" fillId="0" borderId="0" xfId="2" applyFont="1" applyAlignment="1" applyProtection="1">
      <alignment horizontal="left" vertical="center"/>
      <protection hidden="1"/>
    </xf>
    <xf numFmtId="0" fontId="2" fillId="0" borderId="0" xfId="2" applyAlignment="1" applyProtection="1">
      <alignment horizontal="left" vertical="center"/>
      <protection hidden="1"/>
    </xf>
    <xf numFmtId="0" fontId="2" fillId="0" borderId="0" xfId="2" applyAlignment="1" applyProtection="1">
      <alignment horizontal="left" vertical="top"/>
      <protection hidden="1"/>
    </xf>
    <xf numFmtId="0" fontId="2" fillId="0" borderId="0" xfId="2" applyAlignment="1" applyProtection="1">
      <alignment horizontal="left" vertical="top" wrapText="1"/>
      <protection hidden="1"/>
    </xf>
    <xf numFmtId="0" fontId="17" fillId="0" borderId="37" xfId="2" applyFont="1" applyBorder="1" applyAlignment="1" applyProtection="1">
      <alignment horizontal="center" vertical="distributed" wrapText="1"/>
      <protection hidden="1"/>
    </xf>
    <xf numFmtId="0" fontId="17" fillId="0" borderId="38" xfId="2" applyFont="1" applyBorder="1" applyAlignment="1" applyProtection="1">
      <alignment horizontal="center" vertical="distributed" wrapText="1"/>
      <protection hidden="1"/>
    </xf>
    <xf numFmtId="49" fontId="17" fillId="0" borderId="21" xfId="2" applyNumberFormat="1" applyFont="1" applyBorder="1" applyAlignment="1" applyProtection="1">
      <alignment horizontal="center" vertical="center"/>
      <protection hidden="1"/>
    </xf>
    <xf numFmtId="49" fontId="17" fillId="0" borderId="0" xfId="2" applyNumberFormat="1" applyFont="1" applyAlignment="1" applyProtection="1">
      <alignment horizontal="center" vertical="center"/>
      <protection hidden="1"/>
    </xf>
    <xf numFmtId="49" fontId="17" fillId="0" borderId="22" xfId="2" applyNumberFormat="1" applyFont="1" applyBorder="1" applyAlignment="1" applyProtection="1">
      <alignment horizontal="center" vertical="center"/>
      <protection hidden="1"/>
    </xf>
    <xf numFmtId="0" fontId="17" fillId="0" borderId="0" xfId="2" applyFont="1" applyBorder="1" applyAlignment="1" applyProtection="1">
      <alignment horizontal="center" vertical="center"/>
      <protection hidden="1"/>
    </xf>
    <xf numFmtId="179" fontId="37" fillId="0" borderId="1" xfId="0" applyNumberFormat="1" applyFont="1" applyBorder="1" applyAlignment="1" applyProtection="1">
      <alignment horizontal="center" vertical="center"/>
      <protection locked="0"/>
    </xf>
    <xf numFmtId="179" fontId="37" fillId="0" borderId="2" xfId="0" applyNumberFormat="1" applyFont="1" applyBorder="1" applyAlignment="1" applyProtection="1">
      <alignment horizontal="center" vertical="center"/>
      <protection locked="0"/>
    </xf>
    <xf numFmtId="179" fontId="37" fillId="0" borderId="3" xfId="0" applyNumberFormat="1" applyFont="1" applyBorder="1" applyAlignment="1" applyProtection="1">
      <alignment horizontal="center" vertical="center"/>
      <protection locked="0"/>
    </xf>
    <xf numFmtId="0" fontId="37" fillId="0" borderId="0" xfId="0" applyFont="1" applyBorder="1" applyAlignment="1" applyProtection="1">
      <alignment horizontal="center" vertical="center"/>
      <protection hidden="1"/>
    </xf>
    <xf numFmtId="0" fontId="37" fillId="0" borderId="0" xfId="0" applyFont="1" applyBorder="1" applyAlignment="1" applyProtection="1">
      <alignment horizontal="left" vertical="center"/>
      <protection hidden="1"/>
    </xf>
    <xf numFmtId="0" fontId="37" fillId="0" borderId="22" xfId="0" applyFont="1" applyBorder="1" applyAlignment="1" applyProtection="1">
      <alignment horizontal="left" vertical="center"/>
      <protection hidden="1"/>
    </xf>
    <xf numFmtId="0" fontId="37" fillId="0" borderId="26" xfId="0" applyFont="1" applyBorder="1" applyAlignment="1" applyProtection="1">
      <alignment horizontal="left" vertical="center"/>
      <protection hidden="1"/>
    </xf>
    <xf numFmtId="0" fontId="37" fillId="0" borderId="94" xfId="0" applyFont="1" applyBorder="1" applyAlignment="1" applyProtection="1">
      <alignment horizontal="center" vertical="center"/>
      <protection hidden="1"/>
    </xf>
    <xf numFmtId="0" fontId="37" fillId="0" borderId="26" xfId="0" applyFont="1" applyBorder="1" applyAlignment="1" applyProtection="1">
      <alignment horizontal="center" vertical="center" shrinkToFit="1"/>
      <protection locked="0" hidden="1"/>
    </xf>
    <xf numFmtId="0" fontId="17" fillId="0" borderId="0" xfId="2" applyFont="1" applyAlignment="1" applyProtection="1">
      <alignment horizontal="left" vertical="top" shrinkToFit="1"/>
      <protection hidden="1"/>
    </xf>
    <xf numFmtId="0" fontId="17" fillId="3" borderId="13" xfId="2" applyFont="1" applyFill="1" applyBorder="1" applyAlignment="1" applyProtection="1">
      <alignment horizontal="center" vertical="center" shrinkToFit="1"/>
      <protection hidden="1"/>
    </xf>
    <xf numFmtId="0" fontId="17" fillId="3" borderId="11" xfId="2" applyFont="1" applyFill="1" applyBorder="1" applyAlignment="1" applyProtection="1">
      <alignment horizontal="center" vertical="center" shrinkToFit="1"/>
      <protection hidden="1"/>
    </xf>
    <xf numFmtId="0" fontId="17" fillId="3" borderId="12" xfId="2" applyFont="1" applyFill="1" applyBorder="1" applyAlignment="1" applyProtection="1">
      <alignment horizontal="center" vertical="center" shrinkToFit="1"/>
      <protection hidden="1"/>
    </xf>
    <xf numFmtId="0" fontId="17" fillId="0" borderId="13" xfId="2" applyFont="1" applyBorder="1" applyAlignment="1" applyProtection="1">
      <alignment horizontal="center" vertical="center" shrinkToFit="1"/>
      <protection locked="0" hidden="1"/>
    </xf>
    <xf numFmtId="0" fontId="17" fillId="0" borderId="11" xfId="2" applyFont="1" applyBorder="1" applyAlignment="1" applyProtection="1">
      <alignment horizontal="center" vertical="center" shrinkToFit="1"/>
      <protection locked="0" hidden="1"/>
    </xf>
    <xf numFmtId="0" fontId="17" fillId="0" borderId="12" xfId="2" applyFont="1" applyBorder="1" applyAlignment="1" applyProtection="1">
      <alignment horizontal="center" vertical="center" shrinkToFit="1"/>
      <protection locked="0" hidden="1"/>
    </xf>
    <xf numFmtId="0" fontId="17" fillId="3" borderId="28" xfId="2" applyFont="1" applyFill="1" applyBorder="1" applyAlignment="1" applyProtection="1">
      <alignment horizontal="center" vertical="center" shrinkToFit="1"/>
      <protection hidden="1"/>
    </xf>
    <xf numFmtId="0" fontId="17" fillId="3" borderId="26" xfId="2" applyFont="1" applyFill="1" applyBorder="1" applyAlignment="1" applyProtection="1">
      <alignment horizontal="center" vertical="center" shrinkToFit="1"/>
      <protection hidden="1"/>
    </xf>
    <xf numFmtId="49" fontId="17" fillId="0" borderId="28" xfId="2" applyNumberFormat="1" applyFont="1" applyBorder="1" applyAlignment="1" applyProtection="1">
      <alignment horizontal="center" vertical="center" shrinkToFit="1"/>
      <protection locked="0" hidden="1"/>
    </xf>
    <xf numFmtId="49" fontId="17" fillId="0" borderId="26" xfId="2" applyNumberFormat="1" applyFont="1" applyBorder="1" applyAlignment="1" applyProtection="1">
      <alignment horizontal="center" vertical="center" shrinkToFit="1"/>
      <protection locked="0" hidden="1"/>
    </xf>
    <xf numFmtId="49" fontId="17" fillId="0" borderId="27" xfId="2" applyNumberFormat="1" applyFont="1" applyBorder="1" applyAlignment="1" applyProtection="1">
      <alignment horizontal="center" vertical="center" shrinkToFit="1"/>
      <protection locked="0" hidden="1"/>
    </xf>
    <xf numFmtId="49" fontId="16" fillId="0" borderId="28" xfId="2" applyNumberFormat="1" applyFont="1" applyBorder="1" applyAlignment="1" applyProtection="1">
      <alignment horizontal="left" vertical="center" shrinkToFit="1"/>
      <protection locked="0" hidden="1"/>
    </xf>
    <xf numFmtId="49" fontId="16" fillId="0" borderId="26" xfId="2" applyNumberFormat="1" applyFont="1" applyBorder="1" applyAlignment="1" applyProtection="1">
      <alignment horizontal="left" vertical="center" shrinkToFit="1"/>
      <protection locked="0" hidden="1"/>
    </xf>
    <xf numFmtId="0" fontId="17" fillId="5" borderId="23" xfId="2" applyFont="1" applyFill="1" applyBorder="1" applyAlignment="1">
      <alignment horizontal="center" vertical="center"/>
    </xf>
    <xf numFmtId="0" fontId="17" fillId="5" borderId="0" xfId="2" applyFont="1" applyFill="1" applyAlignment="1">
      <alignment horizontal="center" vertical="center"/>
    </xf>
    <xf numFmtId="0" fontId="17" fillId="5" borderId="28" xfId="2" applyFont="1" applyFill="1" applyBorder="1" applyAlignment="1">
      <alignment horizontal="center" vertical="center"/>
    </xf>
    <xf numFmtId="0" fontId="17" fillId="5" borderId="26" xfId="2" applyFont="1" applyFill="1" applyBorder="1" applyAlignment="1">
      <alignment horizontal="center" vertical="center"/>
    </xf>
    <xf numFmtId="0" fontId="16" fillId="0" borderId="23" xfId="2" applyFont="1" applyBorder="1" applyAlignment="1" applyProtection="1">
      <alignment horizontal="center" vertical="center"/>
      <protection hidden="1"/>
    </xf>
    <xf numFmtId="0" fontId="16" fillId="0" borderId="0" xfId="2" applyFont="1" applyAlignment="1" applyProtection="1">
      <alignment horizontal="center" vertical="center"/>
      <protection hidden="1"/>
    </xf>
    <xf numFmtId="0" fontId="2" fillId="0" borderId="17" xfId="2" applyBorder="1" applyAlignment="1" applyProtection="1">
      <alignment horizontal="left" vertical="center"/>
      <protection locked="0"/>
    </xf>
    <xf numFmtId="0" fontId="17" fillId="0" borderId="28" xfId="2" applyFont="1" applyBorder="1" applyAlignment="1" applyProtection="1">
      <alignment horizontal="center" vertical="center" shrinkToFit="1"/>
      <protection locked="0" hidden="1"/>
    </xf>
    <xf numFmtId="0" fontId="17" fillId="0" borderId="26" xfId="2" applyFont="1" applyBorder="1" applyAlignment="1" applyProtection="1">
      <alignment horizontal="center" vertical="center" shrinkToFit="1"/>
      <protection locked="0" hidden="1"/>
    </xf>
    <xf numFmtId="0" fontId="17" fillId="0" borderId="27" xfId="2" applyFont="1" applyBorder="1" applyAlignment="1" applyProtection="1">
      <alignment horizontal="center" vertical="center" shrinkToFit="1"/>
      <protection locked="0" hidden="1"/>
    </xf>
    <xf numFmtId="49" fontId="17" fillId="0" borderId="13" xfId="2" applyNumberFormat="1" applyFont="1" applyBorder="1" applyAlignment="1" applyProtection="1">
      <alignment horizontal="center" vertical="center" shrinkToFit="1"/>
      <protection locked="0" hidden="1"/>
    </xf>
    <xf numFmtId="49" fontId="17" fillId="0" borderId="11" xfId="2" applyNumberFormat="1" applyFont="1" applyBorder="1" applyAlignment="1" applyProtection="1">
      <alignment horizontal="center" vertical="center" shrinkToFit="1"/>
      <protection locked="0" hidden="1"/>
    </xf>
    <xf numFmtId="49" fontId="17" fillId="0" borderId="12" xfId="2" applyNumberFormat="1" applyFont="1" applyBorder="1" applyAlignment="1" applyProtection="1">
      <alignment horizontal="center" vertical="center" shrinkToFit="1"/>
      <protection locked="0" hidden="1"/>
    </xf>
    <xf numFmtId="0" fontId="22" fillId="0" borderId="0" xfId="2" applyFont="1" applyAlignment="1" applyProtection="1">
      <alignment horizontal="left" vertical="center" shrinkToFit="1"/>
      <protection hidden="1"/>
    </xf>
    <xf numFmtId="0" fontId="17" fillId="3" borderId="19" xfId="2" applyFont="1" applyFill="1" applyBorder="1" applyAlignment="1" applyProtection="1">
      <alignment horizontal="center" vertical="center" wrapText="1" shrinkToFit="1"/>
      <protection hidden="1"/>
    </xf>
    <xf numFmtId="0" fontId="17" fillId="3" borderId="17" xfId="2" applyFont="1" applyFill="1" applyBorder="1" applyAlignment="1" applyProtection="1">
      <alignment horizontal="center" vertical="center" shrinkToFit="1"/>
      <protection hidden="1"/>
    </xf>
    <xf numFmtId="0" fontId="17" fillId="0" borderId="19" xfId="2" applyFont="1" applyBorder="1" applyAlignment="1" applyProtection="1">
      <alignment horizontal="center" vertical="center" shrinkToFit="1"/>
      <protection locked="0" hidden="1"/>
    </xf>
    <xf numFmtId="0" fontId="17" fillId="0" borderId="17" xfId="2" applyFont="1" applyBorder="1" applyAlignment="1" applyProtection="1">
      <alignment horizontal="center" vertical="center" shrinkToFit="1"/>
      <protection locked="0" hidden="1"/>
    </xf>
    <xf numFmtId="0" fontId="17" fillId="0" borderId="18" xfId="2" applyFont="1" applyBorder="1" applyAlignment="1" applyProtection="1">
      <alignment horizontal="center" vertical="center" shrinkToFit="1"/>
      <protection locked="0" hidden="1"/>
    </xf>
    <xf numFmtId="0" fontId="17" fillId="0" borderId="13" xfId="2" applyFont="1" applyBorder="1" applyAlignment="1" applyProtection="1">
      <alignment horizontal="center" vertical="center" shrinkToFit="1"/>
      <protection locked="0"/>
    </xf>
    <xf numFmtId="0" fontId="17" fillId="0" borderId="11" xfId="2" applyFont="1" applyBorder="1" applyAlignment="1" applyProtection="1">
      <alignment horizontal="center" vertical="center" shrinkToFit="1"/>
      <protection locked="0"/>
    </xf>
    <xf numFmtId="0" fontId="17" fillId="0" borderId="12" xfId="2" applyFont="1" applyBorder="1" applyAlignment="1" applyProtection="1">
      <alignment horizontal="center" vertical="center" shrinkToFit="1"/>
      <protection locked="0"/>
    </xf>
    <xf numFmtId="0" fontId="2" fillId="3" borderId="14" xfId="2" applyFill="1" applyBorder="1" applyAlignment="1" applyProtection="1">
      <alignment horizontal="center" vertical="center" wrapText="1" shrinkToFit="1"/>
      <protection hidden="1"/>
    </xf>
    <xf numFmtId="0" fontId="2" fillId="3" borderId="14" xfId="2" applyFill="1" applyBorder="1" applyAlignment="1" applyProtection="1">
      <alignment horizontal="center" vertical="center" shrinkToFit="1"/>
      <protection hidden="1"/>
    </xf>
    <xf numFmtId="0" fontId="16" fillId="0" borderId="0" xfId="2" applyFont="1" applyAlignment="1" applyProtection="1">
      <alignment horizontal="left" vertical="center" wrapText="1"/>
      <protection locked="0" hidden="1"/>
    </xf>
    <xf numFmtId="49" fontId="26" fillId="0" borderId="13" xfId="0" applyNumberFormat="1" applyFont="1" applyBorder="1" applyAlignment="1" applyProtection="1">
      <alignment horizontal="center" vertical="center"/>
      <protection hidden="1"/>
    </xf>
    <xf numFmtId="49" fontId="26" fillId="0" borderId="11" xfId="0" applyNumberFormat="1" applyFont="1" applyBorder="1" applyAlignment="1" applyProtection="1">
      <alignment horizontal="center" vertical="center"/>
      <protection hidden="1"/>
    </xf>
    <xf numFmtId="49" fontId="26" fillId="0" borderId="14" xfId="0" applyNumberFormat="1" applyFont="1" applyBorder="1" applyAlignment="1" applyProtection="1">
      <alignment horizontal="center" vertical="center"/>
      <protection hidden="1"/>
    </xf>
    <xf numFmtId="0" fontId="28" fillId="0" borderId="12" xfId="2" applyFont="1" applyBorder="1" applyAlignment="1" applyProtection="1">
      <alignment horizontal="left" vertical="center"/>
      <protection locked="0" hidden="1"/>
    </xf>
    <xf numFmtId="0" fontId="28" fillId="0" borderId="14" xfId="2" applyFont="1" applyBorder="1" applyAlignment="1" applyProtection="1">
      <alignment horizontal="left" vertical="center"/>
      <protection locked="0" hidden="1"/>
    </xf>
    <xf numFmtId="49" fontId="27" fillId="0" borderId="12" xfId="0" applyNumberFormat="1" applyFont="1" applyBorder="1" applyAlignment="1" applyProtection="1">
      <alignment horizontal="left" vertical="center"/>
      <protection hidden="1"/>
    </xf>
    <xf numFmtId="49" fontId="27" fillId="0" borderId="14" xfId="0" applyNumberFormat="1" applyFont="1" applyBorder="1" applyAlignment="1" applyProtection="1">
      <alignment horizontal="left" vertical="center"/>
      <protection hidden="1"/>
    </xf>
    <xf numFmtId="0" fontId="17" fillId="0" borderId="0" xfId="2" applyFont="1" applyAlignment="1" applyProtection="1">
      <alignment horizontal="left" vertical="center" shrinkToFit="1"/>
      <protection hidden="1"/>
    </xf>
    <xf numFmtId="14" fontId="19" fillId="0" borderId="13" xfId="2" applyNumberFormat="1" applyFont="1" applyBorder="1" applyAlignment="1" applyProtection="1">
      <alignment horizontal="center" vertical="center" shrinkToFit="1"/>
      <protection hidden="1"/>
    </xf>
    <xf numFmtId="14" fontId="19" fillId="0" borderId="11" xfId="2" applyNumberFormat="1" applyFont="1" applyBorder="1" applyAlignment="1" applyProtection="1">
      <alignment horizontal="center" vertical="center" shrinkToFit="1"/>
      <protection hidden="1"/>
    </xf>
    <xf numFmtId="0" fontId="2" fillId="0" borderId="13" xfId="2" applyBorder="1" applyAlignment="1" applyProtection="1">
      <alignment horizontal="center" vertical="center"/>
      <protection locked="0" hidden="1"/>
    </xf>
    <xf numFmtId="0" fontId="2" fillId="0" borderId="11" xfId="2" applyBorder="1" applyAlignment="1" applyProtection="1">
      <alignment horizontal="center" vertical="center"/>
      <protection locked="0" hidden="1"/>
    </xf>
    <xf numFmtId="176" fontId="17" fillId="0" borderId="11" xfId="2" applyNumberFormat="1" applyFont="1" applyBorder="1" applyAlignment="1" applyProtection="1">
      <alignment horizontal="center" vertical="center"/>
      <protection locked="0" hidden="1"/>
    </xf>
    <xf numFmtId="49" fontId="17" fillId="0" borderId="13" xfId="2" applyNumberFormat="1" applyFont="1" applyBorder="1" applyAlignment="1" applyProtection="1">
      <alignment horizontal="center" vertical="center" shrinkToFit="1"/>
      <protection locked="0"/>
    </xf>
    <xf numFmtId="49" fontId="17" fillId="0" borderId="11" xfId="2" applyNumberFormat="1" applyFont="1" applyBorder="1" applyAlignment="1" applyProtection="1">
      <alignment horizontal="center" vertical="center" shrinkToFit="1"/>
      <protection locked="0"/>
    </xf>
    <xf numFmtId="49" fontId="17" fillId="0" borderId="12" xfId="2" applyNumberFormat="1" applyFont="1" applyBorder="1" applyAlignment="1" applyProtection="1">
      <alignment horizontal="center" vertical="center" shrinkToFit="1"/>
      <protection locked="0"/>
    </xf>
    <xf numFmtId="0" fontId="19" fillId="0" borderId="23" xfId="2" applyFont="1" applyBorder="1" applyAlignment="1" applyProtection="1">
      <alignment horizontal="center" vertical="center" shrinkToFit="1"/>
      <protection locked="0"/>
    </xf>
    <xf numFmtId="0" fontId="19" fillId="0" borderId="0" xfId="2" applyFont="1" applyAlignment="1" applyProtection="1">
      <alignment horizontal="center" vertical="center" shrinkToFit="1"/>
      <protection locked="0"/>
    </xf>
    <xf numFmtId="0" fontId="19" fillId="0" borderId="22" xfId="2" applyFont="1" applyBorder="1" applyAlignment="1" applyProtection="1">
      <alignment horizontal="center" vertical="center" shrinkToFit="1"/>
      <protection locked="0"/>
    </xf>
    <xf numFmtId="0" fontId="19" fillId="0" borderId="28" xfId="2" applyFont="1" applyBorder="1" applyAlignment="1" applyProtection="1">
      <alignment horizontal="center" vertical="center" shrinkToFit="1"/>
      <protection locked="0"/>
    </xf>
    <xf numFmtId="0" fontId="19" fillId="0" borderId="26" xfId="2" applyFont="1" applyBorder="1" applyAlignment="1" applyProtection="1">
      <alignment horizontal="center" vertical="center" shrinkToFit="1"/>
      <protection locked="0"/>
    </xf>
    <xf numFmtId="0" fontId="19" fillId="0" borderId="27" xfId="2" applyFont="1" applyBorder="1" applyAlignment="1" applyProtection="1">
      <alignment horizontal="center" vertical="center" shrinkToFit="1"/>
      <protection locked="0"/>
    </xf>
    <xf numFmtId="0" fontId="17" fillId="3" borderId="13" xfId="2" applyFont="1" applyFill="1" applyBorder="1" applyAlignment="1" applyProtection="1">
      <alignment horizontal="center" vertical="center" wrapText="1" shrinkToFit="1"/>
      <protection hidden="1"/>
    </xf>
    <xf numFmtId="0" fontId="17" fillId="3" borderId="11" xfId="2" applyFont="1" applyFill="1" applyBorder="1" applyAlignment="1" applyProtection="1">
      <alignment horizontal="center" vertical="center" wrapText="1" shrinkToFit="1"/>
      <protection hidden="1"/>
    </xf>
    <xf numFmtId="0" fontId="17" fillId="3" borderId="12" xfId="2" applyFont="1" applyFill="1" applyBorder="1" applyAlignment="1" applyProtection="1">
      <alignment horizontal="center" vertical="center" wrapText="1" shrinkToFit="1"/>
      <protection hidden="1"/>
    </xf>
    <xf numFmtId="0" fontId="17" fillId="0" borderId="44" xfId="2" applyFont="1" applyBorder="1" applyAlignment="1" applyProtection="1">
      <alignment horizontal="center" vertical="center" wrapText="1"/>
      <protection hidden="1"/>
    </xf>
    <xf numFmtId="0" fontId="17" fillId="0" borderId="45" xfId="2" applyFont="1" applyBorder="1" applyAlignment="1" applyProtection="1">
      <alignment horizontal="center" vertical="center" wrapText="1"/>
      <protection hidden="1"/>
    </xf>
    <xf numFmtId="0" fontId="19" fillId="0" borderId="23" xfId="2" applyFont="1" applyBorder="1" applyAlignment="1" applyProtection="1">
      <alignment horizontal="left" vertical="center" shrinkToFit="1"/>
      <protection locked="0" hidden="1"/>
    </xf>
    <xf numFmtId="0" fontId="19" fillId="0" borderId="0" xfId="2" applyFont="1" applyAlignment="1" applyProtection="1">
      <alignment horizontal="left" vertical="center" shrinkToFit="1"/>
      <protection locked="0" hidden="1"/>
    </xf>
    <xf numFmtId="0" fontId="19" fillId="0" borderId="22" xfId="2" applyFont="1" applyBorder="1" applyAlignment="1" applyProtection="1">
      <alignment horizontal="left" vertical="center" shrinkToFit="1"/>
      <protection locked="0" hidden="1"/>
    </xf>
    <xf numFmtId="0" fontId="19" fillId="0" borderId="28" xfId="2" applyFont="1" applyBorder="1" applyAlignment="1" applyProtection="1">
      <alignment horizontal="left" vertical="center" shrinkToFit="1"/>
      <protection locked="0" hidden="1"/>
    </xf>
    <xf numFmtId="0" fontId="19" fillId="0" borderId="26" xfId="2" applyFont="1" applyBorder="1" applyAlignment="1" applyProtection="1">
      <alignment horizontal="left" vertical="center" shrinkToFit="1"/>
      <protection locked="0" hidden="1"/>
    </xf>
    <xf numFmtId="0" fontId="19" fillId="0" borderId="27" xfId="2" applyFont="1" applyBorder="1" applyAlignment="1" applyProtection="1">
      <alignment horizontal="left" vertical="center" shrinkToFit="1"/>
      <protection locked="0" hidden="1"/>
    </xf>
    <xf numFmtId="0" fontId="17" fillId="0" borderId="26" xfId="2" applyFont="1" applyBorder="1" applyAlignment="1" applyProtection="1">
      <alignment horizontal="left" vertical="center" shrinkToFit="1"/>
      <protection hidden="1"/>
    </xf>
    <xf numFmtId="0" fontId="19" fillId="0" borderId="23" xfId="2" applyFont="1" applyBorder="1" applyAlignment="1" applyProtection="1">
      <alignment horizontal="left" vertical="center"/>
      <protection locked="0" hidden="1"/>
    </xf>
    <xf numFmtId="0" fontId="19" fillId="0" borderId="0" xfId="2" applyFont="1" applyAlignment="1" applyProtection="1">
      <alignment horizontal="left" vertical="center"/>
      <protection locked="0" hidden="1"/>
    </xf>
    <xf numFmtId="0" fontId="19" fillId="0" borderId="22" xfId="2" applyFont="1" applyBorder="1" applyAlignment="1" applyProtection="1">
      <alignment horizontal="left" vertical="center"/>
      <protection locked="0" hidden="1"/>
    </xf>
    <xf numFmtId="0" fontId="19" fillId="0" borderId="28" xfId="2" applyFont="1" applyBorder="1" applyAlignment="1" applyProtection="1">
      <alignment horizontal="left" vertical="center"/>
      <protection locked="0" hidden="1"/>
    </xf>
    <xf numFmtId="0" fontId="19" fillId="0" borderId="26" xfId="2" applyFont="1" applyBorder="1" applyAlignment="1" applyProtection="1">
      <alignment horizontal="left" vertical="center"/>
      <protection locked="0" hidden="1"/>
    </xf>
    <xf numFmtId="0" fontId="19" fillId="0" borderId="27" xfId="2" applyFont="1" applyBorder="1" applyAlignment="1" applyProtection="1">
      <alignment horizontal="left" vertical="center"/>
      <protection locked="0" hidden="1"/>
    </xf>
    <xf numFmtId="49" fontId="17" fillId="0" borderId="28" xfId="2" applyNumberFormat="1" applyFont="1" applyBorder="1" applyAlignment="1" applyProtection="1">
      <alignment horizontal="left" vertical="center" shrinkToFit="1"/>
      <protection locked="0" hidden="1"/>
    </xf>
    <xf numFmtId="49" fontId="17" fillId="0" borderId="26" xfId="2" applyNumberFormat="1" applyFont="1" applyBorder="1" applyAlignment="1" applyProtection="1">
      <alignment horizontal="left" vertical="center" shrinkToFit="1"/>
      <protection locked="0" hidden="1"/>
    </xf>
    <xf numFmtId="0" fontId="17" fillId="0" borderId="11" xfId="2" applyFont="1" applyBorder="1" applyAlignment="1" applyProtection="1">
      <alignment horizontal="center" vertical="center"/>
      <protection locked="0" hidden="1"/>
    </xf>
    <xf numFmtId="176" fontId="17" fillId="0" borderId="12" xfId="2" applyNumberFormat="1" applyFont="1" applyBorder="1" applyAlignment="1" applyProtection="1">
      <alignment horizontal="center" vertical="center"/>
      <protection locked="0" hidden="1"/>
    </xf>
    <xf numFmtId="0" fontId="17" fillId="5" borderId="19" xfId="2" applyFont="1" applyFill="1" applyBorder="1" applyAlignment="1">
      <alignment horizontal="center" vertical="center" wrapText="1"/>
    </xf>
    <xf numFmtId="0" fontId="17" fillId="5" borderId="17" xfId="2" applyFont="1" applyFill="1" applyBorder="1" applyAlignment="1">
      <alignment horizontal="center" vertical="center" wrapText="1"/>
    </xf>
    <xf numFmtId="0" fontId="17" fillId="5" borderId="18" xfId="2" applyFont="1" applyFill="1" applyBorder="1" applyAlignment="1">
      <alignment horizontal="center" vertical="center" wrapText="1"/>
    </xf>
    <xf numFmtId="0" fontId="17" fillId="5" borderId="23" xfId="2" applyFont="1" applyFill="1" applyBorder="1" applyAlignment="1">
      <alignment horizontal="center" vertical="center" wrapText="1"/>
    </xf>
    <xf numFmtId="0" fontId="17" fillId="5" borderId="0" xfId="2" applyFont="1" applyFill="1" applyAlignment="1">
      <alignment horizontal="center" vertical="center" wrapText="1"/>
    </xf>
    <xf numFmtId="0" fontId="17" fillId="5" borderId="22" xfId="2" applyFont="1" applyFill="1" applyBorder="1" applyAlignment="1">
      <alignment horizontal="center" vertical="center" wrapText="1"/>
    </xf>
    <xf numFmtId="0" fontId="17" fillId="5" borderId="28" xfId="2" applyFont="1" applyFill="1" applyBorder="1" applyAlignment="1">
      <alignment horizontal="center" vertical="center" wrapText="1"/>
    </xf>
    <xf numFmtId="0" fontId="17" fillId="5" borderId="26" xfId="2" applyFont="1" applyFill="1" applyBorder="1" applyAlignment="1">
      <alignment horizontal="center" vertical="center" wrapText="1"/>
    </xf>
    <xf numFmtId="0" fontId="17" fillId="5" borderId="27" xfId="2" applyFont="1" applyFill="1" applyBorder="1" applyAlignment="1">
      <alignment horizontal="center" vertical="center" wrapText="1"/>
    </xf>
    <xf numFmtId="0" fontId="2" fillId="2" borderId="0" xfId="2" applyFill="1" applyAlignment="1" applyProtection="1">
      <alignment horizontal="left" vertical="center" wrapText="1"/>
      <protection hidden="1"/>
    </xf>
    <xf numFmtId="0" fontId="22" fillId="0" borderId="0" xfId="2" applyFont="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22" fillId="0" borderId="0" xfId="2" applyFont="1" applyAlignment="1" applyProtection="1">
      <alignment horizontal="left" vertical="center"/>
      <protection hidden="1"/>
    </xf>
    <xf numFmtId="0" fontId="17" fillId="0" borderId="26" xfId="2" applyFont="1" applyBorder="1" applyAlignment="1" applyProtection="1">
      <alignment horizontal="left" vertical="center" wrapText="1"/>
      <protection hidden="1"/>
    </xf>
    <xf numFmtId="0" fontId="19" fillId="0" borderId="13" xfId="2" applyFont="1" applyBorder="1" applyAlignment="1" applyProtection="1">
      <alignment horizontal="center" vertical="center"/>
      <protection hidden="1"/>
    </xf>
    <xf numFmtId="0" fontId="19" fillId="0" borderId="11" xfId="2" applyFont="1" applyBorder="1" applyAlignment="1" applyProtection="1">
      <alignment horizontal="center" vertical="center"/>
      <protection hidden="1"/>
    </xf>
    <xf numFmtId="49" fontId="39" fillId="0" borderId="19" xfId="0" applyNumberFormat="1" applyFont="1" applyBorder="1" applyAlignment="1" applyProtection="1">
      <alignment horizontal="center" vertical="center"/>
      <protection hidden="1"/>
    </xf>
    <xf numFmtId="49" fontId="39" fillId="0" borderId="17" xfId="0" applyNumberFormat="1" applyFont="1" applyBorder="1" applyAlignment="1" applyProtection="1">
      <alignment horizontal="center" vertical="center"/>
      <protection hidden="1"/>
    </xf>
    <xf numFmtId="49" fontId="39" fillId="0" borderId="18" xfId="0" applyNumberFormat="1" applyFont="1" applyBorder="1" applyAlignment="1" applyProtection="1">
      <alignment horizontal="center" vertical="center"/>
      <protection hidden="1"/>
    </xf>
    <xf numFmtId="49" fontId="39" fillId="0" borderId="28" xfId="0" applyNumberFormat="1" applyFont="1" applyBorder="1" applyAlignment="1" applyProtection="1">
      <alignment horizontal="center" vertical="center"/>
      <protection hidden="1"/>
    </xf>
    <xf numFmtId="49" fontId="39" fillId="0" borderId="26" xfId="0" applyNumberFormat="1" applyFont="1" applyBorder="1" applyAlignment="1" applyProtection="1">
      <alignment horizontal="center" vertical="center"/>
      <protection hidden="1"/>
    </xf>
    <xf numFmtId="49" fontId="39" fillId="0" borderId="27" xfId="0" applyNumberFormat="1" applyFont="1" applyBorder="1" applyAlignment="1" applyProtection="1">
      <alignment horizontal="center" vertical="center"/>
      <protection hidden="1"/>
    </xf>
    <xf numFmtId="38" fontId="17" fillId="0" borderId="14" xfId="3" applyFont="1" applyFill="1" applyBorder="1" applyAlignment="1" applyProtection="1">
      <alignment horizontal="left" vertical="center"/>
      <protection hidden="1"/>
    </xf>
    <xf numFmtId="0" fontId="10" fillId="0" borderId="14" xfId="2" applyFont="1" applyBorder="1" applyAlignment="1" applyProtection="1">
      <alignment horizontal="center" vertical="center" wrapText="1"/>
      <protection hidden="1"/>
    </xf>
    <xf numFmtId="0" fontId="10" fillId="0" borderId="0" xfId="2" applyFont="1" applyAlignment="1" applyProtection="1">
      <alignment horizontal="left" vertical="top" shrinkToFit="1"/>
      <protection hidden="1"/>
    </xf>
    <xf numFmtId="0" fontId="21" fillId="3" borderId="14" xfId="2" applyFont="1" applyFill="1" applyBorder="1" applyAlignment="1" applyProtection="1">
      <alignment horizontal="center" vertical="center" wrapText="1"/>
      <protection hidden="1"/>
    </xf>
    <xf numFmtId="0" fontId="21" fillId="3" borderId="14" xfId="2" applyFont="1" applyFill="1" applyBorder="1" applyAlignment="1" applyProtection="1">
      <alignment horizontal="center" vertical="center"/>
      <protection hidden="1"/>
    </xf>
    <xf numFmtId="0" fontId="16" fillId="0" borderId="40" xfId="2" applyFont="1" applyBorder="1" applyAlignment="1">
      <alignment horizontal="center" vertical="center" shrinkToFit="1"/>
    </xf>
    <xf numFmtId="0" fontId="16" fillId="0" borderId="41" xfId="2" applyFont="1" applyBorder="1" applyAlignment="1">
      <alignment horizontal="center" vertical="center" shrinkToFit="1"/>
    </xf>
    <xf numFmtId="0" fontId="2" fillId="0" borderId="42" xfId="2" applyBorder="1" applyAlignment="1" applyProtection="1">
      <alignment horizontal="center" vertical="center" shrinkToFit="1"/>
      <protection locked="0"/>
    </xf>
    <xf numFmtId="0" fontId="2" fillId="0" borderId="41" xfId="2" applyBorder="1" applyAlignment="1" applyProtection="1">
      <alignment horizontal="center" vertical="center" shrinkToFit="1"/>
      <protection locked="0"/>
    </xf>
    <xf numFmtId="0" fontId="2" fillId="0" borderId="43" xfId="2" applyBorder="1" applyAlignment="1" applyProtection="1">
      <alignment horizontal="center" vertical="center" shrinkToFit="1"/>
      <protection locked="0"/>
    </xf>
    <xf numFmtId="0" fontId="10" fillId="3" borderId="19" xfId="2" applyFont="1" applyFill="1" applyBorder="1" applyAlignment="1" applyProtection="1">
      <alignment horizontal="center" vertical="center" wrapText="1"/>
      <protection hidden="1"/>
    </xf>
    <xf numFmtId="0" fontId="10" fillId="3" borderId="17" xfId="2" applyFont="1" applyFill="1" applyBorder="1" applyAlignment="1" applyProtection="1">
      <alignment horizontal="center" vertical="center" wrapText="1"/>
      <protection hidden="1"/>
    </xf>
    <xf numFmtId="0" fontId="10" fillId="3" borderId="18" xfId="2" applyFont="1" applyFill="1" applyBorder="1" applyAlignment="1" applyProtection="1">
      <alignment horizontal="center" vertical="center" wrapText="1"/>
      <protection hidden="1"/>
    </xf>
    <xf numFmtId="0" fontId="10" fillId="3" borderId="28" xfId="2" applyFont="1" applyFill="1" applyBorder="1" applyAlignment="1" applyProtection="1">
      <alignment horizontal="center" vertical="center" wrapText="1"/>
      <protection hidden="1"/>
    </xf>
    <xf numFmtId="0" fontId="10" fillId="3" borderId="26" xfId="2" applyFont="1" applyFill="1" applyBorder="1" applyAlignment="1" applyProtection="1">
      <alignment horizontal="center" vertical="center" wrapText="1"/>
      <protection hidden="1"/>
    </xf>
    <xf numFmtId="0" fontId="10" fillId="3" borderId="27" xfId="2" applyFont="1" applyFill="1" applyBorder="1" applyAlignment="1" applyProtection="1">
      <alignment horizontal="center" vertical="center" wrapText="1"/>
      <protection hidden="1"/>
    </xf>
    <xf numFmtId="0" fontId="19" fillId="3" borderId="13" xfId="2" applyFont="1" applyFill="1" applyBorder="1" applyAlignment="1" applyProtection="1">
      <alignment horizontal="center" vertical="center" shrinkToFit="1"/>
      <protection hidden="1"/>
    </xf>
    <xf numFmtId="0" fontId="19" fillId="3" borderId="11" xfId="2" applyFont="1" applyFill="1" applyBorder="1" applyAlignment="1" applyProtection="1">
      <alignment horizontal="center" vertical="center" shrinkToFit="1"/>
      <protection hidden="1"/>
    </xf>
    <xf numFmtId="0" fontId="19" fillId="3" borderId="12" xfId="2" applyFont="1" applyFill="1" applyBorder="1" applyAlignment="1" applyProtection="1">
      <alignment horizontal="center" vertical="center" shrinkToFit="1"/>
      <protection hidden="1"/>
    </xf>
    <xf numFmtId="0" fontId="2" fillId="0" borderId="14" xfId="2" applyBorder="1" applyAlignment="1" applyProtection="1">
      <alignment horizontal="center" vertical="center"/>
      <protection locked="0" hidden="1"/>
    </xf>
    <xf numFmtId="0" fontId="17" fillId="7" borderId="13" xfId="0" applyFont="1" applyFill="1" applyBorder="1" applyAlignment="1" applyProtection="1">
      <alignment horizontal="center" vertical="center"/>
      <protection hidden="1"/>
    </xf>
    <xf numFmtId="0" fontId="17" fillId="7" borderId="11" xfId="0" applyFont="1" applyFill="1" applyBorder="1" applyAlignment="1" applyProtection="1">
      <alignment horizontal="center" vertical="center"/>
      <protection hidden="1"/>
    </xf>
    <xf numFmtId="0" fontId="17" fillId="7" borderId="12" xfId="0" applyFont="1" applyFill="1" applyBorder="1" applyAlignment="1" applyProtection="1">
      <alignment horizontal="center" vertical="center"/>
      <protection hidden="1"/>
    </xf>
    <xf numFmtId="0" fontId="17" fillId="0" borderId="13" xfId="2" applyFont="1" applyBorder="1" applyAlignment="1" applyProtection="1">
      <alignment horizontal="center" vertical="center" shrinkToFit="1"/>
      <protection hidden="1"/>
    </xf>
    <xf numFmtId="0" fontId="17" fillId="0" borderId="11" xfId="2" applyFont="1" applyBorder="1" applyAlignment="1" applyProtection="1">
      <alignment horizontal="center" vertical="center" shrinkToFit="1"/>
      <protection hidden="1"/>
    </xf>
    <xf numFmtId="0" fontId="17" fillId="0" borderId="12" xfId="2" applyFont="1" applyBorder="1" applyAlignment="1" applyProtection="1">
      <alignment horizontal="center" vertical="center" shrinkToFit="1"/>
      <protection hidden="1"/>
    </xf>
    <xf numFmtId="0" fontId="2" fillId="3" borderId="13" xfId="2" applyFill="1" applyBorder="1" applyAlignment="1" applyProtection="1">
      <alignment horizontal="center" vertical="center" wrapText="1" shrinkToFit="1"/>
      <protection hidden="1"/>
    </xf>
    <xf numFmtId="0" fontId="2" fillId="3" borderId="11" xfId="2" applyFill="1" applyBorder="1" applyAlignment="1" applyProtection="1">
      <alignment horizontal="center" vertical="center" wrapText="1" shrinkToFit="1"/>
      <protection hidden="1"/>
    </xf>
    <xf numFmtId="0" fontId="2" fillId="3" borderId="12" xfId="2" applyFill="1" applyBorder="1" applyAlignment="1" applyProtection="1">
      <alignment horizontal="center" vertical="center" wrapText="1" shrinkToFit="1"/>
      <protection hidden="1"/>
    </xf>
    <xf numFmtId="0" fontId="28" fillId="0" borderId="11" xfId="2" applyFont="1" applyBorder="1" applyAlignment="1" applyProtection="1">
      <alignment horizontal="left" vertical="center"/>
      <protection locked="0" hidden="1"/>
    </xf>
    <xf numFmtId="49" fontId="16" fillId="0" borderId="89" xfId="2" applyNumberFormat="1" applyFont="1" applyBorder="1" applyAlignment="1" applyProtection="1">
      <alignment horizontal="left" vertical="center" shrinkToFit="1"/>
      <protection locked="0" hidden="1"/>
    </xf>
    <xf numFmtId="0" fontId="10" fillId="0" borderId="14" xfId="0" applyFont="1" applyBorder="1" applyAlignment="1" applyProtection="1">
      <alignment horizontal="center" vertical="center"/>
      <protection hidden="1"/>
    </xf>
    <xf numFmtId="177" fontId="22" fillId="0" borderId="14" xfId="0" applyNumberFormat="1" applyFont="1" applyBorder="1" applyAlignment="1" applyProtection="1">
      <alignment horizontal="center" vertical="center"/>
      <protection hidden="1"/>
    </xf>
    <xf numFmtId="0" fontId="2" fillId="0" borderId="13"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26" xfId="0" applyFont="1" applyBorder="1" applyAlignment="1" applyProtection="1">
      <alignment horizontal="left" vertical="center" indent="1"/>
      <protection hidden="1"/>
    </xf>
    <xf numFmtId="0" fontId="31" fillId="0" borderId="26" xfId="0" applyFont="1" applyBorder="1" applyAlignment="1" applyProtection="1">
      <alignment horizontal="left" vertical="center" indent="1"/>
      <protection hidden="1"/>
    </xf>
    <xf numFmtId="0" fontId="2" fillId="0" borderId="14" xfId="0" applyFont="1" applyFill="1" applyBorder="1" applyAlignment="1" applyProtection="1">
      <alignment horizontal="center" vertical="center"/>
      <protection hidden="1"/>
    </xf>
    <xf numFmtId="0" fontId="2" fillId="0" borderId="48" xfId="0" applyFont="1" applyFill="1" applyBorder="1" applyAlignment="1" applyProtection="1">
      <alignment horizontal="center" vertical="center"/>
      <protection hidden="1"/>
    </xf>
    <xf numFmtId="178" fontId="2" fillId="0" borderId="12" xfId="0" applyNumberFormat="1" applyFont="1" applyBorder="1" applyAlignment="1" applyProtection="1">
      <alignment horizontal="center" vertical="center"/>
      <protection locked="0" hidden="1"/>
    </xf>
    <xf numFmtId="178" fontId="2" fillId="0" borderId="13" xfId="0" applyNumberFormat="1" applyFont="1" applyBorder="1" applyAlignment="1" applyProtection="1">
      <alignment horizontal="center" vertical="center"/>
      <protection locked="0" hidden="1"/>
    </xf>
    <xf numFmtId="0" fontId="2" fillId="0" borderId="81" xfId="0" applyFont="1" applyFill="1" applyBorder="1" applyAlignment="1" applyProtection="1">
      <alignment horizontal="center" vertical="center"/>
      <protection hidden="1"/>
    </xf>
    <xf numFmtId="0" fontId="2" fillId="0" borderId="79" xfId="0" applyFont="1" applyFill="1" applyBorder="1" applyAlignment="1" applyProtection="1">
      <alignment horizontal="center" vertical="center"/>
      <protection hidden="1"/>
    </xf>
    <xf numFmtId="0" fontId="2" fillId="0" borderId="83" xfId="0" applyFont="1" applyFill="1" applyBorder="1" applyAlignment="1" applyProtection="1">
      <alignment horizontal="center" vertical="center"/>
      <protection hidden="1"/>
    </xf>
    <xf numFmtId="0" fontId="2" fillId="0" borderId="82" xfId="0" applyFont="1" applyFill="1" applyBorder="1" applyAlignment="1" applyProtection="1">
      <alignment horizontal="center" vertical="center"/>
      <protection hidden="1"/>
    </xf>
    <xf numFmtId="0" fontId="2" fillId="0" borderId="85" xfId="0" applyFont="1" applyFill="1" applyBorder="1" applyAlignment="1" applyProtection="1">
      <alignment horizontal="center" vertical="center"/>
      <protection hidden="1"/>
    </xf>
    <xf numFmtId="0" fontId="2" fillId="0" borderId="86" xfId="0" applyFont="1" applyFill="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0" fillId="0" borderId="80" xfId="0" applyFont="1" applyBorder="1" applyAlignment="1" applyProtection="1">
      <alignment horizontal="center" vertical="center"/>
      <protection hidden="1"/>
    </xf>
    <xf numFmtId="0" fontId="10" fillId="0" borderId="84" xfId="0" applyFont="1" applyBorder="1" applyAlignment="1" applyProtection="1">
      <alignment horizontal="center" vertical="center"/>
      <protection hidden="1"/>
    </xf>
    <xf numFmtId="0" fontId="10" fillId="0" borderId="87" xfId="0" applyFont="1" applyBorder="1" applyAlignment="1" applyProtection="1">
      <alignment horizontal="center" vertical="center"/>
      <protection hidden="1"/>
    </xf>
    <xf numFmtId="178" fontId="29" fillId="0" borderId="76" xfId="0" applyNumberFormat="1" applyFont="1" applyBorder="1" applyAlignment="1" applyProtection="1">
      <alignment horizontal="center" vertical="center"/>
      <protection locked="0" hidden="1"/>
    </xf>
    <xf numFmtId="178" fontId="29" fillId="0" borderId="2" xfId="0" applyNumberFormat="1" applyFont="1" applyBorder="1" applyAlignment="1" applyProtection="1">
      <alignment horizontal="center" vertical="center"/>
      <protection locked="0" hidden="1"/>
    </xf>
    <xf numFmtId="0" fontId="17" fillId="0" borderId="76" xfId="0" applyFont="1" applyBorder="1" applyAlignment="1" applyProtection="1">
      <alignment horizontal="center" vertical="center"/>
      <protection locked="0" hidden="1"/>
    </xf>
    <xf numFmtId="0" fontId="17" fillId="0" borderId="2" xfId="0" applyFont="1" applyBorder="1" applyAlignment="1" applyProtection="1">
      <alignment horizontal="center" vertical="center"/>
      <protection locked="0" hidden="1"/>
    </xf>
    <xf numFmtId="0" fontId="17" fillId="0" borderId="3" xfId="0" applyFont="1" applyBorder="1" applyAlignment="1" applyProtection="1">
      <alignment horizontal="center" vertical="center"/>
      <protection locked="0" hidden="1"/>
    </xf>
    <xf numFmtId="0" fontId="2" fillId="6" borderId="1" xfId="0" applyFont="1" applyFill="1" applyBorder="1" applyAlignment="1" applyProtection="1">
      <alignment horizontal="center" vertical="center"/>
      <protection hidden="1"/>
    </xf>
    <xf numFmtId="0" fontId="2" fillId="6" borderId="53" xfId="0" applyFont="1" applyFill="1" applyBorder="1" applyAlignment="1" applyProtection="1">
      <alignment horizontal="center" vertical="center"/>
      <protection hidden="1"/>
    </xf>
    <xf numFmtId="0" fontId="2" fillId="11" borderId="13" xfId="0" applyFont="1" applyFill="1" applyBorder="1" applyAlignment="1" applyProtection="1">
      <alignment horizontal="center" vertical="center" wrapText="1"/>
      <protection hidden="1"/>
    </xf>
    <xf numFmtId="0" fontId="2" fillId="11" borderId="12" xfId="0" applyFont="1" applyFill="1" applyBorder="1" applyAlignment="1" applyProtection="1">
      <alignment horizontal="center" vertical="center"/>
      <protection hidden="1"/>
    </xf>
    <xf numFmtId="177" fontId="10" fillId="0" borderId="14" xfId="0" applyNumberFormat="1" applyFont="1" applyBorder="1" applyAlignment="1" applyProtection="1">
      <alignment horizontal="center" vertical="center"/>
      <protection hidden="1"/>
    </xf>
    <xf numFmtId="0" fontId="21" fillId="7" borderId="13" xfId="0" applyFont="1" applyFill="1" applyBorder="1" applyAlignment="1" applyProtection="1">
      <alignment horizontal="center" vertical="center" wrapText="1"/>
      <protection hidden="1"/>
    </xf>
    <xf numFmtId="0" fontId="21" fillId="7" borderId="11" xfId="0" applyFont="1" applyFill="1" applyBorder="1" applyAlignment="1" applyProtection="1">
      <alignment horizontal="center" vertical="center" wrapText="1"/>
      <protection hidden="1"/>
    </xf>
    <xf numFmtId="0" fontId="21" fillId="7" borderId="12" xfId="0" applyFont="1" applyFill="1" applyBorder="1" applyAlignment="1" applyProtection="1">
      <alignment horizontal="center" vertical="center" wrapText="1"/>
      <protection hidden="1"/>
    </xf>
    <xf numFmtId="0" fontId="10" fillId="7" borderId="13" xfId="0" applyFont="1" applyFill="1" applyBorder="1" applyAlignment="1" applyProtection="1">
      <alignment horizontal="center" vertical="center"/>
      <protection hidden="1"/>
    </xf>
    <xf numFmtId="0" fontId="10" fillId="7" borderId="11" xfId="0" applyFont="1" applyFill="1" applyBorder="1" applyAlignment="1" applyProtection="1">
      <alignment horizontal="center" vertical="center"/>
      <protection hidden="1"/>
    </xf>
    <xf numFmtId="0" fontId="10" fillId="7" borderId="12" xfId="0" applyFont="1" applyFill="1" applyBorder="1" applyAlignment="1" applyProtection="1">
      <alignment horizontal="center" vertical="center"/>
      <protection hidden="1"/>
    </xf>
    <xf numFmtId="0" fontId="15" fillId="0" borderId="12"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protection hidden="1"/>
    </xf>
    <xf numFmtId="0" fontId="31" fillId="9" borderId="78" xfId="0" applyFont="1" applyFill="1" applyBorder="1" applyAlignment="1" applyProtection="1">
      <alignment horizontal="center" vertical="center" wrapText="1"/>
      <protection hidden="1"/>
    </xf>
    <xf numFmtId="0" fontId="31" fillId="9" borderId="91" xfId="0" applyFont="1" applyFill="1" applyBorder="1" applyAlignment="1" applyProtection="1">
      <alignment horizontal="center" vertical="center" wrapText="1"/>
      <protection hidden="1"/>
    </xf>
    <xf numFmtId="0" fontId="10" fillId="0" borderId="19"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22" fillId="0" borderId="51" xfId="0" applyFont="1" applyBorder="1" applyAlignment="1" applyProtection="1">
      <alignment horizontal="center" vertical="center"/>
      <protection locked="0" hidden="1"/>
    </xf>
    <xf numFmtId="0" fontId="22" fillId="0" borderId="2" xfId="0" applyFont="1" applyBorder="1" applyAlignment="1" applyProtection="1">
      <alignment horizontal="center" vertical="center"/>
      <protection locked="0" hidden="1"/>
    </xf>
    <xf numFmtId="0" fontId="22" fillId="0" borderId="3" xfId="0" applyFont="1" applyBorder="1" applyAlignment="1" applyProtection="1">
      <alignment horizontal="center" vertical="center"/>
      <protection locked="0" hidden="1"/>
    </xf>
    <xf numFmtId="0" fontId="10" fillId="0" borderId="0" xfId="0" applyFont="1" applyAlignment="1" applyProtection="1">
      <alignment horizontal="left" wrapText="1"/>
      <protection hidden="1"/>
    </xf>
    <xf numFmtId="0" fontId="15" fillId="0" borderId="14" xfId="0" applyFont="1" applyBorder="1" applyAlignment="1" applyProtection="1">
      <alignment horizontal="center" vertical="center" wrapText="1"/>
      <protection hidden="1"/>
    </xf>
    <xf numFmtId="0" fontId="15" fillId="0" borderId="48"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wrapText="1"/>
      <protection hidden="1"/>
    </xf>
    <xf numFmtId="177" fontId="19" fillId="0" borderId="36" xfId="0" applyNumberFormat="1" applyFont="1" applyBorder="1" applyAlignment="1" applyProtection="1">
      <alignment horizontal="right" vertical="center" wrapText="1"/>
      <protection hidden="1"/>
    </xf>
    <xf numFmtId="0" fontId="2" fillId="0" borderId="1"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0" borderId="53" xfId="0" applyFont="1" applyBorder="1" applyAlignment="1" applyProtection="1">
      <alignment horizontal="left" vertical="center"/>
      <protection hidden="1"/>
    </xf>
    <xf numFmtId="183" fontId="31" fillId="0" borderId="26" xfId="0" applyNumberFormat="1" applyFont="1" applyBorder="1" applyAlignment="1" applyProtection="1">
      <alignment horizontal="center" vertical="center"/>
      <protection hidden="1"/>
    </xf>
    <xf numFmtId="0" fontId="19" fillId="0" borderId="0" xfId="0" applyFont="1" applyAlignment="1" applyProtection="1">
      <alignment horizontal="center"/>
      <protection hidden="1"/>
    </xf>
    <xf numFmtId="0" fontId="31" fillId="0" borderId="26" xfId="0" applyFont="1" applyBorder="1" applyAlignment="1" applyProtection="1">
      <alignment horizontal="left" vertical="center"/>
      <protection hidden="1"/>
    </xf>
    <xf numFmtId="0" fontId="31" fillId="9" borderId="1" xfId="0" applyFont="1" applyFill="1" applyBorder="1" applyAlignment="1" applyProtection="1">
      <alignment horizontal="center" vertical="center" wrapText="1"/>
      <protection hidden="1"/>
    </xf>
    <xf numFmtId="0" fontId="31" fillId="9" borderId="2" xfId="0" applyFont="1" applyFill="1" applyBorder="1" applyAlignment="1" applyProtection="1">
      <alignment horizontal="center" vertical="center" wrapText="1"/>
      <protection hidden="1"/>
    </xf>
    <xf numFmtId="0" fontId="31" fillId="9" borderId="90" xfId="0" applyFont="1" applyFill="1" applyBorder="1" applyAlignment="1" applyProtection="1">
      <alignment horizontal="center" vertical="center" wrapText="1"/>
      <protection hidden="1"/>
    </xf>
    <xf numFmtId="177" fontId="19" fillId="0" borderId="26" xfId="0" applyNumberFormat="1" applyFont="1" applyBorder="1" applyAlignment="1" applyProtection="1">
      <alignment horizontal="center" vertical="center"/>
      <protection hidden="1"/>
    </xf>
    <xf numFmtId="177" fontId="11" fillId="0" borderId="0" xfId="0" applyNumberFormat="1" applyFont="1" applyAlignment="1" applyProtection="1">
      <alignment horizontal="center" vertical="center"/>
      <protection hidden="1"/>
    </xf>
    <xf numFmtId="0" fontId="11" fillId="0" borderId="14" xfId="0" applyFont="1" applyBorder="1" applyAlignment="1" applyProtection="1">
      <alignment horizontal="left" vertical="center" shrinkToFit="1"/>
      <protection hidden="1"/>
    </xf>
    <xf numFmtId="177" fontId="2" fillId="0" borderId="11"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horizontal="center" vertical="center"/>
      <protection hidden="1"/>
    </xf>
    <xf numFmtId="0" fontId="16" fillId="0" borderId="62" xfId="0" applyFont="1" applyBorder="1" applyAlignment="1" applyProtection="1">
      <alignment horizontal="left" vertical="center" wrapText="1"/>
      <protection hidden="1"/>
    </xf>
    <xf numFmtId="0" fontId="16" fillId="0" borderId="63" xfId="0" applyFont="1" applyBorder="1" applyAlignment="1" applyProtection="1">
      <alignment horizontal="left" vertical="center"/>
      <protection hidden="1"/>
    </xf>
    <xf numFmtId="0" fontId="16" fillId="0" borderId="64" xfId="0" applyFont="1" applyBorder="1" applyAlignment="1" applyProtection="1">
      <alignment horizontal="left" vertical="center"/>
      <protection hidden="1"/>
    </xf>
    <xf numFmtId="0" fontId="16" fillId="0" borderId="1" xfId="0" applyFont="1" applyBorder="1" applyAlignment="1" applyProtection="1">
      <alignment horizontal="left" vertical="center" wrapText="1" shrinkToFit="1"/>
      <protection hidden="1"/>
    </xf>
    <xf numFmtId="0" fontId="16" fillId="0" borderId="2" xfId="0" applyFont="1" applyBorder="1" applyAlignment="1" applyProtection="1">
      <alignment horizontal="left" vertical="center" shrinkToFit="1"/>
      <protection hidden="1"/>
    </xf>
    <xf numFmtId="0" fontId="16" fillId="0" borderId="53" xfId="0" applyFont="1" applyBorder="1" applyAlignment="1" applyProtection="1">
      <alignment horizontal="left" vertical="center" shrinkToFit="1"/>
      <protection hidden="1"/>
    </xf>
    <xf numFmtId="38" fontId="2" fillId="0" borderId="11"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179" fontId="17" fillId="0" borderId="32" xfId="0" applyNumberFormat="1" applyFont="1" applyBorder="1" applyAlignment="1" applyProtection="1">
      <alignment horizontal="center" vertical="center"/>
      <protection locked="0"/>
    </xf>
    <xf numFmtId="0" fontId="16" fillId="0" borderId="4"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16" fillId="0" borderId="92" xfId="0" applyFont="1" applyBorder="1" applyAlignment="1" applyProtection="1">
      <alignment horizontal="left" vertical="center"/>
      <protection hidden="1"/>
    </xf>
    <xf numFmtId="0" fontId="16" fillId="0" borderId="59" xfId="0" applyFont="1" applyBorder="1" applyAlignment="1" applyProtection="1">
      <alignment horizontal="left" vertical="center"/>
      <protection hidden="1"/>
    </xf>
    <xf numFmtId="0" fontId="16" fillId="0" borderId="36" xfId="0" applyFont="1" applyBorder="1" applyAlignment="1" applyProtection="1">
      <alignment horizontal="left" vertical="center"/>
      <protection hidden="1"/>
    </xf>
    <xf numFmtId="0" fontId="16" fillId="0" borderId="93" xfId="0" applyFont="1" applyBorder="1" applyAlignment="1" applyProtection="1">
      <alignment horizontal="left" vertical="center"/>
      <protection hidden="1"/>
    </xf>
    <xf numFmtId="0" fontId="18" fillId="0" borderId="95" xfId="0" applyFont="1" applyBorder="1" applyAlignment="1" applyProtection="1">
      <alignment horizontal="center" vertical="center"/>
      <protection hidden="1"/>
    </xf>
    <xf numFmtId="0" fontId="18" fillId="0" borderId="94"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177" fontId="10" fillId="0" borderId="0" xfId="0" applyNumberFormat="1"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1" fillId="0" borderId="14" xfId="0" applyFont="1" applyBorder="1" applyAlignment="1" applyProtection="1">
      <alignment horizontal="left" vertical="center" wrapText="1" shrinkToFit="1"/>
      <protection hidden="1"/>
    </xf>
    <xf numFmtId="0" fontId="10" fillId="2" borderId="0" xfId="2" applyFont="1" applyFill="1" applyAlignment="1" applyProtection="1">
      <alignment horizontal="left" vertical="center"/>
      <protection hidden="1"/>
    </xf>
    <xf numFmtId="177" fontId="2" fillId="0" borderId="26" xfId="0" applyNumberFormat="1" applyFont="1" applyBorder="1" applyAlignment="1" applyProtection="1">
      <alignment horizontal="center" vertical="center"/>
      <protection hidden="1"/>
    </xf>
    <xf numFmtId="0" fontId="17" fillId="0" borderId="67" xfId="0" applyFont="1" applyBorder="1" applyAlignment="1" applyProtection="1">
      <alignment horizontal="center" vertical="center"/>
      <protection locked="0" hidden="1"/>
    </xf>
    <xf numFmtId="0" fontId="17" fillId="0" borderId="5" xfId="0" applyFont="1" applyBorder="1" applyAlignment="1" applyProtection="1">
      <alignment horizontal="center" vertical="center"/>
      <protection locked="0" hidden="1"/>
    </xf>
    <xf numFmtId="0" fontId="17" fillId="0" borderId="66" xfId="0" applyFont="1" applyBorder="1" applyAlignment="1" applyProtection="1">
      <alignment horizontal="center" vertical="center"/>
      <protection locked="0" hidden="1"/>
    </xf>
    <xf numFmtId="38" fontId="2" fillId="0" borderId="68" xfId="1" applyFont="1" applyFill="1" applyBorder="1" applyAlignment="1" applyProtection="1">
      <alignment horizontal="center" vertical="center" wrapText="1"/>
      <protection locked="0" hidden="1"/>
    </xf>
    <xf numFmtId="38" fontId="2" fillId="0" borderId="36" xfId="1" applyFont="1" applyFill="1" applyBorder="1" applyAlignment="1" applyProtection="1">
      <alignment horizontal="center" vertical="center" wrapText="1"/>
      <protection locked="0" hidden="1"/>
    </xf>
    <xf numFmtId="0" fontId="10" fillId="0" borderId="0" xfId="0" applyFont="1" applyAlignment="1" applyProtection="1">
      <alignment horizontal="left" vertical="top" wrapText="1"/>
      <protection hidden="1"/>
    </xf>
    <xf numFmtId="0" fontId="2" fillId="0" borderId="54" xfId="0" applyFont="1" applyBorder="1" applyAlignment="1" applyProtection="1">
      <alignment horizontal="left" vertical="center"/>
      <protection hidden="1"/>
    </xf>
    <xf numFmtId="0" fontId="2" fillId="0" borderId="55" xfId="0" applyFont="1" applyBorder="1" applyAlignment="1" applyProtection="1">
      <alignment horizontal="left" vertical="center"/>
      <protection hidden="1"/>
    </xf>
    <xf numFmtId="0" fontId="2" fillId="0" borderId="52" xfId="0" applyFont="1" applyBorder="1" applyAlignment="1" applyProtection="1">
      <alignment horizontal="left" vertical="center"/>
      <protection hidden="1"/>
    </xf>
    <xf numFmtId="0" fontId="2" fillId="0" borderId="56" xfId="0" applyFont="1" applyBorder="1" applyAlignment="1" applyProtection="1">
      <alignment horizontal="left" vertical="center"/>
      <protection hidden="1"/>
    </xf>
    <xf numFmtId="0" fontId="16" fillId="0" borderId="57" xfId="0" applyFont="1" applyBorder="1" applyAlignment="1" applyProtection="1">
      <alignment horizontal="left" vertical="center"/>
      <protection hidden="1"/>
    </xf>
    <xf numFmtId="0" fontId="16" fillId="0" borderId="47" xfId="0" applyFont="1" applyBorder="1" applyAlignment="1" applyProtection="1">
      <alignment horizontal="left" vertical="center"/>
      <protection hidden="1"/>
    </xf>
    <xf numFmtId="0" fontId="16" fillId="0" borderId="61" xfId="0" applyFont="1" applyBorder="1" applyAlignment="1" applyProtection="1">
      <alignment horizontal="left" vertical="center"/>
      <protection hidden="1"/>
    </xf>
    <xf numFmtId="0" fontId="2" fillId="0" borderId="26" xfId="0" applyFont="1" applyBorder="1" applyAlignment="1" applyProtection="1">
      <alignment horizontal="right" vertical="center" wrapText="1"/>
      <protection hidden="1"/>
    </xf>
    <xf numFmtId="0" fontId="2" fillId="0" borderId="26" xfId="0" applyFont="1" applyBorder="1" applyAlignment="1" applyProtection="1">
      <alignment horizontal="right" vertical="center"/>
      <protection hidden="1"/>
    </xf>
    <xf numFmtId="0" fontId="31" fillId="0" borderId="1" xfId="0" applyFont="1" applyBorder="1" applyAlignment="1" applyProtection="1">
      <alignment horizontal="left" vertical="center"/>
      <protection hidden="1"/>
    </xf>
    <xf numFmtId="0" fontId="31" fillId="0" borderId="2" xfId="0" applyFont="1" applyBorder="1" applyAlignment="1" applyProtection="1">
      <alignment horizontal="left" vertical="center"/>
      <protection hidden="1"/>
    </xf>
    <xf numFmtId="0" fontId="9" fillId="0" borderId="2" xfId="0" applyFont="1" applyBorder="1" applyAlignment="1" applyProtection="1">
      <alignment horizontal="center" vertical="center" wrapText="1"/>
      <protection hidden="1"/>
    </xf>
    <xf numFmtId="0" fontId="9" fillId="0" borderId="53" xfId="0" applyFont="1" applyBorder="1" applyAlignment="1" applyProtection="1">
      <alignment horizontal="center" vertical="center" wrapText="1"/>
      <protection hidden="1"/>
    </xf>
    <xf numFmtId="0" fontId="2" fillId="7" borderId="13" xfId="0" applyFont="1" applyFill="1" applyBorder="1" applyAlignment="1" applyProtection="1">
      <alignment horizontal="center" vertical="center"/>
      <protection hidden="1"/>
    </xf>
    <xf numFmtId="0" fontId="2" fillId="7" borderId="11" xfId="0" applyFont="1" applyFill="1" applyBorder="1" applyAlignment="1" applyProtection="1">
      <alignment horizontal="center" vertical="center"/>
      <protection hidden="1"/>
    </xf>
    <xf numFmtId="0" fontId="2" fillId="7" borderId="1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30" fillId="3" borderId="14" xfId="0" applyFont="1" applyFill="1" applyBorder="1" applyAlignment="1">
      <alignment horizontal="center" vertical="center"/>
    </xf>
    <xf numFmtId="0" fontId="10" fillId="0" borderId="0" xfId="0" applyFont="1" applyAlignment="1" applyProtection="1">
      <alignment horizontal="left" vertical="center" wrapText="1"/>
      <protection hidden="1"/>
    </xf>
    <xf numFmtId="179" fontId="17" fillId="0" borderId="76" xfId="0" applyNumberFormat="1" applyFont="1" applyBorder="1" applyAlignment="1" applyProtection="1">
      <alignment horizontal="center" vertical="center"/>
      <protection locked="0"/>
    </xf>
    <xf numFmtId="179" fontId="17" fillId="0" borderId="2" xfId="0" applyNumberFormat="1" applyFont="1" applyBorder="1" applyAlignment="1" applyProtection="1">
      <alignment horizontal="center" vertical="center"/>
      <protection locked="0"/>
    </xf>
    <xf numFmtId="0" fontId="2" fillId="0" borderId="70"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177" fontId="19" fillId="0" borderId="5" xfId="0" applyNumberFormat="1" applyFont="1" applyBorder="1" applyAlignment="1" applyProtection="1">
      <alignment horizontal="right" vertical="center" wrapText="1"/>
      <protection hidden="1"/>
    </xf>
    <xf numFmtId="0" fontId="2" fillId="0" borderId="71" xfId="0" applyFont="1" applyBorder="1" applyAlignment="1" applyProtection="1">
      <alignment horizontal="center" vertical="center" wrapText="1"/>
      <protection hidden="1"/>
    </xf>
    <xf numFmtId="0" fontId="2" fillId="0" borderId="72"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0" fillId="0" borderId="13"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10" fillId="0" borderId="0" xfId="0" applyFont="1" applyAlignment="1" applyProtection="1">
      <alignment horizontal="left" vertical="center" shrinkToFit="1"/>
      <protection hidden="1"/>
    </xf>
    <xf numFmtId="179" fontId="17" fillId="0" borderId="74" xfId="0" applyNumberFormat="1" applyFont="1" applyBorder="1" applyAlignment="1" applyProtection="1">
      <alignment horizontal="center" vertical="center"/>
      <protection locked="0"/>
    </xf>
    <xf numFmtId="179" fontId="17" fillId="0" borderId="47" xfId="0" applyNumberFormat="1" applyFont="1" applyBorder="1" applyAlignment="1" applyProtection="1">
      <alignment horizontal="center" vertical="center"/>
      <protection locked="0"/>
    </xf>
    <xf numFmtId="0" fontId="10" fillId="0" borderId="14" xfId="0" applyFont="1" applyBorder="1" applyAlignment="1" applyProtection="1">
      <alignment horizontal="left" vertical="center"/>
      <protection hidden="1"/>
    </xf>
    <xf numFmtId="38" fontId="2" fillId="0" borderId="0" xfId="1" applyFont="1" applyBorder="1" applyAlignment="1" applyProtection="1">
      <alignment horizontal="center" vertical="center"/>
      <protection hidden="1"/>
    </xf>
    <xf numFmtId="38" fontId="2" fillId="0" borderId="14" xfId="1" applyFont="1" applyBorder="1" applyAlignment="1" applyProtection="1">
      <alignment horizontal="center" vertical="center"/>
      <protection hidden="1"/>
    </xf>
    <xf numFmtId="38" fontId="2" fillId="0" borderId="14" xfId="1" applyFont="1" applyFill="1" applyBorder="1" applyAlignment="1" applyProtection="1">
      <alignment horizontal="center" vertical="center"/>
      <protection hidden="1"/>
    </xf>
    <xf numFmtId="38" fontId="2" fillId="0" borderId="14" xfId="1" applyFont="1" applyFill="1" applyBorder="1" applyAlignment="1" applyProtection="1">
      <alignment horizontal="center" vertical="center" wrapText="1"/>
      <protection locked="0" hidden="1"/>
    </xf>
    <xf numFmtId="178" fontId="10" fillId="0" borderId="26" xfId="0" applyNumberFormat="1" applyFont="1" applyBorder="1" applyAlignment="1" applyProtection="1">
      <alignment horizontal="center" vertical="center"/>
      <protection hidden="1"/>
    </xf>
    <xf numFmtId="184" fontId="17" fillId="0" borderId="76" xfId="0" applyNumberFormat="1" applyFont="1" applyBorder="1" applyAlignment="1" applyProtection="1">
      <alignment horizontal="center" vertical="center"/>
      <protection locked="0"/>
    </xf>
    <xf numFmtId="184" fontId="17" fillId="0" borderId="2" xfId="0" applyNumberFormat="1" applyFont="1" applyBorder="1" applyAlignment="1" applyProtection="1">
      <alignment horizontal="center" vertical="center"/>
      <protection locked="0"/>
    </xf>
    <xf numFmtId="0" fontId="22" fillId="0" borderId="1" xfId="0" applyFont="1" applyBorder="1" applyAlignment="1" applyProtection="1">
      <alignment horizontal="left" vertical="center"/>
      <protection hidden="1"/>
    </xf>
    <xf numFmtId="0" fontId="22" fillId="0" borderId="2" xfId="0" applyFont="1" applyBorder="1" applyAlignment="1" applyProtection="1">
      <alignment horizontal="left" vertical="center"/>
      <protection hidden="1"/>
    </xf>
    <xf numFmtId="0" fontId="16" fillId="0" borderId="2" xfId="0" applyFont="1" applyBorder="1" applyAlignment="1" applyProtection="1">
      <alignment horizontal="center" vertical="center" wrapText="1"/>
      <protection hidden="1"/>
    </xf>
    <xf numFmtId="0" fontId="16" fillId="0" borderId="53" xfId="0" applyFont="1" applyBorder="1" applyAlignment="1" applyProtection="1">
      <alignment horizontal="center" vertical="center" wrapText="1"/>
      <protection hidden="1"/>
    </xf>
    <xf numFmtId="179" fontId="29" fillId="0" borderId="11" xfId="0" applyNumberFormat="1" applyFont="1" applyFill="1" applyBorder="1" applyAlignment="1" applyProtection="1">
      <alignment horizontal="center" vertical="center"/>
      <protection hidden="1"/>
    </xf>
    <xf numFmtId="0" fontId="30" fillId="0" borderId="11" xfId="0" applyFont="1" applyBorder="1" applyAlignment="1" applyProtection="1">
      <alignment horizontal="right" vertical="center" shrinkToFit="1"/>
      <protection hidden="1"/>
    </xf>
    <xf numFmtId="0" fontId="10" fillId="11" borderId="13" xfId="0" applyFont="1" applyFill="1" applyBorder="1" applyAlignment="1" applyProtection="1">
      <alignment horizontal="center" vertical="center" wrapText="1"/>
      <protection hidden="1"/>
    </xf>
    <xf numFmtId="0" fontId="10" fillId="11" borderId="11" xfId="0" applyFont="1" applyFill="1" applyBorder="1" applyAlignment="1" applyProtection="1">
      <alignment horizontal="center" vertical="center"/>
      <protection hidden="1"/>
    </xf>
    <xf numFmtId="0" fontId="10" fillId="11" borderId="12" xfId="0" applyFont="1" applyFill="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11" fillId="0" borderId="19" xfId="0" applyFont="1" applyBorder="1" applyAlignment="1" applyProtection="1">
      <alignment horizontal="center" vertical="center" wrapText="1" shrinkToFit="1"/>
      <protection hidden="1"/>
    </xf>
    <xf numFmtId="0" fontId="11" fillId="0" borderId="17" xfId="0" applyFont="1" applyBorder="1" applyAlignment="1" applyProtection="1">
      <alignment horizontal="center" vertical="center" wrapText="1" shrinkToFit="1"/>
      <protection hidden="1"/>
    </xf>
    <xf numFmtId="0" fontId="11" fillId="0" borderId="18" xfId="0" applyFont="1" applyBorder="1" applyAlignment="1" applyProtection="1">
      <alignment horizontal="center" vertical="center" wrapText="1" shrinkToFit="1"/>
      <protection hidden="1"/>
    </xf>
    <xf numFmtId="0" fontId="11" fillId="0" borderId="28" xfId="0" applyFont="1" applyBorder="1" applyAlignment="1" applyProtection="1">
      <alignment horizontal="center" vertical="center" wrapText="1" shrinkToFit="1"/>
      <protection hidden="1"/>
    </xf>
    <xf numFmtId="0" fontId="11" fillId="0" borderId="26" xfId="0" applyFont="1" applyBorder="1" applyAlignment="1" applyProtection="1">
      <alignment horizontal="center" vertical="center" wrapText="1" shrinkToFit="1"/>
      <protection hidden="1"/>
    </xf>
    <xf numFmtId="0" fontId="11" fillId="0" borderId="27" xfId="0" applyFont="1" applyBorder="1" applyAlignment="1" applyProtection="1">
      <alignment horizontal="center" vertical="center" wrapText="1" shrinkToFit="1"/>
      <protection hidden="1"/>
    </xf>
    <xf numFmtId="0" fontId="10" fillId="12" borderId="19" xfId="0" applyFont="1" applyFill="1" applyBorder="1" applyAlignment="1" applyProtection="1">
      <alignment horizontal="center" vertical="center"/>
      <protection hidden="1"/>
    </xf>
    <xf numFmtId="0" fontId="10" fillId="12" borderId="18" xfId="0" applyFont="1" applyFill="1" applyBorder="1" applyAlignment="1" applyProtection="1">
      <alignment horizontal="center" vertical="center"/>
      <protection hidden="1"/>
    </xf>
    <xf numFmtId="0" fontId="10" fillId="12" borderId="28" xfId="0" applyFont="1" applyFill="1" applyBorder="1" applyAlignment="1" applyProtection="1">
      <alignment horizontal="center" vertical="center"/>
      <protection hidden="1"/>
    </xf>
    <xf numFmtId="0" fontId="10" fillId="12" borderId="2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17" fillId="0" borderId="13" xfId="0" applyFont="1" applyBorder="1" applyAlignment="1" applyProtection="1">
      <alignment horizontal="center" vertical="center"/>
      <protection locked="0" hidden="1"/>
    </xf>
    <xf numFmtId="0" fontId="17" fillId="0" borderId="11" xfId="0" applyFont="1" applyBorder="1" applyAlignment="1" applyProtection="1">
      <alignment horizontal="center" vertical="center"/>
      <protection locked="0" hidden="1"/>
    </xf>
    <xf numFmtId="0" fontId="17" fillId="0" borderId="12" xfId="0" applyFont="1" applyBorder="1" applyAlignment="1" applyProtection="1">
      <alignment horizontal="center" vertical="center"/>
      <protection locked="0" hidden="1"/>
    </xf>
    <xf numFmtId="0" fontId="2" fillId="7" borderId="14" xfId="0" applyFont="1" applyFill="1" applyBorder="1" applyAlignment="1" applyProtection="1">
      <alignment horizontal="center" vertical="center"/>
      <protection hidden="1"/>
    </xf>
    <xf numFmtId="0" fontId="10" fillId="12" borderId="17" xfId="0" applyFont="1" applyFill="1" applyBorder="1" applyAlignment="1" applyProtection="1">
      <alignment horizontal="center" vertical="center"/>
      <protection hidden="1"/>
    </xf>
    <xf numFmtId="0" fontId="10" fillId="12" borderId="26" xfId="0" applyFont="1" applyFill="1" applyBorder="1" applyAlignment="1" applyProtection="1">
      <alignment horizontal="center" vertical="center"/>
      <protection hidden="1"/>
    </xf>
    <xf numFmtId="0" fontId="10" fillId="0" borderId="75" xfId="0" applyFont="1" applyBorder="1" applyAlignment="1" applyProtection="1">
      <alignment horizontal="center" vertical="center"/>
      <protection hidden="1"/>
    </xf>
    <xf numFmtId="0" fontId="2" fillId="0" borderId="46"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182" fontId="31" fillId="0" borderId="26" xfId="0" applyNumberFormat="1" applyFont="1" applyBorder="1" applyAlignment="1" applyProtection="1">
      <alignment horizontal="right" vertical="center"/>
      <protection locked="0"/>
    </xf>
    <xf numFmtId="177" fontId="10" fillId="0" borderId="0" xfId="0" applyNumberFormat="1" applyFont="1" applyBorder="1" applyAlignment="1" applyProtection="1">
      <alignment horizontal="left" vertical="center" wrapText="1"/>
      <protection hidden="1"/>
    </xf>
    <xf numFmtId="177" fontId="10" fillId="0" borderId="0" xfId="0" applyNumberFormat="1" applyFont="1" applyBorder="1" applyAlignment="1" applyProtection="1">
      <alignment horizontal="left" vertical="center"/>
      <protection hidden="1"/>
    </xf>
    <xf numFmtId="177" fontId="10" fillId="0" borderId="17" xfId="0" applyNumberFormat="1" applyFont="1" applyBorder="1" applyAlignment="1" applyProtection="1">
      <alignment horizontal="left" vertical="center"/>
      <protection hidden="1"/>
    </xf>
    <xf numFmtId="177" fontId="2" fillId="0" borderId="13"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protection locked="0"/>
    </xf>
    <xf numFmtId="3" fontId="2" fillId="0" borderId="11" xfId="0" applyNumberFormat="1" applyFont="1" applyBorder="1" applyAlignment="1" applyProtection="1">
      <alignment horizontal="center" vertical="center"/>
      <protection locked="0"/>
    </xf>
    <xf numFmtId="179" fontId="2" fillId="0" borderId="13" xfId="0" applyNumberFormat="1" applyFont="1" applyBorder="1" applyAlignment="1" applyProtection="1">
      <alignment horizontal="center" vertical="center"/>
      <protection locked="0"/>
    </xf>
    <xf numFmtId="179" fontId="2" fillId="0" borderId="11"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17" fillId="0" borderId="46" xfId="0" applyFont="1" applyBorder="1" applyAlignment="1" applyProtection="1">
      <alignment horizontal="center" vertical="center"/>
      <protection locked="0" hidden="1"/>
    </xf>
    <xf numFmtId="0" fontId="16" fillId="0" borderId="48" xfId="0" applyFont="1" applyBorder="1" applyAlignment="1" applyProtection="1">
      <alignment horizontal="left" vertical="center"/>
      <protection hidden="1"/>
    </xf>
    <xf numFmtId="0" fontId="16" fillId="0" borderId="49" xfId="0" applyFont="1" applyBorder="1" applyAlignment="1" applyProtection="1">
      <alignment horizontal="left" vertical="center"/>
      <protection hidden="1"/>
    </xf>
    <xf numFmtId="38" fontId="16" fillId="0" borderId="49" xfId="1" applyFont="1" applyBorder="1" applyAlignment="1" applyProtection="1">
      <alignment horizontal="center" vertical="center" shrinkToFit="1"/>
      <protection locked="0" hidden="1"/>
    </xf>
    <xf numFmtId="38" fontId="16" fillId="0" borderId="46" xfId="1" applyFont="1" applyBorder="1" applyAlignment="1" applyProtection="1">
      <alignment horizontal="center" vertical="center" shrinkToFit="1"/>
      <protection locked="0" hidden="1"/>
    </xf>
    <xf numFmtId="0" fontId="16" fillId="0" borderId="13"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75" xfId="0" applyFont="1" applyBorder="1" applyAlignment="1" applyProtection="1">
      <alignment horizontal="center" vertical="center"/>
      <protection hidden="1"/>
    </xf>
    <xf numFmtId="38" fontId="16" fillId="0" borderId="14" xfId="1" applyFont="1" applyBorder="1" applyAlignment="1" applyProtection="1">
      <alignment horizontal="center" vertical="center"/>
      <protection hidden="1"/>
    </xf>
    <xf numFmtId="177" fontId="10" fillId="0" borderId="23" xfId="0" applyNumberFormat="1" applyFont="1" applyBorder="1" applyAlignment="1" applyProtection="1">
      <alignment horizontal="center" vertical="center"/>
      <protection hidden="1"/>
    </xf>
    <xf numFmtId="0" fontId="10" fillId="12" borderId="13" xfId="0" applyFont="1" applyFill="1" applyBorder="1" applyAlignment="1" applyProtection="1">
      <alignment horizontal="center" vertical="center"/>
      <protection hidden="1"/>
    </xf>
    <xf numFmtId="0" fontId="10" fillId="12" borderId="11" xfId="0" applyFont="1" applyFill="1" applyBorder="1" applyAlignment="1" applyProtection="1">
      <alignment horizontal="center" vertical="center"/>
      <protection hidden="1"/>
    </xf>
    <xf numFmtId="0" fontId="10" fillId="12" borderId="12" xfId="0" applyFont="1" applyFill="1" applyBorder="1" applyAlignment="1" applyProtection="1">
      <alignment horizontal="center" vertical="center"/>
      <protection hidden="1"/>
    </xf>
    <xf numFmtId="177" fontId="10" fillId="0" borderId="19" xfId="0" applyNumberFormat="1" applyFont="1" applyBorder="1" applyAlignment="1" applyProtection="1">
      <alignment horizontal="center" vertical="center"/>
      <protection hidden="1"/>
    </xf>
    <xf numFmtId="177" fontId="10" fillId="0" borderId="18" xfId="0" applyNumberFormat="1" applyFont="1" applyBorder="1" applyAlignment="1" applyProtection="1">
      <alignment horizontal="center" vertical="center"/>
      <protection hidden="1"/>
    </xf>
    <xf numFmtId="177" fontId="10" fillId="0" borderId="22" xfId="0" applyNumberFormat="1" applyFont="1" applyBorder="1" applyAlignment="1" applyProtection="1">
      <alignment horizontal="center" vertical="center"/>
      <protection hidden="1"/>
    </xf>
    <xf numFmtId="177" fontId="10" fillId="0" borderId="28" xfId="0" applyNumberFormat="1" applyFont="1" applyBorder="1" applyAlignment="1" applyProtection="1">
      <alignment horizontal="center" vertical="center"/>
      <protection hidden="1"/>
    </xf>
    <xf numFmtId="177" fontId="10" fillId="0" borderId="27" xfId="0" applyNumberFormat="1" applyFont="1" applyBorder="1" applyAlignment="1" applyProtection="1">
      <alignment horizontal="center" vertical="center"/>
      <protection hidden="1"/>
    </xf>
    <xf numFmtId="0" fontId="31" fillId="0" borderId="26" xfId="0" applyFont="1" applyBorder="1" applyAlignment="1" applyProtection="1">
      <alignment horizontal="center" vertical="center"/>
      <protection hidden="1"/>
    </xf>
    <xf numFmtId="182" fontId="31" fillId="0" borderId="26" xfId="0" applyNumberFormat="1" applyFont="1" applyBorder="1" applyAlignment="1" applyProtection="1">
      <alignment horizontal="right" vertical="center"/>
      <protection hidden="1"/>
    </xf>
    <xf numFmtId="182" fontId="16" fillId="0" borderId="49" xfId="1" applyNumberFormat="1" applyFont="1" applyBorder="1" applyAlignment="1" applyProtection="1">
      <alignment horizontal="center" vertical="center" shrinkToFit="1"/>
      <protection hidden="1"/>
    </xf>
    <xf numFmtId="182" fontId="16" fillId="0" borderId="46" xfId="1" applyNumberFormat="1" applyFont="1" applyBorder="1" applyAlignment="1" applyProtection="1">
      <alignment horizontal="center" vertical="center" shrinkToFit="1"/>
      <protection hidden="1"/>
    </xf>
    <xf numFmtId="0" fontId="2" fillId="0" borderId="4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6" fillId="0" borderId="13" xfId="0" applyFont="1" applyBorder="1" applyAlignment="1" applyProtection="1">
      <alignment horizontal="left" vertical="center" wrapText="1"/>
      <protection hidden="1"/>
    </xf>
    <xf numFmtId="0" fontId="16" fillId="0" borderId="11" xfId="0" applyFont="1" applyBorder="1" applyAlignment="1" applyProtection="1">
      <alignment horizontal="left" vertical="center" wrapText="1"/>
      <protection hidden="1"/>
    </xf>
    <xf numFmtId="0" fontId="16" fillId="2" borderId="0" xfId="2" applyFont="1" applyFill="1" applyAlignment="1" applyProtection="1">
      <alignment horizontal="left" vertical="center"/>
      <protection hidden="1"/>
    </xf>
    <xf numFmtId="0" fontId="16" fillId="0" borderId="13"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181" fontId="19" fillId="0" borderId="13" xfId="0" applyNumberFormat="1" applyFont="1" applyBorder="1" applyAlignment="1" applyProtection="1">
      <alignment horizontal="center" vertical="center"/>
      <protection locked="0" hidden="1"/>
    </xf>
    <xf numFmtId="181" fontId="19" fillId="0" borderId="11" xfId="0" applyNumberFormat="1" applyFont="1" applyBorder="1" applyAlignment="1" applyProtection="1">
      <alignment horizontal="center" vertical="center"/>
      <protection locked="0" hidden="1"/>
    </xf>
    <xf numFmtId="180" fontId="19" fillId="0" borderId="13" xfId="0" applyNumberFormat="1" applyFont="1" applyBorder="1" applyAlignment="1" applyProtection="1">
      <alignment horizontal="center" vertical="center"/>
      <protection locked="0" hidden="1"/>
    </xf>
    <xf numFmtId="180" fontId="19" fillId="0" borderId="11" xfId="0" applyNumberFormat="1" applyFont="1" applyBorder="1" applyAlignment="1" applyProtection="1">
      <alignment horizontal="center" vertical="center"/>
      <protection locked="0" hidden="1"/>
    </xf>
    <xf numFmtId="177" fontId="19" fillId="0" borderId="13" xfId="0" applyNumberFormat="1" applyFont="1" applyBorder="1" applyAlignment="1" applyProtection="1">
      <alignment horizontal="right" vertical="center"/>
      <protection hidden="1"/>
    </xf>
    <xf numFmtId="177" fontId="19" fillId="0" borderId="11" xfId="0" applyNumberFormat="1" applyFont="1" applyBorder="1" applyAlignment="1" applyProtection="1">
      <alignment horizontal="right" vertical="center"/>
      <protection hidden="1"/>
    </xf>
    <xf numFmtId="0" fontId="2" fillId="0" borderId="13" xfId="0" applyFont="1" applyBorder="1" applyAlignment="1" applyProtection="1">
      <alignment horizontal="center" vertical="center"/>
      <protection locked="0" hidden="1"/>
    </xf>
    <xf numFmtId="0" fontId="2" fillId="0" borderId="11" xfId="0" applyFont="1" applyBorder="1" applyAlignment="1" applyProtection="1">
      <alignment horizontal="center" vertical="center"/>
      <protection locked="0" hidden="1"/>
    </xf>
    <xf numFmtId="0" fontId="2" fillId="0" borderId="13" xfId="0" applyFont="1" applyBorder="1" applyAlignment="1" applyProtection="1">
      <alignment horizontal="center" vertical="center" shrinkToFit="1"/>
      <protection locked="0" hidden="1"/>
    </xf>
    <xf numFmtId="0" fontId="2" fillId="0" borderId="11" xfId="0" applyFont="1" applyBorder="1" applyAlignment="1" applyProtection="1">
      <alignment horizontal="center" vertical="center" shrinkToFit="1"/>
      <protection locked="0" hidden="1"/>
    </xf>
    <xf numFmtId="0" fontId="2" fillId="0" borderId="12" xfId="0" applyFont="1" applyBorder="1" applyAlignment="1" applyProtection="1">
      <alignment horizontal="center" vertical="center" shrinkToFit="1"/>
      <protection locked="0" hidden="1"/>
    </xf>
    <xf numFmtId="0" fontId="2" fillId="0" borderId="50" xfId="0" applyFont="1" applyBorder="1" applyAlignment="1" applyProtection="1">
      <alignment horizontal="center" vertical="center" wrapText="1"/>
      <protection locked="0" hidden="1"/>
    </xf>
    <xf numFmtId="0" fontId="2" fillId="0" borderId="11" xfId="0"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protection hidden="1"/>
    </xf>
    <xf numFmtId="0" fontId="2" fillId="0" borderId="14" xfId="0" applyFont="1" applyBorder="1" applyAlignment="1" applyProtection="1">
      <alignment horizontal="center" vertical="center" shrinkToFit="1"/>
      <protection locked="0" hidden="1"/>
    </xf>
    <xf numFmtId="0" fontId="2" fillId="0" borderId="1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 fillId="0" borderId="46" xfId="0" applyFont="1" applyBorder="1" applyAlignment="1" applyProtection="1">
      <alignment horizontal="center" vertical="center"/>
      <protection hidden="1"/>
    </xf>
    <xf numFmtId="0" fontId="2" fillId="0" borderId="0" xfId="0" applyFont="1" applyBorder="1" applyAlignment="1" applyProtection="1">
      <alignment horizontal="center" vertical="center" wrapText="1"/>
      <protection hidden="1"/>
    </xf>
    <xf numFmtId="0" fontId="10" fillId="0" borderId="14" xfId="0" applyFont="1" applyBorder="1" applyAlignment="1" applyProtection="1">
      <alignment horizontal="left" vertical="center" wrapText="1"/>
      <protection hidden="1"/>
    </xf>
    <xf numFmtId="177" fontId="2" fillId="0" borderId="14" xfId="0" applyNumberFormat="1" applyFont="1" applyBorder="1" applyAlignment="1" applyProtection="1">
      <alignment horizontal="center" vertical="center"/>
      <protection hidden="1"/>
    </xf>
    <xf numFmtId="177" fontId="19" fillId="0" borderId="51" xfId="0" applyNumberFormat="1"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0" fillId="0" borderId="52" xfId="0" applyFont="1" applyBorder="1" applyAlignment="1" applyProtection="1">
      <alignment horizontal="left" vertical="center" wrapText="1"/>
      <protection hidden="1"/>
    </xf>
    <xf numFmtId="177"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177" fontId="29" fillId="0" borderId="26" xfId="0" applyNumberFormat="1" applyFont="1" applyBorder="1" applyAlignment="1" applyProtection="1">
      <alignment horizontal="right" vertical="center"/>
      <protection locked="0" hidden="1"/>
    </xf>
    <xf numFmtId="0" fontId="10" fillId="0" borderId="14" xfId="0" applyFont="1" applyBorder="1" applyAlignment="1" applyProtection="1">
      <alignment horizontal="center" vertical="center" wrapText="1"/>
      <protection hidden="1"/>
    </xf>
    <xf numFmtId="0" fontId="10" fillId="6" borderId="14" xfId="0" applyFont="1" applyFill="1" applyBorder="1" applyAlignment="1" applyProtection="1">
      <alignment horizontal="center" vertical="center"/>
      <protection hidden="1"/>
    </xf>
    <xf numFmtId="177" fontId="10" fillId="6" borderId="14" xfId="0" applyNumberFormat="1" applyFont="1" applyFill="1" applyBorder="1" applyAlignment="1" applyProtection="1">
      <alignment horizontal="center" vertical="center"/>
      <protection hidden="1"/>
    </xf>
    <xf numFmtId="177" fontId="10" fillId="0" borderId="14" xfId="0" applyNumberFormat="1" applyFont="1" applyFill="1" applyBorder="1" applyAlignment="1" applyProtection="1">
      <alignment horizontal="center" vertical="center"/>
      <protection hidden="1"/>
    </xf>
    <xf numFmtId="0" fontId="10" fillId="0" borderId="14" xfId="0" applyFont="1" applyFill="1" applyBorder="1" applyAlignment="1" applyProtection="1">
      <alignment horizontal="center" vertical="center"/>
      <protection hidden="1"/>
    </xf>
    <xf numFmtId="0" fontId="10" fillId="0" borderId="14" xfId="0" applyFont="1" applyFill="1" applyBorder="1" applyAlignment="1" applyProtection="1">
      <alignment horizontal="left" vertical="center" wrapText="1"/>
      <protection hidden="1"/>
    </xf>
    <xf numFmtId="0" fontId="10" fillId="6" borderId="14" xfId="0" applyFont="1" applyFill="1" applyBorder="1" applyAlignment="1" applyProtection="1">
      <alignment horizontal="left" vertical="center" wrapText="1"/>
      <protection hidden="1"/>
    </xf>
    <xf numFmtId="0" fontId="10" fillId="0" borderId="14" xfId="0" applyFont="1" applyFill="1" applyBorder="1" applyAlignment="1" applyProtection="1">
      <alignment horizontal="center" vertical="center" wrapText="1"/>
      <protection hidden="1"/>
    </xf>
    <xf numFmtId="0" fontId="10" fillId="6" borderId="14" xfId="0" applyFont="1" applyFill="1" applyBorder="1" applyAlignment="1" applyProtection="1">
      <alignment horizontal="center" vertical="center" wrapText="1"/>
      <protection hidden="1"/>
    </xf>
    <xf numFmtId="0" fontId="11" fillId="0" borderId="13"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180" fontId="10" fillId="0" borderId="14" xfId="0" applyNumberFormat="1" applyFont="1" applyBorder="1" applyAlignment="1" applyProtection="1">
      <alignment horizontal="center" vertical="center"/>
      <protection hidden="1"/>
    </xf>
    <xf numFmtId="0" fontId="28" fillId="0" borderId="1" xfId="0"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 fillId="2" borderId="0" xfId="0" applyFont="1" applyFill="1" applyAlignment="1">
      <alignment horizontal="center" vertical="center"/>
    </xf>
    <xf numFmtId="0" fontId="16" fillId="0" borderId="0" xfId="0" applyFont="1" applyAlignment="1">
      <alignment horizontal="right" vertical="center"/>
    </xf>
    <xf numFmtId="0" fontId="16" fillId="0" borderId="0" xfId="0" applyFont="1" applyAlignment="1">
      <alignment horizontal="right" vertical="top"/>
    </xf>
    <xf numFmtId="0" fontId="15" fillId="0" borderId="19"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8" xfId="4" applyFont="1" applyBorder="1" applyAlignment="1">
      <alignment horizontal="center" vertical="center" wrapText="1"/>
    </xf>
    <xf numFmtId="0" fontId="28" fillId="9" borderId="14" xfId="4" applyFont="1" applyFill="1" applyBorder="1" applyAlignment="1">
      <alignment horizontal="center" vertical="center" wrapText="1"/>
    </xf>
    <xf numFmtId="0" fontId="2" fillId="9" borderId="28" xfId="4" applyFont="1" applyFill="1" applyBorder="1" applyAlignment="1">
      <alignment horizontal="center" vertical="center" wrapText="1"/>
    </xf>
    <xf numFmtId="0" fontId="2" fillId="9" borderId="26" xfId="4" applyFont="1" applyFill="1" applyBorder="1" applyAlignment="1">
      <alignment horizontal="center" vertical="center" wrapText="1"/>
    </xf>
    <xf numFmtId="0" fontId="2" fillId="9" borderId="27" xfId="4" applyFont="1" applyFill="1" applyBorder="1" applyAlignment="1">
      <alignment horizontal="center" vertical="center" wrapText="1"/>
    </xf>
    <xf numFmtId="0" fontId="10" fillId="9" borderId="13" xfId="4" applyFont="1" applyFill="1" applyBorder="1" applyAlignment="1">
      <alignment horizontal="center" vertical="center" wrapText="1"/>
    </xf>
    <xf numFmtId="0" fontId="10" fillId="9" borderId="11" xfId="4" applyFont="1" applyFill="1" applyBorder="1" applyAlignment="1">
      <alignment horizontal="center" vertical="center" wrapText="1"/>
    </xf>
    <xf numFmtId="0" fontId="28" fillId="9" borderId="14" xfId="4" applyFont="1" applyFill="1" applyBorder="1" applyAlignment="1">
      <alignment horizontal="center" vertical="center" shrinkToFit="1"/>
    </xf>
    <xf numFmtId="0" fontId="15" fillId="9" borderId="19" xfId="4" applyFont="1" applyFill="1" applyBorder="1" applyAlignment="1">
      <alignment horizontal="center" vertical="center" wrapText="1"/>
    </xf>
    <xf numFmtId="0" fontId="15" fillId="9" borderId="17" xfId="4" applyFont="1" applyFill="1" applyBorder="1" applyAlignment="1">
      <alignment horizontal="center" vertical="center" wrapText="1"/>
    </xf>
    <xf numFmtId="0" fontId="15" fillId="9" borderId="28" xfId="4" applyFont="1" applyFill="1" applyBorder="1" applyAlignment="1">
      <alignment horizontal="center" vertical="center" wrapText="1"/>
    </xf>
    <xf numFmtId="0" fontId="15" fillId="9" borderId="26" xfId="4" applyFont="1" applyFill="1" applyBorder="1" applyAlignment="1">
      <alignment horizontal="center" vertical="center" wrapText="1"/>
    </xf>
    <xf numFmtId="0" fontId="2" fillId="9" borderId="19" xfId="4" applyFont="1" applyFill="1" applyBorder="1" applyAlignment="1">
      <alignment horizontal="left" vertical="center" wrapText="1"/>
    </xf>
    <xf numFmtId="0" fontId="2" fillId="9" borderId="17" xfId="4" applyFont="1" applyFill="1" applyBorder="1" applyAlignment="1">
      <alignment horizontal="left" vertical="center" wrapText="1"/>
    </xf>
    <xf numFmtId="0" fontId="2" fillId="9" borderId="18" xfId="4" applyFont="1" applyFill="1" applyBorder="1" applyAlignment="1">
      <alignment horizontal="left" vertical="center" wrapText="1"/>
    </xf>
    <xf numFmtId="0" fontId="16" fillId="0" borderId="13"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6" fillId="0" borderId="19"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28"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15" fillId="0" borderId="28" xfId="4" applyFont="1" applyBorder="1" applyAlignment="1">
      <alignment horizontal="center" vertical="center" wrapText="1"/>
    </xf>
    <xf numFmtId="0" fontId="15" fillId="0" borderId="26" xfId="4" applyFont="1" applyBorder="1" applyAlignment="1">
      <alignment horizontal="center" vertical="center" wrapText="1"/>
    </xf>
    <xf numFmtId="0" fontId="15" fillId="0" borderId="27" xfId="4" applyFont="1" applyBorder="1" applyAlignment="1">
      <alignment horizontal="center" vertical="center" wrapText="1"/>
    </xf>
    <xf numFmtId="0" fontId="28" fillId="9" borderId="19" xfId="4" applyFont="1" applyFill="1" applyBorder="1" applyAlignment="1">
      <alignment horizontal="center" vertical="center" wrapText="1"/>
    </xf>
    <xf numFmtId="0" fontId="28" fillId="9" borderId="17" xfId="4" applyFont="1" applyFill="1" applyBorder="1" applyAlignment="1">
      <alignment horizontal="center" vertical="center" wrapText="1"/>
    </xf>
    <xf numFmtId="0" fontId="28" fillId="9" borderId="18" xfId="4" applyFont="1" applyFill="1" applyBorder="1" applyAlignment="1">
      <alignment horizontal="center" vertical="center" wrapText="1"/>
    </xf>
    <xf numFmtId="0" fontId="15" fillId="0" borderId="23" xfId="4" applyFont="1" applyBorder="1" applyAlignment="1">
      <alignment horizontal="center" vertical="center" wrapText="1"/>
    </xf>
    <xf numFmtId="0" fontId="15" fillId="0" borderId="0" xfId="4" applyFont="1" applyAlignment="1">
      <alignment horizontal="center" vertical="center" wrapText="1"/>
    </xf>
    <xf numFmtId="0" fontId="15" fillId="0" borderId="22" xfId="4" applyFont="1" applyBorder="1" applyAlignment="1">
      <alignment horizontal="center" vertical="center" wrapText="1"/>
    </xf>
    <xf numFmtId="0" fontId="2" fillId="9" borderId="0" xfId="4" applyFont="1" applyFill="1">
      <alignment vertical="center"/>
    </xf>
    <xf numFmtId="0" fontId="11" fillId="9" borderId="14" xfId="4" applyFont="1" applyFill="1" applyBorder="1" applyAlignment="1">
      <alignment horizontal="center" vertical="center" wrapText="1"/>
    </xf>
    <xf numFmtId="0" fontId="2" fillId="9" borderId="28" xfId="4" applyFont="1" applyFill="1" applyBorder="1" applyAlignment="1">
      <alignment horizontal="left" vertical="center" wrapText="1"/>
    </xf>
    <xf numFmtId="0" fontId="2" fillId="9" borderId="26" xfId="4" applyFont="1" applyFill="1" applyBorder="1" applyAlignment="1">
      <alignment horizontal="left" vertical="center" wrapText="1"/>
    </xf>
    <xf numFmtId="0" fontId="2" fillId="9" borderId="27" xfId="4" applyFont="1" applyFill="1" applyBorder="1" applyAlignment="1">
      <alignment horizontal="left" vertical="center" wrapText="1"/>
    </xf>
    <xf numFmtId="0" fontId="10" fillId="9" borderId="14" xfId="4" applyFont="1" applyFill="1" applyBorder="1" applyAlignment="1">
      <alignment horizontal="center" vertical="center" wrapText="1"/>
    </xf>
    <xf numFmtId="0" fontId="15" fillId="0" borderId="14" xfId="4" applyFont="1" applyBorder="1" applyAlignment="1">
      <alignment horizontal="center" vertical="center" wrapText="1"/>
    </xf>
    <xf numFmtId="0" fontId="28" fillId="9" borderId="13" xfId="4" applyFont="1" applyFill="1" applyBorder="1" applyAlignment="1">
      <alignment horizontal="center" vertical="center" wrapText="1"/>
    </xf>
    <xf numFmtId="0" fontId="28" fillId="9" borderId="11" xfId="4" applyFont="1" applyFill="1" applyBorder="1" applyAlignment="1">
      <alignment horizontal="center" vertical="center" wrapText="1"/>
    </xf>
    <xf numFmtId="0" fontId="28" fillId="9" borderId="12" xfId="4" applyFont="1" applyFill="1" applyBorder="1" applyAlignment="1">
      <alignment horizontal="center" vertical="center" wrapText="1"/>
    </xf>
    <xf numFmtId="0" fontId="10" fillId="9" borderId="23" xfId="4" applyFont="1" applyFill="1" applyBorder="1" applyAlignment="1">
      <alignment horizontal="left" vertical="center" wrapText="1"/>
    </xf>
    <xf numFmtId="0" fontId="10" fillId="9" borderId="0" xfId="4" applyFont="1" applyFill="1" applyAlignment="1">
      <alignment horizontal="left" vertical="center" wrapText="1"/>
    </xf>
    <xf numFmtId="0" fontId="10" fillId="9" borderId="28" xfId="4" applyFont="1" applyFill="1" applyBorder="1" applyAlignment="1">
      <alignment horizontal="left" vertical="center" wrapText="1"/>
    </xf>
    <xf numFmtId="0" fontId="10" fillId="9" borderId="26" xfId="4" applyFont="1" applyFill="1" applyBorder="1" applyAlignment="1">
      <alignment horizontal="left"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0" xfId="4" applyFont="1" applyAlignment="1">
      <alignment horizontal="center" vertical="center" wrapText="1"/>
    </xf>
    <xf numFmtId="0" fontId="2" fillId="0" borderId="22" xfId="4" applyFont="1" applyBorder="1" applyAlignment="1">
      <alignment horizontal="center" vertical="center" wrapText="1"/>
    </xf>
    <xf numFmtId="0" fontId="19" fillId="0" borderId="19" xfId="2" applyFont="1" applyBorder="1" applyAlignment="1" applyProtection="1">
      <alignment horizontal="center" vertical="center"/>
      <protection locked="0"/>
    </xf>
    <xf numFmtId="0" fontId="19" fillId="0" borderId="17" xfId="2" applyFont="1" applyBorder="1" applyAlignment="1" applyProtection="1">
      <alignment horizontal="center" vertical="center"/>
      <protection locked="0"/>
    </xf>
    <xf numFmtId="0" fontId="19" fillId="0" borderId="18" xfId="2" applyFont="1" applyBorder="1" applyAlignment="1" applyProtection="1">
      <alignment horizontal="center" vertical="center"/>
      <protection locked="0"/>
    </xf>
    <xf numFmtId="0" fontId="19" fillId="0" borderId="28" xfId="2" applyFont="1" applyBorder="1" applyAlignment="1" applyProtection="1">
      <alignment horizontal="center" vertical="center"/>
      <protection locked="0"/>
    </xf>
    <xf numFmtId="0" fontId="19" fillId="0" borderId="26" xfId="2" applyFont="1" applyBorder="1" applyAlignment="1" applyProtection="1">
      <alignment horizontal="center" vertical="center"/>
      <protection locked="0"/>
    </xf>
    <xf numFmtId="0" fontId="19" fillId="0" borderId="27" xfId="2" applyFont="1" applyBorder="1" applyAlignment="1" applyProtection="1">
      <alignment horizontal="center" vertical="center"/>
      <protection locked="0"/>
    </xf>
    <xf numFmtId="0" fontId="2" fillId="7" borderId="14" xfId="4" applyFont="1" applyFill="1" applyBorder="1" applyAlignment="1">
      <alignment horizontal="center" vertical="center" wrapText="1"/>
    </xf>
    <xf numFmtId="0" fontId="19" fillId="0" borderId="13" xfId="2" applyFont="1" applyBorder="1" applyAlignment="1" applyProtection="1">
      <alignment horizontal="center" vertical="center" shrinkToFit="1"/>
      <protection locked="0"/>
    </xf>
    <xf numFmtId="0" fontId="19" fillId="0" borderId="11" xfId="2" applyFont="1" applyBorder="1" applyAlignment="1" applyProtection="1">
      <alignment horizontal="center" vertical="center" shrinkToFit="1"/>
      <protection locked="0"/>
    </xf>
    <xf numFmtId="0" fontId="19" fillId="0" borderId="12" xfId="2" applyFont="1" applyBorder="1" applyAlignment="1" applyProtection="1">
      <alignment horizontal="center" vertical="center" shrinkToFit="1"/>
      <protection locked="0"/>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9" fillId="0" borderId="17" xfId="2" applyFont="1" applyBorder="1" applyAlignment="1" applyProtection="1">
      <alignment horizontal="left" vertical="center"/>
      <protection locked="0"/>
    </xf>
    <xf numFmtId="0" fontId="19" fillId="0" borderId="18" xfId="2" applyFont="1" applyBorder="1" applyAlignment="1" applyProtection="1">
      <alignment horizontal="left" vertical="center"/>
      <protection locked="0"/>
    </xf>
    <xf numFmtId="49" fontId="19" fillId="0" borderId="19" xfId="2" applyNumberFormat="1" applyFont="1" applyBorder="1" applyAlignment="1" applyProtection="1">
      <alignment horizontal="center" vertical="center"/>
      <protection locked="0"/>
    </xf>
    <xf numFmtId="49" fontId="19" fillId="0" borderId="17" xfId="2" applyNumberFormat="1" applyFont="1" applyBorder="1" applyAlignment="1" applyProtection="1">
      <alignment horizontal="center" vertical="center"/>
      <protection locked="0"/>
    </xf>
    <xf numFmtId="49" fontId="19" fillId="0" borderId="18" xfId="2" applyNumberFormat="1" applyFont="1" applyBorder="1" applyAlignment="1" applyProtection="1">
      <alignment horizontal="center" vertical="center"/>
      <protection locked="0"/>
    </xf>
    <xf numFmtId="49" fontId="19" fillId="0" borderId="28" xfId="2" applyNumberFormat="1" applyFont="1" applyBorder="1" applyAlignment="1" applyProtection="1">
      <alignment horizontal="center" vertical="center"/>
      <protection locked="0"/>
    </xf>
    <xf numFmtId="49" fontId="19" fillId="0" borderId="26" xfId="2" applyNumberFormat="1" applyFont="1" applyBorder="1" applyAlignment="1" applyProtection="1">
      <alignment horizontal="center" vertical="center"/>
      <protection locked="0"/>
    </xf>
    <xf numFmtId="49" fontId="19" fillId="0" borderId="27" xfId="2" applyNumberFormat="1" applyFont="1" applyBorder="1" applyAlignment="1" applyProtection="1">
      <alignment horizontal="center" vertical="center"/>
      <protection locked="0"/>
    </xf>
    <xf numFmtId="0" fontId="16" fillId="0" borderId="19" xfId="4" applyFont="1" applyBorder="1" applyAlignment="1">
      <alignment horizontal="center" vertical="center" wrapText="1"/>
    </xf>
    <xf numFmtId="0" fontId="16" fillId="0" borderId="17" xfId="4" applyFont="1" applyBorder="1" applyAlignment="1">
      <alignment horizontal="center" vertical="center" wrapText="1"/>
    </xf>
    <xf numFmtId="0" fontId="16" fillId="0" borderId="18" xfId="4" applyFont="1" applyBorder="1" applyAlignment="1">
      <alignment horizontal="center" vertical="center" wrapText="1"/>
    </xf>
    <xf numFmtId="0" fontId="16" fillId="0" borderId="28" xfId="4" applyFont="1" applyBorder="1" applyAlignment="1">
      <alignment horizontal="center" vertical="center" wrapText="1"/>
    </xf>
    <xf numFmtId="0" fontId="16" fillId="0" borderId="26" xfId="4" applyFont="1" applyBorder="1" applyAlignment="1">
      <alignment horizontal="center" vertical="center" wrapText="1"/>
    </xf>
    <xf numFmtId="0" fontId="16" fillId="0" borderId="27" xfId="4" applyFont="1" applyBorder="1" applyAlignment="1">
      <alignment horizontal="center" vertical="center" wrapText="1"/>
    </xf>
    <xf numFmtId="0" fontId="2" fillId="0" borderId="14" xfId="0" applyFont="1" applyBorder="1" applyAlignment="1">
      <alignment horizontal="left" vertical="center" wrapText="1"/>
    </xf>
    <xf numFmtId="49" fontId="2" fillId="0" borderId="19" xfId="2" applyNumberFormat="1" applyBorder="1" applyAlignment="1" applyProtection="1">
      <alignment horizontal="center" vertical="center"/>
      <protection locked="0"/>
    </xf>
    <xf numFmtId="49" fontId="2" fillId="0" borderId="17" xfId="2" applyNumberFormat="1" applyBorder="1" applyAlignment="1" applyProtection="1">
      <alignment horizontal="center" vertical="center"/>
      <protection locked="0"/>
    </xf>
    <xf numFmtId="49" fontId="2" fillId="0" borderId="18" xfId="2" applyNumberFormat="1" applyBorder="1" applyAlignment="1" applyProtection="1">
      <alignment horizontal="center" vertical="center"/>
      <protection locked="0"/>
    </xf>
    <xf numFmtId="49" fontId="2" fillId="0" borderId="28" xfId="2" applyNumberFormat="1" applyBorder="1" applyAlignment="1" applyProtection="1">
      <alignment horizontal="center" vertical="center"/>
      <protection locked="0"/>
    </xf>
    <xf numFmtId="49" fontId="2" fillId="0" borderId="26" xfId="2" applyNumberFormat="1" applyBorder="1" applyAlignment="1" applyProtection="1">
      <alignment horizontal="center" vertical="center"/>
      <protection locked="0"/>
    </xf>
    <xf numFmtId="49" fontId="2" fillId="0" borderId="27" xfId="2" applyNumberFormat="1" applyBorder="1" applyAlignment="1" applyProtection="1">
      <alignment horizontal="center" vertical="center"/>
      <protection locked="0"/>
    </xf>
    <xf numFmtId="0" fontId="16" fillId="0" borderId="23" xfId="4" applyFont="1" applyBorder="1" applyAlignment="1">
      <alignment horizontal="center" vertical="center" wrapText="1"/>
    </xf>
    <xf numFmtId="0" fontId="16" fillId="0" borderId="0" xfId="4" applyFont="1" applyAlignment="1">
      <alignment horizontal="center" vertical="center" wrapText="1"/>
    </xf>
    <xf numFmtId="0" fontId="16" fillId="0" borderId="22" xfId="4" applyFont="1" applyBorder="1" applyAlignment="1">
      <alignment horizontal="center" vertical="center" wrapText="1"/>
    </xf>
    <xf numFmtId="0" fontId="17" fillId="0" borderId="13" xfId="2" applyFont="1" applyBorder="1" applyAlignment="1" applyProtection="1">
      <alignment horizontal="center" vertical="center"/>
      <protection locked="0" hidden="1"/>
    </xf>
    <xf numFmtId="0" fontId="2" fillId="0" borderId="14" xfId="4" applyFont="1" applyBorder="1" applyAlignment="1">
      <alignment horizontal="center" vertical="center"/>
    </xf>
    <xf numFmtId="0" fontId="19" fillId="0" borderId="14" xfId="2" applyFont="1" applyBorder="1" applyAlignment="1" applyProtection="1">
      <alignment horizontal="center" vertical="center"/>
      <protection locked="0"/>
    </xf>
    <xf numFmtId="0" fontId="2" fillId="0" borderId="14" xfId="4" applyFont="1" applyBorder="1" applyAlignment="1">
      <alignment horizontal="center" vertical="center" wrapText="1"/>
    </xf>
    <xf numFmtId="0" fontId="2" fillId="0" borderId="19"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28" xfId="4" applyFont="1" applyBorder="1" applyAlignment="1">
      <alignment horizontal="center" vertical="center"/>
    </xf>
    <xf numFmtId="0" fontId="2" fillId="0" borderId="26" xfId="4" applyFont="1" applyBorder="1" applyAlignment="1">
      <alignment horizontal="center" vertical="center"/>
    </xf>
    <xf numFmtId="0" fontId="2" fillId="0" borderId="27" xfId="4" applyFont="1" applyBorder="1" applyAlignment="1">
      <alignment horizontal="center" vertical="center"/>
    </xf>
    <xf numFmtId="0" fontId="2" fillId="0" borderId="28" xfId="4" applyFont="1" applyBorder="1" applyAlignment="1">
      <alignment horizontal="center" vertical="center" wrapText="1"/>
    </xf>
    <xf numFmtId="0" fontId="2" fillId="0" borderId="26" xfId="4" applyFont="1" applyBorder="1" applyAlignment="1">
      <alignment horizontal="center" vertical="center" wrapText="1"/>
    </xf>
  </cellXfs>
  <cellStyles count="5">
    <cellStyle name="桁区切り" xfId="1" builtinId="6"/>
    <cellStyle name="桁区切り 2" xfId="3"/>
    <cellStyle name="標準" xfId="0" builtinId="0"/>
    <cellStyle name="標準 2" xfId="4"/>
    <cellStyle name="標準 2 5 2" xfId="2"/>
  </cellStyles>
  <dxfs count="14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B$16"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52</xdr:col>
      <xdr:colOff>76200</xdr:colOff>
      <xdr:row>45</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1223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84</xdr:col>
          <xdr:colOff>66675</xdr:colOff>
          <xdr:row>11</xdr:row>
          <xdr:rowOff>95250</xdr:rowOff>
        </xdr:from>
        <xdr:to>
          <xdr:col>87</xdr:col>
          <xdr:colOff>47625</xdr:colOff>
          <xdr:row>11</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12</xdr:row>
          <xdr:rowOff>95250</xdr:rowOff>
        </xdr:from>
        <xdr:to>
          <xdr:col>87</xdr:col>
          <xdr:colOff>47625</xdr:colOff>
          <xdr:row>12</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15</xdr:row>
          <xdr:rowOff>123825</xdr:rowOff>
        </xdr:from>
        <xdr:to>
          <xdr:col>87</xdr:col>
          <xdr:colOff>47625</xdr:colOff>
          <xdr:row>15</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17</xdr:row>
          <xdr:rowOff>209550</xdr:rowOff>
        </xdr:from>
        <xdr:to>
          <xdr:col>87</xdr:col>
          <xdr:colOff>47625</xdr:colOff>
          <xdr:row>18</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25</xdr:row>
          <xdr:rowOff>85725</xdr:rowOff>
        </xdr:from>
        <xdr:to>
          <xdr:col>87</xdr:col>
          <xdr:colOff>47625</xdr:colOff>
          <xdr:row>25</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21</xdr:row>
          <xdr:rowOff>381000</xdr:rowOff>
        </xdr:from>
        <xdr:to>
          <xdr:col>87</xdr:col>
          <xdr:colOff>47625</xdr:colOff>
          <xdr:row>22</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19</xdr:row>
          <xdr:rowOff>95250</xdr:rowOff>
        </xdr:from>
        <xdr:to>
          <xdr:col>87</xdr:col>
          <xdr:colOff>47625</xdr:colOff>
          <xdr:row>19</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14</xdr:row>
          <xdr:rowOff>95250</xdr:rowOff>
        </xdr:from>
        <xdr:to>
          <xdr:col>87</xdr:col>
          <xdr:colOff>47625</xdr:colOff>
          <xdr:row>14</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266700</xdr:rowOff>
        </xdr:from>
        <xdr:to>
          <xdr:col>29</xdr:col>
          <xdr:colOff>57150</xdr:colOff>
          <xdr:row>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266700</xdr:rowOff>
        </xdr:from>
        <xdr:to>
          <xdr:col>41</xdr:col>
          <xdr:colOff>76200</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xdr:row>
          <xdr:rowOff>257175</xdr:rowOff>
        </xdr:from>
        <xdr:to>
          <xdr:col>53</xdr:col>
          <xdr:colOff>57150</xdr:colOff>
          <xdr:row>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16</xdr:row>
          <xdr:rowOff>123825</xdr:rowOff>
        </xdr:from>
        <xdr:to>
          <xdr:col>87</xdr:col>
          <xdr:colOff>38100</xdr:colOff>
          <xdr:row>16</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20</xdr:row>
          <xdr:rowOff>123825</xdr:rowOff>
        </xdr:from>
        <xdr:to>
          <xdr:col>87</xdr:col>
          <xdr:colOff>38100</xdr:colOff>
          <xdr:row>20</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23</xdr:row>
          <xdr:rowOff>95250</xdr:rowOff>
        </xdr:from>
        <xdr:to>
          <xdr:col>87</xdr:col>
          <xdr:colOff>38100</xdr:colOff>
          <xdr:row>23</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24</xdr:row>
          <xdr:rowOff>95250</xdr:rowOff>
        </xdr:from>
        <xdr:to>
          <xdr:col>87</xdr:col>
          <xdr:colOff>38100</xdr:colOff>
          <xdr:row>24</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13</xdr:row>
          <xdr:rowOff>95250</xdr:rowOff>
        </xdr:from>
        <xdr:to>
          <xdr:col>87</xdr:col>
          <xdr:colOff>47625</xdr:colOff>
          <xdr:row>13</xdr:row>
          <xdr:rowOff>352425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96</xdr:col>
      <xdr:colOff>11206</xdr:colOff>
      <xdr:row>21</xdr:row>
      <xdr:rowOff>168089</xdr:rowOff>
    </xdr:from>
    <xdr:to>
      <xdr:col>160</xdr:col>
      <xdr:colOff>81643</xdr:colOff>
      <xdr:row>27</xdr:row>
      <xdr:rowOff>149598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243777" y="6917232"/>
          <a:ext cx="5975937" cy="2172259"/>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endParaRPr kumimoji="1" lang="en-US" altLang="ja-JP" sz="1300" b="1"/>
        </a:p>
        <a:p>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51</xdr:row>
          <xdr:rowOff>314325</xdr:rowOff>
        </xdr:from>
        <xdr:to>
          <xdr:col>4</xdr:col>
          <xdr:colOff>104775</xdr:colOff>
          <xdr:row>52</xdr:row>
          <xdr:rowOff>304800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4</xdr:col>
          <xdr:colOff>104775</xdr:colOff>
          <xdr:row>53</xdr:row>
          <xdr:rowOff>304800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4</xdr:col>
          <xdr:colOff>104775</xdr:colOff>
          <xdr:row>53</xdr:row>
          <xdr:rowOff>304800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314325</xdr:rowOff>
        </xdr:from>
        <xdr:to>
          <xdr:col>4</xdr:col>
          <xdr:colOff>104775</xdr:colOff>
          <xdr:row>54</xdr:row>
          <xdr:rowOff>304800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314325</xdr:rowOff>
        </xdr:from>
        <xdr:to>
          <xdr:col>4</xdr:col>
          <xdr:colOff>104775</xdr:colOff>
          <xdr:row>54</xdr:row>
          <xdr:rowOff>304800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304800</xdr:rowOff>
        </xdr:from>
        <xdr:to>
          <xdr:col>4</xdr:col>
          <xdr:colOff>104775</xdr:colOff>
          <xdr:row>55</xdr:row>
          <xdr:rowOff>295275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304800</xdr:rowOff>
        </xdr:from>
        <xdr:to>
          <xdr:col>4</xdr:col>
          <xdr:colOff>104775</xdr:colOff>
          <xdr:row>55</xdr:row>
          <xdr:rowOff>295275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304800</xdr:rowOff>
        </xdr:from>
        <xdr:to>
          <xdr:col>4</xdr:col>
          <xdr:colOff>104775</xdr:colOff>
          <xdr:row>56</xdr:row>
          <xdr:rowOff>295275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304800</xdr:rowOff>
        </xdr:from>
        <xdr:to>
          <xdr:col>4</xdr:col>
          <xdr:colOff>104775</xdr:colOff>
          <xdr:row>56</xdr:row>
          <xdr:rowOff>295275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171450</xdr:rowOff>
        </xdr:from>
        <xdr:to>
          <xdr:col>4</xdr:col>
          <xdr:colOff>104775</xdr:colOff>
          <xdr:row>50</xdr:row>
          <xdr:rowOff>161925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171450</xdr:rowOff>
        </xdr:from>
        <xdr:to>
          <xdr:col>4</xdr:col>
          <xdr:colOff>104775</xdr:colOff>
          <xdr:row>50</xdr:row>
          <xdr:rowOff>161925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52</xdr:col>
      <xdr:colOff>76200</xdr:colOff>
      <xdr:row>35</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10200" y="151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94</xdr:col>
      <xdr:colOff>60032</xdr:colOff>
      <xdr:row>12</xdr:row>
      <xdr:rowOff>144075</xdr:rowOff>
    </xdr:from>
    <xdr:to>
      <xdr:col>158</xdr:col>
      <xdr:colOff>13607</xdr:colOff>
      <xdr:row>17</xdr:row>
      <xdr:rowOff>65553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02103" y="3178468"/>
          <a:ext cx="5859075" cy="1894514"/>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br>
            <a:rPr kumimoji="1" lang="ja-JP" altLang="en-US" sz="1300" b="1"/>
          </a:br>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261733</xdr:colOff>
      <xdr:row>6</xdr:row>
      <xdr:rowOff>136072</xdr:rowOff>
    </xdr:from>
    <xdr:to>
      <xdr:col>43</xdr:col>
      <xdr:colOff>258535</xdr:colOff>
      <xdr:row>9</xdr:row>
      <xdr:rowOff>244929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99447" y="1129393"/>
          <a:ext cx="7535159" cy="625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水準１の注文戸建住宅は、助成金申請の前年度に全国で建設した注文戸建住宅の戸数が</a:t>
          </a:r>
          <a:r>
            <a:rPr kumimoji="1" lang="en-US" altLang="ja-JP" sz="1100"/>
            <a:t>300</a:t>
          </a:r>
          <a:r>
            <a:rPr kumimoji="1" lang="ja-JP" altLang="en-US" sz="1100"/>
            <a:t>戸未満の事業者が供給する住宅が助成対象です。注文戸建住宅を申請する建築主の方は、必ず事前にご確認の上、申請してください。</a:t>
          </a:r>
        </a:p>
      </xdr:txBody>
    </xdr:sp>
    <xdr:clientData/>
  </xdr:twoCellAnchor>
  <xdr:twoCellAnchor>
    <xdr:from>
      <xdr:col>20</xdr:col>
      <xdr:colOff>288948</xdr:colOff>
      <xdr:row>0</xdr:row>
      <xdr:rowOff>103687</xdr:rowOff>
    </xdr:from>
    <xdr:to>
      <xdr:col>34</xdr:col>
      <xdr:colOff>100466</xdr:colOff>
      <xdr:row>4</xdr:row>
      <xdr:rowOff>237036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126662" y="103687"/>
          <a:ext cx="4193018" cy="77288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住宅の水準及び集合の場合の戸数は東京ゼロエミ住宅設計確認書と同じ値を記入してください。</a:t>
          </a:r>
        </a:p>
      </xdr:txBody>
    </xdr:sp>
    <xdr:clientData/>
  </xdr:twoCellAnchor>
  <xdr:twoCellAnchor>
    <xdr:from>
      <xdr:col>20</xdr:col>
      <xdr:colOff>227248</xdr:colOff>
      <xdr:row>10</xdr:row>
      <xdr:rowOff>273506</xdr:rowOff>
    </xdr:from>
    <xdr:to>
      <xdr:col>36</xdr:col>
      <xdr:colOff>154635</xdr:colOff>
      <xdr:row>14</xdr:row>
      <xdr:rowOff>133736</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8064962" y="2096863"/>
          <a:ext cx="4907602" cy="6358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太陽光発電システムの発電出力値、オール電化の該当の有無は</a:t>
          </a:r>
          <a:r>
            <a:rPr kumimoji="1" lang="ja-JP" altLang="ja-JP" sz="1100">
              <a:solidFill>
                <a:schemeClr val="dk1"/>
              </a:solidFill>
              <a:effectLst/>
              <a:latin typeface="+mn-lt"/>
              <a:ea typeface="+mn-ea"/>
              <a:cs typeface="+mn-cs"/>
            </a:rPr>
            <a:t>東京ゼロエミ住宅設計確認書</a:t>
          </a:r>
          <a:r>
            <a:rPr kumimoji="1" lang="ja-JP" altLang="en-US" sz="1100">
              <a:solidFill>
                <a:schemeClr val="dk1"/>
              </a:solidFill>
              <a:effectLst/>
              <a:latin typeface="+mn-lt"/>
              <a:ea typeface="+mn-ea"/>
              <a:cs typeface="+mn-cs"/>
            </a:rPr>
            <a:t>と同じ値を記入してください</a:t>
          </a:r>
          <a:endParaRPr kumimoji="1" lang="en-US" altLang="ja-JP" sz="1100">
            <a:solidFill>
              <a:schemeClr val="dk1"/>
            </a:solidFill>
            <a:effectLst/>
            <a:latin typeface="+mn-lt"/>
            <a:ea typeface="+mn-ea"/>
            <a:cs typeface="+mn-cs"/>
          </a:endParaRPr>
        </a:p>
      </xdr:txBody>
    </xdr:sp>
    <xdr:clientData/>
  </xdr:twoCellAnchor>
  <xdr:twoCellAnchor>
    <xdr:from>
      <xdr:col>20</xdr:col>
      <xdr:colOff>65553</xdr:colOff>
      <xdr:row>22</xdr:row>
      <xdr:rowOff>369849</xdr:rowOff>
    </xdr:from>
    <xdr:to>
      <xdr:col>43</xdr:col>
      <xdr:colOff>212912</xdr:colOff>
      <xdr:row>68</xdr:row>
      <xdr:rowOff>40821</xdr:rowOff>
    </xdr:to>
    <xdr:sp macro="" textlink="">
      <xdr:nvSpPr>
        <xdr:cNvPr id="12" name="左矢印吹き出し 11">
          <a:extLst>
            <a:ext uri="{FF2B5EF4-FFF2-40B4-BE49-F238E27FC236}">
              <a16:creationId xmlns:a16="http://schemas.microsoft.com/office/drawing/2014/main" id="{00000000-0008-0000-0300-00000C000000}"/>
            </a:ext>
          </a:extLst>
        </xdr:cNvPr>
        <xdr:cNvSpPr/>
      </xdr:nvSpPr>
      <xdr:spPr>
        <a:xfrm>
          <a:off x="7903267" y="5064313"/>
          <a:ext cx="7685716" cy="2582901"/>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戸建住宅の場合</a:t>
          </a:r>
          <a:r>
            <a:rPr kumimoji="1" lang="en-US" altLang="ja-JP" sz="1200" b="1"/>
            <a:t>】</a:t>
          </a:r>
        </a:p>
        <a:p>
          <a:pPr algn="l"/>
          <a:r>
            <a:rPr kumimoji="1" lang="ja-JP" altLang="en-US" sz="1200" b="1"/>
            <a:t>　・「住戸及び共用部分</a:t>
          </a:r>
          <a:r>
            <a:rPr kumimoji="1" lang="en-US" altLang="ja-JP" sz="1200" b="1"/>
            <a:t>No.1</a:t>
          </a:r>
          <a:r>
            <a:rPr kumimoji="1" lang="ja-JP" altLang="en-US" sz="1200" b="1"/>
            <a:t>」のみに発電出力値合計を入力してください。</a:t>
          </a:r>
          <a:endParaRPr kumimoji="1" lang="en-US" altLang="ja-JP" sz="1200" b="1"/>
        </a:p>
        <a:p>
          <a:pPr algn="l"/>
          <a:endParaRPr kumimoji="1" lang="en-US" altLang="ja-JP" sz="1200" b="1"/>
        </a:p>
        <a:p>
          <a:pPr algn="l"/>
          <a:r>
            <a:rPr kumimoji="1" lang="en-US" altLang="ja-JP" sz="1200" b="1"/>
            <a:t>【</a:t>
          </a:r>
          <a:r>
            <a:rPr kumimoji="1" lang="ja-JP" altLang="en-US" sz="1200" b="1"/>
            <a:t>集合住宅で受電方式が一括受電の場合</a:t>
          </a:r>
          <a:r>
            <a:rPr kumimoji="1" lang="en-US" altLang="ja-JP" sz="1200" b="1"/>
            <a:t>】</a:t>
          </a:r>
        </a:p>
        <a:p>
          <a:pPr algn="l"/>
          <a:r>
            <a:rPr kumimoji="1" lang="ja-JP" altLang="en-US" sz="1200" b="1"/>
            <a:t>　・「住戸及び共用部分</a:t>
          </a:r>
          <a:r>
            <a:rPr kumimoji="1" lang="en-US" altLang="ja-JP" sz="1200" b="1"/>
            <a:t>No.1</a:t>
          </a:r>
          <a:r>
            <a:rPr kumimoji="1" lang="ja-JP" altLang="en-US" sz="1200" b="1"/>
            <a:t>」のみに発電出力値合計を入力してください。</a:t>
          </a:r>
        </a:p>
        <a:p>
          <a:pPr algn="l"/>
          <a:endParaRPr kumimoji="1" lang="en-US" altLang="ja-JP" sz="1200" b="1"/>
        </a:p>
        <a:p>
          <a:pPr algn="l"/>
          <a:r>
            <a:rPr kumimoji="1" lang="en-US" altLang="ja-JP" sz="1200" b="1"/>
            <a:t>【</a:t>
          </a:r>
          <a:r>
            <a:rPr kumimoji="1" lang="ja-JP" altLang="en-US" sz="1200" b="1"/>
            <a:t>集合住宅で受電方式が戸別連携の場合</a:t>
          </a:r>
          <a:r>
            <a:rPr kumimoji="1" lang="en-US" altLang="ja-JP" sz="1200" b="1"/>
            <a:t>】</a:t>
          </a:r>
        </a:p>
        <a:p>
          <a:pPr algn="l"/>
          <a:r>
            <a:rPr kumimoji="1" lang="ja-JP" altLang="en-US" sz="1200" b="1"/>
            <a:t>・太陽光発電システムのパワーコンディショナを設置している住戸及び共用部分の数に</a:t>
          </a:r>
          <a:endParaRPr kumimoji="1" lang="en-US" altLang="ja-JP" sz="1200" b="1"/>
        </a:p>
        <a:p>
          <a:pPr algn="l"/>
          <a:r>
            <a:rPr kumimoji="1" lang="ja-JP" altLang="en-US" sz="1200" b="1"/>
            <a:t>　応じて「住戸及び共用部分</a:t>
          </a:r>
          <a:r>
            <a:rPr kumimoji="1" lang="en-US" altLang="ja-JP" sz="1200" b="1"/>
            <a:t>No.</a:t>
          </a:r>
          <a:r>
            <a:rPr kumimoji="1" lang="ja-JP" altLang="en-US" sz="1200" b="1"/>
            <a:t>」に各戸及び共用部分あたりの発電出力値を入力して</a:t>
          </a:r>
          <a:endParaRPr kumimoji="1" lang="en-US" altLang="ja-JP" sz="1200" b="1"/>
        </a:p>
        <a:p>
          <a:pPr algn="l"/>
          <a:r>
            <a:rPr kumimoji="1" lang="ja-JP" altLang="en-US" sz="1200" b="1"/>
            <a:t>　ください。</a:t>
          </a:r>
          <a:endParaRPr kumimoji="1" lang="en-US" altLang="ja-JP" sz="1200" b="1"/>
        </a:p>
      </xdr:txBody>
    </xdr:sp>
    <xdr:clientData/>
  </xdr:twoCellAnchor>
  <xdr:twoCellAnchor>
    <xdr:from>
      <xdr:col>20</xdr:col>
      <xdr:colOff>44823</xdr:colOff>
      <xdr:row>17</xdr:row>
      <xdr:rowOff>130400</xdr:rowOff>
    </xdr:from>
    <xdr:to>
      <xdr:col>43</xdr:col>
      <xdr:colOff>201706</xdr:colOff>
      <xdr:row>22</xdr:row>
      <xdr:rowOff>295274</xdr:rowOff>
    </xdr:to>
    <xdr:sp macro="" textlink="">
      <xdr:nvSpPr>
        <xdr:cNvPr id="7" name="左矢印吹き出し 6">
          <a:extLst>
            <a:ext uri="{FF2B5EF4-FFF2-40B4-BE49-F238E27FC236}">
              <a16:creationId xmlns:a16="http://schemas.microsoft.com/office/drawing/2014/main" id="{00000000-0008-0000-0300-000007000000}"/>
            </a:ext>
          </a:extLst>
        </xdr:cNvPr>
        <xdr:cNvSpPr/>
      </xdr:nvSpPr>
      <xdr:spPr>
        <a:xfrm>
          <a:off x="7883898" y="3026000"/>
          <a:ext cx="7776883" cy="2098449"/>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集合住宅の場合の受電方式について</a:t>
          </a:r>
          <a:r>
            <a:rPr kumimoji="1" lang="en-US" altLang="ja-JP" sz="1200" b="1"/>
            <a:t>】</a:t>
          </a:r>
        </a:p>
        <a:p>
          <a:pPr algn="l"/>
          <a:r>
            <a:rPr kumimoji="1" lang="en-US" altLang="ja-JP" sz="1200" b="1" u="sng"/>
            <a:t>※</a:t>
          </a:r>
          <a:r>
            <a:rPr kumimoji="1" lang="ja-JP" altLang="en-US" sz="1200" b="1" u="sng"/>
            <a:t>戸建住宅の場合は、選択しないでください。</a:t>
          </a:r>
          <a:endParaRPr kumimoji="1" lang="en-US" altLang="ja-JP" sz="1200" b="1" u="sng"/>
        </a:p>
        <a:p>
          <a:pPr algn="l"/>
          <a:endParaRPr kumimoji="1" lang="en-US" altLang="ja-JP" sz="1200" b="1"/>
        </a:p>
        <a:p>
          <a:pPr algn="l"/>
          <a:r>
            <a:rPr kumimoji="1" lang="ja-JP" altLang="en-US" sz="1200" b="1"/>
            <a:t>・太陽光発電システムで発電した電力をパワーコンディショナーにて一括で受電して</a:t>
          </a:r>
          <a:endParaRPr kumimoji="1" lang="en-US" altLang="ja-JP" sz="1200" b="1"/>
        </a:p>
        <a:p>
          <a:pPr algn="l"/>
          <a:r>
            <a:rPr kumimoji="1" lang="ja-JP" altLang="en-US" sz="1200" b="1"/>
            <a:t>　から、各住戸及び共用部分に分配する場合は「一括受電」を選択してください。</a:t>
          </a:r>
        </a:p>
        <a:p>
          <a:pPr algn="l"/>
          <a:endParaRPr kumimoji="1" lang="ja-JP" altLang="en-US" sz="1200" b="1"/>
        </a:p>
        <a:p>
          <a:pPr algn="l"/>
          <a:r>
            <a:rPr kumimoji="1" lang="ja-JP" altLang="en-US" sz="1200" b="1"/>
            <a:t>・太陽光発電システムで発電した電力を、戸別（各住戸及び共用部分）に設置された</a:t>
          </a:r>
          <a:endParaRPr kumimoji="1" lang="en-US" altLang="ja-JP" sz="1200" b="1"/>
        </a:p>
        <a:p>
          <a:pPr algn="l"/>
          <a:r>
            <a:rPr kumimoji="1" lang="ja-JP" altLang="en-US" sz="1200" b="1"/>
            <a:t>　パワーコンディショナーで受電・連携する場合は、「戸別連携」を選択してください。</a:t>
          </a:r>
          <a:endParaRPr kumimoji="1" lang="en-US" altLang="ja-JP" sz="1200" b="1"/>
        </a:p>
      </xdr:txBody>
    </xdr:sp>
    <xdr:clientData/>
  </xdr:twoCellAnchor>
  <xdr:twoCellAnchor>
    <xdr:from>
      <xdr:col>23</xdr:col>
      <xdr:colOff>22271</xdr:colOff>
      <xdr:row>73</xdr:row>
      <xdr:rowOff>4</xdr:rowOff>
    </xdr:from>
    <xdr:to>
      <xdr:col>46</xdr:col>
      <xdr:colOff>284742</xdr:colOff>
      <xdr:row>94</xdr:row>
      <xdr:rowOff>127056</xdr:rowOff>
    </xdr:to>
    <xdr:grpSp>
      <xdr:nvGrpSpPr>
        <xdr:cNvPr id="19" name="グループ化 18">
          <a:extLst>
            <a:ext uri="{FF2B5EF4-FFF2-40B4-BE49-F238E27FC236}">
              <a16:creationId xmlns:a16="http://schemas.microsoft.com/office/drawing/2014/main" id="{9C2B6303-C866-4F6A-9402-B86ADB3AC89C}"/>
            </a:ext>
          </a:extLst>
        </xdr:cNvPr>
        <xdr:cNvGrpSpPr/>
      </xdr:nvGrpSpPr>
      <xdr:grpSpPr>
        <a:xfrm>
          <a:off x="9155065" y="8617328"/>
          <a:ext cx="8453971" cy="5326581"/>
          <a:chOff x="3259961" y="8937171"/>
          <a:chExt cx="8240626" cy="5894240"/>
        </a:xfrm>
      </xdr:grpSpPr>
      <xdr:grpSp>
        <xdr:nvGrpSpPr>
          <xdr:cNvPr id="24" name="グループ化 23">
            <a:extLst>
              <a:ext uri="{FF2B5EF4-FFF2-40B4-BE49-F238E27FC236}">
                <a16:creationId xmlns:a16="http://schemas.microsoft.com/office/drawing/2014/main" id="{C44C1A8F-FC22-D8BC-F8EE-4E51E6B29647}"/>
              </a:ext>
            </a:extLst>
          </xdr:cNvPr>
          <xdr:cNvGrpSpPr/>
        </xdr:nvGrpSpPr>
        <xdr:grpSpPr>
          <a:xfrm>
            <a:off x="3259961" y="9636800"/>
            <a:ext cx="6069095" cy="5194611"/>
            <a:chOff x="3259962" y="9720655"/>
            <a:chExt cx="5971124" cy="5110756"/>
          </a:xfrm>
        </xdr:grpSpPr>
        <xdr:pic>
          <xdr:nvPicPr>
            <xdr:cNvPr id="31" name="図 30">
              <a:extLst>
                <a:ext uri="{FF2B5EF4-FFF2-40B4-BE49-F238E27FC236}">
                  <a16:creationId xmlns:a16="http://schemas.microsoft.com/office/drawing/2014/main" id="{4E744EA1-E531-F812-2719-FB6AAC1B51C0}"/>
                </a:ext>
              </a:extLst>
            </xdr:cNvPr>
            <xdr:cNvPicPr>
              <a:picLocks noChangeAspect="1"/>
            </xdr:cNvPicPr>
          </xdr:nvPicPr>
          <xdr:blipFill>
            <a:blip xmlns:r="http://schemas.openxmlformats.org/officeDocument/2006/relationships" r:embed="rId1"/>
            <a:stretch>
              <a:fillRect/>
            </a:stretch>
          </xdr:blipFill>
          <xdr:spPr>
            <a:xfrm>
              <a:off x="3346721" y="9720655"/>
              <a:ext cx="5884365" cy="5110756"/>
            </a:xfrm>
            <a:prstGeom prst="rect">
              <a:avLst/>
            </a:prstGeom>
            <a:effectLst>
              <a:outerShdw blurRad="50800" dist="38100" dir="2700000" algn="tl" rotWithShape="0">
                <a:prstClr val="black">
                  <a:alpha val="40000"/>
                </a:prstClr>
              </a:outerShdw>
            </a:effectLst>
          </xdr:spPr>
        </xdr:pic>
        <xdr:sp macro="" textlink="">
          <xdr:nvSpPr>
            <xdr:cNvPr id="32" name="正方形/長方形 31">
              <a:extLst>
                <a:ext uri="{FF2B5EF4-FFF2-40B4-BE49-F238E27FC236}">
                  <a16:creationId xmlns:a16="http://schemas.microsoft.com/office/drawing/2014/main" id="{673A5085-AA42-C6AE-AFA3-422127A7294A}"/>
                </a:ext>
              </a:extLst>
            </xdr:cNvPr>
            <xdr:cNvSpPr/>
          </xdr:nvSpPr>
          <xdr:spPr>
            <a:xfrm>
              <a:off x="3261771" y="12217100"/>
              <a:ext cx="1743842" cy="268901"/>
            </a:xfrm>
            <a:prstGeom prst="rect">
              <a:avLst/>
            </a:prstGeom>
            <a:noFill/>
            <a:ln w="38100">
              <a:solidFill>
                <a:srgbClr val="00B0F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5A0DA1A6-952F-5092-EE3F-FB25B5C44A78}"/>
                </a:ext>
              </a:extLst>
            </xdr:cNvPr>
            <xdr:cNvSpPr/>
          </xdr:nvSpPr>
          <xdr:spPr>
            <a:xfrm>
              <a:off x="3259962" y="11658600"/>
              <a:ext cx="1745381" cy="521851"/>
            </a:xfrm>
            <a:prstGeom prst="rect">
              <a:avLst/>
            </a:prstGeom>
            <a:no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CBA15D5E-EF11-79F4-A51C-7C7D64C9A596}"/>
                </a:ext>
              </a:extLst>
            </xdr:cNvPr>
            <xdr:cNvSpPr/>
          </xdr:nvSpPr>
          <xdr:spPr>
            <a:xfrm>
              <a:off x="8044543" y="10635342"/>
              <a:ext cx="1173572" cy="370115"/>
            </a:xfrm>
            <a:prstGeom prst="rect">
              <a:avLst/>
            </a:prstGeom>
            <a:no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7D061EEF-CD65-3E26-2F51-A6B4FE6E569F}"/>
                </a:ext>
              </a:extLst>
            </xdr:cNvPr>
            <xdr:cNvSpPr/>
          </xdr:nvSpPr>
          <xdr:spPr>
            <a:xfrm>
              <a:off x="7990115" y="14445342"/>
              <a:ext cx="1173572" cy="370115"/>
            </a:xfrm>
            <a:prstGeom prst="rect">
              <a:avLst/>
            </a:prstGeom>
            <a:no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6" name="四角形吹き出し 5">
            <a:extLst>
              <a:ext uri="{FF2B5EF4-FFF2-40B4-BE49-F238E27FC236}">
                <a16:creationId xmlns:a16="http://schemas.microsoft.com/office/drawing/2014/main" id="{4E383C1B-FDEA-C9A7-6CF7-61ADBBB38C28}"/>
              </a:ext>
            </a:extLst>
          </xdr:cNvPr>
          <xdr:cNvSpPr/>
        </xdr:nvSpPr>
        <xdr:spPr>
          <a:xfrm>
            <a:off x="4504969" y="12566621"/>
            <a:ext cx="1437859" cy="383787"/>
          </a:xfrm>
          <a:prstGeom prst="wedgeRectCallout">
            <a:avLst>
              <a:gd name="adj1" fmla="val -46257"/>
              <a:gd name="adj2" fmla="val -902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共用部分の</a:t>
            </a:r>
            <a:r>
              <a:rPr kumimoji="1" lang="en-US" altLang="ja-JP" sz="1100"/>
              <a:t>kw</a:t>
            </a:r>
            <a:r>
              <a:rPr kumimoji="1" lang="ja-JP" altLang="en-US" sz="1100"/>
              <a:t>数</a:t>
            </a:r>
          </a:p>
        </xdr:txBody>
      </xdr:sp>
      <xdr:sp macro="" textlink="">
        <xdr:nvSpPr>
          <xdr:cNvPr id="27" name="四角形吹き出し 17">
            <a:extLst>
              <a:ext uri="{FF2B5EF4-FFF2-40B4-BE49-F238E27FC236}">
                <a16:creationId xmlns:a16="http://schemas.microsoft.com/office/drawing/2014/main" id="{70D5239B-CEA3-1FCA-572C-CD4F8609A596}"/>
              </a:ext>
            </a:extLst>
          </xdr:cNvPr>
          <xdr:cNvSpPr/>
        </xdr:nvSpPr>
        <xdr:spPr>
          <a:xfrm>
            <a:off x="5480206" y="11724895"/>
            <a:ext cx="1356114" cy="385800"/>
          </a:xfrm>
          <a:prstGeom prst="wedgeRectCallout">
            <a:avLst>
              <a:gd name="adj1" fmla="val -96120"/>
              <a:gd name="adj2" fmla="val 149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各住戸の</a:t>
            </a:r>
            <a:r>
              <a:rPr kumimoji="1" lang="en-US" altLang="ja-JP" sz="1100"/>
              <a:t>kw</a:t>
            </a:r>
            <a:r>
              <a:rPr kumimoji="1" lang="ja-JP" altLang="en-US" sz="1100"/>
              <a:t>数</a:t>
            </a:r>
          </a:p>
        </xdr:txBody>
      </xdr:sp>
      <xdr:sp macro="" textlink="">
        <xdr:nvSpPr>
          <xdr:cNvPr id="28" name="四角形吹き出し 20">
            <a:extLst>
              <a:ext uri="{FF2B5EF4-FFF2-40B4-BE49-F238E27FC236}">
                <a16:creationId xmlns:a16="http://schemas.microsoft.com/office/drawing/2014/main" id="{7C3D1CAC-FB53-6CFE-B521-54D259FFC3F2}"/>
              </a:ext>
            </a:extLst>
          </xdr:cNvPr>
          <xdr:cNvSpPr/>
        </xdr:nvSpPr>
        <xdr:spPr>
          <a:xfrm>
            <a:off x="9571566" y="13517023"/>
            <a:ext cx="1929021" cy="1129514"/>
          </a:xfrm>
          <a:prstGeom prst="wedgeRectCallout">
            <a:avLst>
              <a:gd name="adj1" fmla="val -76855"/>
              <a:gd name="adj2" fmla="val 375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住戸及び共用部分</a:t>
            </a:r>
            <a:r>
              <a:rPr kumimoji="1" lang="en-US" altLang="ja-JP" sz="1100"/>
              <a:t>No.</a:t>
            </a:r>
            <a:r>
              <a:rPr kumimoji="1" lang="ja-JP" altLang="en-US" sz="1100"/>
              <a:t>ごとに入力した発電出力が表示されます。</a:t>
            </a:r>
          </a:p>
        </xdr:txBody>
      </xdr:sp>
      <xdr:sp macro="" textlink="">
        <xdr:nvSpPr>
          <xdr:cNvPr id="29" name="四角形吹き出し 22">
            <a:extLst>
              <a:ext uri="{FF2B5EF4-FFF2-40B4-BE49-F238E27FC236}">
                <a16:creationId xmlns:a16="http://schemas.microsoft.com/office/drawing/2014/main" id="{9876E082-DE5D-5415-4C87-4F414749B0A5}"/>
              </a:ext>
            </a:extLst>
          </xdr:cNvPr>
          <xdr:cNvSpPr/>
        </xdr:nvSpPr>
        <xdr:spPr>
          <a:xfrm>
            <a:off x="9438475" y="10413389"/>
            <a:ext cx="1358394" cy="471256"/>
          </a:xfrm>
          <a:prstGeom prst="wedgeRectCallout">
            <a:avLst>
              <a:gd name="adj1" fmla="val -76855"/>
              <a:gd name="adj2" fmla="val 375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戸別連携を選択</a:t>
            </a:r>
          </a:p>
        </xdr:txBody>
      </xdr:sp>
      <xdr:sp macro="" textlink="">
        <xdr:nvSpPr>
          <xdr:cNvPr id="30" name="正方形/長方形 29">
            <a:extLst>
              <a:ext uri="{FF2B5EF4-FFF2-40B4-BE49-F238E27FC236}">
                <a16:creationId xmlns:a16="http://schemas.microsoft.com/office/drawing/2014/main" id="{BDD35ADA-D9F8-9706-2DC1-EC0A19B87C17}"/>
              </a:ext>
            </a:extLst>
          </xdr:cNvPr>
          <xdr:cNvSpPr/>
        </xdr:nvSpPr>
        <xdr:spPr>
          <a:xfrm>
            <a:off x="3338950" y="8937171"/>
            <a:ext cx="5976257" cy="688590"/>
          </a:xfrm>
          <a:prstGeom prst="rect">
            <a:avLst/>
          </a:prstGeom>
          <a:solidFill>
            <a:schemeClr val="bg1"/>
          </a:solid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集合住宅で受電方式が戸別連携の場合の記入例</a:t>
            </a:r>
            <a:r>
              <a:rPr kumimoji="1" lang="en-US" altLang="ja-JP" sz="1100" b="1">
                <a:solidFill>
                  <a:srgbClr val="FF0000"/>
                </a:solidFill>
              </a:rPr>
              <a:t>】</a:t>
            </a:r>
          </a:p>
          <a:p>
            <a:pPr algn="l"/>
            <a:r>
              <a:rPr kumimoji="1" lang="ja-JP" altLang="en-US" sz="1100" b="1">
                <a:solidFill>
                  <a:srgbClr val="FF0000"/>
                </a:solidFill>
              </a:rPr>
              <a:t>発電出力値合計</a:t>
            </a:r>
            <a:r>
              <a:rPr kumimoji="1" lang="en-US" altLang="ja-JP" sz="1100" b="1">
                <a:solidFill>
                  <a:srgbClr val="FF0000"/>
                </a:solidFill>
              </a:rPr>
              <a:t>6kw</a:t>
            </a:r>
            <a:r>
              <a:rPr kumimoji="1" lang="ja-JP" altLang="en-US" sz="1100" b="1">
                <a:solidFill>
                  <a:srgbClr val="FF0000"/>
                </a:solidFill>
              </a:rPr>
              <a:t>（うち</a:t>
            </a:r>
            <a:r>
              <a:rPr kumimoji="1" lang="en-US" altLang="ja-JP" sz="1100" b="1">
                <a:solidFill>
                  <a:srgbClr val="FF0000"/>
                </a:solidFill>
              </a:rPr>
              <a:t>3kw</a:t>
            </a:r>
            <a:r>
              <a:rPr kumimoji="1" lang="ja-JP" altLang="en-US" sz="1100" b="1">
                <a:solidFill>
                  <a:srgbClr val="FF0000"/>
                </a:solidFill>
              </a:rPr>
              <a:t>と</a:t>
            </a:r>
            <a:r>
              <a:rPr kumimoji="1" lang="en-US" altLang="ja-JP" sz="1100" b="1">
                <a:solidFill>
                  <a:srgbClr val="FF0000"/>
                </a:solidFill>
              </a:rPr>
              <a:t>2kw</a:t>
            </a:r>
            <a:r>
              <a:rPr kumimoji="1" lang="ja-JP" altLang="en-US" sz="1100" b="1">
                <a:solidFill>
                  <a:srgbClr val="FF0000"/>
                </a:solidFill>
              </a:rPr>
              <a:t>の住戸があり、共用部分</a:t>
            </a:r>
            <a:r>
              <a:rPr kumimoji="1" lang="en-US" altLang="ja-JP" sz="1100" b="1">
                <a:solidFill>
                  <a:srgbClr val="FF0000"/>
                </a:solidFill>
              </a:rPr>
              <a:t>1kw</a:t>
            </a:r>
            <a:r>
              <a:rPr kumimoji="1" lang="ja-JP" altLang="en-US" sz="1100" b="1">
                <a:solidFill>
                  <a:srgbClr val="FF0000"/>
                </a:solidFill>
              </a:rPr>
              <a:t>）</a:t>
            </a:r>
          </a:p>
        </xdr:txBody>
      </xdr:sp>
    </xdr:grpSp>
    <xdr:clientData/>
  </xdr:twoCellAnchor>
  <xdr:twoCellAnchor>
    <xdr:from>
      <xdr:col>9</xdr:col>
      <xdr:colOff>63232</xdr:colOff>
      <xdr:row>95</xdr:row>
      <xdr:rowOff>100854</xdr:rowOff>
    </xdr:from>
    <xdr:to>
      <xdr:col>18</xdr:col>
      <xdr:colOff>56029</xdr:colOff>
      <xdr:row>98</xdr:row>
      <xdr:rowOff>168088</xdr:rowOff>
    </xdr:to>
    <xdr:sp macro="" textlink="">
      <xdr:nvSpPr>
        <xdr:cNvPr id="3" name="四角形吹き出し 2"/>
        <xdr:cNvSpPr/>
      </xdr:nvSpPr>
      <xdr:spPr>
        <a:xfrm>
          <a:off x="3749967" y="14253883"/>
          <a:ext cx="3623503" cy="773205"/>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太陽光発電システム合計申請金額は、助成対象経費合計を超えることができません。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15</xdr:row>
          <xdr:rowOff>85725</xdr:rowOff>
        </xdr:from>
        <xdr:to>
          <xdr:col>16</xdr:col>
          <xdr:colOff>66675</xdr:colOff>
          <xdr:row>18</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2台以上設置の場合はチェックを入れてください。すべての機器を別紙に記入し、提出してください。</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30</xdr:col>
      <xdr:colOff>741665</xdr:colOff>
      <xdr:row>4</xdr:row>
      <xdr:rowOff>260201</xdr:rowOff>
    </xdr:from>
    <xdr:to>
      <xdr:col>48</xdr:col>
      <xdr:colOff>156884</xdr:colOff>
      <xdr:row>8</xdr:row>
      <xdr:rowOff>220981</xdr:rowOff>
    </xdr:to>
    <xdr:sp macro="" textlink="">
      <xdr:nvSpPr>
        <xdr:cNvPr id="2" name="吹き出し: 四角形 2">
          <a:extLst>
            <a:ext uri="{FF2B5EF4-FFF2-40B4-BE49-F238E27FC236}">
              <a16:creationId xmlns:a16="http://schemas.microsoft.com/office/drawing/2014/main" id="{00000000-0008-0000-0500-000002000000}"/>
            </a:ext>
          </a:extLst>
        </xdr:cNvPr>
        <xdr:cNvSpPr/>
      </xdr:nvSpPr>
      <xdr:spPr>
        <a:xfrm>
          <a:off x="10020136" y="1111848"/>
          <a:ext cx="8559219" cy="1283074"/>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761835</xdr:colOff>
      <xdr:row>0</xdr:row>
      <xdr:rowOff>70485</xdr:rowOff>
    </xdr:from>
    <xdr:to>
      <xdr:col>48</xdr:col>
      <xdr:colOff>156884</xdr:colOff>
      <xdr:row>4</xdr:row>
      <xdr:rowOff>146685</xdr:rowOff>
    </xdr:to>
    <xdr:sp macro="" textlink="">
      <xdr:nvSpPr>
        <xdr:cNvPr id="3" name="吹き出し: 四角形 3">
          <a:extLst>
            <a:ext uri="{FF2B5EF4-FFF2-40B4-BE49-F238E27FC236}">
              <a16:creationId xmlns:a16="http://schemas.microsoft.com/office/drawing/2014/main" id="{00000000-0008-0000-0500-000003000000}"/>
            </a:ext>
          </a:extLst>
        </xdr:cNvPr>
        <xdr:cNvSpPr/>
      </xdr:nvSpPr>
      <xdr:spPr>
        <a:xfrm>
          <a:off x="10040306" y="70485"/>
          <a:ext cx="8539049" cy="927847"/>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xdr:twoCellAnchor>
    <xdr:from>
      <xdr:col>29</xdr:col>
      <xdr:colOff>97843</xdr:colOff>
      <xdr:row>21</xdr:row>
      <xdr:rowOff>52973</xdr:rowOff>
    </xdr:from>
    <xdr:to>
      <xdr:col>39</xdr:col>
      <xdr:colOff>267092</xdr:colOff>
      <xdr:row>26</xdr:row>
      <xdr:rowOff>100853</xdr:rowOff>
    </xdr:to>
    <xdr:sp macro="" textlink="">
      <xdr:nvSpPr>
        <xdr:cNvPr id="7" name="左矢印吹き出し 6">
          <a:extLst>
            <a:ext uri="{FF2B5EF4-FFF2-40B4-BE49-F238E27FC236}">
              <a16:creationId xmlns:a16="http://schemas.microsoft.com/office/drawing/2014/main" id="{00000000-0008-0000-0500-000007000000}"/>
            </a:ext>
          </a:extLst>
        </xdr:cNvPr>
        <xdr:cNvSpPr/>
      </xdr:nvSpPr>
      <xdr:spPr>
        <a:xfrm>
          <a:off x="8860843" y="7392826"/>
          <a:ext cx="5693749" cy="1695145"/>
        </a:xfrm>
        <a:prstGeom prst="leftArrowCallout">
          <a:avLst>
            <a:gd name="adj1" fmla="val 25000"/>
            <a:gd name="adj2" fmla="val 25000"/>
            <a:gd name="adj3" fmla="val 25000"/>
            <a:gd name="adj4" fmla="val 8472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1</a:t>
          </a:r>
          <a:r>
            <a:rPr kumimoji="1" lang="ja-JP" altLang="en-US" sz="1400" b="1">
              <a:solidFill>
                <a:srgbClr val="FF0000"/>
              </a:solidFill>
            </a:rPr>
            <a:t>住戸に複数台設置する場合には申請したい金額と異なる可能性があります。</a:t>
          </a:r>
          <a:endParaRPr kumimoji="1" lang="en-US" altLang="ja-JP" sz="1400" b="1">
            <a:solidFill>
              <a:srgbClr val="FF0000"/>
            </a:solidFill>
          </a:endParaRPr>
        </a:p>
        <a:p>
          <a:pPr algn="l"/>
          <a:r>
            <a:rPr kumimoji="1" lang="ja-JP" altLang="en-US" sz="1400" b="1">
              <a:solidFill>
                <a:srgbClr val="FF0000"/>
              </a:solidFill>
            </a:rPr>
            <a:t>（特に集合住宅の場合はご注意ください）</a:t>
          </a:r>
          <a:endParaRPr kumimoji="1" lang="en-US" altLang="ja-JP" sz="1400" b="1">
            <a:solidFill>
              <a:srgbClr val="FF0000"/>
            </a:solidFill>
          </a:endParaRPr>
        </a:p>
        <a:p>
          <a:pPr algn="l"/>
          <a:r>
            <a:rPr kumimoji="1" lang="ja-JP" altLang="en-US" sz="1400">
              <a:solidFill>
                <a:sysClr val="windowText" lastClr="000000"/>
              </a:solidFill>
            </a:rPr>
            <a:t>計算結果を修正したい場合には上書きすることもできます。ただし、必ず助成金申請の手引等を確認してください。</a:t>
          </a:r>
          <a:endParaRPr kumimoji="1" lang="en-US" altLang="ja-JP" sz="14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66675</xdr:colOff>
          <xdr:row>5</xdr:row>
          <xdr:rowOff>57150</xdr:rowOff>
        </xdr:from>
        <xdr:to>
          <xdr:col>15</xdr:col>
          <xdr:colOff>57150</xdr:colOff>
          <xdr:row>5</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5</xdr:row>
          <xdr:rowOff>57150</xdr:rowOff>
        </xdr:from>
        <xdr:to>
          <xdr:col>23</xdr:col>
          <xdr:colOff>57150</xdr:colOff>
          <xdr:row>5</xdr:row>
          <xdr:rowOff>381000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9C90F51E-3B0A-086C-3396-1C81ACFCE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xdr:row>
          <xdr:rowOff>57150</xdr:rowOff>
        </xdr:from>
        <xdr:to>
          <xdr:col>19</xdr:col>
          <xdr:colOff>57150</xdr:colOff>
          <xdr:row>5</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12060EF7-6C0E-B825-3291-6572C7C9E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xdr:row>
          <xdr:rowOff>66675</xdr:rowOff>
        </xdr:from>
        <xdr:to>
          <xdr:col>2</xdr:col>
          <xdr:colOff>114300</xdr:colOff>
          <xdr:row>10</xdr:row>
          <xdr:rowOff>476250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224117</xdr:colOff>
      <xdr:row>5</xdr:row>
      <xdr:rowOff>0</xdr:rowOff>
    </xdr:from>
    <xdr:to>
      <xdr:col>43</xdr:col>
      <xdr:colOff>212912</xdr:colOff>
      <xdr:row>9</xdr:row>
      <xdr:rowOff>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399058" y="1400735"/>
          <a:ext cx="4695266" cy="1456765"/>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建築主が複数いる場合、その他建築主名欄に全員分の氏名を記入してください。</a:t>
          </a:r>
          <a:endParaRPr kumimoji="1" lang="en-US" altLang="ja-JP"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170330</xdr:colOff>
      <xdr:row>2</xdr:row>
      <xdr:rowOff>125506</xdr:rowOff>
    </xdr:from>
    <xdr:to>
      <xdr:col>44</xdr:col>
      <xdr:colOff>26894</xdr:colOff>
      <xdr:row>9</xdr:row>
      <xdr:rowOff>176893</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729473" y="819470"/>
          <a:ext cx="4523814" cy="1956387"/>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11</xdr:row>
          <xdr:rowOff>85725</xdr:rowOff>
        </xdr:from>
        <xdr:to>
          <xdr:col>2</xdr:col>
          <xdr:colOff>104775</xdr:colOff>
          <xdr:row>11</xdr:row>
          <xdr:rowOff>485775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164951</xdr:colOff>
          <xdr:row>5</xdr:row>
          <xdr:rowOff>31376</xdr:rowOff>
        </xdr:from>
        <xdr:to>
          <xdr:col>34</xdr:col>
          <xdr:colOff>331697</xdr:colOff>
          <xdr:row>5</xdr:row>
          <xdr:rowOff>328556</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7267880" y="1473733"/>
              <a:ext cx="3350817" cy="297180"/>
              <a:chOff x="6556796" y="1427594"/>
              <a:chExt cx="2945820" cy="297180"/>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6556796" y="1427594"/>
                <a:ext cx="1324182"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7788078" y="1433931"/>
                <a:ext cx="934582" cy="269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8788582" y="1440180"/>
                <a:ext cx="714034" cy="272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V2H</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95250</xdr:colOff>
          <xdr:row>27</xdr:row>
          <xdr:rowOff>171450</xdr:rowOff>
        </xdr:from>
        <xdr:to>
          <xdr:col>27</xdr:col>
          <xdr:colOff>276225</xdr:colOff>
          <xdr:row>27</xdr:row>
          <xdr:rowOff>1162050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1143000</xdr:rowOff>
        </xdr:from>
        <xdr:to>
          <xdr:col>27</xdr:col>
          <xdr:colOff>276225</xdr:colOff>
          <xdr:row>29</xdr:row>
          <xdr:rowOff>57150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37</xdr:row>
          <xdr:rowOff>1047750</xdr:rowOff>
        </xdr:from>
        <xdr:to>
          <xdr:col>27</xdr:col>
          <xdr:colOff>295275</xdr:colOff>
          <xdr:row>37</xdr:row>
          <xdr:rowOff>1619250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29</xdr:row>
          <xdr:rowOff>0</xdr:rowOff>
        </xdr:from>
        <xdr:to>
          <xdr:col>27</xdr:col>
          <xdr:colOff>276225</xdr:colOff>
          <xdr:row>30</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29</xdr:row>
          <xdr:rowOff>476250</xdr:rowOff>
        </xdr:from>
        <xdr:to>
          <xdr:col>27</xdr:col>
          <xdr:colOff>381000</xdr:colOff>
          <xdr:row>31</xdr:row>
          <xdr:rowOff>38100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32</xdr:row>
          <xdr:rowOff>47625</xdr:rowOff>
        </xdr:from>
        <xdr:to>
          <xdr:col>27</xdr:col>
          <xdr:colOff>276225</xdr:colOff>
          <xdr:row>32</xdr:row>
          <xdr:rowOff>400050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81170</xdr:colOff>
      <xdr:row>1</xdr:row>
      <xdr:rowOff>85725</xdr:rowOff>
    </xdr:from>
    <xdr:to>
      <xdr:col>35</xdr:col>
      <xdr:colOff>542926</xdr:colOff>
      <xdr:row>5</xdr:row>
      <xdr:rowOff>276225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072645" y="428625"/>
          <a:ext cx="4462256" cy="1057275"/>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a:p>
          <a:r>
            <a:rPr kumimoji="1" lang="ja-JP" altLang="en-US" sz="1300" b="1"/>
            <a:t>・誓約内容をよく理解した上で、チェックを入れて　　　　</a:t>
          </a:r>
          <a:endParaRPr kumimoji="1" lang="en-US" altLang="ja-JP" sz="1300" b="1"/>
        </a:p>
        <a:p>
          <a:r>
            <a:rPr kumimoji="1" lang="ja-JP" altLang="en-US" sz="1300" b="1"/>
            <a:t>　提出してください。</a:t>
          </a:r>
        </a:p>
        <a:p>
          <a:endParaRPr kumimoji="1" lang="en-US" altLang="ja-JP" sz="1300" b="1"/>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33</xdr:row>
          <xdr:rowOff>9525</xdr:rowOff>
        </xdr:from>
        <xdr:to>
          <xdr:col>27</xdr:col>
          <xdr:colOff>409575</xdr:colOff>
          <xdr:row>33</xdr:row>
          <xdr:rowOff>381000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171450</xdr:rowOff>
        </xdr:from>
        <xdr:to>
          <xdr:col>2</xdr:col>
          <xdr:colOff>104775</xdr:colOff>
          <xdr:row>24</xdr:row>
          <xdr:rowOff>581025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31</xdr:row>
          <xdr:rowOff>0</xdr:rowOff>
        </xdr:from>
        <xdr:to>
          <xdr:col>27</xdr:col>
          <xdr:colOff>276225</xdr:colOff>
          <xdr:row>32</xdr:row>
          <xdr:rowOff>57150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40</xdr:row>
          <xdr:rowOff>285750</xdr:rowOff>
        </xdr:from>
        <xdr:to>
          <xdr:col>27</xdr:col>
          <xdr:colOff>314325</xdr:colOff>
          <xdr:row>40</xdr:row>
          <xdr:rowOff>857250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100219</xdr:colOff>
      <xdr:row>6</xdr:row>
      <xdr:rowOff>38100</xdr:rowOff>
    </xdr:from>
    <xdr:to>
      <xdr:col>35</xdr:col>
      <xdr:colOff>352425</xdr:colOff>
      <xdr:row>11</xdr:row>
      <xdr:rowOff>142875</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8091694" y="1638300"/>
          <a:ext cx="4252706" cy="1057275"/>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がご不明な場合は、クール・ネット東京　東京ゼロエミ住宅担当までご連絡ください。</a:t>
          </a:r>
          <a:endParaRPr kumimoji="1" lang="en-US" altLang="ja-JP" sz="1300" b="1"/>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34</xdr:row>
          <xdr:rowOff>457200</xdr:rowOff>
        </xdr:from>
        <xdr:to>
          <xdr:col>27</xdr:col>
          <xdr:colOff>409575</xdr:colOff>
          <xdr:row>34</xdr:row>
          <xdr:rowOff>828675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7.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Z45"/>
  <sheetViews>
    <sheetView showGridLines="0" tabSelected="1" view="pageBreakPreview" zoomScale="85" zoomScaleSheetLayoutView="85" workbookViewId="0"/>
  </sheetViews>
  <sheetFormatPr defaultColWidth="1.25" defaultRowHeight="16.5" x14ac:dyDescent="0.4"/>
  <cols>
    <col min="1" max="1" width="1.25" style="12"/>
    <col min="2" max="2" width="1.25" style="12" customWidth="1"/>
    <col min="3" max="3" width="1.125" style="12" customWidth="1"/>
    <col min="4" max="4" width="1.25" style="12" customWidth="1"/>
    <col min="5" max="6" width="1.25" style="20" customWidth="1"/>
    <col min="7" max="9" width="1.25" style="21" customWidth="1"/>
    <col min="10" max="13" width="1.25" style="12"/>
    <col min="14" max="14" width="1.125" style="12" customWidth="1"/>
    <col min="15" max="38" width="1.25" style="12"/>
    <col min="39" max="39" width="1.25" style="12" customWidth="1"/>
    <col min="40" max="45" width="1.25" style="12"/>
    <col min="46" max="46" width="1.25" style="12" customWidth="1"/>
    <col min="47" max="93" width="1.25" style="12"/>
    <col min="94" max="94" width="1.625" style="12" customWidth="1"/>
    <col min="95" max="102" width="1.25" style="12"/>
    <col min="103" max="103" width="8.875" style="12" hidden="1" customWidth="1"/>
    <col min="104" max="104" width="15.5" style="12" hidden="1" customWidth="1"/>
    <col min="105" max="105" width="1.375" style="12" customWidth="1"/>
    <col min="106" max="256" width="1.25" style="12"/>
    <col min="257" max="263" width="1.25" style="12" customWidth="1"/>
    <col min="264" max="267" width="1.25" style="12"/>
    <col min="268" max="268" width="1.125" style="12" customWidth="1"/>
    <col min="269" max="512" width="1.25" style="12"/>
    <col min="513" max="519" width="1.25" style="12" customWidth="1"/>
    <col min="520" max="523" width="1.25" style="12"/>
    <col min="524" max="524" width="1.125" style="12" customWidth="1"/>
    <col min="525" max="768" width="1.25" style="12"/>
    <col min="769" max="775" width="1.25" style="12" customWidth="1"/>
    <col min="776" max="779" width="1.25" style="12"/>
    <col min="780" max="780" width="1.125" style="12" customWidth="1"/>
    <col min="781" max="1024" width="1.25" style="12"/>
    <col min="1025" max="1031" width="1.25" style="12" customWidth="1"/>
    <col min="1032" max="1035" width="1.25" style="12"/>
    <col min="1036" max="1036" width="1.125" style="12" customWidth="1"/>
    <col min="1037" max="1280" width="1.25" style="12"/>
    <col min="1281" max="1287" width="1.25" style="12" customWidth="1"/>
    <col min="1288" max="1291" width="1.25" style="12"/>
    <col min="1292" max="1292" width="1.125" style="12" customWidth="1"/>
    <col min="1293" max="1536" width="1.25" style="12"/>
    <col min="1537" max="1543" width="1.25" style="12" customWidth="1"/>
    <col min="1544" max="1547" width="1.25" style="12"/>
    <col min="1548" max="1548" width="1.125" style="12" customWidth="1"/>
    <col min="1549" max="1792" width="1.25" style="12"/>
    <col min="1793" max="1799" width="1.25" style="12" customWidth="1"/>
    <col min="1800" max="1803" width="1.25" style="12"/>
    <col min="1804" max="1804" width="1.125" style="12" customWidth="1"/>
    <col min="1805" max="2048" width="1.25" style="12"/>
    <col min="2049" max="2055" width="1.25" style="12" customWidth="1"/>
    <col min="2056" max="2059" width="1.25" style="12"/>
    <col min="2060" max="2060" width="1.125" style="12" customWidth="1"/>
    <col min="2061" max="2304" width="1.25" style="12"/>
    <col min="2305" max="2311" width="1.25" style="12" customWidth="1"/>
    <col min="2312" max="2315" width="1.25" style="12"/>
    <col min="2316" max="2316" width="1.125" style="12" customWidth="1"/>
    <col min="2317" max="2560" width="1.25" style="12"/>
    <col min="2561" max="2567" width="1.25" style="12" customWidth="1"/>
    <col min="2568" max="2571" width="1.25" style="12"/>
    <col min="2572" max="2572" width="1.125" style="12" customWidth="1"/>
    <col min="2573" max="2816" width="1.25" style="12"/>
    <col min="2817" max="2823" width="1.25" style="12" customWidth="1"/>
    <col min="2824" max="2827" width="1.25" style="12"/>
    <col min="2828" max="2828" width="1.125" style="12" customWidth="1"/>
    <col min="2829" max="3072" width="1.25" style="12"/>
    <col min="3073" max="3079" width="1.25" style="12" customWidth="1"/>
    <col min="3080" max="3083" width="1.25" style="12"/>
    <col min="3084" max="3084" width="1.125" style="12" customWidth="1"/>
    <col min="3085" max="3328" width="1.25" style="12"/>
    <col min="3329" max="3335" width="1.25" style="12" customWidth="1"/>
    <col min="3336" max="3339" width="1.25" style="12"/>
    <col min="3340" max="3340" width="1.125" style="12" customWidth="1"/>
    <col min="3341" max="3584" width="1.25" style="12"/>
    <col min="3585" max="3591" width="1.25" style="12" customWidth="1"/>
    <col min="3592" max="3595" width="1.25" style="12"/>
    <col min="3596" max="3596" width="1.125" style="12" customWidth="1"/>
    <col min="3597" max="3840" width="1.25" style="12"/>
    <col min="3841" max="3847" width="1.25" style="12" customWidth="1"/>
    <col min="3848" max="3851" width="1.25" style="12"/>
    <col min="3852" max="3852" width="1.125" style="12" customWidth="1"/>
    <col min="3853" max="4096" width="1.25" style="12"/>
    <col min="4097" max="4103" width="1.25" style="12" customWidth="1"/>
    <col min="4104" max="4107" width="1.25" style="12"/>
    <col min="4108" max="4108" width="1.125" style="12" customWidth="1"/>
    <col min="4109" max="4352" width="1.25" style="12"/>
    <col min="4353" max="4359" width="1.25" style="12" customWidth="1"/>
    <col min="4360" max="4363" width="1.25" style="12"/>
    <col min="4364" max="4364" width="1.125" style="12" customWidth="1"/>
    <col min="4365" max="4608" width="1.25" style="12"/>
    <col min="4609" max="4615" width="1.25" style="12" customWidth="1"/>
    <col min="4616" max="4619" width="1.25" style="12"/>
    <col min="4620" max="4620" width="1.125" style="12" customWidth="1"/>
    <col min="4621" max="4864" width="1.25" style="12"/>
    <col min="4865" max="4871" width="1.25" style="12" customWidth="1"/>
    <col min="4872" max="4875" width="1.25" style="12"/>
    <col min="4876" max="4876" width="1.125" style="12" customWidth="1"/>
    <col min="4877" max="5120" width="1.25" style="12"/>
    <col min="5121" max="5127" width="1.25" style="12" customWidth="1"/>
    <col min="5128" max="5131" width="1.25" style="12"/>
    <col min="5132" max="5132" width="1.125" style="12" customWidth="1"/>
    <col min="5133" max="5376" width="1.25" style="12"/>
    <col min="5377" max="5383" width="1.25" style="12" customWidth="1"/>
    <col min="5384" max="5387" width="1.25" style="12"/>
    <col min="5388" max="5388" width="1.125" style="12" customWidth="1"/>
    <col min="5389" max="5632" width="1.25" style="12"/>
    <col min="5633" max="5639" width="1.25" style="12" customWidth="1"/>
    <col min="5640" max="5643" width="1.25" style="12"/>
    <col min="5644" max="5644" width="1.125" style="12" customWidth="1"/>
    <col min="5645" max="5888" width="1.25" style="12"/>
    <col min="5889" max="5895" width="1.25" style="12" customWidth="1"/>
    <col min="5896" max="5899" width="1.25" style="12"/>
    <col min="5900" max="5900" width="1.125" style="12" customWidth="1"/>
    <col min="5901" max="6144" width="1.25" style="12"/>
    <col min="6145" max="6151" width="1.25" style="12" customWidth="1"/>
    <col min="6152" max="6155" width="1.25" style="12"/>
    <col min="6156" max="6156" width="1.125" style="12" customWidth="1"/>
    <col min="6157" max="6400" width="1.25" style="12"/>
    <col min="6401" max="6407" width="1.25" style="12" customWidth="1"/>
    <col min="6408" max="6411" width="1.25" style="12"/>
    <col min="6412" max="6412" width="1.125" style="12" customWidth="1"/>
    <col min="6413" max="6656" width="1.25" style="12"/>
    <col min="6657" max="6663" width="1.25" style="12" customWidth="1"/>
    <col min="6664" max="6667" width="1.25" style="12"/>
    <col min="6668" max="6668" width="1.125" style="12" customWidth="1"/>
    <col min="6669" max="6912" width="1.25" style="12"/>
    <col min="6913" max="6919" width="1.25" style="12" customWidth="1"/>
    <col min="6920" max="6923" width="1.25" style="12"/>
    <col min="6924" max="6924" width="1.125" style="12" customWidth="1"/>
    <col min="6925" max="7168" width="1.25" style="12"/>
    <col min="7169" max="7175" width="1.25" style="12" customWidth="1"/>
    <col min="7176" max="7179" width="1.25" style="12"/>
    <col min="7180" max="7180" width="1.125" style="12" customWidth="1"/>
    <col min="7181" max="7424" width="1.25" style="12"/>
    <col min="7425" max="7431" width="1.25" style="12" customWidth="1"/>
    <col min="7432" max="7435" width="1.25" style="12"/>
    <col min="7436" max="7436" width="1.125" style="12" customWidth="1"/>
    <col min="7437" max="7680" width="1.25" style="12"/>
    <col min="7681" max="7687" width="1.25" style="12" customWidth="1"/>
    <col min="7688" max="7691" width="1.25" style="12"/>
    <col min="7692" max="7692" width="1.125" style="12" customWidth="1"/>
    <col min="7693" max="7936" width="1.25" style="12"/>
    <col min="7937" max="7943" width="1.25" style="12" customWidth="1"/>
    <col min="7944" max="7947" width="1.25" style="12"/>
    <col min="7948" max="7948" width="1.125" style="12" customWidth="1"/>
    <col min="7949" max="8192" width="1.25" style="12"/>
    <col min="8193" max="8199" width="1.25" style="12" customWidth="1"/>
    <col min="8200" max="8203" width="1.25" style="12"/>
    <col min="8204" max="8204" width="1.125" style="12" customWidth="1"/>
    <col min="8205" max="8448" width="1.25" style="12"/>
    <col min="8449" max="8455" width="1.25" style="12" customWidth="1"/>
    <col min="8456" max="8459" width="1.25" style="12"/>
    <col min="8460" max="8460" width="1.125" style="12" customWidth="1"/>
    <col min="8461" max="8704" width="1.25" style="12"/>
    <col min="8705" max="8711" width="1.25" style="12" customWidth="1"/>
    <col min="8712" max="8715" width="1.25" style="12"/>
    <col min="8716" max="8716" width="1.125" style="12" customWidth="1"/>
    <col min="8717" max="8960" width="1.25" style="12"/>
    <col min="8961" max="8967" width="1.25" style="12" customWidth="1"/>
    <col min="8968" max="8971" width="1.25" style="12"/>
    <col min="8972" max="8972" width="1.125" style="12" customWidth="1"/>
    <col min="8973" max="9216" width="1.25" style="12"/>
    <col min="9217" max="9223" width="1.25" style="12" customWidth="1"/>
    <col min="9224" max="9227" width="1.25" style="12"/>
    <col min="9228" max="9228" width="1.125" style="12" customWidth="1"/>
    <col min="9229" max="9472" width="1.25" style="12"/>
    <col min="9473" max="9479" width="1.25" style="12" customWidth="1"/>
    <col min="9480" max="9483" width="1.25" style="12"/>
    <col min="9484" max="9484" width="1.125" style="12" customWidth="1"/>
    <col min="9485" max="9728" width="1.25" style="12"/>
    <col min="9729" max="9735" width="1.25" style="12" customWidth="1"/>
    <col min="9736" max="9739" width="1.25" style="12"/>
    <col min="9740" max="9740" width="1.125" style="12" customWidth="1"/>
    <col min="9741" max="9984" width="1.25" style="12"/>
    <col min="9985" max="9991" width="1.25" style="12" customWidth="1"/>
    <col min="9992" max="9995" width="1.25" style="12"/>
    <col min="9996" max="9996" width="1.125" style="12" customWidth="1"/>
    <col min="9997" max="10240" width="1.25" style="12"/>
    <col min="10241" max="10247" width="1.25" style="12" customWidth="1"/>
    <col min="10248" max="10251" width="1.25" style="12"/>
    <col min="10252" max="10252" width="1.125" style="12" customWidth="1"/>
    <col min="10253" max="10496" width="1.25" style="12"/>
    <col min="10497" max="10503" width="1.25" style="12" customWidth="1"/>
    <col min="10504" max="10507" width="1.25" style="12"/>
    <col min="10508" max="10508" width="1.125" style="12" customWidth="1"/>
    <col min="10509" max="10752" width="1.25" style="12"/>
    <col min="10753" max="10759" width="1.25" style="12" customWidth="1"/>
    <col min="10760" max="10763" width="1.25" style="12"/>
    <col min="10764" max="10764" width="1.125" style="12" customWidth="1"/>
    <col min="10765" max="11008" width="1.25" style="12"/>
    <col min="11009" max="11015" width="1.25" style="12" customWidth="1"/>
    <col min="11016" max="11019" width="1.25" style="12"/>
    <col min="11020" max="11020" width="1.125" style="12" customWidth="1"/>
    <col min="11021" max="11264" width="1.25" style="12"/>
    <col min="11265" max="11271" width="1.25" style="12" customWidth="1"/>
    <col min="11272" max="11275" width="1.25" style="12"/>
    <col min="11276" max="11276" width="1.125" style="12" customWidth="1"/>
    <col min="11277" max="11520" width="1.25" style="12"/>
    <col min="11521" max="11527" width="1.25" style="12" customWidth="1"/>
    <col min="11528" max="11531" width="1.25" style="12"/>
    <col min="11532" max="11532" width="1.125" style="12" customWidth="1"/>
    <col min="11533" max="11776" width="1.25" style="12"/>
    <col min="11777" max="11783" width="1.25" style="12" customWidth="1"/>
    <col min="11784" max="11787" width="1.25" style="12"/>
    <col min="11788" max="11788" width="1.125" style="12" customWidth="1"/>
    <col min="11789" max="12032" width="1.25" style="12"/>
    <col min="12033" max="12039" width="1.25" style="12" customWidth="1"/>
    <col min="12040" max="12043" width="1.25" style="12"/>
    <col min="12044" max="12044" width="1.125" style="12" customWidth="1"/>
    <col min="12045" max="12288" width="1.25" style="12"/>
    <col min="12289" max="12295" width="1.25" style="12" customWidth="1"/>
    <col min="12296" max="12299" width="1.25" style="12"/>
    <col min="12300" max="12300" width="1.125" style="12" customWidth="1"/>
    <col min="12301" max="12544" width="1.25" style="12"/>
    <col min="12545" max="12551" width="1.25" style="12" customWidth="1"/>
    <col min="12552" max="12555" width="1.25" style="12"/>
    <col min="12556" max="12556" width="1.125" style="12" customWidth="1"/>
    <col min="12557" max="12800" width="1.25" style="12"/>
    <col min="12801" max="12807" width="1.25" style="12" customWidth="1"/>
    <col min="12808" max="12811" width="1.25" style="12"/>
    <col min="12812" max="12812" width="1.125" style="12" customWidth="1"/>
    <col min="12813" max="13056" width="1.25" style="12"/>
    <col min="13057" max="13063" width="1.25" style="12" customWidth="1"/>
    <col min="13064" max="13067" width="1.25" style="12"/>
    <col min="13068" max="13068" width="1.125" style="12" customWidth="1"/>
    <col min="13069" max="13312" width="1.25" style="12"/>
    <col min="13313" max="13319" width="1.25" style="12" customWidth="1"/>
    <col min="13320" max="13323" width="1.25" style="12"/>
    <col min="13324" max="13324" width="1.125" style="12" customWidth="1"/>
    <col min="13325" max="13568" width="1.25" style="12"/>
    <col min="13569" max="13575" width="1.25" style="12" customWidth="1"/>
    <col min="13576" max="13579" width="1.25" style="12"/>
    <col min="13580" max="13580" width="1.125" style="12" customWidth="1"/>
    <col min="13581" max="13824" width="1.25" style="12"/>
    <col min="13825" max="13831" width="1.25" style="12" customWidth="1"/>
    <col min="13832" max="13835" width="1.25" style="12"/>
    <col min="13836" max="13836" width="1.125" style="12" customWidth="1"/>
    <col min="13837" max="14080" width="1.25" style="12"/>
    <col min="14081" max="14087" width="1.25" style="12" customWidth="1"/>
    <col min="14088" max="14091" width="1.25" style="12"/>
    <col min="14092" max="14092" width="1.125" style="12" customWidth="1"/>
    <col min="14093" max="14336" width="1.25" style="12"/>
    <col min="14337" max="14343" width="1.25" style="12" customWidth="1"/>
    <col min="14344" max="14347" width="1.25" style="12"/>
    <col min="14348" max="14348" width="1.125" style="12" customWidth="1"/>
    <col min="14349" max="14592" width="1.25" style="12"/>
    <col min="14593" max="14599" width="1.25" style="12" customWidth="1"/>
    <col min="14600" max="14603" width="1.25" style="12"/>
    <col min="14604" max="14604" width="1.125" style="12" customWidth="1"/>
    <col min="14605" max="14848" width="1.25" style="12"/>
    <col min="14849" max="14855" width="1.25" style="12" customWidth="1"/>
    <col min="14856" max="14859" width="1.25" style="12"/>
    <col min="14860" max="14860" width="1.125" style="12" customWidth="1"/>
    <col min="14861" max="15104" width="1.25" style="12"/>
    <col min="15105" max="15111" width="1.25" style="12" customWidth="1"/>
    <col min="15112" max="15115" width="1.25" style="12"/>
    <col min="15116" max="15116" width="1.125" style="12" customWidth="1"/>
    <col min="15117" max="15360" width="1.25" style="12"/>
    <col min="15361" max="15367" width="1.25" style="12" customWidth="1"/>
    <col min="15368" max="15371" width="1.25" style="12"/>
    <col min="15372" max="15372" width="1.125" style="12" customWidth="1"/>
    <col min="15373" max="15616" width="1.25" style="12"/>
    <col min="15617" max="15623" width="1.25" style="12" customWidth="1"/>
    <col min="15624" max="15627" width="1.25" style="12"/>
    <col min="15628" max="15628" width="1.125" style="12" customWidth="1"/>
    <col min="15629" max="16384" width="1.25" style="12"/>
  </cols>
  <sheetData>
    <row r="1" spans="1:94" ht="24.75" customHeight="1" x14ac:dyDescent="0.4">
      <c r="A1" s="14"/>
      <c r="B1" s="218" t="s">
        <v>365</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row>
    <row r="2" spans="1:94" s="15" customFormat="1" ht="27.6" customHeight="1" x14ac:dyDescent="0.4">
      <c r="B2" s="219" t="s">
        <v>0</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row>
    <row r="3" spans="1:94" s="15" customFormat="1" ht="27.6" customHeight="1" x14ac:dyDescent="0.4">
      <c r="B3" s="219" t="s">
        <v>1</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row>
    <row r="4" spans="1:94" ht="7.15" customHeight="1" thickBot="1" x14ac:dyDescent="0.45">
      <c r="A4" s="14"/>
      <c r="B4" s="14"/>
      <c r="C4" s="14"/>
      <c r="D4" s="14"/>
      <c r="E4" s="16"/>
      <c r="F4" s="16"/>
      <c r="G4" s="17"/>
      <c r="H4" s="17"/>
      <c r="I4" s="17"/>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row>
    <row r="5" spans="1:94" ht="27.6" customHeight="1" thickBot="1" x14ac:dyDescent="0.45">
      <c r="A5" s="14"/>
      <c r="B5" s="14"/>
      <c r="C5" s="220" t="s">
        <v>2</v>
      </c>
      <c r="D5" s="221"/>
      <c r="E5" s="221"/>
      <c r="F5" s="221"/>
      <c r="G5" s="221"/>
      <c r="H5" s="221"/>
      <c r="I5" s="221"/>
      <c r="J5" s="221"/>
      <c r="K5" s="221"/>
      <c r="L5" s="221"/>
      <c r="M5" s="221"/>
      <c r="N5" s="221"/>
      <c r="O5" s="221"/>
      <c r="P5" s="221"/>
      <c r="Q5" s="221"/>
      <c r="R5" s="221"/>
      <c r="S5" s="222"/>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4"/>
      <c r="CN5" s="14"/>
    </row>
    <row r="6" spans="1:94" ht="9.6" customHeight="1" x14ac:dyDescent="0.4">
      <c r="A6" s="14"/>
      <c r="B6" s="14"/>
      <c r="C6" s="14"/>
      <c r="D6" s="14"/>
      <c r="E6" s="16"/>
      <c r="F6" s="16"/>
      <c r="G6" s="17"/>
      <c r="H6" s="17"/>
      <c r="I6" s="17"/>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row>
    <row r="7" spans="1:94" ht="31.9" customHeight="1" x14ac:dyDescent="0.4">
      <c r="A7" s="14"/>
      <c r="B7" s="18"/>
      <c r="C7" s="235" t="s">
        <v>161</v>
      </c>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19"/>
      <c r="CO7" s="19"/>
      <c r="CP7" s="19"/>
    </row>
    <row r="8" spans="1:94" ht="28.15" customHeight="1" x14ac:dyDescent="0.4">
      <c r="B8" s="14"/>
      <c r="C8" s="231" t="s">
        <v>162</v>
      </c>
      <c r="D8" s="231"/>
      <c r="E8" s="231"/>
      <c r="F8" s="231"/>
      <c r="G8" s="231"/>
      <c r="H8" s="231"/>
      <c r="I8" s="231"/>
      <c r="J8" s="231"/>
      <c r="K8" s="231"/>
      <c r="L8" s="231"/>
      <c r="M8" s="232"/>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4"/>
    </row>
    <row r="9" spans="1:94" ht="7.9" customHeight="1" x14ac:dyDescent="0.4">
      <c r="A9" s="14"/>
      <c r="B9" s="14"/>
      <c r="C9" s="14"/>
      <c r="D9" s="14"/>
      <c r="E9" s="16"/>
      <c r="F9" s="16"/>
      <c r="G9" s="17"/>
      <c r="H9" s="17"/>
      <c r="I9" s="17"/>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row>
    <row r="10" spans="1:94" ht="20.25" thickBot="1" x14ac:dyDescent="0.45">
      <c r="A10" s="14"/>
      <c r="B10" s="225" t="s">
        <v>3</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14"/>
    </row>
    <row r="11" spans="1:94" ht="33" customHeight="1" x14ac:dyDescent="0.4">
      <c r="A11" s="14"/>
      <c r="B11" s="226" t="s">
        <v>4</v>
      </c>
      <c r="C11" s="227"/>
      <c r="D11" s="228"/>
      <c r="E11" s="229" t="s">
        <v>5</v>
      </c>
      <c r="F11" s="227"/>
      <c r="G11" s="227"/>
      <c r="H11" s="227"/>
      <c r="I11" s="227"/>
      <c r="J11" s="227"/>
      <c r="K11" s="227"/>
      <c r="L11" s="227"/>
      <c r="M11" s="227"/>
      <c r="N11" s="228"/>
      <c r="O11" s="229" t="s">
        <v>6</v>
      </c>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8"/>
      <c r="BE11" s="229" t="s">
        <v>7</v>
      </c>
      <c r="BF11" s="227"/>
      <c r="BG11" s="227"/>
      <c r="BH11" s="227"/>
      <c r="BI11" s="227"/>
      <c r="BJ11" s="227"/>
      <c r="BK11" s="227"/>
      <c r="BL11" s="227"/>
      <c r="BM11" s="227"/>
      <c r="BN11" s="227"/>
      <c r="BO11" s="227"/>
      <c r="BP11" s="227"/>
      <c r="BQ11" s="227"/>
      <c r="BR11" s="227"/>
      <c r="BS11" s="227"/>
      <c r="BT11" s="228"/>
      <c r="BU11" s="230" t="s">
        <v>8</v>
      </c>
      <c r="BV11" s="230"/>
      <c r="BW11" s="230"/>
      <c r="BX11" s="230"/>
      <c r="BY11" s="230"/>
      <c r="BZ11" s="230"/>
      <c r="CA11" s="230"/>
      <c r="CB11" s="230"/>
      <c r="CC11" s="230"/>
      <c r="CD11" s="216" t="s">
        <v>9</v>
      </c>
      <c r="CE11" s="216"/>
      <c r="CF11" s="216"/>
      <c r="CG11" s="216"/>
      <c r="CH11" s="216"/>
      <c r="CI11" s="216"/>
      <c r="CJ11" s="216"/>
      <c r="CK11" s="216"/>
      <c r="CL11" s="216"/>
      <c r="CM11" s="217"/>
    </row>
    <row r="12" spans="1:94" ht="33" customHeight="1" x14ac:dyDescent="0.4">
      <c r="A12" s="14"/>
      <c r="B12" s="204" t="s">
        <v>10</v>
      </c>
      <c r="C12" s="205"/>
      <c r="D12" s="206"/>
      <c r="E12" s="207" t="s">
        <v>11</v>
      </c>
      <c r="F12" s="208"/>
      <c r="G12" s="208"/>
      <c r="H12" s="208"/>
      <c r="I12" s="208"/>
      <c r="J12" s="208"/>
      <c r="K12" s="208"/>
      <c r="L12" s="208"/>
      <c r="M12" s="208"/>
      <c r="N12" s="209"/>
      <c r="O12" s="210" t="s">
        <v>12</v>
      </c>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08"/>
      <c r="BC12" s="208"/>
      <c r="BD12" s="209"/>
      <c r="BE12" s="207" t="s">
        <v>13</v>
      </c>
      <c r="BF12" s="208"/>
      <c r="BG12" s="208"/>
      <c r="BH12" s="208"/>
      <c r="BI12" s="208"/>
      <c r="BJ12" s="208"/>
      <c r="BK12" s="208"/>
      <c r="BL12" s="208"/>
      <c r="BM12" s="208"/>
      <c r="BN12" s="208"/>
      <c r="BO12" s="208"/>
      <c r="BP12" s="208"/>
      <c r="BQ12" s="208"/>
      <c r="BR12" s="208"/>
      <c r="BS12" s="208"/>
      <c r="BT12" s="209"/>
      <c r="BU12" s="236" t="s">
        <v>14</v>
      </c>
      <c r="BV12" s="236"/>
      <c r="BW12" s="236"/>
      <c r="BX12" s="236"/>
      <c r="BY12" s="236"/>
      <c r="BZ12" s="236"/>
      <c r="CA12" s="236"/>
      <c r="CB12" s="236"/>
      <c r="CC12" s="236"/>
      <c r="CD12" s="214"/>
      <c r="CE12" s="214"/>
      <c r="CF12" s="214"/>
      <c r="CG12" s="214"/>
      <c r="CH12" s="214"/>
      <c r="CI12" s="214"/>
      <c r="CJ12" s="214"/>
      <c r="CK12" s="214"/>
      <c r="CL12" s="214"/>
      <c r="CM12" s="215"/>
    </row>
    <row r="13" spans="1:94" ht="33" customHeight="1" x14ac:dyDescent="0.4">
      <c r="A13" s="14"/>
      <c r="B13" s="204" t="s">
        <v>15</v>
      </c>
      <c r="C13" s="205"/>
      <c r="D13" s="206"/>
      <c r="E13" s="207" t="s">
        <v>16</v>
      </c>
      <c r="F13" s="208"/>
      <c r="G13" s="208"/>
      <c r="H13" s="208"/>
      <c r="I13" s="208"/>
      <c r="J13" s="208"/>
      <c r="K13" s="208"/>
      <c r="L13" s="208"/>
      <c r="M13" s="208"/>
      <c r="N13" s="209"/>
      <c r="O13" s="210" t="s">
        <v>359</v>
      </c>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08"/>
      <c r="BC13" s="208"/>
      <c r="BD13" s="209"/>
      <c r="BE13" s="207" t="s">
        <v>13</v>
      </c>
      <c r="BF13" s="208"/>
      <c r="BG13" s="208"/>
      <c r="BH13" s="208"/>
      <c r="BI13" s="208"/>
      <c r="BJ13" s="208"/>
      <c r="BK13" s="208"/>
      <c r="BL13" s="208"/>
      <c r="BM13" s="208"/>
      <c r="BN13" s="208"/>
      <c r="BO13" s="208"/>
      <c r="BP13" s="208"/>
      <c r="BQ13" s="208"/>
      <c r="BR13" s="208"/>
      <c r="BS13" s="208"/>
      <c r="BT13" s="209"/>
      <c r="BU13" s="236" t="s">
        <v>14</v>
      </c>
      <c r="BV13" s="236"/>
      <c r="BW13" s="236"/>
      <c r="BX13" s="236"/>
      <c r="BY13" s="236"/>
      <c r="BZ13" s="236"/>
      <c r="CA13" s="236"/>
      <c r="CB13" s="236"/>
      <c r="CC13" s="236"/>
      <c r="CD13" s="214"/>
      <c r="CE13" s="214"/>
      <c r="CF13" s="214"/>
      <c r="CG13" s="214"/>
      <c r="CH13" s="214"/>
      <c r="CI13" s="214"/>
      <c r="CJ13" s="214"/>
      <c r="CK13" s="214"/>
      <c r="CL13" s="214"/>
      <c r="CM13" s="215"/>
    </row>
    <row r="14" spans="1:94" ht="33" customHeight="1" x14ac:dyDescent="0.4">
      <c r="A14" s="14"/>
      <c r="B14" s="204" t="s">
        <v>17</v>
      </c>
      <c r="C14" s="205"/>
      <c r="D14" s="206"/>
      <c r="E14" s="207" t="s">
        <v>18</v>
      </c>
      <c r="F14" s="208"/>
      <c r="G14" s="208"/>
      <c r="H14" s="208"/>
      <c r="I14" s="208"/>
      <c r="J14" s="208"/>
      <c r="K14" s="208"/>
      <c r="L14" s="208"/>
      <c r="M14" s="208"/>
      <c r="N14" s="209"/>
      <c r="O14" s="210" t="s">
        <v>361</v>
      </c>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08"/>
      <c r="BC14" s="208"/>
      <c r="BD14" s="209"/>
      <c r="BE14" s="207" t="s">
        <v>13</v>
      </c>
      <c r="BF14" s="208"/>
      <c r="BG14" s="208"/>
      <c r="BH14" s="208"/>
      <c r="BI14" s="208"/>
      <c r="BJ14" s="208"/>
      <c r="BK14" s="208"/>
      <c r="BL14" s="208"/>
      <c r="BM14" s="208"/>
      <c r="BN14" s="208"/>
      <c r="BO14" s="208"/>
      <c r="BP14" s="208"/>
      <c r="BQ14" s="208"/>
      <c r="BR14" s="208"/>
      <c r="BS14" s="208"/>
      <c r="BT14" s="209"/>
      <c r="BU14" s="212" t="s">
        <v>20</v>
      </c>
      <c r="BV14" s="213"/>
      <c r="BW14" s="213"/>
      <c r="BX14" s="213"/>
      <c r="BY14" s="213"/>
      <c r="BZ14" s="213"/>
      <c r="CA14" s="213"/>
      <c r="CB14" s="213"/>
      <c r="CC14" s="213"/>
      <c r="CD14" s="214"/>
      <c r="CE14" s="214"/>
      <c r="CF14" s="214"/>
      <c r="CG14" s="214"/>
      <c r="CH14" s="214"/>
      <c r="CI14" s="214"/>
      <c r="CJ14" s="214"/>
      <c r="CK14" s="214"/>
      <c r="CL14" s="214"/>
      <c r="CM14" s="215"/>
    </row>
    <row r="15" spans="1:94" ht="33" customHeight="1" x14ac:dyDescent="0.4">
      <c r="A15" s="14"/>
      <c r="B15" s="204" t="s">
        <v>360</v>
      </c>
      <c r="C15" s="205"/>
      <c r="D15" s="206"/>
      <c r="E15" s="207" t="s">
        <v>18</v>
      </c>
      <c r="F15" s="208"/>
      <c r="G15" s="208"/>
      <c r="H15" s="208"/>
      <c r="I15" s="208"/>
      <c r="J15" s="208"/>
      <c r="K15" s="208"/>
      <c r="L15" s="208"/>
      <c r="M15" s="208"/>
      <c r="N15" s="209"/>
      <c r="O15" s="210" t="s">
        <v>19</v>
      </c>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08"/>
      <c r="BC15" s="208"/>
      <c r="BD15" s="209"/>
      <c r="BE15" s="207" t="s">
        <v>13</v>
      </c>
      <c r="BF15" s="208"/>
      <c r="BG15" s="208"/>
      <c r="BH15" s="208"/>
      <c r="BI15" s="208"/>
      <c r="BJ15" s="208"/>
      <c r="BK15" s="208"/>
      <c r="BL15" s="208"/>
      <c r="BM15" s="208"/>
      <c r="BN15" s="208"/>
      <c r="BO15" s="208"/>
      <c r="BP15" s="208"/>
      <c r="BQ15" s="208"/>
      <c r="BR15" s="208"/>
      <c r="BS15" s="208"/>
      <c r="BT15" s="209"/>
      <c r="BU15" s="212" t="s">
        <v>20</v>
      </c>
      <c r="BV15" s="213"/>
      <c r="BW15" s="213"/>
      <c r="BX15" s="213"/>
      <c r="BY15" s="213"/>
      <c r="BZ15" s="213"/>
      <c r="CA15" s="213"/>
      <c r="CB15" s="213"/>
      <c r="CC15" s="213"/>
      <c r="CD15" s="214"/>
      <c r="CE15" s="214"/>
      <c r="CF15" s="214"/>
      <c r="CG15" s="214"/>
      <c r="CH15" s="214"/>
      <c r="CI15" s="214"/>
      <c r="CJ15" s="214"/>
      <c r="CK15" s="214"/>
      <c r="CL15" s="214"/>
      <c r="CM15" s="215"/>
    </row>
    <row r="16" spans="1:94" ht="33" customHeight="1" x14ac:dyDescent="0.4">
      <c r="A16" s="14"/>
      <c r="B16" s="204" t="s">
        <v>23</v>
      </c>
      <c r="C16" s="205"/>
      <c r="D16" s="206"/>
      <c r="E16" s="207" t="s">
        <v>166</v>
      </c>
      <c r="F16" s="208"/>
      <c r="G16" s="208"/>
      <c r="H16" s="208"/>
      <c r="I16" s="208"/>
      <c r="J16" s="208"/>
      <c r="K16" s="208"/>
      <c r="L16" s="208"/>
      <c r="M16" s="208"/>
      <c r="N16" s="209"/>
      <c r="O16" s="237" t="s">
        <v>160</v>
      </c>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08" t="s">
        <v>163</v>
      </c>
      <c r="BC16" s="208"/>
      <c r="BD16" s="209"/>
      <c r="BE16" s="207" t="s">
        <v>26</v>
      </c>
      <c r="BF16" s="208"/>
      <c r="BG16" s="208"/>
      <c r="BH16" s="208"/>
      <c r="BI16" s="208"/>
      <c r="BJ16" s="208"/>
      <c r="BK16" s="208"/>
      <c r="BL16" s="208"/>
      <c r="BM16" s="208"/>
      <c r="BN16" s="208"/>
      <c r="BO16" s="208"/>
      <c r="BP16" s="208"/>
      <c r="BQ16" s="208"/>
      <c r="BR16" s="208"/>
      <c r="BS16" s="208"/>
      <c r="BT16" s="209"/>
      <c r="BU16" s="236" t="s">
        <v>14</v>
      </c>
      <c r="BV16" s="236"/>
      <c r="BW16" s="236"/>
      <c r="BX16" s="236"/>
      <c r="BY16" s="236"/>
      <c r="BZ16" s="236"/>
      <c r="CA16" s="236"/>
      <c r="CB16" s="236"/>
      <c r="CC16" s="236"/>
      <c r="CD16" s="214"/>
      <c r="CE16" s="214"/>
      <c r="CF16" s="214"/>
      <c r="CG16" s="214"/>
      <c r="CH16" s="214"/>
      <c r="CI16" s="214"/>
      <c r="CJ16" s="214"/>
      <c r="CK16" s="214"/>
      <c r="CL16" s="214"/>
      <c r="CM16" s="215"/>
    </row>
    <row r="17" spans="1:93" ht="33" customHeight="1" x14ac:dyDescent="0.4">
      <c r="A17" s="14"/>
      <c r="B17" s="204" t="s">
        <v>30</v>
      </c>
      <c r="C17" s="205"/>
      <c r="D17" s="206"/>
      <c r="E17" s="207" t="s">
        <v>166</v>
      </c>
      <c r="F17" s="208"/>
      <c r="G17" s="208"/>
      <c r="H17" s="208"/>
      <c r="I17" s="208"/>
      <c r="J17" s="208"/>
      <c r="K17" s="208"/>
      <c r="L17" s="208"/>
      <c r="M17" s="208"/>
      <c r="N17" s="209"/>
      <c r="O17" s="237" t="s">
        <v>164</v>
      </c>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08" t="s">
        <v>165</v>
      </c>
      <c r="BC17" s="208"/>
      <c r="BD17" s="209"/>
      <c r="BE17" s="207" t="s">
        <v>26</v>
      </c>
      <c r="BF17" s="208"/>
      <c r="BG17" s="208"/>
      <c r="BH17" s="208"/>
      <c r="BI17" s="208"/>
      <c r="BJ17" s="208"/>
      <c r="BK17" s="208"/>
      <c r="BL17" s="208"/>
      <c r="BM17" s="208"/>
      <c r="BN17" s="208"/>
      <c r="BO17" s="208"/>
      <c r="BP17" s="208"/>
      <c r="BQ17" s="208"/>
      <c r="BR17" s="208"/>
      <c r="BS17" s="208"/>
      <c r="BT17" s="209"/>
      <c r="BU17" s="212" t="s">
        <v>20</v>
      </c>
      <c r="BV17" s="213"/>
      <c r="BW17" s="213"/>
      <c r="BX17" s="213"/>
      <c r="BY17" s="213"/>
      <c r="BZ17" s="213"/>
      <c r="CA17" s="213"/>
      <c r="CB17" s="213"/>
      <c r="CC17" s="213"/>
      <c r="CD17" s="214"/>
      <c r="CE17" s="214"/>
      <c r="CF17" s="214"/>
      <c r="CG17" s="214"/>
      <c r="CH17" s="214"/>
      <c r="CI17" s="214"/>
      <c r="CJ17" s="214"/>
      <c r="CK17" s="214"/>
      <c r="CL17" s="214"/>
      <c r="CM17" s="215"/>
    </row>
    <row r="18" spans="1:93" ht="25.9" customHeight="1" x14ac:dyDescent="0.4">
      <c r="A18" s="14"/>
      <c r="B18" s="271" t="s">
        <v>35</v>
      </c>
      <c r="C18" s="272"/>
      <c r="D18" s="273"/>
      <c r="E18" s="247" t="s">
        <v>21</v>
      </c>
      <c r="F18" s="248"/>
      <c r="G18" s="248"/>
      <c r="H18" s="248"/>
      <c r="I18" s="248"/>
      <c r="J18" s="248"/>
      <c r="K18" s="248"/>
      <c r="L18" s="248"/>
      <c r="M18" s="248"/>
      <c r="N18" s="249"/>
      <c r="O18" s="253" t="s">
        <v>24</v>
      </c>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48" t="s">
        <v>29</v>
      </c>
      <c r="BC18" s="248"/>
      <c r="BD18" s="249"/>
      <c r="BE18" s="247" t="s">
        <v>26</v>
      </c>
      <c r="BF18" s="248"/>
      <c r="BG18" s="248"/>
      <c r="BH18" s="248"/>
      <c r="BI18" s="248"/>
      <c r="BJ18" s="248"/>
      <c r="BK18" s="248"/>
      <c r="BL18" s="248"/>
      <c r="BM18" s="248"/>
      <c r="BN18" s="248"/>
      <c r="BO18" s="248"/>
      <c r="BP18" s="248"/>
      <c r="BQ18" s="248"/>
      <c r="BR18" s="248"/>
      <c r="BS18" s="248"/>
      <c r="BT18" s="249"/>
      <c r="BU18" s="247" t="s">
        <v>14</v>
      </c>
      <c r="BV18" s="248"/>
      <c r="BW18" s="248"/>
      <c r="BX18" s="248"/>
      <c r="BY18" s="248"/>
      <c r="BZ18" s="248"/>
      <c r="CA18" s="248"/>
      <c r="CB18" s="248"/>
      <c r="CC18" s="249"/>
      <c r="CD18" s="239"/>
      <c r="CE18" s="240"/>
      <c r="CF18" s="240"/>
      <c r="CG18" s="240"/>
      <c r="CH18" s="240"/>
      <c r="CI18" s="240"/>
      <c r="CJ18" s="240"/>
      <c r="CK18" s="240"/>
      <c r="CL18" s="240"/>
      <c r="CM18" s="241"/>
    </row>
    <row r="19" spans="1:93" ht="24" customHeight="1" x14ac:dyDescent="0.4">
      <c r="A19" s="14"/>
      <c r="B19" s="286"/>
      <c r="C19" s="287"/>
      <c r="D19" s="288"/>
      <c r="E19" s="277"/>
      <c r="F19" s="278"/>
      <c r="G19" s="278"/>
      <c r="H19" s="278"/>
      <c r="I19" s="278"/>
      <c r="J19" s="278"/>
      <c r="K19" s="278"/>
      <c r="L19" s="278"/>
      <c r="M19" s="278"/>
      <c r="N19" s="279"/>
      <c r="O19" s="245" t="s">
        <v>27</v>
      </c>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51"/>
      <c r="BC19" s="251"/>
      <c r="BD19" s="252"/>
      <c r="BE19" s="250"/>
      <c r="BF19" s="251"/>
      <c r="BG19" s="251"/>
      <c r="BH19" s="251"/>
      <c r="BI19" s="251"/>
      <c r="BJ19" s="251"/>
      <c r="BK19" s="251"/>
      <c r="BL19" s="251"/>
      <c r="BM19" s="251"/>
      <c r="BN19" s="251"/>
      <c r="BO19" s="251"/>
      <c r="BP19" s="251"/>
      <c r="BQ19" s="251"/>
      <c r="BR19" s="251"/>
      <c r="BS19" s="251"/>
      <c r="BT19" s="252"/>
      <c r="BU19" s="250"/>
      <c r="BV19" s="251"/>
      <c r="BW19" s="251"/>
      <c r="BX19" s="251"/>
      <c r="BY19" s="251"/>
      <c r="BZ19" s="251"/>
      <c r="CA19" s="251"/>
      <c r="CB19" s="251"/>
      <c r="CC19" s="252"/>
      <c r="CD19" s="242"/>
      <c r="CE19" s="243"/>
      <c r="CF19" s="243"/>
      <c r="CG19" s="243"/>
      <c r="CH19" s="243"/>
      <c r="CI19" s="243"/>
      <c r="CJ19" s="243"/>
      <c r="CK19" s="243"/>
      <c r="CL19" s="243"/>
      <c r="CM19" s="244"/>
    </row>
    <row r="20" spans="1:93" ht="33" customHeight="1" x14ac:dyDescent="0.4">
      <c r="A20" s="14"/>
      <c r="B20" s="274"/>
      <c r="C20" s="275"/>
      <c r="D20" s="276"/>
      <c r="E20" s="250"/>
      <c r="F20" s="251"/>
      <c r="G20" s="251"/>
      <c r="H20" s="251"/>
      <c r="I20" s="251"/>
      <c r="J20" s="251"/>
      <c r="K20" s="251"/>
      <c r="L20" s="251"/>
      <c r="M20" s="251"/>
      <c r="N20" s="252"/>
      <c r="O20" s="210" t="s">
        <v>28</v>
      </c>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08" t="s">
        <v>31</v>
      </c>
      <c r="BC20" s="208"/>
      <c r="BD20" s="209"/>
      <c r="BE20" s="207" t="s">
        <v>26</v>
      </c>
      <c r="BF20" s="208"/>
      <c r="BG20" s="208"/>
      <c r="BH20" s="208"/>
      <c r="BI20" s="208"/>
      <c r="BJ20" s="208"/>
      <c r="BK20" s="208"/>
      <c r="BL20" s="208"/>
      <c r="BM20" s="208"/>
      <c r="BN20" s="208"/>
      <c r="BO20" s="208"/>
      <c r="BP20" s="208"/>
      <c r="BQ20" s="208"/>
      <c r="BR20" s="208"/>
      <c r="BS20" s="208"/>
      <c r="BT20" s="209"/>
      <c r="BU20" s="212" t="s">
        <v>20</v>
      </c>
      <c r="BV20" s="213"/>
      <c r="BW20" s="213"/>
      <c r="BX20" s="213"/>
      <c r="BY20" s="213"/>
      <c r="BZ20" s="213"/>
      <c r="CA20" s="213"/>
      <c r="CB20" s="213"/>
      <c r="CC20" s="213"/>
      <c r="CD20" s="214"/>
      <c r="CE20" s="214"/>
      <c r="CF20" s="214"/>
      <c r="CG20" s="214"/>
      <c r="CH20" s="214"/>
      <c r="CI20" s="214"/>
      <c r="CJ20" s="214"/>
      <c r="CK20" s="214"/>
      <c r="CL20" s="214"/>
      <c r="CM20" s="215"/>
    </row>
    <row r="21" spans="1:93" ht="33" customHeight="1" x14ac:dyDescent="0.4">
      <c r="A21" s="14"/>
      <c r="B21" s="204" t="s">
        <v>167</v>
      </c>
      <c r="C21" s="205"/>
      <c r="D21" s="206"/>
      <c r="E21" s="207" t="s">
        <v>166</v>
      </c>
      <c r="F21" s="208"/>
      <c r="G21" s="208"/>
      <c r="H21" s="208"/>
      <c r="I21" s="208"/>
      <c r="J21" s="208"/>
      <c r="K21" s="208"/>
      <c r="L21" s="208"/>
      <c r="M21" s="208"/>
      <c r="N21" s="209"/>
      <c r="O21" s="237" t="s">
        <v>366</v>
      </c>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08" t="s">
        <v>170</v>
      </c>
      <c r="BC21" s="208"/>
      <c r="BD21" s="209"/>
      <c r="BE21" s="207" t="s">
        <v>13</v>
      </c>
      <c r="BF21" s="208"/>
      <c r="BG21" s="208"/>
      <c r="BH21" s="208"/>
      <c r="BI21" s="208"/>
      <c r="BJ21" s="208"/>
      <c r="BK21" s="208"/>
      <c r="BL21" s="208"/>
      <c r="BM21" s="208"/>
      <c r="BN21" s="208"/>
      <c r="BO21" s="208"/>
      <c r="BP21" s="208"/>
      <c r="BQ21" s="208"/>
      <c r="BR21" s="208"/>
      <c r="BS21" s="208"/>
      <c r="BT21" s="209"/>
      <c r="BU21" s="236" t="s">
        <v>14</v>
      </c>
      <c r="BV21" s="236"/>
      <c r="BW21" s="236"/>
      <c r="BX21" s="236"/>
      <c r="BY21" s="236"/>
      <c r="BZ21" s="236"/>
      <c r="CA21" s="236"/>
      <c r="CB21" s="236"/>
      <c r="CC21" s="236"/>
      <c r="CD21" s="214"/>
      <c r="CE21" s="214"/>
      <c r="CF21" s="214"/>
      <c r="CG21" s="214"/>
      <c r="CH21" s="214"/>
      <c r="CI21" s="214"/>
      <c r="CJ21" s="214"/>
      <c r="CK21" s="214"/>
      <c r="CL21" s="214"/>
      <c r="CM21" s="215"/>
    </row>
    <row r="22" spans="1:93" ht="40.15" customHeight="1" x14ac:dyDescent="0.4">
      <c r="A22" s="14"/>
      <c r="B22" s="271" t="s">
        <v>168</v>
      </c>
      <c r="C22" s="272"/>
      <c r="D22" s="273"/>
      <c r="E22" s="247" t="s">
        <v>21</v>
      </c>
      <c r="F22" s="248"/>
      <c r="G22" s="248"/>
      <c r="H22" s="248"/>
      <c r="I22" s="248"/>
      <c r="J22" s="248"/>
      <c r="K22" s="248"/>
      <c r="L22" s="248"/>
      <c r="M22" s="248"/>
      <c r="N22" s="249"/>
      <c r="O22" s="210" t="s">
        <v>260</v>
      </c>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08" t="s">
        <v>171</v>
      </c>
      <c r="BC22" s="208"/>
      <c r="BD22" s="209"/>
      <c r="BE22" s="255" t="s">
        <v>32</v>
      </c>
      <c r="BF22" s="256"/>
      <c r="BG22" s="256"/>
      <c r="BH22" s="256"/>
      <c r="BI22" s="256"/>
      <c r="BJ22" s="256"/>
      <c r="BK22" s="256"/>
      <c r="BL22" s="256"/>
      <c r="BM22" s="256"/>
      <c r="BN22" s="256"/>
      <c r="BO22" s="256"/>
      <c r="BP22" s="256"/>
      <c r="BQ22" s="256"/>
      <c r="BR22" s="256"/>
      <c r="BS22" s="256"/>
      <c r="BT22" s="257"/>
      <c r="BU22" s="277" t="s">
        <v>14</v>
      </c>
      <c r="BV22" s="278"/>
      <c r="BW22" s="278"/>
      <c r="BX22" s="278"/>
      <c r="BY22" s="278"/>
      <c r="BZ22" s="278"/>
      <c r="CA22" s="278"/>
      <c r="CB22" s="278"/>
      <c r="CC22" s="279"/>
      <c r="CD22" s="239"/>
      <c r="CE22" s="240"/>
      <c r="CF22" s="240"/>
      <c r="CG22" s="240"/>
      <c r="CH22" s="240"/>
      <c r="CI22" s="240"/>
      <c r="CJ22" s="240"/>
      <c r="CK22" s="240"/>
      <c r="CL22" s="240"/>
      <c r="CM22" s="241"/>
    </row>
    <row r="23" spans="1:93" ht="52.9" customHeight="1" x14ac:dyDescent="0.4">
      <c r="A23" s="14"/>
      <c r="B23" s="274"/>
      <c r="C23" s="275"/>
      <c r="D23" s="276"/>
      <c r="E23" s="250"/>
      <c r="F23" s="251"/>
      <c r="G23" s="251"/>
      <c r="H23" s="251"/>
      <c r="I23" s="251"/>
      <c r="J23" s="251"/>
      <c r="K23" s="251"/>
      <c r="L23" s="251"/>
      <c r="M23" s="251"/>
      <c r="N23" s="252"/>
      <c r="O23" s="237" t="s">
        <v>33</v>
      </c>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08" t="s">
        <v>171</v>
      </c>
      <c r="BC23" s="208"/>
      <c r="BD23" s="209"/>
      <c r="BE23" s="255" t="s">
        <v>34</v>
      </c>
      <c r="BF23" s="256"/>
      <c r="BG23" s="256"/>
      <c r="BH23" s="256"/>
      <c r="BI23" s="256"/>
      <c r="BJ23" s="256"/>
      <c r="BK23" s="256"/>
      <c r="BL23" s="256"/>
      <c r="BM23" s="256"/>
      <c r="BN23" s="256"/>
      <c r="BO23" s="256"/>
      <c r="BP23" s="256"/>
      <c r="BQ23" s="256"/>
      <c r="BR23" s="256"/>
      <c r="BS23" s="256"/>
      <c r="BT23" s="257"/>
      <c r="BU23" s="250"/>
      <c r="BV23" s="251"/>
      <c r="BW23" s="251"/>
      <c r="BX23" s="251"/>
      <c r="BY23" s="251"/>
      <c r="BZ23" s="251"/>
      <c r="CA23" s="251"/>
      <c r="CB23" s="251"/>
      <c r="CC23" s="252"/>
      <c r="CD23" s="242"/>
      <c r="CE23" s="243"/>
      <c r="CF23" s="243"/>
      <c r="CG23" s="243"/>
      <c r="CH23" s="243"/>
      <c r="CI23" s="243"/>
      <c r="CJ23" s="243"/>
      <c r="CK23" s="243"/>
      <c r="CL23" s="243"/>
      <c r="CM23" s="244"/>
    </row>
    <row r="24" spans="1:93" ht="33" customHeight="1" x14ac:dyDescent="0.4">
      <c r="A24" s="14"/>
      <c r="B24" s="204" t="s">
        <v>169</v>
      </c>
      <c r="C24" s="205"/>
      <c r="D24" s="206"/>
      <c r="E24" s="207" t="s">
        <v>166</v>
      </c>
      <c r="F24" s="208"/>
      <c r="G24" s="208"/>
      <c r="H24" s="208"/>
      <c r="I24" s="208"/>
      <c r="J24" s="208"/>
      <c r="K24" s="208"/>
      <c r="L24" s="208"/>
      <c r="M24" s="208"/>
      <c r="N24" s="209"/>
      <c r="O24" s="237" t="s">
        <v>172</v>
      </c>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08"/>
      <c r="BC24" s="208"/>
      <c r="BD24" s="209"/>
      <c r="BE24" s="207" t="s">
        <v>13</v>
      </c>
      <c r="BF24" s="208"/>
      <c r="BG24" s="208"/>
      <c r="BH24" s="208"/>
      <c r="BI24" s="208"/>
      <c r="BJ24" s="208"/>
      <c r="BK24" s="208"/>
      <c r="BL24" s="208"/>
      <c r="BM24" s="208"/>
      <c r="BN24" s="208"/>
      <c r="BO24" s="208"/>
      <c r="BP24" s="208"/>
      <c r="BQ24" s="208"/>
      <c r="BR24" s="208"/>
      <c r="BS24" s="208"/>
      <c r="BT24" s="209"/>
      <c r="BU24" s="212" t="s">
        <v>20</v>
      </c>
      <c r="BV24" s="213"/>
      <c r="BW24" s="213"/>
      <c r="BX24" s="213"/>
      <c r="BY24" s="213"/>
      <c r="BZ24" s="213"/>
      <c r="CA24" s="213"/>
      <c r="CB24" s="213"/>
      <c r="CC24" s="213"/>
      <c r="CD24" s="214"/>
      <c r="CE24" s="214"/>
      <c r="CF24" s="214"/>
      <c r="CG24" s="214"/>
      <c r="CH24" s="214"/>
      <c r="CI24" s="214"/>
      <c r="CJ24" s="214"/>
      <c r="CK24" s="214"/>
      <c r="CL24" s="214"/>
      <c r="CM24" s="215"/>
    </row>
    <row r="25" spans="1:93" ht="33" customHeight="1" x14ac:dyDescent="0.4">
      <c r="A25" s="14"/>
      <c r="B25" s="204" t="s">
        <v>268</v>
      </c>
      <c r="C25" s="205"/>
      <c r="D25" s="206"/>
      <c r="E25" s="207" t="s">
        <v>166</v>
      </c>
      <c r="F25" s="208"/>
      <c r="G25" s="208"/>
      <c r="H25" s="208"/>
      <c r="I25" s="208"/>
      <c r="J25" s="208"/>
      <c r="K25" s="208"/>
      <c r="L25" s="208"/>
      <c r="M25" s="208"/>
      <c r="N25" s="209"/>
      <c r="O25" s="237" t="s">
        <v>173</v>
      </c>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08"/>
      <c r="BC25" s="208"/>
      <c r="BD25" s="209"/>
      <c r="BE25" s="207" t="s">
        <v>13</v>
      </c>
      <c r="BF25" s="208"/>
      <c r="BG25" s="208"/>
      <c r="BH25" s="208"/>
      <c r="BI25" s="208"/>
      <c r="BJ25" s="208"/>
      <c r="BK25" s="208"/>
      <c r="BL25" s="208"/>
      <c r="BM25" s="208"/>
      <c r="BN25" s="208"/>
      <c r="BO25" s="208"/>
      <c r="BP25" s="208"/>
      <c r="BQ25" s="208"/>
      <c r="BR25" s="208"/>
      <c r="BS25" s="208"/>
      <c r="BT25" s="209"/>
      <c r="BU25" s="212" t="s">
        <v>20</v>
      </c>
      <c r="BV25" s="213"/>
      <c r="BW25" s="213"/>
      <c r="BX25" s="213"/>
      <c r="BY25" s="213"/>
      <c r="BZ25" s="213"/>
      <c r="CA25" s="213"/>
      <c r="CB25" s="213"/>
      <c r="CC25" s="213"/>
      <c r="CD25" s="214"/>
      <c r="CE25" s="214"/>
      <c r="CF25" s="214"/>
      <c r="CG25" s="214"/>
      <c r="CH25" s="214"/>
      <c r="CI25" s="214"/>
      <c r="CJ25" s="214"/>
      <c r="CK25" s="214"/>
      <c r="CL25" s="214"/>
      <c r="CM25" s="215"/>
    </row>
    <row r="26" spans="1:93" ht="33" customHeight="1" thickBot="1" x14ac:dyDescent="0.45">
      <c r="A26" s="14"/>
      <c r="B26" s="258" t="s">
        <v>269</v>
      </c>
      <c r="C26" s="259"/>
      <c r="D26" s="260"/>
      <c r="E26" s="261" t="s">
        <v>21</v>
      </c>
      <c r="F26" s="262"/>
      <c r="G26" s="262"/>
      <c r="H26" s="262"/>
      <c r="I26" s="262"/>
      <c r="J26" s="262"/>
      <c r="K26" s="262"/>
      <c r="L26" s="262"/>
      <c r="M26" s="262"/>
      <c r="N26" s="263"/>
      <c r="O26" s="264" t="s">
        <v>36</v>
      </c>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2"/>
      <c r="BC26" s="262"/>
      <c r="BD26" s="263"/>
      <c r="BE26" s="266" t="s">
        <v>37</v>
      </c>
      <c r="BF26" s="267"/>
      <c r="BG26" s="267"/>
      <c r="BH26" s="267"/>
      <c r="BI26" s="267"/>
      <c r="BJ26" s="267"/>
      <c r="BK26" s="267"/>
      <c r="BL26" s="267"/>
      <c r="BM26" s="267"/>
      <c r="BN26" s="267"/>
      <c r="BO26" s="267"/>
      <c r="BP26" s="267"/>
      <c r="BQ26" s="267"/>
      <c r="BR26" s="267"/>
      <c r="BS26" s="267"/>
      <c r="BT26" s="268"/>
      <c r="BU26" s="269" t="s">
        <v>20</v>
      </c>
      <c r="BV26" s="270"/>
      <c r="BW26" s="270"/>
      <c r="BX26" s="270"/>
      <c r="BY26" s="270"/>
      <c r="BZ26" s="270"/>
      <c r="CA26" s="270"/>
      <c r="CB26" s="270"/>
      <c r="CC26" s="270"/>
      <c r="CD26" s="284"/>
      <c r="CE26" s="284"/>
      <c r="CF26" s="284"/>
      <c r="CG26" s="284"/>
      <c r="CH26" s="284"/>
      <c r="CI26" s="284"/>
      <c r="CJ26" s="284"/>
      <c r="CK26" s="284"/>
      <c r="CL26" s="284"/>
      <c r="CM26" s="285"/>
    </row>
    <row r="27" spans="1:93" ht="9.6" customHeight="1" x14ac:dyDescent="0.4">
      <c r="A27" s="14"/>
      <c r="B27" s="14"/>
      <c r="C27" s="14"/>
      <c r="D27" s="14"/>
      <c r="E27" s="16"/>
      <c r="F27" s="16"/>
      <c r="G27" s="17"/>
      <c r="H27" s="17"/>
      <c r="I27" s="17"/>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row>
    <row r="28" spans="1:93" ht="19.5" x14ac:dyDescent="0.4">
      <c r="A28" s="14"/>
      <c r="B28" s="281" t="s">
        <v>163</v>
      </c>
      <c r="C28" s="281"/>
      <c r="D28" s="281"/>
      <c r="E28" s="281"/>
      <c r="F28" s="281" t="s">
        <v>367</v>
      </c>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14"/>
    </row>
    <row r="29" spans="1:93" ht="19.5" x14ac:dyDescent="0.4">
      <c r="A29" s="14"/>
      <c r="B29" s="282" t="s">
        <v>22</v>
      </c>
      <c r="C29" s="282"/>
      <c r="D29" s="282"/>
      <c r="E29" s="282"/>
      <c r="F29" s="283" t="s">
        <v>343</v>
      </c>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14"/>
    </row>
    <row r="30" spans="1:93" ht="19.5" customHeight="1" x14ac:dyDescent="0.4">
      <c r="A30" s="14"/>
      <c r="B30" s="282" t="s">
        <v>25</v>
      </c>
      <c r="C30" s="282"/>
      <c r="D30" s="282"/>
      <c r="E30" s="282"/>
      <c r="F30" s="283" t="s">
        <v>261</v>
      </c>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14"/>
    </row>
    <row r="31" spans="1:93" ht="40.15" customHeight="1" x14ac:dyDescent="0.4">
      <c r="A31" s="14"/>
      <c r="B31" s="282" t="s">
        <v>29</v>
      </c>
      <c r="C31" s="282"/>
      <c r="D31" s="282"/>
      <c r="E31" s="282"/>
      <c r="F31" s="283" t="s">
        <v>38</v>
      </c>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14"/>
    </row>
    <row r="32" spans="1:93" ht="39" customHeight="1" x14ac:dyDescent="0.4">
      <c r="A32" s="14"/>
      <c r="B32" s="282" t="s">
        <v>31</v>
      </c>
      <c r="C32" s="282"/>
      <c r="D32" s="282"/>
      <c r="E32" s="282"/>
      <c r="F32" s="283" t="s">
        <v>39</v>
      </c>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14"/>
    </row>
    <row r="33" spans="1:93" ht="19.5" customHeight="1" x14ac:dyDescent="0.4">
      <c r="A33" s="14"/>
      <c r="B33" s="282" t="s">
        <v>171</v>
      </c>
      <c r="C33" s="282"/>
      <c r="D33" s="282"/>
      <c r="E33" s="282"/>
      <c r="F33" s="283" t="s">
        <v>262</v>
      </c>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14"/>
    </row>
    <row r="34" spans="1:93" ht="19.5" x14ac:dyDescent="0.4">
      <c r="A34" s="14"/>
      <c r="B34" s="282"/>
      <c r="C34" s="282"/>
      <c r="D34" s="282"/>
      <c r="E34" s="282"/>
      <c r="F34" s="283" t="s">
        <v>40</v>
      </c>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14"/>
    </row>
    <row r="35" spans="1:93" ht="19.5" x14ac:dyDescent="0.4">
      <c r="A35" s="14"/>
      <c r="B35" s="282"/>
      <c r="C35" s="282"/>
      <c r="D35" s="282"/>
      <c r="E35" s="282"/>
      <c r="F35" s="283" t="s">
        <v>41</v>
      </c>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14"/>
    </row>
    <row r="36" spans="1:93" ht="19.5" x14ac:dyDescent="0.4">
      <c r="A36" s="14"/>
      <c r="B36" s="280"/>
      <c r="C36" s="280"/>
      <c r="D36" s="280"/>
      <c r="E36" s="280"/>
      <c r="F36" s="281" t="s">
        <v>263</v>
      </c>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14"/>
    </row>
    <row r="37" spans="1:93" ht="19.5" x14ac:dyDescent="0.4">
      <c r="A37" s="14"/>
      <c r="B37" s="14"/>
      <c r="C37" s="14"/>
      <c r="D37" s="14"/>
      <c r="E37" s="16"/>
      <c r="F37" s="16"/>
      <c r="G37" s="17"/>
      <c r="H37" s="17"/>
      <c r="I37" s="17"/>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row>
    <row r="38" spans="1:93" ht="19.5" x14ac:dyDescent="0.4">
      <c r="A38" s="14"/>
      <c r="B38" s="14"/>
      <c r="C38" s="14"/>
      <c r="D38" s="14"/>
      <c r="E38" s="16"/>
      <c r="F38" s="16"/>
      <c r="G38" s="17"/>
      <c r="H38" s="17"/>
      <c r="I38" s="17"/>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row>
    <row r="39" spans="1:93" ht="19.5" x14ac:dyDescent="0.4">
      <c r="A39" s="14"/>
      <c r="B39" s="14"/>
      <c r="C39" s="14"/>
      <c r="D39" s="14"/>
      <c r="E39" s="16"/>
      <c r="F39" s="16"/>
      <c r="G39" s="17"/>
      <c r="H39" s="17"/>
      <c r="I39" s="17"/>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row>
    <row r="40" spans="1:93" ht="19.5" x14ac:dyDescent="0.4">
      <c r="A40" s="14"/>
      <c r="B40" s="14"/>
      <c r="C40" s="14"/>
      <c r="D40" s="14"/>
      <c r="E40" s="16"/>
      <c r="F40" s="16"/>
      <c r="G40" s="17"/>
      <c r="H40" s="17"/>
      <c r="I40" s="17"/>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row>
    <row r="41" spans="1:93" ht="19.5" x14ac:dyDescent="0.4">
      <c r="A41" s="14"/>
      <c r="B41" s="14"/>
      <c r="C41" s="14"/>
      <c r="D41" s="14"/>
      <c r="E41" s="16"/>
      <c r="F41" s="16"/>
      <c r="G41" s="17"/>
      <c r="H41" s="17"/>
      <c r="I41" s="17"/>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row>
    <row r="42" spans="1:93" ht="19.5" x14ac:dyDescent="0.4">
      <c r="A42" s="14"/>
      <c r="B42" s="14"/>
      <c r="C42" s="14"/>
      <c r="D42" s="14"/>
      <c r="E42" s="16"/>
      <c r="F42" s="16"/>
      <c r="G42" s="17"/>
      <c r="H42" s="17"/>
      <c r="I42" s="17"/>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row>
    <row r="43" spans="1:93" ht="19.5" x14ac:dyDescent="0.4">
      <c r="A43" s="14"/>
      <c r="B43" s="14"/>
      <c r="C43" s="14"/>
      <c r="D43" s="14"/>
      <c r="E43" s="16"/>
      <c r="F43" s="16"/>
      <c r="G43" s="17"/>
      <c r="H43" s="17"/>
      <c r="I43" s="17"/>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row>
    <row r="44" spans="1:93" ht="19.5" x14ac:dyDescent="0.4">
      <c r="A44" s="14"/>
      <c r="B44" s="14"/>
      <c r="C44" s="14"/>
      <c r="D44" s="14"/>
      <c r="E44" s="16"/>
      <c r="F44" s="16"/>
      <c r="G44" s="17"/>
      <c r="H44" s="17"/>
      <c r="I44" s="17"/>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row>
    <row r="45" spans="1:93" ht="19.5" x14ac:dyDescent="0.4">
      <c r="A45" s="14"/>
      <c r="B45" s="14"/>
      <c r="C45" s="14"/>
      <c r="D45" s="14"/>
      <c r="E45" s="16"/>
      <c r="F45" s="16"/>
      <c r="G45" s="17"/>
      <c r="H45" s="17"/>
      <c r="I45" s="17"/>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row>
  </sheetData>
  <mergeCells count="126">
    <mergeCell ref="CD24:CM24"/>
    <mergeCell ref="B25:D25"/>
    <mergeCell ref="E25:N25"/>
    <mergeCell ref="O25:BA25"/>
    <mergeCell ref="BB25:BD25"/>
    <mergeCell ref="BE25:BT25"/>
    <mergeCell ref="BU25:CC25"/>
    <mergeCell ref="CD25:CM25"/>
    <mergeCell ref="B24:D24"/>
    <mergeCell ref="E24:N24"/>
    <mergeCell ref="O24:BA24"/>
    <mergeCell ref="BB24:BD24"/>
    <mergeCell ref="BE24:BT24"/>
    <mergeCell ref="B21:D21"/>
    <mergeCell ref="E21:N21"/>
    <mergeCell ref="O21:BA21"/>
    <mergeCell ref="BB21:BD21"/>
    <mergeCell ref="BE21:BT21"/>
    <mergeCell ref="B17:D17"/>
    <mergeCell ref="E17:N17"/>
    <mergeCell ref="O17:BA17"/>
    <mergeCell ref="BB17:BD17"/>
    <mergeCell ref="BE17:BT17"/>
    <mergeCell ref="B18:D20"/>
    <mergeCell ref="E18:N20"/>
    <mergeCell ref="BU17:CC17"/>
    <mergeCell ref="CD17:CM17"/>
    <mergeCell ref="B36:E36"/>
    <mergeCell ref="F36:CN36"/>
    <mergeCell ref="B32:E32"/>
    <mergeCell ref="F32:CN32"/>
    <mergeCell ref="B34:E34"/>
    <mergeCell ref="F34:CN34"/>
    <mergeCell ref="B35:E35"/>
    <mergeCell ref="F35:CN35"/>
    <mergeCell ref="B33:E33"/>
    <mergeCell ref="F33:CN33"/>
    <mergeCell ref="B28:E28"/>
    <mergeCell ref="F28:CN28"/>
    <mergeCell ref="B29:E29"/>
    <mergeCell ref="F29:CN29"/>
    <mergeCell ref="B31:E31"/>
    <mergeCell ref="F31:CN31"/>
    <mergeCell ref="CD26:CM26"/>
    <mergeCell ref="B30:E30"/>
    <mergeCell ref="F30:CN30"/>
    <mergeCell ref="CD22:CM23"/>
    <mergeCell ref="O23:BA23"/>
    <mergeCell ref="BB23:BD23"/>
    <mergeCell ref="BE23:BT23"/>
    <mergeCell ref="B26:D26"/>
    <mergeCell ref="E26:N26"/>
    <mergeCell ref="O26:BA26"/>
    <mergeCell ref="BB26:BD26"/>
    <mergeCell ref="BE26:BT26"/>
    <mergeCell ref="BU26:CC26"/>
    <mergeCell ref="B22:D23"/>
    <mergeCell ref="E22:N23"/>
    <mergeCell ref="O22:BA22"/>
    <mergeCell ref="BB22:BD22"/>
    <mergeCell ref="BE22:BT22"/>
    <mergeCell ref="BU22:CC23"/>
    <mergeCell ref="BU24:CC24"/>
    <mergeCell ref="CD18:CM19"/>
    <mergeCell ref="O19:BA19"/>
    <mergeCell ref="O20:BA20"/>
    <mergeCell ref="BB20:BD20"/>
    <mergeCell ref="BE20:BT20"/>
    <mergeCell ref="BU20:CC20"/>
    <mergeCell ref="CD20:CM20"/>
    <mergeCell ref="BU18:CC19"/>
    <mergeCell ref="BU21:CC21"/>
    <mergeCell ref="CD21:CM21"/>
    <mergeCell ref="O18:BA18"/>
    <mergeCell ref="BB18:BD19"/>
    <mergeCell ref="BE18:BT19"/>
    <mergeCell ref="CD15:CM15"/>
    <mergeCell ref="B16:D16"/>
    <mergeCell ref="E16:N16"/>
    <mergeCell ref="O16:BA16"/>
    <mergeCell ref="BB16:BD16"/>
    <mergeCell ref="BE16:BT16"/>
    <mergeCell ref="BU16:CC16"/>
    <mergeCell ref="CD16:CM16"/>
    <mergeCell ref="B15:D15"/>
    <mergeCell ref="E15:N15"/>
    <mergeCell ref="O15:BA15"/>
    <mergeCell ref="BB15:BD15"/>
    <mergeCell ref="BE15:BT15"/>
    <mergeCell ref="BU15:CC15"/>
    <mergeCell ref="E13:N13"/>
    <mergeCell ref="O13:BA13"/>
    <mergeCell ref="BB13:BD13"/>
    <mergeCell ref="BE13:BT13"/>
    <mergeCell ref="BU13:CC13"/>
    <mergeCell ref="CD13:CM13"/>
    <mergeCell ref="B12:D12"/>
    <mergeCell ref="E12:N12"/>
    <mergeCell ref="O12:BA12"/>
    <mergeCell ref="BB12:BD12"/>
    <mergeCell ref="BE12:BT12"/>
    <mergeCell ref="BU12:CC12"/>
    <mergeCell ref="B14:D14"/>
    <mergeCell ref="E14:N14"/>
    <mergeCell ref="O14:BA14"/>
    <mergeCell ref="BB14:BD14"/>
    <mergeCell ref="BE14:BT14"/>
    <mergeCell ref="BU14:CC14"/>
    <mergeCell ref="CD14:CM14"/>
    <mergeCell ref="CD11:CM11"/>
    <mergeCell ref="B1:AI1"/>
    <mergeCell ref="B2:CN2"/>
    <mergeCell ref="B3:CN3"/>
    <mergeCell ref="C5:S5"/>
    <mergeCell ref="T5:CM5"/>
    <mergeCell ref="B10:CN10"/>
    <mergeCell ref="B11:D11"/>
    <mergeCell ref="E11:N11"/>
    <mergeCell ref="O11:BD11"/>
    <mergeCell ref="BE11:BT11"/>
    <mergeCell ref="BU11:CC11"/>
    <mergeCell ref="C8:L8"/>
    <mergeCell ref="M8:CM8"/>
    <mergeCell ref="C7:CM7"/>
    <mergeCell ref="CD12:CM12"/>
    <mergeCell ref="B13:D13"/>
  </mergeCells>
  <phoneticPr fontId="3"/>
  <conditionalFormatting sqref="M8">
    <cfRule type="cellIs" dxfId="142" priority="1" operator="equal">
      <formula>""</formula>
    </cfRule>
  </conditionalFormatting>
  <printOptions horizontalCentered="1"/>
  <pageMargins left="0.39370078740157483" right="0.39370078740157483" top="0.31496062992125984" bottom="0.23622047244094491" header="0.31496062992125984" footer="0.23622047244094491"/>
  <pageSetup paperSize="9" scale="75"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66675</xdr:colOff>
                    <xdr:row>11</xdr:row>
                    <xdr:rowOff>95250</xdr:rowOff>
                  </from>
                  <to>
                    <xdr:col>87</xdr:col>
                    <xdr:colOff>47625</xdr:colOff>
                    <xdr:row>11</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66675</xdr:colOff>
                    <xdr:row>12</xdr:row>
                    <xdr:rowOff>95250</xdr:rowOff>
                  </from>
                  <to>
                    <xdr:col>87</xdr:col>
                    <xdr:colOff>47625</xdr:colOff>
                    <xdr:row>12</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66675</xdr:colOff>
                    <xdr:row>15</xdr:row>
                    <xdr:rowOff>123825</xdr:rowOff>
                  </from>
                  <to>
                    <xdr:col>87</xdr:col>
                    <xdr:colOff>47625</xdr:colOff>
                    <xdr:row>15</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66675</xdr:colOff>
                    <xdr:row>17</xdr:row>
                    <xdr:rowOff>209550</xdr:rowOff>
                  </from>
                  <to>
                    <xdr:col>87</xdr:col>
                    <xdr:colOff>47625</xdr:colOff>
                    <xdr:row>18</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66675</xdr:colOff>
                    <xdr:row>25</xdr:row>
                    <xdr:rowOff>85725</xdr:rowOff>
                  </from>
                  <to>
                    <xdr:col>87</xdr:col>
                    <xdr:colOff>47625</xdr:colOff>
                    <xdr:row>25</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84</xdr:col>
                    <xdr:colOff>66675</xdr:colOff>
                    <xdr:row>21</xdr:row>
                    <xdr:rowOff>381000</xdr:rowOff>
                  </from>
                  <to>
                    <xdr:col>87</xdr:col>
                    <xdr:colOff>47625</xdr:colOff>
                    <xdr:row>22</xdr:row>
                    <xdr:rowOff>123825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84</xdr:col>
                    <xdr:colOff>66675</xdr:colOff>
                    <xdr:row>19</xdr:row>
                    <xdr:rowOff>95250</xdr:rowOff>
                  </from>
                  <to>
                    <xdr:col>87</xdr:col>
                    <xdr:colOff>47625</xdr:colOff>
                    <xdr:row>19</xdr:row>
                    <xdr:rowOff>352425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84</xdr:col>
                    <xdr:colOff>66675</xdr:colOff>
                    <xdr:row>14</xdr:row>
                    <xdr:rowOff>95250</xdr:rowOff>
                  </from>
                  <to>
                    <xdr:col>87</xdr:col>
                    <xdr:colOff>47625</xdr:colOff>
                    <xdr:row>14</xdr:row>
                    <xdr:rowOff>352425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14</xdr:col>
                    <xdr:colOff>19050</xdr:colOff>
                    <xdr:row>6</xdr:row>
                    <xdr:rowOff>266700</xdr:rowOff>
                  </from>
                  <to>
                    <xdr:col>29</xdr:col>
                    <xdr:colOff>57150</xdr:colOff>
                    <xdr:row>9</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26</xdr:col>
                    <xdr:colOff>38100</xdr:colOff>
                    <xdr:row>6</xdr:row>
                    <xdr:rowOff>266700</xdr:rowOff>
                  </from>
                  <to>
                    <xdr:col>41</xdr:col>
                    <xdr:colOff>76200</xdr:colOff>
                    <xdr:row>9</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38</xdr:col>
                    <xdr:colOff>19050</xdr:colOff>
                    <xdr:row>6</xdr:row>
                    <xdr:rowOff>257175</xdr:rowOff>
                  </from>
                  <to>
                    <xdr:col>53</xdr:col>
                    <xdr:colOff>57150</xdr:colOff>
                    <xdr:row>9</xdr:row>
                    <xdr:rowOff>28575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84</xdr:col>
                    <xdr:colOff>66675</xdr:colOff>
                    <xdr:row>16</xdr:row>
                    <xdr:rowOff>123825</xdr:rowOff>
                  </from>
                  <to>
                    <xdr:col>87</xdr:col>
                    <xdr:colOff>38100</xdr:colOff>
                    <xdr:row>16</xdr:row>
                    <xdr:rowOff>361950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84</xdr:col>
                    <xdr:colOff>66675</xdr:colOff>
                    <xdr:row>20</xdr:row>
                    <xdr:rowOff>123825</xdr:rowOff>
                  </from>
                  <to>
                    <xdr:col>87</xdr:col>
                    <xdr:colOff>38100</xdr:colOff>
                    <xdr:row>20</xdr:row>
                    <xdr:rowOff>361950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84</xdr:col>
                    <xdr:colOff>66675</xdr:colOff>
                    <xdr:row>23</xdr:row>
                    <xdr:rowOff>95250</xdr:rowOff>
                  </from>
                  <to>
                    <xdr:col>87</xdr:col>
                    <xdr:colOff>38100</xdr:colOff>
                    <xdr:row>23</xdr:row>
                    <xdr:rowOff>342900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84</xdr:col>
                    <xdr:colOff>66675</xdr:colOff>
                    <xdr:row>24</xdr:row>
                    <xdr:rowOff>95250</xdr:rowOff>
                  </from>
                  <to>
                    <xdr:col>87</xdr:col>
                    <xdr:colOff>38100</xdr:colOff>
                    <xdr:row>24</xdr:row>
                    <xdr:rowOff>342900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84</xdr:col>
                    <xdr:colOff>66675</xdr:colOff>
                    <xdr:row>13</xdr:row>
                    <xdr:rowOff>95250</xdr:rowOff>
                  </from>
                  <to>
                    <xdr:col>87</xdr:col>
                    <xdr:colOff>47625</xdr:colOff>
                    <xdr:row>13</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O62"/>
  <sheetViews>
    <sheetView showGridLines="0" view="pageBreakPreview" zoomScale="70" zoomScaleSheetLayoutView="70" workbookViewId="0"/>
  </sheetViews>
  <sheetFormatPr defaultColWidth="1.25" defaultRowHeight="16.5" x14ac:dyDescent="0.4"/>
  <cols>
    <col min="1" max="1" width="1.25" style="12" customWidth="1"/>
    <col min="2" max="4" width="1.375" style="12" customWidth="1"/>
    <col min="5" max="6" width="1.375" style="20" customWidth="1"/>
    <col min="7" max="9" width="1.375" style="21" customWidth="1"/>
    <col min="10" max="41" width="1.375" style="12" customWidth="1"/>
    <col min="42" max="45" width="1.25" style="12"/>
    <col min="46" max="46" width="1.25" style="12" customWidth="1"/>
    <col min="47" max="54" width="1.25" style="12"/>
    <col min="55" max="55" width="1.25" style="12" customWidth="1"/>
    <col min="56" max="93" width="1.375" style="12" customWidth="1"/>
    <col min="94" max="94" width="1.625" style="12" customWidth="1"/>
    <col min="95" max="102" width="1.25" style="12"/>
    <col min="103" max="103" width="8.875" style="12" hidden="1" customWidth="1"/>
    <col min="104" max="104" width="15.5" style="12" hidden="1" customWidth="1"/>
    <col min="105" max="256" width="1.25" style="12"/>
    <col min="257" max="262" width="1.25" style="12" customWidth="1"/>
    <col min="263" max="384" width="1.25" style="12"/>
    <col min="385" max="391" width="1.25" style="12" customWidth="1"/>
    <col min="392" max="395" width="1.25" style="12"/>
    <col min="396" max="396" width="1.125" style="12" customWidth="1"/>
    <col min="397" max="640" width="1.25" style="12"/>
    <col min="641" max="647" width="1.25" style="12" customWidth="1"/>
    <col min="648" max="651" width="1.25" style="12"/>
    <col min="652" max="652" width="1.125" style="12" customWidth="1"/>
    <col min="653" max="896" width="1.25" style="12"/>
    <col min="897" max="903" width="1.25" style="12" customWidth="1"/>
    <col min="904" max="907" width="1.25" style="12"/>
    <col min="908" max="908" width="1.125" style="12" customWidth="1"/>
    <col min="909" max="1152" width="1.25" style="12"/>
    <col min="1153" max="1159" width="1.25" style="12" customWidth="1"/>
    <col min="1160" max="1163" width="1.25" style="12"/>
    <col min="1164" max="1164" width="1.125" style="12" customWidth="1"/>
    <col min="1165" max="1408" width="1.25" style="12"/>
    <col min="1409" max="1415" width="1.25" style="12" customWidth="1"/>
    <col min="1416" max="1419" width="1.25" style="12"/>
    <col min="1420" max="1420" width="1.125" style="12" customWidth="1"/>
    <col min="1421" max="1664" width="1.25" style="12"/>
    <col min="1665" max="1671" width="1.25" style="12" customWidth="1"/>
    <col min="1672" max="1675" width="1.25" style="12"/>
    <col min="1676" max="1676" width="1.125" style="12" customWidth="1"/>
    <col min="1677" max="1920" width="1.25" style="12"/>
    <col min="1921" max="1927" width="1.25" style="12" customWidth="1"/>
    <col min="1928" max="1931" width="1.25" style="12"/>
    <col min="1932" max="1932" width="1.125" style="12" customWidth="1"/>
    <col min="1933" max="2176" width="1.25" style="12"/>
    <col min="2177" max="2183" width="1.25" style="12" customWidth="1"/>
    <col min="2184" max="2187" width="1.25" style="12"/>
    <col min="2188" max="2188" width="1.125" style="12" customWidth="1"/>
    <col min="2189" max="2432" width="1.25" style="12"/>
    <col min="2433" max="2439" width="1.25" style="12" customWidth="1"/>
    <col min="2440" max="2443" width="1.25" style="12"/>
    <col min="2444" max="2444" width="1.125" style="12" customWidth="1"/>
    <col min="2445" max="2688" width="1.25" style="12"/>
    <col min="2689" max="2695" width="1.25" style="12" customWidth="1"/>
    <col min="2696" max="2699" width="1.25" style="12"/>
    <col min="2700" max="2700" width="1.125" style="12" customWidth="1"/>
    <col min="2701" max="2944" width="1.25" style="12"/>
    <col min="2945" max="2951" width="1.25" style="12" customWidth="1"/>
    <col min="2952" max="2955" width="1.25" style="12"/>
    <col min="2956" max="2956" width="1.125" style="12" customWidth="1"/>
    <col min="2957" max="3200" width="1.25" style="12"/>
    <col min="3201" max="3207" width="1.25" style="12" customWidth="1"/>
    <col min="3208" max="3211" width="1.25" style="12"/>
    <col min="3212" max="3212" width="1.125" style="12" customWidth="1"/>
    <col min="3213" max="3456" width="1.25" style="12"/>
    <col min="3457" max="3463" width="1.25" style="12" customWidth="1"/>
    <col min="3464" max="3467" width="1.25" style="12"/>
    <col min="3468" max="3468" width="1.125" style="12" customWidth="1"/>
    <col min="3469" max="3712" width="1.25" style="12"/>
    <col min="3713" max="3719" width="1.25" style="12" customWidth="1"/>
    <col min="3720" max="3723" width="1.25" style="12"/>
    <col min="3724" max="3724" width="1.125" style="12" customWidth="1"/>
    <col min="3725" max="3968" width="1.25" style="12"/>
    <col min="3969" max="3975" width="1.25" style="12" customWidth="1"/>
    <col min="3976" max="3979" width="1.25" style="12"/>
    <col min="3980" max="3980" width="1.125" style="12" customWidth="1"/>
    <col min="3981" max="4224" width="1.25" style="12"/>
    <col min="4225" max="4231" width="1.25" style="12" customWidth="1"/>
    <col min="4232" max="4235" width="1.25" style="12"/>
    <col min="4236" max="4236" width="1.125" style="12" customWidth="1"/>
    <col min="4237" max="4480" width="1.25" style="12"/>
    <col min="4481" max="4487" width="1.25" style="12" customWidth="1"/>
    <col min="4488" max="4491" width="1.25" style="12"/>
    <col min="4492" max="4492" width="1.125" style="12" customWidth="1"/>
    <col min="4493" max="4736" width="1.25" style="12"/>
    <col min="4737" max="4743" width="1.25" style="12" customWidth="1"/>
    <col min="4744" max="4747" width="1.25" style="12"/>
    <col min="4748" max="4748" width="1.125" style="12" customWidth="1"/>
    <col min="4749" max="4992" width="1.25" style="12"/>
    <col min="4993" max="4999" width="1.25" style="12" customWidth="1"/>
    <col min="5000" max="5003" width="1.25" style="12"/>
    <col min="5004" max="5004" width="1.125" style="12" customWidth="1"/>
    <col min="5005" max="5248" width="1.25" style="12"/>
    <col min="5249" max="5255" width="1.25" style="12" customWidth="1"/>
    <col min="5256" max="5259" width="1.25" style="12"/>
    <col min="5260" max="5260" width="1.125" style="12" customWidth="1"/>
    <col min="5261" max="5504" width="1.25" style="12"/>
    <col min="5505" max="5511" width="1.25" style="12" customWidth="1"/>
    <col min="5512" max="5515" width="1.25" style="12"/>
    <col min="5516" max="5516" width="1.125" style="12" customWidth="1"/>
    <col min="5517" max="5760" width="1.25" style="12"/>
    <col min="5761" max="5767" width="1.25" style="12" customWidth="1"/>
    <col min="5768" max="5771" width="1.25" style="12"/>
    <col min="5772" max="5772" width="1.125" style="12" customWidth="1"/>
    <col min="5773" max="6016" width="1.25" style="12"/>
    <col min="6017" max="6023" width="1.25" style="12" customWidth="1"/>
    <col min="6024" max="6027" width="1.25" style="12"/>
    <col min="6028" max="6028" width="1.125" style="12" customWidth="1"/>
    <col min="6029" max="6272" width="1.25" style="12"/>
    <col min="6273" max="6279" width="1.25" style="12" customWidth="1"/>
    <col min="6280" max="6283" width="1.25" style="12"/>
    <col min="6284" max="6284" width="1.125" style="12" customWidth="1"/>
    <col min="6285" max="6528" width="1.25" style="12"/>
    <col min="6529" max="6535" width="1.25" style="12" customWidth="1"/>
    <col min="6536" max="6539" width="1.25" style="12"/>
    <col min="6540" max="6540" width="1.125" style="12" customWidth="1"/>
    <col min="6541" max="6784" width="1.25" style="12"/>
    <col min="6785" max="6791" width="1.25" style="12" customWidth="1"/>
    <col min="6792" max="6795" width="1.25" style="12"/>
    <col min="6796" max="6796" width="1.125" style="12" customWidth="1"/>
    <col min="6797" max="7040" width="1.25" style="12"/>
    <col min="7041" max="7047" width="1.25" style="12" customWidth="1"/>
    <col min="7048" max="7051" width="1.25" style="12"/>
    <col min="7052" max="7052" width="1.125" style="12" customWidth="1"/>
    <col min="7053" max="7296" width="1.25" style="12"/>
    <col min="7297" max="7303" width="1.25" style="12" customWidth="1"/>
    <col min="7304" max="7307" width="1.25" style="12"/>
    <col min="7308" max="7308" width="1.125" style="12" customWidth="1"/>
    <col min="7309" max="7552" width="1.25" style="12"/>
    <col min="7553" max="7559" width="1.25" style="12" customWidth="1"/>
    <col min="7560" max="7563" width="1.25" style="12"/>
    <col min="7564" max="7564" width="1.125" style="12" customWidth="1"/>
    <col min="7565" max="7808" width="1.25" style="12"/>
    <col min="7809" max="7815" width="1.25" style="12" customWidth="1"/>
    <col min="7816" max="7819" width="1.25" style="12"/>
    <col min="7820" max="7820" width="1.125" style="12" customWidth="1"/>
    <col min="7821" max="8064" width="1.25" style="12"/>
    <col min="8065" max="8071" width="1.25" style="12" customWidth="1"/>
    <col min="8072" max="8075" width="1.25" style="12"/>
    <col min="8076" max="8076" width="1.125" style="12" customWidth="1"/>
    <col min="8077" max="8320" width="1.25" style="12"/>
    <col min="8321" max="8327" width="1.25" style="12" customWidth="1"/>
    <col min="8328" max="8331" width="1.25" style="12"/>
    <col min="8332" max="8332" width="1.125" style="12" customWidth="1"/>
    <col min="8333" max="8576" width="1.25" style="12"/>
    <col min="8577" max="8583" width="1.25" style="12" customWidth="1"/>
    <col min="8584" max="8587" width="1.25" style="12"/>
    <col min="8588" max="8588" width="1.125" style="12" customWidth="1"/>
    <col min="8589" max="8832" width="1.25" style="12"/>
    <col min="8833" max="8839" width="1.25" style="12" customWidth="1"/>
    <col min="8840" max="8843" width="1.25" style="12"/>
    <col min="8844" max="8844" width="1.125" style="12" customWidth="1"/>
    <col min="8845" max="9088" width="1.25" style="12"/>
    <col min="9089" max="9095" width="1.25" style="12" customWidth="1"/>
    <col min="9096" max="9099" width="1.25" style="12"/>
    <col min="9100" max="9100" width="1.125" style="12" customWidth="1"/>
    <col min="9101" max="9344" width="1.25" style="12"/>
    <col min="9345" max="9351" width="1.25" style="12" customWidth="1"/>
    <col min="9352" max="9355" width="1.25" style="12"/>
    <col min="9356" max="9356" width="1.125" style="12" customWidth="1"/>
    <col min="9357" max="9600" width="1.25" style="12"/>
    <col min="9601" max="9607" width="1.25" style="12" customWidth="1"/>
    <col min="9608" max="9611" width="1.25" style="12"/>
    <col min="9612" max="9612" width="1.125" style="12" customWidth="1"/>
    <col min="9613" max="9856" width="1.25" style="12"/>
    <col min="9857" max="9863" width="1.25" style="12" customWidth="1"/>
    <col min="9864" max="9867" width="1.25" style="12"/>
    <col min="9868" max="9868" width="1.125" style="12" customWidth="1"/>
    <col min="9869" max="10112" width="1.25" style="12"/>
    <col min="10113" max="10119" width="1.25" style="12" customWidth="1"/>
    <col min="10120" max="10123" width="1.25" style="12"/>
    <col min="10124" max="10124" width="1.125" style="12" customWidth="1"/>
    <col min="10125" max="10368" width="1.25" style="12"/>
    <col min="10369" max="10375" width="1.25" style="12" customWidth="1"/>
    <col min="10376" max="10379" width="1.25" style="12"/>
    <col min="10380" max="10380" width="1.125" style="12" customWidth="1"/>
    <col min="10381" max="10624" width="1.25" style="12"/>
    <col min="10625" max="10631" width="1.25" style="12" customWidth="1"/>
    <col min="10632" max="10635" width="1.25" style="12"/>
    <col min="10636" max="10636" width="1.125" style="12" customWidth="1"/>
    <col min="10637" max="10880" width="1.25" style="12"/>
    <col min="10881" max="10887" width="1.25" style="12" customWidth="1"/>
    <col min="10888" max="10891" width="1.25" style="12"/>
    <col min="10892" max="10892" width="1.125" style="12" customWidth="1"/>
    <col min="10893" max="11136" width="1.25" style="12"/>
    <col min="11137" max="11143" width="1.25" style="12" customWidth="1"/>
    <col min="11144" max="11147" width="1.25" style="12"/>
    <col min="11148" max="11148" width="1.125" style="12" customWidth="1"/>
    <col min="11149" max="11392" width="1.25" style="12"/>
    <col min="11393" max="11399" width="1.25" style="12" customWidth="1"/>
    <col min="11400" max="11403" width="1.25" style="12"/>
    <col min="11404" max="11404" width="1.125" style="12" customWidth="1"/>
    <col min="11405" max="11648" width="1.25" style="12"/>
    <col min="11649" max="11655" width="1.25" style="12" customWidth="1"/>
    <col min="11656" max="11659" width="1.25" style="12"/>
    <col min="11660" max="11660" width="1.125" style="12" customWidth="1"/>
    <col min="11661" max="11904" width="1.25" style="12"/>
    <col min="11905" max="11911" width="1.25" style="12" customWidth="1"/>
    <col min="11912" max="11915" width="1.25" style="12"/>
    <col min="11916" max="11916" width="1.125" style="12" customWidth="1"/>
    <col min="11917" max="12160" width="1.25" style="12"/>
    <col min="12161" max="12167" width="1.25" style="12" customWidth="1"/>
    <col min="12168" max="12171" width="1.25" style="12"/>
    <col min="12172" max="12172" width="1.125" style="12" customWidth="1"/>
    <col min="12173" max="12416" width="1.25" style="12"/>
    <col min="12417" max="12423" width="1.25" style="12" customWidth="1"/>
    <col min="12424" max="12427" width="1.25" style="12"/>
    <col min="12428" max="12428" width="1.125" style="12" customWidth="1"/>
    <col min="12429" max="12672" width="1.25" style="12"/>
    <col min="12673" max="12679" width="1.25" style="12" customWidth="1"/>
    <col min="12680" max="12683" width="1.25" style="12"/>
    <col min="12684" max="12684" width="1.125" style="12" customWidth="1"/>
    <col min="12685" max="12928" width="1.25" style="12"/>
    <col min="12929" max="12935" width="1.25" style="12" customWidth="1"/>
    <col min="12936" max="12939" width="1.25" style="12"/>
    <col min="12940" max="12940" width="1.125" style="12" customWidth="1"/>
    <col min="12941" max="13184" width="1.25" style="12"/>
    <col min="13185" max="13191" width="1.25" style="12" customWidth="1"/>
    <col min="13192" max="13195" width="1.25" style="12"/>
    <col min="13196" max="13196" width="1.125" style="12" customWidth="1"/>
    <col min="13197" max="13440" width="1.25" style="12"/>
    <col min="13441" max="13447" width="1.25" style="12" customWidth="1"/>
    <col min="13448" max="13451" width="1.25" style="12"/>
    <col min="13452" max="13452" width="1.125" style="12" customWidth="1"/>
    <col min="13453" max="13696" width="1.25" style="12"/>
    <col min="13697" max="13703" width="1.25" style="12" customWidth="1"/>
    <col min="13704" max="13707" width="1.25" style="12"/>
    <col min="13708" max="13708" width="1.125" style="12" customWidth="1"/>
    <col min="13709" max="13952" width="1.25" style="12"/>
    <col min="13953" max="13959" width="1.25" style="12" customWidth="1"/>
    <col min="13960" max="13963" width="1.25" style="12"/>
    <col min="13964" max="13964" width="1.125" style="12" customWidth="1"/>
    <col min="13965" max="14208" width="1.25" style="12"/>
    <col min="14209" max="14215" width="1.25" style="12" customWidth="1"/>
    <col min="14216" max="14219" width="1.25" style="12"/>
    <col min="14220" max="14220" width="1.125" style="12" customWidth="1"/>
    <col min="14221" max="14464" width="1.25" style="12"/>
    <col min="14465" max="14471" width="1.25" style="12" customWidth="1"/>
    <col min="14472" max="14475" width="1.25" style="12"/>
    <col min="14476" max="14476" width="1.125" style="12" customWidth="1"/>
    <col min="14477" max="14720" width="1.25" style="12"/>
    <col min="14721" max="14727" width="1.25" style="12" customWidth="1"/>
    <col min="14728" max="14731" width="1.25" style="12"/>
    <col min="14732" max="14732" width="1.125" style="12" customWidth="1"/>
    <col min="14733" max="14976" width="1.25" style="12"/>
    <col min="14977" max="14983" width="1.25" style="12" customWidth="1"/>
    <col min="14984" max="14987" width="1.25" style="12"/>
    <col min="14988" max="14988" width="1.125" style="12" customWidth="1"/>
    <col min="14989" max="15232" width="1.25" style="12"/>
    <col min="15233" max="15239" width="1.25" style="12" customWidth="1"/>
    <col min="15240" max="15243" width="1.25" style="12"/>
    <col min="15244" max="15244" width="1.125" style="12" customWidth="1"/>
    <col min="15245" max="15488" width="1.25" style="12"/>
    <col min="15489" max="15495" width="1.25" style="12" customWidth="1"/>
    <col min="15496" max="15499" width="1.25" style="12"/>
    <col min="15500" max="15500" width="1.125" style="12" customWidth="1"/>
    <col min="15501" max="16384" width="1.25" style="12"/>
  </cols>
  <sheetData>
    <row r="1" spans="1:171" s="22" customFormat="1" ht="21" customHeight="1" x14ac:dyDescent="0.4">
      <c r="B1" s="14" t="s">
        <v>42</v>
      </c>
      <c r="C1" s="14"/>
      <c r="D1" s="14"/>
      <c r="E1" s="16"/>
      <c r="F1" s="16"/>
      <c r="G1" s="23"/>
      <c r="H1" s="23"/>
      <c r="I1" s="23"/>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407" t="s">
        <v>43</v>
      </c>
      <c r="AQ1" s="408"/>
      <c r="AR1" s="408"/>
      <c r="AS1" s="408"/>
      <c r="AT1" s="408"/>
      <c r="AU1" s="408"/>
      <c r="AV1" s="408"/>
      <c r="AW1" s="408"/>
      <c r="AX1" s="408"/>
      <c r="AY1" s="408"/>
      <c r="AZ1" s="408"/>
      <c r="BA1" s="408"/>
      <c r="BB1" s="408"/>
      <c r="BC1" s="408"/>
      <c r="BD1" s="12"/>
      <c r="BE1" s="414" t="s">
        <v>368</v>
      </c>
      <c r="BF1" s="415"/>
      <c r="BG1" s="415"/>
      <c r="BH1" s="415"/>
      <c r="BI1" s="415"/>
      <c r="BJ1" s="415"/>
      <c r="BK1" s="415"/>
      <c r="BL1" s="415"/>
      <c r="BM1" s="416"/>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P1" s="12"/>
      <c r="CQ1" s="19"/>
      <c r="CR1" s="12"/>
      <c r="CS1" s="12"/>
      <c r="CT1" s="12"/>
      <c r="CU1" s="19"/>
      <c r="CV1" s="19"/>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row>
    <row r="2" spans="1:171" s="22" customFormat="1" ht="12.75" customHeight="1" x14ac:dyDescent="0.4">
      <c r="B2" s="14"/>
      <c r="C2" s="14"/>
      <c r="D2" s="14"/>
      <c r="E2" s="16"/>
      <c r="F2" s="16"/>
      <c r="G2" s="23"/>
      <c r="H2" s="23"/>
      <c r="I2" s="23"/>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247"/>
      <c r="AQ2" s="248"/>
      <c r="AR2" s="248"/>
      <c r="AS2" s="248"/>
      <c r="AT2" s="248"/>
      <c r="AU2" s="248"/>
      <c r="AV2" s="248"/>
      <c r="AW2" s="248"/>
      <c r="AX2" s="248"/>
      <c r="AY2" s="248"/>
      <c r="AZ2" s="248"/>
      <c r="BA2" s="248"/>
      <c r="BB2" s="248"/>
      <c r="BC2" s="249"/>
      <c r="BD2" s="12"/>
      <c r="BE2" s="417"/>
      <c r="BF2" s="418"/>
      <c r="BG2" s="418"/>
      <c r="BH2" s="418"/>
      <c r="BI2" s="418"/>
      <c r="BJ2" s="418"/>
      <c r="BK2" s="418"/>
      <c r="BL2" s="418"/>
      <c r="BM2" s="419"/>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P2" s="12"/>
      <c r="CQ2" s="19"/>
      <c r="CR2" s="12"/>
      <c r="CS2" s="12"/>
      <c r="CT2" s="12"/>
      <c r="CU2" s="19"/>
      <c r="CV2" s="19"/>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row>
    <row r="3" spans="1:171" s="22" customFormat="1" ht="37.5" customHeight="1" x14ac:dyDescent="0.4">
      <c r="B3" s="14"/>
      <c r="C3" s="391" t="s">
        <v>369</v>
      </c>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P3" s="277"/>
      <c r="AQ3" s="278"/>
      <c r="AR3" s="278"/>
      <c r="AS3" s="278"/>
      <c r="AT3" s="278"/>
      <c r="AU3" s="278"/>
      <c r="AV3" s="278"/>
      <c r="AW3" s="278"/>
      <c r="AX3" s="278"/>
      <c r="AY3" s="278"/>
      <c r="AZ3" s="278"/>
      <c r="BA3" s="278"/>
      <c r="BB3" s="278"/>
      <c r="BC3" s="279"/>
      <c r="BD3" s="12"/>
      <c r="BE3" s="420" t="s">
        <v>232</v>
      </c>
      <c r="BF3" s="421"/>
      <c r="BG3" s="421"/>
      <c r="BH3" s="421"/>
      <c r="BI3" s="421"/>
      <c r="BJ3" s="421"/>
      <c r="BK3" s="421"/>
      <c r="BL3" s="421"/>
      <c r="BM3" s="422"/>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P3" s="12"/>
      <c r="CQ3" s="24"/>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row>
    <row r="4" spans="1:171" ht="21" customHeight="1" x14ac:dyDescent="0.4">
      <c r="B4" s="25"/>
      <c r="C4" s="25"/>
      <c r="D4" s="25"/>
      <c r="E4" s="26"/>
      <c r="F4" s="26"/>
      <c r="G4" s="27"/>
      <c r="H4" s="27"/>
      <c r="I4" s="27"/>
      <c r="J4" s="25"/>
      <c r="K4" s="25"/>
      <c r="L4" s="25"/>
      <c r="M4" s="25"/>
      <c r="N4" s="25"/>
      <c r="O4" s="25"/>
      <c r="P4" s="25"/>
      <c r="Q4" s="25"/>
      <c r="R4" s="25"/>
      <c r="AP4" s="277"/>
      <c r="AQ4" s="278"/>
      <c r="AR4" s="278"/>
      <c r="AS4" s="278"/>
      <c r="AT4" s="278"/>
      <c r="AU4" s="278"/>
      <c r="AV4" s="278"/>
      <c r="AW4" s="278"/>
      <c r="AX4" s="278"/>
      <c r="AY4" s="278"/>
      <c r="AZ4" s="278"/>
      <c r="BA4" s="278"/>
      <c r="BB4" s="278"/>
      <c r="BC4" s="279"/>
      <c r="BE4" s="406" t="s">
        <v>233</v>
      </c>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28"/>
    </row>
    <row r="5" spans="1:171" ht="25.5" customHeight="1" x14ac:dyDescent="0.4">
      <c r="B5" s="29" t="s">
        <v>44</v>
      </c>
      <c r="C5" s="30"/>
      <c r="D5" s="30"/>
      <c r="E5" s="30"/>
      <c r="F5" s="30"/>
      <c r="G5" s="30"/>
      <c r="H5" s="30"/>
      <c r="I5" s="30"/>
      <c r="J5" s="30"/>
      <c r="K5" s="31"/>
      <c r="L5" s="14"/>
      <c r="M5" s="14"/>
      <c r="N5" s="14"/>
      <c r="O5" s="14"/>
      <c r="P5" s="14"/>
      <c r="Q5" s="14"/>
      <c r="R5" s="14"/>
      <c r="S5" s="14"/>
      <c r="T5" s="14"/>
      <c r="U5" s="14"/>
      <c r="V5" s="14"/>
      <c r="W5" s="14"/>
      <c r="X5" s="14"/>
      <c r="Y5" s="14"/>
      <c r="Z5" s="14"/>
      <c r="AA5" s="14"/>
      <c r="AP5" s="250"/>
      <c r="AQ5" s="251"/>
      <c r="AR5" s="251"/>
      <c r="AS5" s="251"/>
      <c r="AT5" s="251"/>
      <c r="AU5" s="251"/>
      <c r="AV5" s="251"/>
      <c r="AW5" s="251"/>
      <c r="AX5" s="251"/>
      <c r="AY5" s="251"/>
      <c r="AZ5" s="251"/>
      <c r="BA5" s="251"/>
      <c r="BB5" s="251"/>
      <c r="BC5" s="252"/>
      <c r="BE5" s="396" t="s">
        <v>45</v>
      </c>
      <c r="BF5" s="397"/>
      <c r="BG5" s="397"/>
      <c r="BH5" s="397"/>
      <c r="BI5" s="397"/>
      <c r="BJ5" s="397"/>
      <c r="BK5" s="397"/>
      <c r="BL5" s="397"/>
      <c r="BM5" s="397"/>
      <c r="BN5" s="348"/>
      <c r="BO5" s="349"/>
      <c r="BP5" s="349"/>
      <c r="BQ5" s="349"/>
      <c r="BR5" s="349"/>
      <c r="BS5" s="349"/>
      <c r="BT5" s="349"/>
      <c r="BU5" s="349"/>
      <c r="BV5" s="349"/>
      <c r="BW5" s="349"/>
      <c r="BX5" s="349"/>
      <c r="BY5" s="349"/>
      <c r="BZ5" s="350" t="s">
        <v>46</v>
      </c>
      <c r="CA5" s="350"/>
      <c r="CB5" s="350"/>
      <c r="CC5" s="380"/>
      <c r="CD5" s="380"/>
      <c r="CE5" s="380"/>
      <c r="CF5" s="380"/>
      <c r="CG5" s="350" t="s">
        <v>47</v>
      </c>
      <c r="CH5" s="350"/>
      <c r="CI5" s="380"/>
      <c r="CJ5" s="380"/>
      <c r="CK5" s="380"/>
      <c r="CL5" s="380"/>
      <c r="CM5" s="350" t="s">
        <v>48</v>
      </c>
      <c r="CN5" s="381"/>
      <c r="CO5" s="22"/>
    </row>
    <row r="6" spans="1:171" ht="25.5" customHeight="1" x14ac:dyDescent="0.4">
      <c r="B6" s="14"/>
      <c r="C6" s="14"/>
      <c r="D6" s="33"/>
      <c r="E6" s="33"/>
      <c r="F6" s="33"/>
      <c r="G6" s="33"/>
      <c r="H6" s="33"/>
      <c r="I6" s="33"/>
      <c r="J6" s="33"/>
      <c r="K6" s="33"/>
      <c r="L6" s="14"/>
      <c r="M6" s="14"/>
      <c r="N6" s="14"/>
      <c r="O6" s="14"/>
      <c r="P6" s="278" t="s">
        <v>49</v>
      </c>
      <c r="Q6" s="278"/>
      <c r="R6" s="278"/>
      <c r="S6" s="278"/>
      <c r="T6" s="278"/>
      <c r="U6" s="278"/>
      <c r="V6" s="278"/>
      <c r="W6" s="278"/>
      <c r="X6" s="14" t="s">
        <v>50</v>
      </c>
      <c r="Y6" s="14"/>
      <c r="Z6" s="14"/>
      <c r="AA6" s="14"/>
      <c r="BE6" s="346" t="s">
        <v>287</v>
      </c>
      <c r="BF6" s="347"/>
      <c r="BG6" s="347"/>
      <c r="BH6" s="347"/>
      <c r="BI6" s="347"/>
      <c r="BJ6" s="347"/>
      <c r="BK6" s="347"/>
      <c r="BL6" s="347"/>
      <c r="BM6" s="347"/>
      <c r="BN6" s="348"/>
      <c r="BO6" s="349"/>
      <c r="BP6" s="349"/>
      <c r="BQ6" s="349"/>
      <c r="BR6" s="349"/>
      <c r="BS6" s="349"/>
      <c r="BT6" s="349"/>
      <c r="BU6" s="349"/>
      <c r="BV6" s="349"/>
      <c r="BW6" s="349"/>
      <c r="BX6" s="349"/>
      <c r="BY6" s="349"/>
      <c r="BZ6" s="350" t="s">
        <v>46</v>
      </c>
      <c r="CA6" s="350"/>
      <c r="CB6" s="350"/>
      <c r="CC6" s="380"/>
      <c r="CD6" s="380"/>
      <c r="CE6" s="380"/>
      <c r="CF6" s="380"/>
      <c r="CG6" s="350" t="s">
        <v>47</v>
      </c>
      <c r="CH6" s="350"/>
      <c r="CI6" s="380"/>
      <c r="CJ6" s="380"/>
      <c r="CK6" s="380"/>
      <c r="CL6" s="380"/>
      <c r="CM6" s="350" t="s">
        <v>48</v>
      </c>
      <c r="CN6" s="381"/>
      <c r="EN6" s="34"/>
    </row>
    <row r="7" spans="1:171" ht="5.25" customHeight="1" x14ac:dyDescent="0.4">
      <c r="C7" s="14"/>
      <c r="D7" s="14"/>
      <c r="E7" s="16"/>
      <c r="F7" s="16"/>
      <c r="G7" s="23"/>
      <c r="H7" s="23"/>
      <c r="I7" s="23"/>
      <c r="J7" s="14"/>
      <c r="K7" s="35"/>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36"/>
      <c r="AS7" s="36"/>
      <c r="AT7" s="36"/>
      <c r="AU7" s="36"/>
      <c r="AV7" s="36"/>
      <c r="AZ7" s="36"/>
      <c r="BA7" s="36"/>
      <c r="BB7" s="36"/>
      <c r="BC7" s="36"/>
      <c r="BD7" s="36"/>
      <c r="BE7" s="36"/>
      <c r="BF7" s="36"/>
      <c r="BG7" s="36"/>
      <c r="BH7" s="36"/>
      <c r="BI7" s="36"/>
      <c r="BJ7" s="36"/>
      <c r="BO7" s="36"/>
      <c r="BP7" s="36"/>
      <c r="BQ7" s="36"/>
      <c r="BR7" s="36"/>
      <c r="BS7" s="36"/>
      <c r="BT7" s="36"/>
      <c r="BU7" s="36"/>
      <c r="BV7" s="36"/>
      <c r="BW7" s="36"/>
      <c r="BX7" s="36"/>
      <c r="BY7" s="36"/>
      <c r="BZ7" s="36"/>
      <c r="CA7" s="36"/>
      <c r="CB7" s="36"/>
      <c r="CC7" s="36"/>
      <c r="CD7" s="36"/>
      <c r="CE7" s="36"/>
      <c r="CF7" s="36"/>
      <c r="CG7" s="36"/>
      <c r="CH7" s="36"/>
      <c r="CI7" s="36"/>
      <c r="CJ7" s="36"/>
      <c r="CK7" s="36"/>
      <c r="CL7" s="36"/>
    </row>
    <row r="8" spans="1:171" ht="24" x14ac:dyDescent="0.4">
      <c r="B8" s="392" t="s">
        <v>51</v>
      </c>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row>
    <row r="9" spans="1:171" ht="24" customHeight="1" x14ac:dyDescent="0.4">
      <c r="A9" s="278" t="s">
        <v>52</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278"/>
      <c r="CK9" s="278"/>
      <c r="CL9" s="278"/>
      <c r="CM9" s="278"/>
      <c r="CN9" s="278"/>
      <c r="CO9" s="278"/>
    </row>
    <row r="10" spans="1:171" ht="4.5" customHeight="1" x14ac:dyDescent="0.4">
      <c r="B10" s="37"/>
      <c r="C10" s="37"/>
      <c r="E10" s="12"/>
      <c r="G10" s="38"/>
      <c r="H10" s="38"/>
      <c r="I10" s="38"/>
      <c r="J10" s="20"/>
      <c r="K10" s="20"/>
    </row>
    <row r="11" spans="1:171" ht="42" customHeight="1" x14ac:dyDescent="0.4">
      <c r="B11" s="393" t="s">
        <v>264</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row>
    <row r="12" spans="1:171" ht="3.75" customHeight="1" x14ac:dyDescent="0.4">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40"/>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row>
    <row r="13" spans="1:171" ht="30" customHeight="1" x14ac:dyDescent="0.4">
      <c r="B13" s="394" t="s">
        <v>53</v>
      </c>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row>
    <row r="14" spans="1:171" ht="30" customHeight="1" x14ac:dyDescent="0.4">
      <c r="B14" s="395" t="s">
        <v>54</v>
      </c>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Y14" s="1"/>
    </row>
    <row r="15" spans="1:171" ht="30" customHeight="1" x14ac:dyDescent="0.4">
      <c r="B15" s="382" t="s">
        <v>55</v>
      </c>
      <c r="C15" s="383"/>
      <c r="D15" s="383"/>
      <c r="E15" s="383"/>
      <c r="F15" s="383"/>
      <c r="G15" s="383"/>
      <c r="H15" s="383"/>
      <c r="I15" s="383"/>
      <c r="J15" s="383"/>
      <c r="K15" s="384"/>
      <c r="L15" s="409" t="s">
        <v>56</v>
      </c>
      <c r="M15" s="410"/>
      <c r="N15" s="410"/>
      <c r="O15" s="410"/>
      <c r="P15" s="410"/>
      <c r="Q15" s="411"/>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3"/>
      <c r="AY15" s="360" t="s">
        <v>57</v>
      </c>
      <c r="AZ15" s="361"/>
      <c r="BA15" s="361"/>
      <c r="BB15" s="361"/>
      <c r="BC15" s="361"/>
      <c r="BD15" s="361"/>
      <c r="BE15" s="361"/>
      <c r="BF15" s="361"/>
      <c r="BG15" s="361"/>
      <c r="BH15" s="361"/>
      <c r="BI15" s="362"/>
      <c r="BJ15" s="351"/>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3"/>
      <c r="CY15" s="1"/>
    </row>
    <row r="16" spans="1:171" ht="30" customHeight="1" x14ac:dyDescent="0.4">
      <c r="B16" s="385"/>
      <c r="C16" s="386"/>
      <c r="D16" s="386"/>
      <c r="E16" s="386"/>
      <c r="F16" s="386"/>
      <c r="G16" s="386"/>
      <c r="H16" s="386"/>
      <c r="I16" s="386"/>
      <c r="J16" s="386"/>
      <c r="K16" s="387"/>
      <c r="L16" s="354"/>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6"/>
      <c r="AY16" s="360" t="s">
        <v>58</v>
      </c>
      <c r="AZ16" s="361"/>
      <c r="BA16" s="361"/>
      <c r="BB16" s="361"/>
      <c r="BC16" s="361"/>
      <c r="BD16" s="361"/>
      <c r="BE16" s="361"/>
      <c r="BF16" s="361"/>
      <c r="BG16" s="361"/>
      <c r="BH16" s="361"/>
      <c r="BI16" s="362"/>
      <c r="BJ16" s="351"/>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3"/>
      <c r="CY16" s="1"/>
    </row>
    <row r="17" spans="1:103" ht="30" customHeight="1" x14ac:dyDescent="0.4">
      <c r="B17" s="388"/>
      <c r="C17" s="389"/>
      <c r="D17" s="389"/>
      <c r="E17" s="389"/>
      <c r="F17" s="389"/>
      <c r="G17" s="389"/>
      <c r="H17" s="389"/>
      <c r="I17" s="389"/>
      <c r="J17" s="389"/>
      <c r="K17" s="390"/>
      <c r="L17" s="357"/>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9"/>
      <c r="AY17" s="300" t="s">
        <v>59</v>
      </c>
      <c r="AZ17" s="301"/>
      <c r="BA17" s="301"/>
      <c r="BB17" s="301"/>
      <c r="BC17" s="301"/>
      <c r="BD17" s="301"/>
      <c r="BE17" s="301"/>
      <c r="BF17" s="301"/>
      <c r="BG17" s="301"/>
      <c r="BH17" s="301"/>
      <c r="BI17" s="302"/>
      <c r="BJ17" s="332"/>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4"/>
      <c r="CY17" s="1"/>
    </row>
    <row r="18" spans="1:103" ht="19.5" x14ac:dyDescent="0.4">
      <c r="B18" s="313" t="s">
        <v>60</v>
      </c>
      <c r="C18" s="314"/>
      <c r="D18" s="314"/>
      <c r="E18" s="314"/>
      <c r="F18" s="314"/>
      <c r="G18" s="314"/>
      <c r="H18" s="314"/>
      <c r="I18" s="314"/>
      <c r="J18" s="314"/>
      <c r="K18" s="314"/>
      <c r="L18" s="317" t="s">
        <v>61</v>
      </c>
      <c r="M18" s="318"/>
      <c r="N18" s="318"/>
      <c r="P18" s="319"/>
      <c r="Q18" s="319"/>
      <c r="R18" s="319"/>
      <c r="S18" s="319"/>
      <c r="T18" s="319"/>
      <c r="U18" s="319"/>
      <c r="V18" s="319"/>
      <c r="W18" s="319"/>
      <c r="X18" s="319"/>
      <c r="Y18" s="319"/>
      <c r="Z18" s="319"/>
      <c r="AA18" s="319"/>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4"/>
      <c r="CY18" s="1"/>
    </row>
    <row r="19" spans="1:103" ht="21.75" customHeight="1" x14ac:dyDescent="0.4">
      <c r="B19" s="313"/>
      <c r="C19" s="314"/>
      <c r="D19" s="314"/>
      <c r="E19" s="314"/>
      <c r="F19" s="314"/>
      <c r="G19" s="314"/>
      <c r="H19" s="314"/>
      <c r="I19" s="314"/>
      <c r="J19" s="314"/>
      <c r="K19" s="314"/>
      <c r="L19" s="365"/>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7"/>
      <c r="CY19" s="1"/>
    </row>
    <row r="20" spans="1:103" ht="21.95" customHeight="1" x14ac:dyDescent="0.4">
      <c r="B20" s="315"/>
      <c r="C20" s="316"/>
      <c r="D20" s="316"/>
      <c r="E20" s="316"/>
      <c r="F20" s="316"/>
      <c r="G20" s="316"/>
      <c r="H20" s="316"/>
      <c r="I20" s="316"/>
      <c r="J20" s="316"/>
      <c r="K20" s="316"/>
      <c r="L20" s="368"/>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70"/>
      <c r="CY20" s="1"/>
    </row>
    <row r="21" spans="1:103" ht="9.75" customHeight="1" x14ac:dyDescent="0.4">
      <c r="A21" s="12" t="s">
        <v>62</v>
      </c>
      <c r="B21" s="41"/>
      <c r="C21" s="41"/>
      <c r="D21" s="41"/>
      <c r="E21" s="12"/>
      <c r="F21" s="12"/>
      <c r="U21" s="41"/>
      <c r="V21" s="41"/>
      <c r="W21" s="41"/>
      <c r="X21" s="42"/>
      <c r="Y21" s="43"/>
      <c r="Z21" s="43"/>
      <c r="AA21" s="43"/>
      <c r="AB21" s="43"/>
      <c r="AC21" s="43"/>
      <c r="AD21" s="43"/>
      <c r="AE21" s="43"/>
      <c r="AF21" s="43"/>
      <c r="AG21" s="43"/>
      <c r="AH21" s="43"/>
      <c r="AI21" s="43"/>
      <c r="AJ21" s="43"/>
      <c r="AK21" s="43"/>
      <c r="AL21" s="43"/>
      <c r="AM21" s="43"/>
      <c r="AN21" s="43"/>
      <c r="AO21" s="43"/>
      <c r="AP21" s="43"/>
      <c r="AQ21" s="43"/>
      <c r="AR21" s="14"/>
      <c r="AS21" s="14"/>
      <c r="AU21" s="44"/>
      <c r="AV21" s="44"/>
      <c r="AW21" s="44"/>
      <c r="AX21" s="44"/>
      <c r="AY21" s="44"/>
      <c r="AZ21" s="44"/>
      <c r="BA21" s="44"/>
      <c r="BB21" s="44"/>
      <c r="BC21" s="44"/>
      <c r="BD21" s="44"/>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16"/>
      <c r="CN21" s="16"/>
      <c r="CY21" s="1"/>
    </row>
    <row r="22" spans="1:103" ht="30" customHeight="1" x14ac:dyDescent="0.4">
      <c r="B22" s="371" t="s">
        <v>63</v>
      </c>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Y22" s="1"/>
    </row>
    <row r="23" spans="1:103" ht="41.25" customHeight="1" x14ac:dyDescent="0.4">
      <c r="B23" s="300" t="s">
        <v>299</v>
      </c>
      <c r="C23" s="301"/>
      <c r="D23" s="301"/>
      <c r="E23" s="301"/>
      <c r="F23" s="301"/>
      <c r="G23" s="301"/>
      <c r="H23" s="301"/>
      <c r="I23" s="301"/>
      <c r="J23" s="301"/>
      <c r="K23" s="301"/>
      <c r="L23" s="323"/>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s="378" t="s">
        <v>340</v>
      </c>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c r="CN23" s="379"/>
      <c r="CY23" s="1"/>
    </row>
    <row r="24" spans="1:103" ht="30" customHeight="1" x14ac:dyDescent="0.4">
      <c r="B24" s="327" t="s">
        <v>64</v>
      </c>
      <c r="C24" s="328"/>
      <c r="D24" s="328"/>
      <c r="E24" s="328"/>
      <c r="F24" s="328"/>
      <c r="G24" s="328"/>
      <c r="H24" s="328"/>
      <c r="I24" s="328"/>
      <c r="J24" s="328"/>
      <c r="K24" s="328"/>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1"/>
      <c r="AY24" s="300" t="s">
        <v>65</v>
      </c>
      <c r="AZ24" s="301"/>
      <c r="BA24" s="301"/>
      <c r="BB24" s="301"/>
      <c r="BC24" s="301"/>
      <c r="BD24" s="301"/>
      <c r="BE24" s="301"/>
      <c r="BF24" s="301"/>
      <c r="BG24" s="301"/>
      <c r="BH24" s="301"/>
      <c r="BI24" s="302"/>
      <c r="BJ24" s="332"/>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4"/>
      <c r="CY24" s="1"/>
    </row>
    <row r="25" spans="1:103" ht="30" customHeight="1" x14ac:dyDescent="0.4">
      <c r="B25" s="306"/>
      <c r="C25" s="307"/>
      <c r="D25" s="307"/>
      <c r="E25" s="307"/>
      <c r="F25" s="307"/>
      <c r="G25" s="307"/>
      <c r="H25" s="307"/>
      <c r="I25" s="307"/>
      <c r="J25" s="307"/>
      <c r="K25" s="307"/>
      <c r="L25" s="320"/>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2"/>
      <c r="AY25" s="300" t="s">
        <v>66</v>
      </c>
      <c r="AZ25" s="301"/>
      <c r="BA25" s="301"/>
      <c r="BB25" s="301"/>
      <c r="BC25" s="301"/>
      <c r="BD25" s="301"/>
      <c r="BE25" s="301"/>
      <c r="BF25" s="301"/>
      <c r="BG25" s="301"/>
      <c r="BH25" s="301"/>
      <c r="BI25" s="302"/>
      <c r="BJ25" s="332"/>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4"/>
      <c r="CY25" s="1"/>
    </row>
    <row r="26" spans="1:103" ht="19.5" x14ac:dyDescent="0.4">
      <c r="B26" s="313" t="s">
        <v>60</v>
      </c>
      <c r="C26" s="314"/>
      <c r="D26" s="314"/>
      <c r="E26" s="314"/>
      <c r="F26" s="314"/>
      <c r="G26" s="314"/>
      <c r="H26" s="314"/>
      <c r="I26" s="314"/>
      <c r="J26" s="314"/>
      <c r="K26" s="314"/>
      <c r="L26" s="317" t="s">
        <v>61</v>
      </c>
      <c r="M26" s="318"/>
      <c r="N26" s="318"/>
      <c r="P26" s="319"/>
      <c r="Q26" s="319"/>
      <c r="R26" s="319"/>
      <c r="S26" s="319"/>
      <c r="T26" s="319"/>
      <c r="U26" s="319"/>
      <c r="V26" s="319"/>
      <c r="W26" s="319"/>
      <c r="X26" s="319"/>
      <c r="Y26" s="319"/>
      <c r="Z26" s="319"/>
      <c r="AA26" s="319"/>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3"/>
      <c r="CH26" s="363"/>
      <c r="CI26" s="363"/>
      <c r="CJ26" s="363"/>
      <c r="CK26" s="363"/>
      <c r="CL26" s="363"/>
      <c r="CM26" s="363"/>
      <c r="CN26" s="364"/>
      <c r="CY26" s="1"/>
    </row>
    <row r="27" spans="1:103" ht="21.95" customHeight="1" x14ac:dyDescent="0.4">
      <c r="B27" s="313"/>
      <c r="C27" s="314"/>
      <c r="D27" s="314"/>
      <c r="E27" s="314"/>
      <c r="F27" s="314"/>
      <c r="G27" s="314"/>
      <c r="H27" s="314"/>
      <c r="I27" s="314"/>
      <c r="J27" s="314"/>
      <c r="K27" s="314"/>
      <c r="L27" s="372"/>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3"/>
      <c r="BZ27" s="373"/>
      <c r="CA27" s="373"/>
      <c r="CB27" s="373"/>
      <c r="CC27" s="373"/>
      <c r="CD27" s="373"/>
      <c r="CE27" s="373"/>
      <c r="CF27" s="373"/>
      <c r="CG27" s="373"/>
      <c r="CH27" s="373"/>
      <c r="CI27" s="373"/>
      <c r="CJ27" s="373"/>
      <c r="CK27" s="373"/>
      <c r="CL27" s="373"/>
      <c r="CM27" s="373"/>
      <c r="CN27" s="374"/>
      <c r="CY27" s="1"/>
    </row>
    <row r="28" spans="1:103" ht="21.95" customHeight="1" x14ac:dyDescent="0.4">
      <c r="B28" s="315"/>
      <c r="C28" s="316"/>
      <c r="D28" s="316"/>
      <c r="E28" s="316"/>
      <c r="F28" s="316"/>
      <c r="G28" s="316"/>
      <c r="H28" s="316"/>
      <c r="I28" s="316"/>
      <c r="J28" s="316"/>
      <c r="K28" s="316"/>
      <c r="L28" s="375"/>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7"/>
      <c r="CY28" s="1"/>
    </row>
    <row r="29" spans="1:103" ht="30" customHeight="1" x14ac:dyDescent="0.4">
      <c r="B29" s="300" t="s">
        <v>67</v>
      </c>
      <c r="C29" s="301"/>
      <c r="D29" s="301"/>
      <c r="E29" s="301"/>
      <c r="F29" s="301"/>
      <c r="G29" s="301"/>
      <c r="H29" s="301"/>
      <c r="I29" s="301"/>
      <c r="J29" s="301"/>
      <c r="K29" s="301"/>
      <c r="L29" s="320"/>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c r="AY29" s="300" t="s">
        <v>68</v>
      </c>
      <c r="AZ29" s="301"/>
      <c r="BA29" s="301"/>
      <c r="BB29" s="301"/>
      <c r="BC29" s="301"/>
      <c r="BD29" s="301"/>
      <c r="BE29" s="301"/>
      <c r="BF29" s="301"/>
      <c r="BG29" s="301"/>
      <c r="BH29" s="301"/>
      <c r="BI29" s="302"/>
      <c r="BJ29" s="323"/>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5"/>
      <c r="CY29" s="1"/>
    </row>
    <row r="30" spans="1:103" ht="30" customHeight="1" x14ac:dyDescent="0.4">
      <c r="B30" s="300" t="s">
        <v>69</v>
      </c>
      <c r="C30" s="301"/>
      <c r="D30" s="301"/>
      <c r="E30" s="301"/>
      <c r="F30" s="301"/>
      <c r="G30" s="301"/>
      <c r="H30" s="301"/>
      <c r="I30" s="301"/>
      <c r="J30" s="301"/>
      <c r="K30" s="301"/>
      <c r="L30" s="320"/>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c r="AY30" s="300" t="s">
        <v>59</v>
      </c>
      <c r="AZ30" s="301"/>
      <c r="BA30" s="301"/>
      <c r="BB30" s="301"/>
      <c r="BC30" s="301"/>
      <c r="BD30" s="301"/>
      <c r="BE30" s="301"/>
      <c r="BF30" s="301"/>
      <c r="BG30" s="301"/>
      <c r="BH30" s="301"/>
      <c r="BI30" s="302"/>
      <c r="BJ30" s="303"/>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5"/>
      <c r="CY30" s="1"/>
    </row>
    <row r="31" spans="1:103" ht="9.75" customHeight="1" x14ac:dyDescent="0.4">
      <c r="E31" s="12"/>
      <c r="F31" s="12"/>
      <c r="G31" s="12"/>
      <c r="H31" s="12"/>
      <c r="I31" s="12"/>
      <c r="Y31" s="43"/>
      <c r="Z31" s="43"/>
      <c r="AA31" s="43"/>
      <c r="AB31" s="43"/>
      <c r="AC31" s="43"/>
      <c r="AN31" s="43"/>
      <c r="AO31" s="43"/>
      <c r="AP31" s="43"/>
      <c r="AQ31" s="43"/>
      <c r="AR31" s="14"/>
      <c r="AS31" s="14"/>
      <c r="CY31" s="1"/>
    </row>
    <row r="32" spans="1:103" ht="30" customHeight="1" x14ac:dyDescent="0.4">
      <c r="B32" s="326" t="s">
        <v>370</v>
      </c>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Y32" s="1"/>
    </row>
    <row r="33" spans="2:103" ht="30" customHeight="1" x14ac:dyDescent="0.4">
      <c r="B33" s="345" t="s">
        <v>371</v>
      </c>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45"/>
      <c r="BK33" s="345"/>
      <c r="BL33" s="345"/>
      <c r="BM33" s="345"/>
      <c r="BN33" s="345"/>
      <c r="BO33" s="345"/>
      <c r="BP33" s="345"/>
      <c r="BQ33" s="345"/>
      <c r="BR33" s="345"/>
      <c r="BS33" s="345"/>
      <c r="BT33" s="345"/>
      <c r="BU33" s="345"/>
      <c r="BV33" s="345"/>
      <c r="BW33" s="345"/>
      <c r="BX33" s="345"/>
      <c r="BY33" s="345"/>
      <c r="BZ33" s="345"/>
      <c r="CA33" s="345"/>
      <c r="CB33" s="345"/>
      <c r="CC33" s="345"/>
      <c r="CD33" s="345"/>
      <c r="CE33" s="345"/>
      <c r="CF33" s="345"/>
      <c r="CG33" s="345"/>
      <c r="CH33" s="345"/>
      <c r="CI33" s="345"/>
      <c r="CJ33" s="345"/>
      <c r="CK33" s="345"/>
      <c r="CL33" s="345"/>
      <c r="CM33" s="345"/>
      <c r="CN33" s="345"/>
      <c r="CY33" s="1"/>
    </row>
    <row r="34" spans="2:103" ht="43.5" customHeight="1" x14ac:dyDescent="0.4">
      <c r="B34" s="335" t="s">
        <v>345</v>
      </c>
      <c r="C34" s="336"/>
      <c r="D34" s="336"/>
      <c r="E34" s="336"/>
      <c r="F34" s="336"/>
      <c r="G34" s="336"/>
      <c r="H34" s="336"/>
      <c r="I34" s="336"/>
      <c r="J34" s="336"/>
      <c r="K34" s="336"/>
      <c r="L34" s="338" t="s">
        <v>346</v>
      </c>
      <c r="M34" s="339"/>
      <c r="N34" s="339"/>
      <c r="O34" s="343" t="s">
        <v>347</v>
      </c>
      <c r="P34" s="344"/>
      <c r="Q34" s="344"/>
      <c r="R34" s="344"/>
      <c r="S34" s="344"/>
      <c r="T34" s="344"/>
      <c r="U34" s="344"/>
      <c r="V34" s="344"/>
      <c r="W34" s="344"/>
      <c r="X34" s="344"/>
      <c r="Y34" s="344"/>
      <c r="Z34" s="344"/>
      <c r="AA34" s="344"/>
      <c r="AB34" s="344"/>
      <c r="AC34" s="344"/>
      <c r="AD34" s="344"/>
      <c r="AE34" s="344"/>
      <c r="AF34" s="344"/>
      <c r="AG34" s="344"/>
      <c r="AH34" s="344"/>
      <c r="AI34" s="340" t="s">
        <v>346</v>
      </c>
      <c r="AJ34" s="340"/>
      <c r="AK34" s="338"/>
      <c r="AL34" s="341" t="s">
        <v>348</v>
      </c>
      <c r="AM34" s="342"/>
      <c r="AN34" s="342"/>
      <c r="AO34" s="342"/>
      <c r="AP34" s="342"/>
      <c r="AQ34" s="342"/>
      <c r="AR34" s="342"/>
      <c r="AS34" s="342"/>
      <c r="AT34" s="342"/>
      <c r="AU34" s="342"/>
      <c r="AV34" s="342"/>
      <c r="AW34" s="342"/>
      <c r="AX34" s="342"/>
      <c r="AY34" s="342"/>
      <c r="AZ34" s="342"/>
      <c r="BA34" s="342"/>
      <c r="BB34" s="342"/>
      <c r="BC34" s="342"/>
      <c r="BD34" s="342"/>
      <c r="BE34" s="340" t="s">
        <v>346</v>
      </c>
      <c r="BF34" s="340"/>
      <c r="BG34" s="338"/>
      <c r="BH34" s="341" t="s">
        <v>349</v>
      </c>
      <c r="BI34" s="342"/>
      <c r="BJ34" s="342"/>
      <c r="BK34" s="342"/>
      <c r="BL34" s="342"/>
      <c r="BM34" s="342"/>
      <c r="BN34" s="342"/>
      <c r="BO34" s="342"/>
      <c r="BP34" s="342"/>
      <c r="BQ34" s="337" t="s">
        <v>355</v>
      </c>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Y34" s="1"/>
    </row>
    <row r="35" spans="2:103" ht="41.25" customHeight="1" x14ac:dyDescent="0.4">
      <c r="B35" s="306" t="s">
        <v>299</v>
      </c>
      <c r="C35" s="307"/>
      <c r="D35" s="307"/>
      <c r="E35" s="307"/>
      <c r="F35" s="307"/>
      <c r="G35" s="307"/>
      <c r="H35" s="307"/>
      <c r="I35" s="307"/>
      <c r="J35" s="307"/>
      <c r="K35" s="307"/>
      <c r="L35" s="308"/>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c r="AY35" s="311" t="s">
        <v>341</v>
      </c>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2"/>
      <c r="CY35" s="1"/>
    </row>
    <row r="36" spans="2:103" ht="30" customHeight="1" x14ac:dyDescent="0.4">
      <c r="B36" s="327" t="s">
        <v>64</v>
      </c>
      <c r="C36" s="328"/>
      <c r="D36" s="328"/>
      <c r="E36" s="328"/>
      <c r="F36" s="328"/>
      <c r="G36" s="328"/>
      <c r="H36" s="328"/>
      <c r="I36" s="328"/>
      <c r="J36" s="328"/>
      <c r="K36" s="328"/>
      <c r="L36" s="329"/>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c r="AY36" s="300" t="s">
        <v>65</v>
      </c>
      <c r="AZ36" s="301"/>
      <c r="BA36" s="301"/>
      <c r="BB36" s="301"/>
      <c r="BC36" s="301"/>
      <c r="BD36" s="301"/>
      <c r="BE36" s="301"/>
      <c r="BF36" s="301"/>
      <c r="BG36" s="301"/>
      <c r="BH36" s="301"/>
      <c r="BI36" s="302"/>
      <c r="BJ36" s="332"/>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4"/>
      <c r="CY36" s="1"/>
    </row>
    <row r="37" spans="2:103" ht="22.5" customHeight="1" x14ac:dyDescent="0.4">
      <c r="B37" s="306"/>
      <c r="C37" s="307"/>
      <c r="D37" s="307"/>
      <c r="E37" s="307"/>
      <c r="F37" s="307"/>
      <c r="G37" s="307"/>
      <c r="H37" s="307"/>
      <c r="I37" s="307"/>
      <c r="J37" s="307"/>
      <c r="K37" s="307"/>
      <c r="L37" s="320"/>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2"/>
      <c r="AY37" s="300" t="s">
        <v>66</v>
      </c>
      <c r="AZ37" s="301"/>
      <c r="BA37" s="301"/>
      <c r="BB37" s="301"/>
      <c r="BC37" s="301"/>
      <c r="BD37" s="301"/>
      <c r="BE37" s="301"/>
      <c r="BF37" s="301"/>
      <c r="BG37" s="301"/>
      <c r="BH37" s="301"/>
      <c r="BI37" s="302"/>
      <c r="BJ37" s="332"/>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4"/>
      <c r="CY37" s="1"/>
    </row>
    <row r="38" spans="2:103" ht="19.5" x14ac:dyDescent="0.4">
      <c r="B38" s="313" t="s">
        <v>60</v>
      </c>
      <c r="C38" s="314"/>
      <c r="D38" s="314"/>
      <c r="E38" s="314"/>
      <c r="F38" s="314"/>
      <c r="G38" s="314"/>
      <c r="H38" s="314"/>
      <c r="I38" s="314"/>
      <c r="J38" s="314"/>
      <c r="K38" s="314"/>
      <c r="L38" s="317" t="s">
        <v>61</v>
      </c>
      <c r="M38" s="318"/>
      <c r="N38" s="318"/>
      <c r="P38" s="319"/>
      <c r="Q38" s="319"/>
      <c r="R38" s="319"/>
      <c r="S38" s="319"/>
      <c r="T38" s="319"/>
      <c r="U38" s="319"/>
      <c r="V38" s="319"/>
      <c r="W38" s="319"/>
      <c r="X38" s="319"/>
      <c r="Y38" s="319"/>
      <c r="Z38" s="319"/>
      <c r="AA38" s="319"/>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4"/>
      <c r="CY38" s="1"/>
    </row>
    <row r="39" spans="2:103" ht="21.95" customHeight="1" x14ac:dyDescent="0.4">
      <c r="B39" s="313"/>
      <c r="C39" s="314"/>
      <c r="D39" s="314"/>
      <c r="E39" s="314"/>
      <c r="F39" s="314"/>
      <c r="G39" s="314"/>
      <c r="H39" s="314"/>
      <c r="I39" s="314"/>
      <c r="J39" s="314"/>
      <c r="K39" s="314"/>
      <c r="L39" s="372"/>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4"/>
      <c r="CY39" s="1"/>
    </row>
    <row r="40" spans="2:103" ht="21.95" customHeight="1" x14ac:dyDescent="0.4">
      <c r="B40" s="315"/>
      <c r="C40" s="316"/>
      <c r="D40" s="316"/>
      <c r="E40" s="316"/>
      <c r="F40" s="316"/>
      <c r="G40" s="316"/>
      <c r="H40" s="316"/>
      <c r="I40" s="316"/>
      <c r="J40" s="316"/>
      <c r="K40" s="316"/>
      <c r="L40" s="375"/>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7"/>
      <c r="CY40" s="1"/>
    </row>
    <row r="41" spans="2:103" ht="30" customHeight="1" x14ac:dyDescent="0.4">
      <c r="B41" s="300" t="s">
        <v>67</v>
      </c>
      <c r="C41" s="301"/>
      <c r="D41" s="301"/>
      <c r="E41" s="301"/>
      <c r="F41" s="301"/>
      <c r="G41" s="301"/>
      <c r="H41" s="301"/>
      <c r="I41" s="301"/>
      <c r="J41" s="301"/>
      <c r="K41" s="301"/>
      <c r="L41" s="320"/>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2"/>
      <c r="AY41" s="300" t="s">
        <v>68</v>
      </c>
      <c r="AZ41" s="301"/>
      <c r="BA41" s="301"/>
      <c r="BB41" s="301"/>
      <c r="BC41" s="301"/>
      <c r="BD41" s="301"/>
      <c r="BE41" s="301"/>
      <c r="BF41" s="301"/>
      <c r="BG41" s="301"/>
      <c r="BH41" s="301"/>
      <c r="BI41" s="302"/>
      <c r="BJ41" s="323"/>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5"/>
      <c r="CY41" s="1"/>
    </row>
    <row r="42" spans="2:103" ht="30" customHeight="1" x14ac:dyDescent="0.4">
      <c r="B42" s="300" t="s">
        <v>69</v>
      </c>
      <c r="C42" s="301"/>
      <c r="D42" s="301"/>
      <c r="E42" s="301"/>
      <c r="F42" s="301"/>
      <c r="G42" s="301"/>
      <c r="H42" s="301"/>
      <c r="I42" s="301"/>
      <c r="J42" s="301"/>
      <c r="K42" s="301"/>
      <c r="L42" s="320"/>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s="300" t="s">
        <v>59</v>
      </c>
      <c r="AZ42" s="301"/>
      <c r="BA42" s="301"/>
      <c r="BB42" s="301"/>
      <c r="BC42" s="301"/>
      <c r="BD42" s="301"/>
      <c r="BE42" s="301"/>
      <c r="BF42" s="301"/>
      <c r="BG42" s="301"/>
      <c r="BH42" s="301"/>
      <c r="BI42" s="302"/>
      <c r="BJ42" s="303"/>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5"/>
      <c r="CY42" s="1"/>
    </row>
    <row r="43" spans="2:103" ht="23.25" customHeight="1" x14ac:dyDescent="0.4">
      <c r="B43" s="299" t="s">
        <v>358</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Y43" s="1"/>
    </row>
    <row r="44" spans="2:103" ht="9.75" customHeight="1" x14ac:dyDescent="0.4">
      <c r="E44" s="12"/>
      <c r="F44" s="12"/>
      <c r="G44" s="12"/>
      <c r="H44" s="12"/>
      <c r="I44" s="12"/>
      <c r="Y44" s="43"/>
      <c r="Z44" s="43"/>
      <c r="AA44" s="43"/>
      <c r="AB44" s="43"/>
      <c r="AC44" s="43"/>
      <c r="AN44" s="43"/>
      <c r="AO44" s="43"/>
      <c r="AP44" s="43"/>
      <c r="AQ44" s="43"/>
      <c r="AR44" s="14"/>
      <c r="AS44" s="14"/>
      <c r="CY44" s="1"/>
    </row>
    <row r="45" spans="2:103" ht="24.75" customHeight="1" x14ac:dyDescent="0.4">
      <c r="B45" s="398" t="s">
        <v>346</v>
      </c>
      <c r="C45" s="399"/>
      <c r="D45" s="399"/>
      <c r="E45" s="399"/>
      <c r="F45" s="399"/>
      <c r="G45" s="400"/>
      <c r="H45" s="404" t="s">
        <v>344</v>
      </c>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row>
    <row r="46" spans="2:103" ht="24.75" customHeight="1" x14ac:dyDescent="0.4">
      <c r="B46" s="401"/>
      <c r="C46" s="402"/>
      <c r="D46" s="402"/>
      <c r="E46" s="402"/>
      <c r="F46" s="402"/>
      <c r="G46" s="403"/>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row>
    <row r="47" spans="2:103" ht="9.75" customHeight="1" x14ac:dyDescent="0.4"/>
    <row r="48" spans="2:103" s="14" customFormat="1" ht="25.5" x14ac:dyDescent="0.5">
      <c r="B48" s="181" t="s">
        <v>403</v>
      </c>
      <c r="E48" s="175"/>
      <c r="F48" s="175"/>
      <c r="G48" s="17"/>
      <c r="H48" s="179"/>
      <c r="I48" s="179"/>
      <c r="J48" s="179"/>
      <c r="K48" s="179"/>
      <c r="L48" s="179"/>
      <c r="M48" s="179"/>
      <c r="N48" s="179"/>
      <c r="O48" s="177"/>
      <c r="P48" s="177"/>
      <c r="Q48" s="177"/>
      <c r="R48" s="177"/>
      <c r="S48" s="177"/>
      <c r="T48" s="177"/>
      <c r="U48" s="177"/>
      <c r="V48" s="178"/>
      <c r="W48" s="178"/>
      <c r="X48" s="178"/>
      <c r="Y48" s="179"/>
      <c r="Z48" s="179"/>
    </row>
    <row r="49" spans="2:92" s="14" customFormat="1" ht="5.25" customHeight="1" x14ac:dyDescent="0.4">
      <c r="B49" s="176"/>
      <c r="E49" s="175"/>
      <c r="F49" s="175"/>
      <c r="G49" s="17"/>
      <c r="H49" s="179"/>
      <c r="I49" s="179"/>
      <c r="J49" s="179"/>
      <c r="K49" s="179"/>
      <c r="L49" s="179"/>
      <c r="M49" s="179"/>
      <c r="N49" s="179"/>
      <c r="O49" s="177"/>
      <c r="P49" s="177"/>
      <c r="Q49" s="177"/>
      <c r="R49" s="177"/>
      <c r="S49" s="177"/>
      <c r="T49" s="177"/>
      <c r="U49" s="177"/>
      <c r="V49" s="178"/>
      <c r="W49" s="178"/>
      <c r="X49" s="178"/>
      <c r="Y49" s="179"/>
      <c r="Z49" s="179"/>
    </row>
    <row r="50" spans="2:92" s="14" customFormat="1" ht="24.75" customHeight="1" thickBot="1" x14ac:dyDescent="0.45">
      <c r="B50" s="247"/>
      <c r="C50" s="248"/>
      <c r="D50" s="248"/>
      <c r="E50" s="248"/>
      <c r="F50" s="248"/>
      <c r="G50" s="248"/>
      <c r="H50" s="182" t="s">
        <v>392</v>
      </c>
      <c r="I50" s="182"/>
      <c r="J50" s="182"/>
      <c r="K50" s="182"/>
      <c r="L50" s="182"/>
      <c r="M50" s="182"/>
      <c r="N50" s="182"/>
      <c r="O50" s="182"/>
      <c r="P50" s="182"/>
      <c r="Q50" s="182"/>
      <c r="R50" s="182"/>
      <c r="S50" s="182"/>
      <c r="T50" s="182"/>
      <c r="U50" s="182"/>
      <c r="V50" s="182"/>
      <c r="W50" s="182"/>
      <c r="X50" s="182"/>
      <c r="Y50" s="182"/>
      <c r="Z50" s="182"/>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4"/>
    </row>
    <row r="51" spans="2:92" s="14" customFormat="1" ht="24.75" customHeight="1" thickBot="1" x14ac:dyDescent="0.45">
      <c r="B51" s="277"/>
      <c r="C51" s="289"/>
      <c r="D51" s="289"/>
      <c r="E51" s="289"/>
      <c r="F51" s="289"/>
      <c r="G51" s="289"/>
      <c r="H51" s="185" t="s">
        <v>393</v>
      </c>
      <c r="I51" s="185"/>
      <c r="J51" s="185"/>
      <c r="K51" s="185"/>
      <c r="L51" s="185"/>
      <c r="M51" s="185"/>
      <c r="N51" s="185"/>
      <c r="O51" s="185"/>
      <c r="P51" s="185"/>
      <c r="Q51" s="185"/>
      <c r="R51" s="186"/>
      <c r="S51" s="186"/>
      <c r="T51" s="186"/>
      <c r="U51" s="186"/>
      <c r="V51" s="186"/>
      <c r="W51" s="186"/>
      <c r="X51" s="186"/>
      <c r="Y51" s="186"/>
      <c r="Z51" s="186"/>
      <c r="AA51" s="186"/>
      <c r="AB51" s="186"/>
      <c r="AC51" s="186"/>
      <c r="AD51" s="186"/>
      <c r="AE51" s="186"/>
      <c r="AF51" s="186"/>
      <c r="AG51" s="186"/>
      <c r="AH51" s="186"/>
      <c r="AI51" s="186"/>
      <c r="AJ51" s="186"/>
      <c r="AK51" s="186"/>
      <c r="AL51" s="186"/>
      <c r="AM51" s="293" t="s">
        <v>394</v>
      </c>
      <c r="AN51" s="293"/>
      <c r="AO51" s="293"/>
      <c r="AP51" s="293"/>
      <c r="AQ51" s="293"/>
      <c r="AR51" s="293"/>
      <c r="AS51" s="293"/>
      <c r="AT51" s="293"/>
      <c r="AU51" s="293"/>
      <c r="AV51" s="293"/>
      <c r="AW51" s="293"/>
      <c r="AX51" s="293"/>
      <c r="AY51" s="293"/>
      <c r="AZ51" s="293"/>
      <c r="BA51" s="297"/>
      <c r="BB51" s="290"/>
      <c r="BC51" s="291"/>
      <c r="BD51" s="291"/>
      <c r="BE51" s="291"/>
      <c r="BF51" s="291"/>
      <c r="BG51" s="292"/>
      <c r="BH51" s="293" t="s">
        <v>404</v>
      </c>
      <c r="BI51" s="293"/>
      <c r="BJ51" s="293"/>
      <c r="BK51" s="293"/>
      <c r="BL51" s="293"/>
      <c r="BM51" s="293"/>
      <c r="BN51" s="293"/>
      <c r="BO51" s="293"/>
      <c r="BP51" s="186"/>
      <c r="BQ51" s="186"/>
      <c r="BR51" s="186"/>
      <c r="BS51" s="186"/>
      <c r="BT51" s="186"/>
      <c r="BU51" s="186"/>
      <c r="BV51" s="186"/>
      <c r="BW51" s="186"/>
      <c r="BX51" s="185"/>
      <c r="BY51" s="185"/>
      <c r="BZ51" s="186"/>
      <c r="CA51" s="186"/>
      <c r="CB51" s="186"/>
      <c r="CC51" s="186"/>
      <c r="CD51" s="186"/>
      <c r="CE51" s="186"/>
      <c r="CF51" s="186"/>
      <c r="CG51" s="186"/>
      <c r="CH51" s="186"/>
      <c r="CI51" s="186"/>
      <c r="CJ51" s="186"/>
      <c r="CK51" s="186"/>
      <c r="CL51" s="186"/>
      <c r="CM51" s="186"/>
      <c r="CN51" s="187"/>
    </row>
    <row r="52" spans="2:92" s="14" customFormat="1" ht="24.75" customHeight="1" x14ac:dyDescent="0.4">
      <c r="B52" s="188" t="s">
        <v>395</v>
      </c>
      <c r="C52" s="189"/>
      <c r="D52" s="189"/>
      <c r="E52" s="190"/>
      <c r="F52" s="190"/>
      <c r="G52" s="23"/>
      <c r="H52" s="185"/>
      <c r="I52" s="185"/>
      <c r="J52" s="185"/>
      <c r="K52" s="185"/>
      <c r="L52" s="185"/>
      <c r="M52" s="185"/>
      <c r="N52" s="185"/>
      <c r="O52" s="191"/>
      <c r="P52" s="191"/>
      <c r="Q52" s="191"/>
      <c r="R52" s="191"/>
      <c r="S52" s="191"/>
      <c r="T52" s="191"/>
      <c r="U52" s="191"/>
      <c r="V52" s="192"/>
      <c r="W52" s="192"/>
      <c r="X52" s="192"/>
      <c r="Y52" s="185"/>
      <c r="Z52" s="185"/>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7"/>
    </row>
    <row r="53" spans="2:92" s="14" customFormat="1" ht="24.75" customHeight="1" x14ac:dyDescent="0.4">
      <c r="B53" s="277"/>
      <c r="C53" s="289"/>
      <c r="D53" s="289"/>
      <c r="E53" s="289"/>
      <c r="F53" s="289"/>
      <c r="G53" s="289"/>
      <c r="H53" s="294" t="s">
        <v>396</v>
      </c>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c r="CB53" s="294"/>
      <c r="CC53" s="294"/>
      <c r="CD53" s="294"/>
      <c r="CE53" s="294"/>
      <c r="CF53" s="294"/>
      <c r="CG53" s="294"/>
      <c r="CH53" s="294"/>
      <c r="CI53" s="294"/>
      <c r="CJ53" s="294"/>
      <c r="CK53" s="294"/>
      <c r="CL53" s="294"/>
      <c r="CM53" s="294"/>
      <c r="CN53" s="295"/>
    </row>
    <row r="54" spans="2:92" s="14" customFormat="1" ht="24.75" customHeight="1" x14ac:dyDescent="0.4">
      <c r="B54" s="277"/>
      <c r="C54" s="289"/>
      <c r="D54" s="289"/>
      <c r="E54" s="289"/>
      <c r="F54" s="289"/>
      <c r="G54" s="289"/>
      <c r="H54" s="294" t="s">
        <v>397</v>
      </c>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5"/>
    </row>
    <row r="55" spans="2:92" s="14" customFormat="1" ht="24.75" customHeight="1" x14ac:dyDescent="0.4">
      <c r="B55" s="277"/>
      <c r="C55" s="289"/>
      <c r="D55" s="289"/>
      <c r="E55" s="289"/>
      <c r="F55" s="289"/>
      <c r="G55" s="289"/>
      <c r="H55" s="294" t="s">
        <v>398</v>
      </c>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5"/>
    </row>
    <row r="56" spans="2:92" s="14" customFormat="1" ht="24.75" customHeight="1" x14ac:dyDescent="0.4">
      <c r="B56" s="277"/>
      <c r="C56" s="289"/>
      <c r="D56" s="289"/>
      <c r="E56" s="289"/>
      <c r="F56" s="289"/>
      <c r="G56" s="289"/>
      <c r="H56" s="294" t="s">
        <v>399</v>
      </c>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c r="CB56" s="294"/>
      <c r="CC56" s="294"/>
      <c r="CD56" s="294"/>
      <c r="CE56" s="294"/>
      <c r="CF56" s="294"/>
      <c r="CG56" s="294"/>
      <c r="CH56" s="294"/>
      <c r="CI56" s="294"/>
      <c r="CJ56" s="294"/>
      <c r="CK56" s="294"/>
      <c r="CL56" s="294"/>
      <c r="CM56" s="294"/>
      <c r="CN56" s="295"/>
    </row>
    <row r="57" spans="2:92" s="14" customFormat="1" ht="24.75" customHeight="1" x14ac:dyDescent="0.4">
      <c r="B57" s="250"/>
      <c r="C57" s="251"/>
      <c r="D57" s="251"/>
      <c r="E57" s="251"/>
      <c r="F57" s="251"/>
      <c r="G57" s="251"/>
      <c r="H57" s="296" t="s">
        <v>400</v>
      </c>
      <c r="I57" s="296"/>
      <c r="J57" s="296"/>
      <c r="K57" s="296"/>
      <c r="L57" s="296"/>
      <c r="M57" s="296"/>
      <c r="N57" s="193" t="s">
        <v>401</v>
      </c>
      <c r="O57" s="194"/>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193" t="s">
        <v>402</v>
      </c>
      <c r="CF57" s="194"/>
      <c r="CG57" s="194"/>
      <c r="CH57" s="194"/>
      <c r="CI57" s="194"/>
      <c r="CJ57" s="194"/>
      <c r="CK57" s="194"/>
      <c r="CL57" s="194"/>
      <c r="CM57" s="194"/>
      <c r="CN57" s="195"/>
    </row>
    <row r="58" spans="2:92" ht="8.25" customHeight="1" x14ac:dyDescent="0.4">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row>
    <row r="59" spans="2:92" ht="24.75" customHeight="1" x14ac:dyDescent="0.4"/>
    <row r="60" spans="2:92" ht="24.75" customHeight="1" x14ac:dyDescent="0.4"/>
    <row r="61" spans="2:92" ht="24.75" customHeight="1" x14ac:dyDescent="0.4"/>
    <row r="62" spans="2:92" ht="24.75" customHeight="1" x14ac:dyDescent="0.4"/>
  </sheetData>
  <mergeCells count="116">
    <mergeCell ref="B45:G46"/>
    <mergeCell ref="H45:CN46"/>
    <mergeCell ref="BN1:CN2"/>
    <mergeCell ref="BE4:CO4"/>
    <mergeCell ref="BN5:BY5"/>
    <mergeCell ref="B30:K30"/>
    <mergeCell ref="L30:AX30"/>
    <mergeCell ref="AY30:BI30"/>
    <mergeCell ref="BJ30:CN30"/>
    <mergeCell ref="AB38:CN38"/>
    <mergeCell ref="L39:CN40"/>
    <mergeCell ref="B41:K41"/>
    <mergeCell ref="AP1:BC1"/>
    <mergeCell ref="L15:P15"/>
    <mergeCell ref="Q15:AX15"/>
    <mergeCell ref="AY15:BI15"/>
    <mergeCell ref="BE1:BM2"/>
    <mergeCell ref="BE3:BM3"/>
    <mergeCell ref="BN3:CN3"/>
    <mergeCell ref="CC6:CF6"/>
    <mergeCell ref="CG6:CH6"/>
    <mergeCell ref="CI6:CL6"/>
    <mergeCell ref="CM6:CN6"/>
    <mergeCell ref="AP2:BC5"/>
    <mergeCell ref="C3:AN3"/>
    <mergeCell ref="P6:W6"/>
    <mergeCell ref="B8:CN8"/>
    <mergeCell ref="A9:CO9"/>
    <mergeCell ref="B11:CN11"/>
    <mergeCell ref="B13:CN13"/>
    <mergeCell ref="B14:CN14"/>
    <mergeCell ref="BE5:BM5"/>
    <mergeCell ref="BZ5:CB5"/>
    <mergeCell ref="CC5:CF5"/>
    <mergeCell ref="CG5:CH5"/>
    <mergeCell ref="L27:CN28"/>
    <mergeCell ref="B23:K23"/>
    <mergeCell ref="L23:AX23"/>
    <mergeCell ref="AY23:CN23"/>
    <mergeCell ref="AY25:BI25"/>
    <mergeCell ref="BJ25:CN25"/>
    <mergeCell ref="B18:K20"/>
    <mergeCell ref="L18:N18"/>
    <mergeCell ref="CI5:CL5"/>
    <mergeCell ref="CM5:CN5"/>
    <mergeCell ref="B15:K17"/>
    <mergeCell ref="B24:K25"/>
    <mergeCell ref="B29:K29"/>
    <mergeCell ref="L29:AX29"/>
    <mergeCell ref="BE6:BM6"/>
    <mergeCell ref="BN6:BY6"/>
    <mergeCell ref="BZ6:CB6"/>
    <mergeCell ref="BJ15:CN15"/>
    <mergeCell ref="AY29:BI29"/>
    <mergeCell ref="BJ29:CN29"/>
    <mergeCell ref="L24:AX25"/>
    <mergeCell ref="AY24:BI24"/>
    <mergeCell ref="BJ24:CN24"/>
    <mergeCell ref="L16:AX17"/>
    <mergeCell ref="AY16:BI16"/>
    <mergeCell ref="BJ16:CN16"/>
    <mergeCell ref="AY17:BI17"/>
    <mergeCell ref="BJ17:CN17"/>
    <mergeCell ref="P18:AA18"/>
    <mergeCell ref="AB18:CN18"/>
    <mergeCell ref="L19:CN20"/>
    <mergeCell ref="B22:CN22"/>
    <mergeCell ref="B26:K28"/>
    <mergeCell ref="L26:N26"/>
    <mergeCell ref="P26:AA26"/>
    <mergeCell ref="AB26:CN26"/>
    <mergeCell ref="B32:CN32"/>
    <mergeCell ref="B36:K37"/>
    <mergeCell ref="L36:AX37"/>
    <mergeCell ref="AY36:BI36"/>
    <mergeCell ref="BJ36:CN36"/>
    <mergeCell ref="AY37:BI37"/>
    <mergeCell ref="BJ37:CN37"/>
    <mergeCell ref="B34:K34"/>
    <mergeCell ref="BQ34:CN34"/>
    <mergeCell ref="L34:N34"/>
    <mergeCell ref="AI34:AK34"/>
    <mergeCell ref="BE34:BG34"/>
    <mergeCell ref="BH34:BP34"/>
    <mergeCell ref="O34:AH34"/>
    <mergeCell ref="AL34:BD34"/>
    <mergeCell ref="B33:CN33"/>
    <mergeCell ref="B43:CN43"/>
    <mergeCell ref="AY42:BI42"/>
    <mergeCell ref="BJ42:CN42"/>
    <mergeCell ref="B35:K35"/>
    <mergeCell ref="L35:AX35"/>
    <mergeCell ref="AY35:CN35"/>
    <mergeCell ref="B38:K40"/>
    <mergeCell ref="L38:N38"/>
    <mergeCell ref="P38:AA38"/>
    <mergeCell ref="B42:K42"/>
    <mergeCell ref="L42:AX42"/>
    <mergeCell ref="L41:AX41"/>
    <mergeCell ref="AY41:BI41"/>
    <mergeCell ref="BJ41:CN41"/>
    <mergeCell ref="B50:G51"/>
    <mergeCell ref="B57:G57"/>
    <mergeCell ref="B56:G56"/>
    <mergeCell ref="B55:G55"/>
    <mergeCell ref="B54:G54"/>
    <mergeCell ref="B53:G53"/>
    <mergeCell ref="BB51:BG51"/>
    <mergeCell ref="BH51:BO51"/>
    <mergeCell ref="H53:CN53"/>
    <mergeCell ref="H56:CN56"/>
    <mergeCell ref="H55:CN55"/>
    <mergeCell ref="H54:CN54"/>
    <mergeCell ref="H57:M57"/>
    <mergeCell ref="AM51:BA51"/>
    <mergeCell ref="P57:CD57"/>
  </mergeCells>
  <phoneticPr fontId="3"/>
  <conditionalFormatting sqref="L16">
    <cfRule type="cellIs" dxfId="141" priority="80" operator="equal">
      <formula>""</formula>
    </cfRule>
  </conditionalFormatting>
  <conditionalFormatting sqref="L19">
    <cfRule type="cellIs" dxfId="140" priority="67" operator="equal">
      <formula>""</formula>
    </cfRule>
  </conditionalFormatting>
  <conditionalFormatting sqref="L23:L24">
    <cfRule type="cellIs" dxfId="139" priority="1" operator="equal">
      <formula>""</formula>
    </cfRule>
  </conditionalFormatting>
  <conditionalFormatting sqref="L27">
    <cfRule type="cellIs" dxfId="138" priority="65" operator="equal">
      <formula>""</formula>
    </cfRule>
  </conditionalFormatting>
  <conditionalFormatting sqref="L29:L30">
    <cfRule type="cellIs" dxfId="137" priority="72" operator="equal">
      <formula>""</formula>
    </cfRule>
  </conditionalFormatting>
  <conditionalFormatting sqref="L35:L36">
    <cfRule type="cellIs" dxfId="136" priority="4" operator="equal">
      <formula>""</formula>
    </cfRule>
  </conditionalFormatting>
  <conditionalFormatting sqref="L39">
    <cfRule type="cellIs" dxfId="135" priority="37" operator="equal">
      <formula>""</formula>
    </cfRule>
  </conditionalFormatting>
  <conditionalFormatting sqref="L41:L42">
    <cfRule type="cellIs" dxfId="134" priority="39" operator="equal">
      <formula>""</formula>
    </cfRule>
  </conditionalFormatting>
  <conditionalFormatting sqref="P18">
    <cfRule type="cellIs" dxfId="133" priority="68" operator="equal">
      <formula>""</formula>
    </cfRule>
  </conditionalFormatting>
  <conditionalFormatting sqref="P26">
    <cfRule type="cellIs" dxfId="132" priority="66" operator="equal">
      <formula>""</formula>
    </cfRule>
  </conditionalFormatting>
  <conditionalFormatting sqref="P38">
    <cfRule type="cellIs" dxfId="131" priority="38" operator="equal">
      <formula>""</formula>
    </cfRule>
  </conditionalFormatting>
  <conditionalFormatting sqref="Q15">
    <cfRule type="cellIs" dxfId="130" priority="79" operator="equal">
      <formula>""</formula>
    </cfRule>
  </conditionalFormatting>
  <conditionalFormatting sqref="BJ15:BJ17">
    <cfRule type="cellIs" dxfId="129" priority="69" operator="equal">
      <formula>""</formula>
    </cfRule>
  </conditionalFormatting>
  <conditionalFormatting sqref="BJ24:BJ25">
    <cfRule type="cellIs" dxfId="128" priority="78" operator="equal">
      <formula>""</formula>
    </cfRule>
  </conditionalFormatting>
  <conditionalFormatting sqref="BJ29:BJ30">
    <cfRule type="cellIs" dxfId="127" priority="73" operator="equal">
      <formula>""</formula>
    </cfRule>
  </conditionalFormatting>
  <conditionalFormatting sqref="BJ36:BJ37">
    <cfRule type="cellIs" dxfId="126" priority="44" operator="equal">
      <formula>""</formula>
    </cfRule>
  </conditionalFormatting>
  <conditionalFormatting sqref="BJ41:BJ42">
    <cfRule type="cellIs" dxfId="125" priority="40" operator="equal">
      <formula>""</formula>
    </cfRule>
  </conditionalFormatting>
  <conditionalFormatting sqref="BN3">
    <cfRule type="cellIs" dxfId="124" priority="35" operator="equal">
      <formula>""</formula>
    </cfRule>
  </conditionalFormatting>
  <conditionalFormatting sqref="BN5:BN6">
    <cfRule type="cellIs" dxfId="123" priority="32" operator="equal">
      <formula>""</formula>
    </cfRule>
  </conditionalFormatting>
  <conditionalFormatting sqref="CC5:CC6">
    <cfRule type="cellIs" dxfId="122" priority="34" operator="equal">
      <formula>""</formula>
    </cfRule>
  </conditionalFormatting>
  <conditionalFormatting sqref="CI5:CI6">
    <cfRule type="cellIs" dxfId="121" priority="33" operator="equal">
      <formula>""</formula>
    </cfRule>
  </conditionalFormatting>
  <dataValidations count="1">
    <dataValidation type="list" allowBlank="1" showInputMessage="1" sqref="L34 AI34 BE34 B45">
      <formula1>"□,☑"</formula1>
    </dataValidation>
  </dataValidations>
  <printOptions horizontalCentered="1"/>
  <pageMargins left="0.39370078740157483" right="0.39370078740157483" top="0.31496062992125984" bottom="0.23622047244094491" header="0.31496062992125984" footer="0.23622047244094491"/>
  <pageSetup paperSize="9" scale="59"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3</xdr:col>
                    <xdr:colOff>9525</xdr:colOff>
                    <xdr:row>51</xdr:row>
                    <xdr:rowOff>314325</xdr:rowOff>
                  </from>
                  <to>
                    <xdr:col>4</xdr:col>
                    <xdr:colOff>104775</xdr:colOff>
                    <xdr:row>52</xdr:row>
                    <xdr:rowOff>304800</xdr:rowOff>
                  </to>
                </anchor>
              </controlPr>
            </control>
          </mc:Choice>
        </mc:AlternateContent>
        <mc:AlternateContent xmlns:mc="http://schemas.openxmlformats.org/markup-compatibility/2006">
          <mc:Choice Requires="x14">
            <control shapeId="2082" r:id="rId5" name="Check Box 34">
              <controlPr defaultSize="0" autoFill="0" autoLine="0" autoPict="0">
                <anchor moveWithCells="1">
                  <from>
                    <xdr:col>3</xdr:col>
                    <xdr:colOff>9525</xdr:colOff>
                    <xdr:row>53</xdr:row>
                    <xdr:rowOff>0</xdr:rowOff>
                  </from>
                  <to>
                    <xdr:col>4</xdr:col>
                    <xdr:colOff>104775</xdr:colOff>
                    <xdr:row>53</xdr:row>
                    <xdr:rowOff>304800</xdr:rowOff>
                  </to>
                </anchor>
              </controlPr>
            </control>
          </mc:Choice>
        </mc:AlternateContent>
        <mc:AlternateContent xmlns:mc="http://schemas.openxmlformats.org/markup-compatibility/2006">
          <mc:Choice Requires="x14">
            <control shapeId="2083" r:id="rId6" name="Check Box 35">
              <controlPr defaultSize="0" autoFill="0" autoLine="0" autoPict="0">
                <anchor moveWithCells="1">
                  <from>
                    <xdr:col>3</xdr:col>
                    <xdr:colOff>9525</xdr:colOff>
                    <xdr:row>53</xdr:row>
                    <xdr:rowOff>0</xdr:rowOff>
                  </from>
                  <to>
                    <xdr:col>4</xdr:col>
                    <xdr:colOff>104775</xdr:colOff>
                    <xdr:row>53</xdr:row>
                    <xdr:rowOff>304800</xdr:rowOff>
                  </to>
                </anchor>
              </controlPr>
            </control>
          </mc:Choice>
        </mc:AlternateContent>
        <mc:AlternateContent xmlns:mc="http://schemas.openxmlformats.org/markup-compatibility/2006">
          <mc:Choice Requires="x14">
            <control shapeId="2084" r:id="rId7" name="Check Box 36">
              <controlPr defaultSize="0" autoFill="0" autoLine="0" autoPict="0">
                <anchor moveWithCells="1">
                  <from>
                    <xdr:col>3</xdr:col>
                    <xdr:colOff>9525</xdr:colOff>
                    <xdr:row>53</xdr:row>
                    <xdr:rowOff>314325</xdr:rowOff>
                  </from>
                  <to>
                    <xdr:col>4</xdr:col>
                    <xdr:colOff>104775</xdr:colOff>
                    <xdr:row>54</xdr:row>
                    <xdr:rowOff>304800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3</xdr:col>
                    <xdr:colOff>9525</xdr:colOff>
                    <xdr:row>53</xdr:row>
                    <xdr:rowOff>314325</xdr:rowOff>
                  </from>
                  <to>
                    <xdr:col>4</xdr:col>
                    <xdr:colOff>104775</xdr:colOff>
                    <xdr:row>54</xdr:row>
                    <xdr:rowOff>304800</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3</xdr:col>
                    <xdr:colOff>9525</xdr:colOff>
                    <xdr:row>54</xdr:row>
                    <xdr:rowOff>304800</xdr:rowOff>
                  </from>
                  <to>
                    <xdr:col>4</xdr:col>
                    <xdr:colOff>104775</xdr:colOff>
                    <xdr:row>55</xdr:row>
                    <xdr:rowOff>295275</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3</xdr:col>
                    <xdr:colOff>9525</xdr:colOff>
                    <xdr:row>54</xdr:row>
                    <xdr:rowOff>304800</xdr:rowOff>
                  </from>
                  <to>
                    <xdr:col>4</xdr:col>
                    <xdr:colOff>104775</xdr:colOff>
                    <xdr:row>55</xdr:row>
                    <xdr:rowOff>295275</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3</xdr:col>
                    <xdr:colOff>9525</xdr:colOff>
                    <xdr:row>55</xdr:row>
                    <xdr:rowOff>304800</xdr:rowOff>
                  </from>
                  <to>
                    <xdr:col>4</xdr:col>
                    <xdr:colOff>104775</xdr:colOff>
                    <xdr:row>56</xdr:row>
                    <xdr:rowOff>295275</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3</xdr:col>
                    <xdr:colOff>9525</xdr:colOff>
                    <xdr:row>55</xdr:row>
                    <xdr:rowOff>304800</xdr:rowOff>
                  </from>
                  <to>
                    <xdr:col>4</xdr:col>
                    <xdr:colOff>104775</xdr:colOff>
                    <xdr:row>56</xdr:row>
                    <xdr:rowOff>295275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3</xdr:col>
                    <xdr:colOff>9525</xdr:colOff>
                    <xdr:row>49</xdr:row>
                    <xdr:rowOff>171450</xdr:rowOff>
                  </from>
                  <to>
                    <xdr:col>4</xdr:col>
                    <xdr:colOff>104775</xdr:colOff>
                    <xdr:row>50</xdr:row>
                    <xdr:rowOff>161925</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3</xdr:col>
                    <xdr:colOff>9525</xdr:colOff>
                    <xdr:row>49</xdr:row>
                    <xdr:rowOff>171450</xdr:rowOff>
                  </from>
                  <to>
                    <xdr:col>4</xdr:col>
                    <xdr:colOff>104775</xdr:colOff>
                    <xdr:row>50</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O35"/>
  <sheetViews>
    <sheetView showGridLines="0" view="pageBreakPreview" zoomScale="70" zoomScaleSheetLayoutView="70" workbookViewId="0"/>
  </sheetViews>
  <sheetFormatPr defaultColWidth="1.25" defaultRowHeight="16.5" x14ac:dyDescent="0.4"/>
  <cols>
    <col min="1" max="1" width="1.25" style="12" customWidth="1"/>
    <col min="2" max="4" width="1.375" style="12" customWidth="1"/>
    <col min="5" max="6" width="1.375" style="20" customWidth="1"/>
    <col min="7" max="9" width="1.375" style="21" customWidth="1"/>
    <col min="10" max="41" width="1.375" style="12" customWidth="1"/>
    <col min="42" max="45" width="1.25" style="12"/>
    <col min="46" max="46" width="1.25" style="12" customWidth="1"/>
    <col min="47" max="54" width="1.25" style="12"/>
    <col min="55" max="55" width="1.25" style="12" customWidth="1"/>
    <col min="56" max="93" width="1.375" style="12" customWidth="1"/>
    <col min="94" max="94" width="1.625" style="12" customWidth="1"/>
    <col min="95" max="102" width="1.25" style="12"/>
    <col min="103" max="103" width="8.875" style="12" hidden="1" customWidth="1"/>
    <col min="104" max="104" width="15.5" style="12" hidden="1" customWidth="1"/>
    <col min="105" max="256" width="1.25" style="12"/>
    <col min="257" max="262" width="1.25" style="12" customWidth="1"/>
    <col min="263" max="384" width="1.25" style="12"/>
    <col min="385" max="391" width="1.25" style="12" customWidth="1"/>
    <col min="392" max="395" width="1.25" style="12"/>
    <col min="396" max="396" width="1.125" style="12" customWidth="1"/>
    <col min="397" max="640" width="1.25" style="12"/>
    <col min="641" max="647" width="1.25" style="12" customWidth="1"/>
    <col min="648" max="651" width="1.25" style="12"/>
    <col min="652" max="652" width="1.125" style="12" customWidth="1"/>
    <col min="653" max="896" width="1.25" style="12"/>
    <col min="897" max="903" width="1.25" style="12" customWidth="1"/>
    <col min="904" max="907" width="1.25" style="12"/>
    <col min="908" max="908" width="1.125" style="12" customWidth="1"/>
    <col min="909" max="1152" width="1.25" style="12"/>
    <col min="1153" max="1159" width="1.25" style="12" customWidth="1"/>
    <col min="1160" max="1163" width="1.25" style="12"/>
    <col min="1164" max="1164" width="1.125" style="12" customWidth="1"/>
    <col min="1165" max="1408" width="1.25" style="12"/>
    <col min="1409" max="1415" width="1.25" style="12" customWidth="1"/>
    <col min="1416" max="1419" width="1.25" style="12"/>
    <col min="1420" max="1420" width="1.125" style="12" customWidth="1"/>
    <col min="1421" max="1664" width="1.25" style="12"/>
    <col min="1665" max="1671" width="1.25" style="12" customWidth="1"/>
    <col min="1672" max="1675" width="1.25" style="12"/>
    <col min="1676" max="1676" width="1.125" style="12" customWidth="1"/>
    <col min="1677" max="1920" width="1.25" style="12"/>
    <col min="1921" max="1927" width="1.25" style="12" customWidth="1"/>
    <col min="1928" max="1931" width="1.25" style="12"/>
    <col min="1932" max="1932" width="1.125" style="12" customWidth="1"/>
    <col min="1933" max="2176" width="1.25" style="12"/>
    <col min="2177" max="2183" width="1.25" style="12" customWidth="1"/>
    <col min="2184" max="2187" width="1.25" style="12"/>
    <col min="2188" max="2188" width="1.125" style="12" customWidth="1"/>
    <col min="2189" max="2432" width="1.25" style="12"/>
    <col min="2433" max="2439" width="1.25" style="12" customWidth="1"/>
    <col min="2440" max="2443" width="1.25" style="12"/>
    <col min="2444" max="2444" width="1.125" style="12" customWidth="1"/>
    <col min="2445" max="2688" width="1.25" style="12"/>
    <col min="2689" max="2695" width="1.25" style="12" customWidth="1"/>
    <col min="2696" max="2699" width="1.25" style="12"/>
    <col min="2700" max="2700" width="1.125" style="12" customWidth="1"/>
    <col min="2701" max="2944" width="1.25" style="12"/>
    <col min="2945" max="2951" width="1.25" style="12" customWidth="1"/>
    <col min="2952" max="2955" width="1.25" style="12"/>
    <col min="2956" max="2956" width="1.125" style="12" customWidth="1"/>
    <col min="2957" max="3200" width="1.25" style="12"/>
    <col min="3201" max="3207" width="1.25" style="12" customWidth="1"/>
    <col min="3208" max="3211" width="1.25" style="12"/>
    <col min="3212" max="3212" width="1.125" style="12" customWidth="1"/>
    <col min="3213" max="3456" width="1.25" style="12"/>
    <col min="3457" max="3463" width="1.25" style="12" customWidth="1"/>
    <col min="3464" max="3467" width="1.25" style="12"/>
    <col min="3468" max="3468" width="1.125" style="12" customWidth="1"/>
    <col min="3469" max="3712" width="1.25" style="12"/>
    <col min="3713" max="3719" width="1.25" style="12" customWidth="1"/>
    <col min="3720" max="3723" width="1.25" style="12"/>
    <col min="3724" max="3724" width="1.125" style="12" customWidth="1"/>
    <col min="3725" max="3968" width="1.25" style="12"/>
    <col min="3969" max="3975" width="1.25" style="12" customWidth="1"/>
    <col min="3976" max="3979" width="1.25" style="12"/>
    <col min="3980" max="3980" width="1.125" style="12" customWidth="1"/>
    <col min="3981" max="4224" width="1.25" style="12"/>
    <col min="4225" max="4231" width="1.25" style="12" customWidth="1"/>
    <col min="4232" max="4235" width="1.25" style="12"/>
    <col min="4236" max="4236" width="1.125" style="12" customWidth="1"/>
    <col min="4237" max="4480" width="1.25" style="12"/>
    <col min="4481" max="4487" width="1.25" style="12" customWidth="1"/>
    <col min="4488" max="4491" width="1.25" style="12"/>
    <col min="4492" max="4492" width="1.125" style="12" customWidth="1"/>
    <col min="4493" max="4736" width="1.25" style="12"/>
    <col min="4737" max="4743" width="1.25" style="12" customWidth="1"/>
    <col min="4744" max="4747" width="1.25" style="12"/>
    <col min="4748" max="4748" width="1.125" style="12" customWidth="1"/>
    <col min="4749" max="4992" width="1.25" style="12"/>
    <col min="4993" max="4999" width="1.25" style="12" customWidth="1"/>
    <col min="5000" max="5003" width="1.25" style="12"/>
    <col min="5004" max="5004" width="1.125" style="12" customWidth="1"/>
    <col min="5005" max="5248" width="1.25" style="12"/>
    <col min="5249" max="5255" width="1.25" style="12" customWidth="1"/>
    <col min="5256" max="5259" width="1.25" style="12"/>
    <col min="5260" max="5260" width="1.125" style="12" customWidth="1"/>
    <col min="5261" max="5504" width="1.25" style="12"/>
    <col min="5505" max="5511" width="1.25" style="12" customWidth="1"/>
    <col min="5512" max="5515" width="1.25" style="12"/>
    <col min="5516" max="5516" width="1.125" style="12" customWidth="1"/>
    <col min="5517" max="5760" width="1.25" style="12"/>
    <col min="5761" max="5767" width="1.25" style="12" customWidth="1"/>
    <col min="5768" max="5771" width="1.25" style="12"/>
    <col min="5772" max="5772" width="1.125" style="12" customWidth="1"/>
    <col min="5773" max="6016" width="1.25" style="12"/>
    <col min="6017" max="6023" width="1.25" style="12" customWidth="1"/>
    <col min="6024" max="6027" width="1.25" style="12"/>
    <col min="6028" max="6028" width="1.125" style="12" customWidth="1"/>
    <col min="6029" max="6272" width="1.25" style="12"/>
    <col min="6273" max="6279" width="1.25" style="12" customWidth="1"/>
    <col min="6280" max="6283" width="1.25" style="12"/>
    <col min="6284" max="6284" width="1.125" style="12" customWidth="1"/>
    <col min="6285" max="6528" width="1.25" style="12"/>
    <col min="6529" max="6535" width="1.25" style="12" customWidth="1"/>
    <col min="6536" max="6539" width="1.25" style="12"/>
    <col min="6540" max="6540" width="1.125" style="12" customWidth="1"/>
    <col min="6541" max="6784" width="1.25" style="12"/>
    <col min="6785" max="6791" width="1.25" style="12" customWidth="1"/>
    <col min="6792" max="6795" width="1.25" style="12"/>
    <col min="6796" max="6796" width="1.125" style="12" customWidth="1"/>
    <col min="6797" max="7040" width="1.25" style="12"/>
    <col min="7041" max="7047" width="1.25" style="12" customWidth="1"/>
    <col min="7048" max="7051" width="1.25" style="12"/>
    <col min="7052" max="7052" width="1.125" style="12" customWidth="1"/>
    <col min="7053" max="7296" width="1.25" style="12"/>
    <col min="7297" max="7303" width="1.25" style="12" customWidth="1"/>
    <col min="7304" max="7307" width="1.25" style="12"/>
    <col min="7308" max="7308" width="1.125" style="12" customWidth="1"/>
    <col min="7309" max="7552" width="1.25" style="12"/>
    <col min="7553" max="7559" width="1.25" style="12" customWidth="1"/>
    <col min="7560" max="7563" width="1.25" style="12"/>
    <col min="7564" max="7564" width="1.125" style="12" customWidth="1"/>
    <col min="7565" max="7808" width="1.25" style="12"/>
    <col min="7809" max="7815" width="1.25" style="12" customWidth="1"/>
    <col min="7816" max="7819" width="1.25" style="12"/>
    <col min="7820" max="7820" width="1.125" style="12" customWidth="1"/>
    <col min="7821" max="8064" width="1.25" style="12"/>
    <col min="8065" max="8071" width="1.25" style="12" customWidth="1"/>
    <col min="8072" max="8075" width="1.25" style="12"/>
    <col min="8076" max="8076" width="1.125" style="12" customWidth="1"/>
    <col min="8077" max="8320" width="1.25" style="12"/>
    <col min="8321" max="8327" width="1.25" style="12" customWidth="1"/>
    <col min="8328" max="8331" width="1.25" style="12"/>
    <col min="8332" max="8332" width="1.125" style="12" customWidth="1"/>
    <col min="8333" max="8576" width="1.25" style="12"/>
    <col min="8577" max="8583" width="1.25" style="12" customWidth="1"/>
    <col min="8584" max="8587" width="1.25" style="12"/>
    <col min="8588" max="8588" width="1.125" style="12" customWidth="1"/>
    <col min="8589" max="8832" width="1.25" style="12"/>
    <col min="8833" max="8839" width="1.25" style="12" customWidth="1"/>
    <col min="8840" max="8843" width="1.25" style="12"/>
    <col min="8844" max="8844" width="1.125" style="12" customWidth="1"/>
    <col min="8845" max="9088" width="1.25" style="12"/>
    <col min="9089" max="9095" width="1.25" style="12" customWidth="1"/>
    <col min="9096" max="9099" width="1.25" style="12"/>
    <col min="9100" max="9100" width="1.125" style="12" customWidth="1"/>
    <col min="9101" max="9344" width="1.25" style="12"/>
    <col min="9345" max="9351" width="1.25" style="12" customWidth="1"/>
    <col min="9352" max="9355" width="1.25" style="12"/>
    <col min="9356" max="9356" width="1.125" style="12" customWidth="1"/>
    <col min="9357" max="9600" width="1.25" style="12"/>
    <col min="9601" max="9607" width="1.25" style="12" customWidth="1"/>
    <col min="9608" max="9611" width="1.25" style="12"/>
    <col min="9612" max="9612" width="1.125" style="12" customWidth="1"/>
    <col min="9613" max="9856" width="1.25" style="12"/>
    <col min="9857" max="9863" width="1.25" style="12" customWidth="1"/>
    <col min="9864" max="9867" width="1.25" style="12"/>
    <col min="9868" max="9868" width="1.125" style="12" customWidth="1"/>
    <col min="9869" max="10112" width="1.25" style="12"/>
    <col min="10113" max="10119" width="1.25" style="12" customWidth="1"/>
    <col min="10120" max="10123" width="1.25" style="12"/>
    <col min="10124" max="10124" width="1.125" style="12" customWidth="1"/>
    <col min="10125" max="10368" width="1.25" style="12"/>
    <col min="10369" max="10375" width="1.25" style="12" customWidth="1"/>
    <col min="10376" max="10379" width="1.25" style="12"/>
    <col min="10380" max="10380" width="1.125" style="12" customWidth="1"/>
    <col min="10381" max="10624" width="1.25" style="12"/>
    <col min="10625" max="10631" width="1.25" style="12" customWidth="1"/>
    <col min="10632" max="10635" width="1.25" style="12"/>
    <col min="10636" max="10636" width="1.125" style="12" customWidth="1"/>
    <col min="10637" max="10880" width="1.25" style="12"/>
    <col min="10881" max="10887" width="1.25" style="12" customWidth="1"/>
    <col min="10888" max="10891" width="1.25" style="12"/>
    <col min="10892" max="10892" width="1.125" style="12" customWidth="1"/>
    <col min="10893" max="11136" width="1.25" style="12"/>
    <col min="11137" max="11143" width="1.25" style="12" customWidth="1"/>
    <col min="11144" max="11147" width="1.25" style="12"/>
    <col min="11148" max="11148" width="1.125" style="12" customWidth="1"/>
    <col min="11149" max="11392" width="1.25" style="12"/>
    <col min="11393" max="11399" width="1.25" style="12" customWidth="1"/>
    <col min="11400" max="11403" width="1.25" style="12"/>
    <col min="11404" max="11404" width="1.125" style="12" customWidth="1"/>
    <col min="11405" max="11648" width="1.25" style="12"/>
    <col min="11649" max="11655" width="1.25" style="12" customWidth="1"/>
    <col min="11656" max="11659" width="1.25" style="12"/>
    <col min="11660" max="11660" width="1.125" style="12" customWidth="1"/>
    <col min="11661" max="11904" width="1.25" style="12"/>
    <col min="11905" max="11911" width="1.25" style="12" customWidth="1"/>
    <col min="11912" max="11915" width="1.25" style="12"/>
    <col min="11916" max="11916" width="1.125" style="12" customWidth="1"/>
    <col min="11917" max="12160" width="1.25" style="12"/>
    <col min="12161" max="12167" width="1.25" style="12" customWidth="1"/>
    <col min="12168" max="12171" width="1.25" style="12"/>
    <col min="12172" max="12172" width="1.125" style="12" customWidth="1"/>
    <col min="12173" max="12416" width="1.25" style="12"/>
    <col min="12417" max="12423" width="1.25" style="12" customWidth="1"/>
    <col min="12424" max="12427" width="1.25" style="12"/>
    <col min="12428" max="12428" width="1.125" style="12" customWidth="1"/>
    <col min="12429" max="12672" width="1.25" style="12"/>
    <col min="12673" max="12679" width="1.25" style="12" customWidth="1"/>
    <col min="12680" max="12683" width="1.25" style="12"/>
    <col min="12684" max="12684" width="1.125" style="12" customWidth="1"/>
    <col min="12685" max="12928" width="1.25" style="12"/>
    <col min="12929" max="12935" width="1.25" style="12" customWidth="1"/>
    <col min="12936" max="12939" width="1.25" style="12"/>
    <col min="12940" max="12940" width="1.125" style="12" customWidth="1"/>
    <col min="12941" max="13184" width="1.25" style="12"/>
    <col min="13185" max="13191" width="1.25" style="12" customWidth="1"/>
    <col min="13192" max="13195" width="1.25" style="12"/>
    <col min="13196" max="13196" width="1.125" style="12" customWidth="1"/>
    <col min="13197" max="13440" width="1.25" style="12"/>
    <col min="13441" max="13447" width="1.25" style="12" customWidth="1"/>
    <col min="13448" max="13451" width="1.25" style="12"/>
    <col min="13452" max="13452" width="1.125" style="12" customWidth="1"/>
    <col min="13453" max="13696" width="1.25" style="12"/>
    <col min="13697" max="13703" width="1.25" style="12" customWidth="1"/>
    <col min="13704" max="13707" width="1.25" style="12"/>
    <col min="13708" max="13708" width="1.125" style="12" customWidth="1"/>
    <col min="13709" max="13952" width="1.25" style="12"/>
    <col min="13953" max="13959" width="1.25" style="12" customWidth="1"/>
    <col min="13960" max="13963" width="1.25" style="12"/>
    <col min="13964" max="13964" width="1.125" style="12" customWidth="1"/>
    <col min="13965" max="14208" width="1.25" style="12"/>
    <col min="14209" max="14215" width="1.25" style="12" customWidth="1"/>
    <col min="14216" max="14219" width="1.25" style="12"/>
    <col min="14220" max="14220" width="1.125" style="12" customWidth="1"/>
    <col min="14221" max="14464" width="1.25" style="12"/>
    <col min="14465" max="14471" width="1.25" style="12" customWidth="1"/>
    <col min="14472" max="14475" width="1.25" style="12"/>
    <col min="14476" max="14476" width="1.125" style="12" customWidth="1"/>
    <col min="14477" max="14720" width="1.25" style="12"/>
    <col min="14721" max="14727" width="1.25" style="12" customWidth="1"/>
    <col min="14728" max="14731" width="1.25" style="12"/>
    <col min="14732" max="14732" width="1.125" style="12" customWidth="1"/>
    <col min="14733" max="14976" width="1.25" style="12"/>
    <col min="14977" max="14983" width="1.25" style="12" customWidth="1"/>
    <col min="14984" max="14987" width="1.25" style="12"/>
    <col min="14988" max="14988" width="1.125" style="12" customWidth="1"/>
    <col min="14989" max="15232" width="1.25" style="12"/>
    <col min="15233" max="15239" width="1.25" style="12" customWidth="1"/>
    <col min="15240" max="15243" width="1.25" style="12"/>
    <col min="15244" max="15244" width="1.125" style="12" customWidth="1"/>
    <col min="15245" max="15488" width="1.25" style="12"/>
    <col min="15489" max="15495" width="1.25" style="12" customWidth="1"/>
    <col min="15496" max="15499" width="1.25" style="12"/>
    <col min="15500" max="15500" width="1.125" style="12" customWidth="1"/>
    <col min="15501" max="16384" width="1.25" style="12"/>
  </cols>
  <sheetData>
    <row r="1" spans="1:171" s="22" customFormat="1" ht="22.15" customHeight="1" x14ac:dyDescent="0.4">
      <c r="B1" s="14" t="s">
        <v>42</v>
      </c>
      <c r="C1" s="14"/>
      <c r="D1" s="14"/>
      <c r="E1" s="16"/>
      <c r="F1" s="16"/>
      <c r="G1" s="23"/>
      <c r="H1" s="23"/>
      <c r="I1" s="23"/>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P1" s="12"/>
      <c r="CQ1" s="19"/>
      <c r="CR1" s="12"/>
      <c r="CS1" s="12"/>
      <c r="CT1" s="12"/>
      <c r="CU1" s="19"/>
      <c r="CV1" s="19"/>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row>
    <row r="2" spans="1:171" s="22" customFormat="1" ht="10.15" customHeight="1" x14ac:dyDescent="0.4">
      <c r="B2" s="14"/>
      <c r="C2" s="14"/>
      <c r="D2" s="14"/>
      <c r="E2" s="16"/>
      <c r="F2" s="16"/>
      <c r="G2" s="23"/>
      <c r="H2" s="23"/>
      <c r="I2" s="23"/>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P2" s="12"/>
      <c r="CQ2" s="19"/>
      <c r="CR2" s="12"/>
      <c r="CS2" s="12"/>
      <c r="CT2" s="12"/>
      <c r="CU2" s="19"/>
      <c r="CV2" s="19"/>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row>
    <row r="3" spans="1:171" s="22" customFormat="1" ht="28.15" customHeight="1" x14ac:dyDescent="0.4">
      <c r="B3" s="14"/>
      <c r="C3" s="391" t="s">
        <v>369</v>
      </c>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P3" s="12"/>
      <c r="CQ3" s="24"/>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row>
    <row r="4" spans="1:171" ht="18.600000000000001" customHeight="1" x14ac:dyDescent="0.4">
      <c r="B4" s="25"/>
      <c r="C4" s="25"/>
      <c r="D4" s="25"/>
      <c r="E4" s="26"/>
      <c r="F4" s="26"/>
      <c r="G4" s="27"/>
      <c r="H4" s="27"/>
      <c r="I4" s="27"/>
      <c r="J4" s="25"/>
      <c r="K4" s="25"/>
      <c r="L4" s="25"/>
      <c r="M4" s="25"/>
      <c r="N4" s="25"/>
      <c r="O4" s="25"/>
      <c r="P4" s="25"/>
      <c r="Q4" s="25"/>
      <c r="R4" s="25"/>
      <c r="CO4" s="46"/>
      <c r="CP4" s="28"/>
    </row>
    <row r="5" spans="1:171" ht="19.5" x14ac:dyDescent="0.4">
      <c r="A5" s="278" t="s">
        <v>350</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row>
    <row r="6" spans="1:171" x14ac:dyDescent="0.4">
      <c r="E6" s="12"/>
      <c r="F6" s="12"/>
      <c r="G6" s="12"/>
      <c r="H6" s="12"/>
      <c r="I6" s="12"/>
      <c r="CO6" s="22"/>
      <c r="EN6" s="34"/>
    </row>
    <row r="7" spans="1:171" ht="33.75" customHeight="1" x14ac:dyDescent="0.4">
      <c r="C7" s="424" t="s">
        <v>71</v>
      </c>
      <c r="D7" s="425"/>
      <c r="E7" s="425"/>
      <c r="F7" s="425"/>
      <c r="G7" s="425"/>
      <c r="H7" s="425"/>
      <c r="I7" s="425"/>
      <c r="J7" s="425"/>
      <c r="K7" s="425"/>
      <c r="L7" s="425"/>
      <c r="M7" s="425"/>
      <c r="N7" s="425"/>
      <c r="O7" s="425"/>
      <c r="P7" s="425"/>
      <c r="Q7" s="425"/>
      <c r="R7" s="425"/>
      <c r="S7" s="425"/>
      <c r="T7" s="425"/>
      <c r="U7" s="426"/>
      <c r="V7" s="427" t="str">
        <f t="array" ref="V7">IF('交付申請書（第一面）'!L16:AX17&lt;&gt;"",'交付申請書（第一面）'!L16:AX17,IF('交付申請書（第一面）'!L24:AX25&lt;&gt;"",'交付申請書（第一面）'!L24:AX25&amp;"　"&amp;'交付申請書（第一面）'!BJ24:CN24&amp;"　"&amp;'交付申請書（第一面）'!BJ25:CN25,""))</f>
        <v/>
      </c>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9"/>
    </row>
    <row r="8" spans="1:171" ht="15" customHeight="1" x14ac:dyDescent="0.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row>
    <row r="9" spans="1:171" ht="46.5" customHeight="1" x14ac:dyDescent="0.4">
      <c r="B9" s="393" t="s">
        <v>351</v>
      </c>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row>
    <row r="10" spans="1:171" ht="6" customHeight="1" x14ac:dyDescent="0.4">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40"/>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row>
    <row r="11" spans="1:171" ht="3.6" customHeight="1" x14ac:dyDescent="0.4">
      <c r="E11" s="12"/>
      <c r="F11" s="12"/>
      <c r="G11" s="12"/>
      <c r="H11" s="12"/>
      <c r="I11" s="12"/>
      <c r="Y11" s="43"/>
      <c r="Z11" s="43"/>
      <c r="AA11" s="43"/>
      <c r="AB11" s="43"/>
      <c r="AC11" s="43"/>
      <c r="AN11" s="43"/>
      <c r="AO11" s="43"/>
      <c r="AP11" s="43"/>
      <c r="AQ11" s="43"/>
      <c r="AR11" s="14"/>
      <c r="AS11" s="14"/>
      <c r="CY11" s="1"/>
    </row>
    <row r="12" spans="1:171" ht="21" customHeight="1" x14ac:dyDescent="0.4">
      <c r="B12" s="326" t="s">
        <v>352</v>
      </c>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Y12" s="1"/>
    </row>
    <row r="13" spans="1:171" ht="21" customHeight="1" x14ac:dyDescent="0.4">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Y13" s="1"/>
    </row>
    <row r="14" spans="1:171" ht="18" customHeight="1" x14ac:dyDescent="0.4">
      <c r="B14" s="345" t="s">
        <v>353</v>
      </c>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Y14" s="1"/>
    </row>
    <row r="15" spans="1:171" ht="43.5" customHeight="1" x14ac:dyDescent="0.4">
      <c r="B15" s="430" t="s">
        <v>345</v>
      </c>
      <c r="C15" s="431"/>
      <c r="D15" s="431"/>
      <c r="E15" s="431"/>
      <c r="F15" s="431"/>
      <c r="G15" s="431"/>
      <c r="H15" s="431"/>
      <c r="I15" s="431"/>
      <c r="J15" s="431"/>
      <c r="K15" s="432"/>
      <c r="L15" s="338" t="s">
        <v>346</v>
      </c>
      <c r="M15" s="339"/>
      <c r="N15" s="339"/>
      <c r="O15" s="433" t="s">
        <v>348</v>
      </c>
      <c r="P15" s="433"/>
      <c r="Q15" s="433"/>
      <c r="R15" s="433"/>
      <c r="S15" s="433"/>
      <c r="T15" s="433"/>
      <c r="U15" s="433"/>
      <c r="V15" s="433"/>
      <c r="W15" s="433"/>
      <c r="X15" s="433"/>
      <c r="Y15" s="433"/>
      <c r="Z15" s="433"/>
      <c r="AA15" s="433"/>
      <c r="AB15" s="433"/>
      <c r="AC15" s="433"/>
      <c r="AD15" s="433"/>
      <c r="AE15" s="433"/>
      <c r="AF15" s="433"/>
      <c r="AG15" s="341"/>
      <c r="AH15" s="338" t="s">
        <v>346</v>
      </c>
      <c r="AI15" s="339"/>
      <c r="AJ15" s="339"/>
      <c r="AK15" s="341" t="s">
        <v>349</v>
      </c>
      <c r="AL15" s="342"/>
      <c r="AM15" s="342"/>
      <c r="AN15" s="342"/>
      <c r="AO15" s="342"/>
      <c r="AP15" s="342"/>
      <c r="AQ15" s="342"/>
      <c r="AR15" s="342"/>
      <c r="AS15" s="342"/>
      <c r="AT15" s="342"/>
      <c r="AU15" s="342"/>
      <c r="AV15" s="342"/>
      <c r="AW15" s="342"/>
      <c r="AX15" s="342"/>
      <c r="AY15" s="337" t="s">
        <v>356</v>
      </c>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CB15" s="1"/>
    </row>
    <row r="16" spans="1:171" ht="41.25" customHeight="1" x14ac:dyDescent="0.4">
      <c r="B16" s="300" t="s">
        <v>299</v>
      </c>
      <c r="C16" s="301"/>
      <c r="D16" s="301"/>
      <c r="E16" s="301"/>
      <c r="F16" s="301"/>
      <c r="G16" s="301"/>
      <c r="H16" s="301"/>
      <c r="I16" s="301"/>
      <c r="J16" s="301"/>
      <c r="K16" s="302"/>
      <c r="L16" s="323"/>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5"/>
      <c r="AY16" s="311" t="s">
        <v>340</v>
      </c>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Y16" s="1"/>
    </row>
    <row r="17" spans="2:103" ht="30" customHeight="1" x14ac:dyDescent="0.4">
      <c r="B17" s="327" t="s">
        <v>64</v>
      </c>
      <c r="C17" s="328"/>
      <c r="D17" s="328"/>
      <c r="E17" s="328"/>
      <c r="F17" s="328"/>
      <c r="G17" s="328"/>
      <c r="H17" s="328"/>
      <c r="I17" s="328"/>
      <c r="J17" s="328"/>
      <c r="K17" s="328"/>
      <c r="L17" s="329"/>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1"/>
      <c r="AY17" s="300" t="s">
        <v>65</v>
      </c>
      <c r="AZ17" s="301"/>
      <c r="BA17" s="301"/>
      <c r="BB17" s="301"/>
      <c r="BC17" s="301"/>
      <c r="BD17" s="301"/>
      <c r="BE17" s="301"/>
      <c r="BF17" s="301"/>
      <c r="BG17" s="301"/>
      <c r="BH17" s="301"/>
      <c r="BI17" s="302"/>
      <c r="BJ17" s="332"/>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4"/>
      <c r="CY17" s="1"/>
    </row>
    <row r="18" spans="2:103" ht="30" customHeight="1" x14ac:dyDescent="0.4">
      <c r="B18" s="306"/>
      <c r="C18" s="307"/>
      <c r="D18" s="307"/>
      <c r="E18" s="307"/>
      <c r="F18" s="307"/>
      <c r="G18" s="307"/>
      <c r="H18" s="307"/>
      <c r="I18" s="307"/>
      <c r="J18" s="307"/>
      <c r="K18" s="307"/>
      <c r="L18" s="320"/>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2"/>
      <c r="AY18" s="300" t="s">
        <v>66</v>
      </c>
      <c r="AZ18" s="301"/>
      <c r="BA18" s="301"/>
      <c r="BB18" s="301"/>
      <c r="BC18" s="301"/>
      <c r="BD18" s="301"/>
      <c r="BE18" s="301"/>
      <c r="BF18" s="301"/>
      <c r="BG18" s="301"/>
      <c r="BH18" s="301"/>
      <c r="BI18" s="302"/>
      <c r="BJ18" s="332"/>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4"/>
      <c r="CY18" s="1"/>
    </row>
    <row r="19" spans="2:103" ht="19.5" x14ac:dyDescent="0.4">
      <c r="B19" s="313" t="s">
        <v>60</v>
      </c>
      <c r="C19" s="314"/>
      <c r="D19" s="314"/>
      <c r="E19" s="314"/>
      <c r="F19" s="314"/>
      <c r="G19" s="314"/>
      <c r="H19" s="314"/>
      <c r="I19" s="314"/>
      <c r="J19" s="314"/>
      <c r="K19" s="314"/>
      <c r="L19" s="317" t="s">
        <v>61</v>
      </c>
      <c r="M19" s="318"/>
      <c r="N19" s="318"/>
      <c r="P19" s="319"/>
      <c r="Q19" s="319"/>
      <c r="R19" s="319"/>
      <c r="S19" s="319"/>
      <c r="T19" s="319"/>
      <c r="U19" s="319"/>
      <c r="V19" s="319"/>
      <c r="W19" s="319"/>
      <c r="X19" s="319"/>
      <c r="Y19" s="319"/>
      <c r="Z19" s="319"/>
      <c r="AA19" s="319"/>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4"/>
      <c r="CY19" s="1"/>
    </row>
    <row r="20" spans="2:103" ht="21.95" customHeight="1" x14ac:dyDescent="0.4">
      <c r="B20" s="313"/>
      <c r="C20" s="314"/>
      <c r="D20" s="314"/>
      <c r="E20" s="314"/>
      <c r="F20" s="314"/>
      <c r="G20" s="314"/>
      <c r="H20" s="314"/>
      <c r="I20" s="314"/>
      <c r="J20" s="314"/>
      <c r="K20" s="314"/>
      <c r="L20" s="372"/>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4"/>
      <c r="CY20" s="1"/>
    </row>
    <row r="21" spans="2:103" ht="21.95" customHeight="1" x14ac:dyDescent="0.4">
      <c r="B21" s="315"/>
      <c r="C21" s="316"/>
      <c r="D21" s="316"/>
      <c r="E21" s="316"/>
      <c r="F21" s="316"/>
      <c r="G21" s="316"/>
      <c r="H21" s="316"/>
      <c r="I21" s="316"/>
      <c r="J21" s="316"/>
      <c r="K21" s="316"/>
      <c r="L21" s="375"/>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7"/>
      <c r="CY21" s="1"/>
    </row>
    <row r="22" spans="2:103" ht="30" customHeight="1" x14ac:dyDescent="0.4">
      <c r="B22" s="300" t="s">
        <v>67</v>
      </c>
      <c r="C22" s="301"/>
      <c r="D22" s="301"/>
      <c r="E22" s="301"/>
      <c r="F22" s="301"/>
      <c r="G22" s="301"/>
      <c r="H22" s="301"/>
      <c r="I22" s="301"/>
      <c r="J22" s="301"/>
      <c r="K22" s="301"/>
      <c r="L22" s="320"/>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2"/>
      <c r="AY22" s="300" t="s">
        <v>68</v>
      </c>
      <c r="AZ22" s="301"/>
      <c r="BA22" s="301"/>
      <c r="BB22" s="301"/>
      <c r="BC22" s="301"/>
      <c r="BD22" s="301"/>
      <c r="BE22" s="301"/>
      <c r="BF22" s="301"/>
      <c r="BG22" s="301"/>
      <c r="BH22" s="301"/>
      <c r="BI22" s="302"/>
      <c r="BJ22" s="323"/>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5"/>
      <c r="CY22" s="1"/>
    </row>
    <row r="23" spans="2:103" ht="30" customHeight="1" x14ac:dyDescent="0.4">
      <c r="B23" s="300" t="s">
        <v>69</v>
      </c>
      <c r="C23" s="301"/>
      <c r="D23" s="301"/>
      <c r="E23" s="301"/>
      <c r="F23" s="301"/>
      <c r="G23" s="301"/>
      <c r="H23" s="301"/>
      <c r="I23" s="301"/>
      <c r="J23" s="301"/>
      <c r="K23" s="301"/>
      <c r="L23" s="320"/>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2"/>
      <c r="AY23" s="300" t="s">
        <v>59</v>
      </c>
      <c r="AZ23" s="301"/>
      <c r="BA23" s="301"/>
      <c r="BB23" s="301"/>
      <c r="BC23" s="301"/>
      <c r="BD23" s="301"/>
      <c r="BE23" s="301"/>
      <c r="BF23" s="301"/>
      <c r="BG23" s="301"/>
      <c r="BH23" s="301"/>
      <c r="BI23" s="302"/>
      <c r="BJ23" s="303"/>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5"/>
      <c r="CY23" s="1"/>
    </row>
    <row r="24" spans="2:103" ht="21" customHeight="1" x14ac:dyDescent="0.4">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Y24" s="1"/>
    </row>
    <row r="25" spans="2:103" ht="18" customHeight="1" x14ac:dyDescent="0.4">
      <c r="B25" s="345" t="s">
        <v>354</v>
      </c>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Y25" s="1"/>
    </row>
    <row r="26" spans="2:103" ht="43.5" customHeight="1" x14ac:dyDescent="0.4">
      <c r="B26" s="335" t="s">
        <v>345</v>
      </c>
      <c r="C26" s="336"/>
      <c r="D26" s="336"/>
      <c r="E26" s="336"/>
      <c r="F26" s="336"/>
      <c r="G26" s="336"/>
      <c r="H26" s="336"/>
      <c r="I26" s="336"/>
      <c r="J26" s="336"/>
      <c r="K26" s="336"/>
      <c r="L26" s="340" t="s">
        <v>346</v>
      </c>
      <c r="M26" s="340"/>
      <c r="N26" s="338"/>
      <c r="O26" s="341" t="s">
        <v>348</v>
      </c>
      <c r="P26" s="342"/>
      <c r="Q26" s="342"/>
      <c r="R26" s="342"/>
      <c r="S26" s="342"/>
      <c r="T26" s="342"/>
      <c r="U26" s="342"/>
      <c r="V26" s="342"/>
      <c r="W26" s="342"/>
      <c r="X26" s="342"/>
      <c r="Y26" s="342"/>
      <c r="Z26" s="342"/>
      <c r="AA26" s="342"/>
      <c r="AB26" s="342"/>
      <c r="AC26" s="342"/>
      <c r="AD26" s="342"/>
      <c r="AE26" s="342"/>
      <c r="AF26" s="342"/>
      <c r="AG26" s="342"/>
      <c r="AH26" s="340" t="s">
        <v>346</v>
      </c>
      <c r="AI26" s="340"/>
      <c r="AJ26" s="338"/>
      <c r="AK26" s="433" t="s">
        <v>349</v>
      </c>
      <c r="AL26" s="433"/>
      <c r="AM26" s="433"/>
      <c r="AN26" s="433"/>
      <c r="AO26" s="433"/>
      <c r="AP26" s="433"/>
      <c r="AQ26" s="433"/>
      <c r="AR26" s="433"/>
      <c r="AS26" s="433"/>
      <c r="AT26" s="433"/>
      <c r="AU26" s="433"/>
      <c r="AV26" s="433"/>
      <c r="AW26" s="433"/>
      <c r="AX26" s="341"/>
      <c r="AY26" s="337" t="s">
        <v>356</v>
      </c>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CB26" s="1"/>
    </row>
    <row r="27" spans="2:103" ht="41.25" customHeight="1" x14ac:dyDescent="0.4">
      <c r="B27" s="306" t="s">
        <v>299</v>
      </c>
      <c r="C27" s="307"/>
      <c r="D27" s="307"/>
      <c r="E27" s="307"/>
      <c r="F27" s="307"/>
      <c r="G27" s="307"/>
      <c r="H27" s="307"/>
      <c r="I27" s="307"/>
      <c r="J27" s="307"/>
      <c r="K27" s="307"/>
      <c r="L27" s="308"/>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10"/>
      <c r="AY27" s="434" t="s">
        <v>340</v>
      </c>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311"/>
      <c r="CY27" s="1"/>
    </row>
    <row r="28" spans="2:103" ht="30" customHeight="1" x14ac:dyDescent="0.4">
      <c r="B28" s="327" t="s">
        <v>64</v>
      </c>
      <c r="C28" s="328"/>
      <c r="D28" s="328"/>
      <c r="E28" s="328"/>
      <c r="F28" s="328"/>
      <c r="G28" s="328"/>
      <c r="H28" s="328"/>
      <c r="I28" s="328"/>
      <c r="J28" s="328"/>
      <c r="K28" s="328"/>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1"/>
      <c r="AY28" s="300" t="s">
        <v>65</v>
      </c>
      <c r="AZ28" s="301"/>
      <c r="BA28" s="301"/>
      <c r="BB28" s="301"/>
      <c r="BC28" s="301"/>
      <c r="BD28" s="301"/>
      <c r="BE28" s="301"/>
      <c r="BF28" s="301"/>
      <c r="BG28" s="301"/>
      <c r="BH28" s="301"/>
      <c r="BI28" s="302"/>
      <c r="BJ28" s="332"/>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4"/>
      <c r="CY28" s="1"/>
    </row>
    <row r="29" spans="2:103" ht="30" customHeight="1" x14ac:dyDescent="0.4">
      <c r="B29" s="306"/>
      <c r="C29" s="307"/>
      <c r="D29" s="307"/>
      <c r="E29" s="307"/>
      <c r="F29" s="307"/>
      <c r="G29" s="307"/>
      <c r="H29" s="307"/>
      <c r="I29" s="307"/>
      <c r="J29" s="307"/>
      <c r="K29" s="307"/>
      <c r="L29" s="320"/>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c r="AY29" s="300" t="s">
        <v>66</v>
      </c>
      <c r="AZ29" s="301"/>
      <c r="BA29" s="301"/>
      <c r="BB29" s="301"/>
      <c r="BC29" s="301"/>
      <c r="BD29" s="301"/>
      <c r="BE29" s="301"/>
      <c r="BF29" s="301"/>
      <c r="BG29" s="301"/>
      <c r="BH29" s="301"/>
      <c r="BI29" s="302"/>
      <c r="BJ29" s="332"/>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4"/>
      <c r="CY29" s="1"/>
    </row>
    <row r="30" spans="2:103" ht="19.5" x14ac:dyDescent="0.4">
      <c r="B30" s="313" t="s">
        <v>60</v>
      </c>
      <c r="C30" s="314"/>
      <c r="D30" s="314"/>
      <c r="E30" s="314"/>
      <c r="F30" s="314"/>
      <c r="G30" s="314"/>
      <c r="H30" s="314"/>
      <c r="I30" s="314"/>
      <c r="J30" s="314"/>
      <c r="K30" s="314"/>
      <c r="L30" s="317" t="s">
        <v>61</v>
      </c>
      <c r="M30" s="318"/>
      <c r="N30" s="318"/>
      <c r="P30" s="319"/>
      <c r="Q30" s="319"/>
      <c r="R30" s="319"/>
      <c r="S30" s="319"/>
      <c r="T30" s="319"/>
      <c r="U30" s="319"/>
      <c r="V30" s="319"/>
      <c r="W30" s="319"/>
      <c r="X30" s="319"/>
      <c r="Y30" s="319"/>
      <c r="Z30" s="319"/>
      <c r="AA30" s="319"/>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4"/>
      <c r="CY30" s="1"/>
    </row>
    <row r="31" spans="2:103" ht="21.95" customHeight="1" x14ac:dyDescent="0.4">
      <c r="B31" s="313"/>
      <c r="C31" s="314"/>
      <c r="D31" s="314"/>
      <c r="E31" s="314"/>
      <c r="F31" s="314"/>
      <c r="G31" s="314"/>
      <c r="H31" s="314"/>
      <c r="I31" s="314"/>
      <c r="J31" s="314"/>
      <c r="K31" s="314"/>
      <c r="L31" s="372"/>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373"/>
      <c r="CH31" s="373"/>
      <c r="CI31" s="373"/>
      <c r="CJ31" s="373"/>
      <c r="CK31" s="373"/>
      <c r="CL31" s="373"/>
      <c r="CM31" s="373"/>
      <c r="CN31" s="374"/>
      <c r="CY31" s="1"/>
    </row>
    <row r="32" spans="2:103" ht="21.95" customHeight="1" x14ac:dyDescent="0.4">
      <c r="B32" s="315"/>
      <c r="C32" s="316"/>
      <c r="D32" s="316"/>
      <c r="E32" s="316"/>
      <c r="F32" s="316"/>
      <c r="G32" s="316"/>
      <c r="H32" s="316"/>
      <c r="I32" s="316"/>
      <c r="J32" s="316"/>
      <c r="K32" s="316"/>
      <c r="L32" s="375"/>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7"/>
      <c r="CY32" s="1"/>
    </row>
    <row r="33" spans="2:103" ht="30" customHeight="1" x14ac:dyDescent="0.4">
      <c r="B33" s="300" t="s">
        <v>67</v>
      </c>
      <c r="C33" s="301"/>
      <c r="D33" s="301"/>
      <c r="E33" s="301"/>
      <c r="F33" s="301"/>
      <c r="G33" s="301"/>
      <c r="H33" s="301"/>
      <c r="I33" s="301"/>
      <c r="J33" s="301"/>
      <c r="K33" s="301"/>
      <c r="L33" s="320"/>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2"/>
      <c r="AY33" s="300" t="s">
        <v>68</v>
      </c>
      <c r="AZ33" s="301"/>
      <c r="BA33" s="301"/>
      <c r="BB33" s="301"/>
      <c r="BC33" s="301"/>
      <c r="BD33" s="301"/>
      <c r="BE33" s="301"/>
      <c r="BF33" s="301"/>
      <c r="BG33" s="301"/>
      <c r="BH33" s="301"/>
      <c r="BI33" s="302"/>
      <c r="BJ33" s="323"/>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5"/>
      <c r="CY33" s="1"/>
    </row>
    <row r="34" spans="2:103" ht="30" customHeight="1" x14ac:dyDescent="0.4">
      <c r="B34" s="300" t="s">
        <v>69</v>
      </c>
      <c r="C34" s="301"/>
      <c r="D34" s="301"/>
      <c r="E34" s="301"/>
      <c r="F34" s="301"/>
      <c r="G34" s="301"/>
      <c r="H34" s="301"/>
      <c r="I34" s="301"/>
      <c r="J34" s="301"/>
      <c r="K34" s="301"/>
      <c r="L34" s="320"/>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2"/>
      <c r="AY34" s="300" t="s">
        <v>59</v>
      </c>
      <c r="AZ34" s="301"/>
      <c r="BA34" s="301"/>
      <c r="BB34" s="301"/>
      <c r="BC34" s="301"/>
      <c r="BD34" s="301"/>
      <c r="BE34" s="301"/>
      <c r="BF34" s="301"/>
      <c r="BG34" s="301"/>
      <c r="BH34" s="301"/>
      <c r="BI34" s="302"/>
      <c r="BJ34" s="303"/>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5"/>
      <c r="CY34" s="1"/>
    </row>
    <row r="35" spans="2:103" ht="17.25" customHeight="1" x14ac:dyDescent="0.4">
      <c r="B35" s="41"/>
      <c r="C35" s="41"/>
      <c r="D35" s="41"/>
      <c r="E35" s="12"/>
      <c r="F35" s="12"/>
      <c r="U35" s="41"/>
      <c r="V35" s="41"/>
      <c r="W35" s="41"/>
      <c r="X35" s="42"/>
      <c r="Y35" s="43"/>
      <c r="Z35" s="43"/>
      <c r="AA35" s="43"/>
      <c r="AB35" s="43"/>
      <c r="AC35" s="43"/>
      <c r="AD35" s="43"/>
      <c r="AE35" s="43"/>
      <c r="AF35" s="43"/>
      <c r="AG35" s="43"/>
      <c r="AH35" s="43"/>
      <c r="AI35" s="43"/>
      <c r="AJ35" s="43"/>
      <c r="AK35" s="43"/>
      <c r="AL35" s="43"/>
      <c r="AM35" s="43"/>
      <c r="AN35" s="43"/>
      <c r="AO35" s="43"/>
      <c r="AP35" s="43"/>
      <c r="AQ35" s="43"/>
      <c r="AR35" s="14"/>
      <c r="AS35" s="14"/>
      <c r="AU35" s="44"/>
      <c r="AV35" s="44"/>
      <c r="AW35" s="44"/>
      <c r="AX35" s="44"/>
      <c r="AY35" s="44"/>
      <c r="AZ35" s="44"/>
      <c r="BA35" s="44"/>
      <c r="BB35" s="44"/>
      <c r="BC35" s="44"/>
      <c r="BD35" s="44"/>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16"/>
      <c r="CN35" s="16"/>
      <c r="CY35" s="1"/>
    </row>
  </sheetData>
  <mergeCells count="66">
    <mergeCell ref="B34:K34"/>
    <mergeCell ref="L34:AX34"/>
    <mergeCell ref="AY34:BI34"/>
    <mergeCell ref="BJ34:CN34"/>
    <mergeCell ref="AY26:BV26"/>
    <mergeCell ref="AK26:AX26"/>
    <mergeCell ref="B33:K33"/>
    <mergeCell ref="L33:AX33"/>
    <mergeCell ref="AY33:BI33"/>
    <mergeCell ref="BJ33:CN33"/>
    <mergeCell ref="AY29:BI29"/>
    <mergeCell ref="BJ29:CN29"/>
    <mergeCell ref="B27:K27"/>
    <mergeCell ref="L27:AX27"/>
    <mergeCell ref="AY27:CN27"/>
    <mergeCell ref="B28:K29"/>
    <mergeCell ref="BJ22:CN22"/>
    <mergeCell ref="L28:AX29"/>
    <mergeCell ref="AY28:BI28"/>
    <mergeCell ref="BJ28:CN28"/>
    <mergeCell ref="B30:K32"/>
    <mergeCell ref="L30:N30"/>
    <mergeCell ref="P30:AA30"/>
    <mergeCell ref="AB30:CN30"/>
    <mergeCell ref="L31:CN32"/>
    <mergeCell ref="AY15:BV15"/>
    <mergeCell ref="AB19:CN19"/>
    <mergeCell ref="L20:CN21"/>
    <mergeCell ref="B25:CN25"/>
    <mergeCell ref="B26:K26"/>
    <mergeCell ref="L26:N26"/>
    <mergeCell ref="O26:AG26"/>
    <mergeCell ref="AH26:AJ26"/>
    <mergeCell ref="B23:K23"/>
    <mergeCell ref="L23:AX23"/>
    <mergeCell ref="AY23:BI23"/>
    <mergeCell ref="BJ23:CN23"/>
    <mergeCell ref="B24:CN24"/>
    <mergeCell ref="B22:K22"/>
    <mergeCell ref="L22:AX22"/>
    <mergeCell ref="AY22:BI22"/>
    <mergeCell ref="B16:K16"/>
    <mergeCell ref="L16:AX16"/>
    <mergeCell ref="AY16:CN16"/>
    <mergeCell ref="B17:K18"/>
    <mergeCell ref="L17:AX18"/>
    <mergeCell ref="AY17:BI17"/>
    <mergeCell ref="BJ17:CN17"/>
    <mergeCell ref="AY18:BI18"/>
    <mergeCell ref="BJ18:CN18"/>
    <mergeCell ref="B19:K21"/>
    <mergeCell ref="L19:N19"/>
    <mergeCell ref="P19:AA19"/>
    <mergeCell ref="C3:AN3"/>
    <mergeCell ref="A5:CO5"/>
    <mergeCell ref="B9:CN9"/>
    <mergeCell ref="C7:U7"/>
    <mergeCell ref="V7:CO7"/>
    <mergeCell ref="B12:CN12"/>
    <mergeCell ref="B13:CN13"/>
    <mergeCell ref="B14:CN14"/>
    <mergeCell ref="B15:K15"/>
    <mergeCell ref="L15:N15"/>
    <mergeCell ref="O15:AG15"/>
    <mergeCell ref="AH15:AJ15"/>
    <mergeCell ref="AK15:AX15"/>
  </mergeCells>
  <phoneticPr fontId="3"/>
  <conditionalFormatting sqref="L16:L17">
    <cfRule type="cellIs" dxfId="120" priority="7" operator="equal">
      <formula>""</formula>
    </cfRule>
  </conditionalFormatting>
  <conditionalFormatting sqref="L20">
    <cfRule type="cellIs" dxfId="119" priority="8" operator="equal">
      <formula>""</formula>
    </cfRule>
  </conditionalFormatting>
  <conditionalFormatting sqref="L22:L23">
    <cfRule type="cellIs" dxfId="118" priority="10" operator="equal">
      <formula>""</formula>
    </cfRule>
  </conditionalFormatting>
  <conditionalFormatting sqref="L27:L28">
    <cfRule type="cellIs" dxfId="117" priority="1" operator="equal">
      <formula>""</formula>
    </cfRule>
  </conditionalFormatting>
  <conditionalFormatting sqref="L31">
    <cfRule type="cellIs" dxfId="116" priority="2" operator="equal">
      <formula>""</formula>
    </cfRule>
  </conditionalFormatting>
  <conditionalFormatting sqref="L33:L34">
    <cfRule type="cellIs" dxfId="115" priority="4" operator="equal">
      <formula>""</formula>
    </cfRule>
  </conditionalFormatting>
  <conditionalFormatting sqref="P19">
    <cfRule type="cellIs" dxfId="114" priority="9" operator="equal">
      <formula>""</formula>
    </cfRule>
  </conditionalFormatting>
  <conditionalFormatting sqref="P30">
    <cfRule type="cellIs" dxfId="113" priority="3" operator="equal">
      <formula>""</formula>
    </cfRule>
  </conditionalFormatting>
  <conditionalFormatting sqref="BJ17:BJ18">
    <cfRule type="cellIs" dxfId="112" priority="12" operator="equal">
      <formula>""</formula>
    </cfRule>
  </conditionalFormatting>
  <conditionalFormatting sqref="BJ22:BJ23">
    <cfRule type="cellIs" dxfId="111" priority="11" operator="equal">
      <formula>""</formula>
    </cfRule>
  </conditionalFormatting>
  <conditionalFormatting sqref="BJ28:BJ29">
    <cfRule type="cellIs" dxfId="110" priority="6" operator="equal">
      <formula>""</formula>
    </cfRule>
  </conditionalFormatting>
  <conditionalFormatting sqref="BJ33:BJ34">
    <cfRule type="cellIs" dxfId="109" priority="5" operator="equal">
      <formula>""</formula>
    </cfRule>
  </conditionalFormatting>
  <dataValidations disablePrompts="1" count="1">
    <dataValidation type="list" allowBlank="1" showInputMessage="1" sqref="L26 AH26 L15 AH15">
      <formula1>"□,☑"</formula1>
    </dataValidation>
  </dataValidations>
  <printOptions horizontalCentered="1"/>
  <pageMargins left="0.39370078740157483" right="0.39370078740157483" top="0.31496062992125984" bottom="0.23622047244094491" header="0.31496062992125984" footer="0.23622047244094491"/>
  <pageSetup paperSize="9" scale="69" orientation="portrait" r:id="rId1"/>
  <headerFooter>
    <oddFooter>&amp;R&amp;"ＭＳ Ｐ明朝,標準"（日本産業規格Ａ列４番）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N118"/>
  <sheetViews>
    <sheetView showGridLines="0" view="pageBreakPreview" zoomScale="85" zoomScaleSheetLayoutView="85" workbookViewId="0">
      <selection sqref="A1:I1"/>
    </sheetView>
  </sheetViews>
  <sheetFormatPr defaultColWidth="4" defaultRowHeight="18.75" x14ac:dyDescent="0.4"/>
  <cols>
    <col min="1" max="1" width="5.75" style="9" customWidth="1"/>
    <col min="2" max="2" width="6.75" style="9" customWidth="1"/>
    <col min="3" max="4" width="4.125" style="9" customWidth="1"/>
    <col min="5" max="5" width="6" style="9" customWidth="1"/>
    <col min="6" max="6" width="5" style="9" customWidth="1"/>
    <col min="7" max="7" width="5.75" style="9" customWidth="1"/>
    <col min="8" max="8" width="6.75" style="9" customWidth="1"/>
    <col min="9" max="10" width="4.125" style="9" customWidth="1"/>
    <col min="11" max="11" width="6" style="9" customWidth="1"/>
    <col min="12" max="12" width="5" style="9" customWidth="1"/>
    <col min="13" max="13" width="5.75" style="9" customWidth="1"/>
    <col min="14" max="14" width="6.75" style="9" customWidth="1"/>
    <col min="15" max="16" width="4.125" style="9" customWidth="1"/>
    <col min="17" max="17" width="6.75" style="9" customWidth="1"/>
    <col min="18" max="18" width="5" style="9" customWidth="1"/>
    <col min="19" max="19" width="5.75" style="9" customWidth="1"/>
    <col min="20" max="20" width="1.125" style="9" customWidth="1"/>
    <col min="21" max="21" width="9" style="3" customWidth="1"/>
    <col min="22" max="23" width="4" style="3" customWidth="1"/>
    <col min="24" max="24" width="1.375" style="3" customWidth="1"/>
    <col min="25" max="38" width="4" style="3"/>
    <col min="39" max="39" width="5.125" style="3" customWidth="1"/>
    <col min="40" max="40" width="4.75" style="3" customWidth="1"/>
    <col min="41" max="41" width="4" style="9" customWidth="1"/>
    <col min="42" max="42" width="6.125" style="9" customWidth="1"/>
    <col min="43" max="43" width="5.625" style="9" customWidth="1"/>
    <col min="44" max="44" width="6.5" style="9" customWidth="1"/>
    <col min="45" max="45" width="14.5" style="9" customWidth="1"/>
    <col min="46" max="47" width="4" style="9"/>
    <col min="48" max="48" width="4" style="9" customWidth="1"/>
    <col min="49" max="55" width="4" style="9"/>
    <col min="56" max="57" width="4" style="9" customWidth="1"/>
    <col min="58" max="58" width="6" style="9" customWidth="1"/>
    <col min="59" max="59" width="9.875" style="9" customWidth="1"/>
    <col min="60" max="62" width="4" style="9" customWidth="1"/>
    <col min="63" max="63" width="9.625" style="9" customWidth="1"/>
    <col min="64" max="64" width="11.5" style="9" customWidth="1"/>
    <col min="65" max="65" width="14.75" style="9" customWidth="1"/>
    <col min="66" max="66" width="25.5" style="9" bestFit="1" customWidth="1"/>
    <col min="67" max="16384" width="4" style="9"/>
  </cols>
  <sheetData>
    <row r="1" spans="1:66" ht="16.149999999999999" customHeight="1" x14ac:dyDescent="0.4">
      <c r="A1" s="529" t="s">
        <v>365</v>
      </c>
      <c r="B1" s="529"/>
      <c r="C1" s="529"/>
      <c r="D1" s="529"/>
      <c r="E1" s="529"/>
      <c r="F1" s="529"/>
      <c r="G1" s="529"/>
      <c r="H1" s="529"/>
      <c r="I1" s="529"/>
      <c r="J1" s="12" t="s">
        <v>70</v>
      </c>
      <c r="K1" s="12"/>
      <c r="L1" s="12"/>
      <c r="M1" s="12"/>
      <c r="N1" s="12"/>
      <c r="O1" s="12"/>
      <c r="P1" s="12"/>
      <c r="Q1" s="12"/>
      <c r="R1" s="12"/>
      <c r="S1" s="12"/>
      <c r="T1" s="12"/>
      <c r="U1" s="34"/>
      <c r="V1" s="34"/>
      <c r="W1" s="34"/>
      <c r="X1" s="34"/>
      <c r="Y1" s="34"/>
      <c r="Z1" s="34"/>
      <c r="AA1" s="34"/>
      <c r="AB1" s="34"/>
      <c r="AC1" s="34"/>
      <c r="AD1" s="34"/>
      <c r="AE1" s="34"/>
      <c r="AF1" s="34"/>
      <c r="AG1" s="34"/>
      <c r="AH1" s="34"/>
      <c r="AI1" s="34"/>
      <c r="BJ1" s="47"/>
      <c r="BK1" s="48" t="s">
        <v>334</v>
      </c>
      <c r="BL1" s="47" t="s">
        <v>336</v>
      </c>
      <c r="BM1" s="49" t="s">
        <v>335</v>
      </c>
      <c r="BN1" s="47" t="s">
        <v>337</v>
      </c>
    </row>
    <row r="2" spans="1:66" ht="4.5" customHeight="1" x14ac:dyDescent="0.4">
      <c r="A2" s="50"/>
      <c r="B2" s="50"/>
      <c r="C2" s="50"/>
      <c r="D2" s="50"/>
      <c r="E2" s="50"/>
      <c r="F2" s="51"/>
      <c r="G2" s="51"/>
      <c r="H2" s="51"/>
      <c r="I2" s="51"/>
      <c r="J2" s="52"/>
      <c r="K2" s="52"/>
      <c r="L2" s="52"/>
      <c r="M2" s="52"/>
      <c r="N2" s="52"/>
      <c r="O2" s="52"/>
      <c r="P2" s="52"/>
      <c r="Q2" s="52"/>
      <c r="R2" s="52"/>
      <c r="S2" s="52"/>
      <c r="T2" s="12"/>
      <c r="U2" s="34"/>
      <c r="V2" s="34"/>
      <c r="W2" s="34"/>
      <c r="X2" s="34"/>
      <c r="Y2" s="34"/>
      <c r="Z2" s="34"/>
      <c r="AA2" s="34"/>
      <c r="AB2" s="34"/>
      <c r="AC2" s="34"/>
      <c r="AD2" s="34"/>
      <c r="AE2" s="34"/>
      <c r="AF2" s="34"/>
      <c r="AG2" s="34"/>
      <c r="AH2" s="34"/>
      <c r="AI2" s="34"/>
      <c r="BE2" s="1"/>
      <c r="BF2" s="53"/>
      <c r="BG2" s="1"/>
      <c r="BH2" s="1"/>
      <c r="BI2" s="1"/>
      <c r="BJ2" s="54"/>
      <c r="BK2" s="55"/>
      <c r="BL2" s="56"/>
      <c r="BN2" s="56"/>
    </row>
    <row r="3" spans="1:66" ht="21.75" customHeight="1" x14ac:dyDescent="0.4">
      <c r="A3" s="550" t="s">
        <v>71</v>
      </c>
      <c r="B3" s="551"/>
      <c r="C3" s="551"/>
      <c r="D3" s="551"/>
      <c r="E3" s="552"/>
      <c r="F3" s="437" t="str">
        <f t="array" ref="F3">IF('交付申請書（第一面）'!L16:AX17&lt;&gt;"",'交付申請書（第一面）'!L16:AX17,IF('交付申請書（第一面）'!L24:AX25&lt;&gt;"",'交付申請書（第一面）'!L24:AX25&amp;"　"&amp;'交付申請書（第一面）'!BJ24:CN24&amp;"　"&amp;'交付申請書（第一面）'!BJ25:CN25,""))</f>
        <v/>
      </c>
      <c r="G3" s="438"/>
      <c r="H3" s="438"/>
      <c r="I3" s="438"/>
      <c r="J3" s="438"/>
      <c r="K3" s="438"/>
      <c r="L3" s="438"/>
      <c r="M3" s="438"/>
      <c r="N3" s="438"/>
      <c r="O3" s="438"/>
      <c r="P3" s="438"/>
      <c r="Q3" s="438"/>
      <c r="R3" s="438"/>
      <c r="S3" s="438"/>
      <c r="T3" s="439"/>
      <c r="BE3" s="1">
        <v>1</v>
      </c>
      <c r="BF3" s="1" t="s">
        <v>72</v>
      </c>
      <c r="BG3" s="57">
        <v>300000</v>
      </c>
      <c r="BH3" s="1"/>
      <c r="BI3" s="1"/>
      <c r="BJ3" s="54" t="s">
        <v>73</v>
      </c>
      <c r="BK3" s="55" t="s">
        <v>317</v>
      </c>
      <c r="BL3" s="56" t="s">
        <v>295</v>
      </c>
      <c r="BM3" s="1" t="s">
        <v>317</v>
      </c>
      <c r="BN3" s="56" t="s">
        <v>338</v>
      </c>
    </row>
    <row r="4" spans="1:66" ht="8.25" customHeight="1" x14ac:dyDescent="0.4">
      <c r="A4" s="58"/>
      <c r="B4" s="58"/>
      <c r="C4" s="58"/>
      <c r="D4" s="58"/>
      <c r="E4" s="58"/>
      <c r="F4" s="58"/>
      <c r="G4" s="58"/>
      <c r="H4" s="58"/>
      <c r="I4" s="58"/>
      <c r="J4" s="58"/>
      <c r="K4" s="58"/>
      <c r="L4" s="58"/>
      <c r="M4" s="58"/>
      <c r="N4" s="58"/>
      <c r="O4" s="58"/>
      <c r="P4" s="58"/>
      <c r="Q4" s="58"/>
      <c r="R4" s="58"/>
      <c r="S4" s="58"/>
      <c r="BE4" s="1">
        <v>2</v>
      </c>
      <c r="BF4" s="1" t="s">
        <v>75</v>
      </c>
      <c r="BG4" s="57">
        <v>500000</v>
      </c>
      <c r="BH4" s="1"/>
      <c r="BI4" s="1"/>
      <c r="BJ4" s="59" t="s">
        <v>76</v>
      </c>
      <c r="BK4" s="60" t="s">
        <v>330</v>
      </c>
      <c r="BL4" s="56" t="s">
        <v>296</v>
      </c>
      <c r="BM4" s="61" t="s">
        <v>330</v>
      </c>
      <c r="BN4" s="56" t="s">
        <v>339</v>
      </c>
    </row>
    <row r="5" spans="1:66" ht="22.5" customHeight="1" x14ac:dyDescent="0.4">
      <c r="A5" s="62" t="s">
        <v>78</v>
      </c>
      <c r="H5" s="3"/>
      <c r="I5" s="3"/>
      <c r="J5" s="3"/>
      <c r="K5" s="3"/>
      <c r="L5" s="3"/>
      <c r="M5" s="3"/>
      <c r="O5" s="553" t="s">
        <v>79</v>
      </c>
      <c r="P5" s="553"/>
      <c r="Q5" s="553"/>
      <c r="R5" s="554" t="str">
        <f>IF(L11&lt;&gt;"","集合",IF(L10&lt;&gt;"","戸建",""))</f>
        <v/>
      </c>
      <c r="S5" s="554"/>
      <c r="BE5" s="1">
        <v>3</v>
      </c>
      <c r="BF5" s="1" t="s">
        <v>80</v>
      </c>
      <c r="BG5" s="57">
        <v>2100000</v>
      </c>
      <c r="BH5" s="1"/>
      <c r="BI5" s="1"/>
      <c r="BJ5" s="1"/>
      <c r="BK5" s="1"/>
      <c r="BL5" s="63" t="s">
        <v>297</v>
      </c>
      <c r="BN5" s="63"/>
    </row>
    <row r="6" spans="1:66" ht="5.45" customHeight="1" x14ac:dyDescent="0.4">
      <c r="BE6" s="1">
        <v>1</v>
      </c>
      <c r="BF6" s="1" t="s">
        <v>81</v>
      </c>
      <c r="BG6" s="1">
        <v>200000</v>
      </c>
      <c r="BH6" s="1"/>
      <c r="BI6" s="1"/>
      <c r="BJ6" s="1"/>
      <c r="BK6" s="1"/>
    </row>
    <row r="7" spans="1:66" x14ac:dyDescent="0.4">
      <c r="A7" s="64" t="s">
        <v>82</v>
      </c>
      <c r="BE7" s="1">
        <v>2</v>
      </c>
      <c r="BF7" s="1" t="s">
        <v>83</v>
      </c>
      <c r="BG7" s="1">
        <v>400000</v>
      </c>
      <c r="BH7" s="1"/>
      <c r="BI7" s="1"/>
      <c r="BJ7" s="1"/>
      <c r="BK7" s="1"/>
    </row>
    <row r="8" spans="1:66" ht="17.25" customHeight="1" x14ac:dyDescent="0.4">
      <c r="A8" s="3"/>
      <c r="B8" s="555" t="s">
        <v>321</v>
      </c>
      <c r="C8" s="555"/>
      <c r="D8" s="555"/>
      <c r="E8" s="555"/>
      <c r="F8" s="555"/>
      <c r="G8" s="555"/>
      <c r="H8" s="555"/>
      <c r="I8" s="555"/>
      <c r="J8" s="555"/>
      <c r="K8" s="555"/>
      <c r="L8" s="555"/>
      <c r="M8" s="555"/>
      <c r="N8" s="555"/>
      <c r="O8" s="555"/>
      <c r="P8" s="555"/>
      <c r="Q8" s="555"/>
      <c r="R8" s="555"/>
      <c r="S8" s="555"/>
      <c r="T8" s="555"/>
      <c r="BE8" s="1">
        <v>3</v>
      </c>
      <c r="BF8" s="1" t="s">
        <v>84</v>
      </c>
      <c r="BG8" s="1">
        <v>1700000</v>
      </c>
      <c r="BH8" s="1"/>
      <c r="BI8" s="1"/>
      <c r="BJ8" s="1"/>
      <c r="BK8" s="1"/>
    </row>
    <row r="9" spans="1:66" ht="4.1500000000000004" customHeight="1" thickBot="1" x14ac:dyDescent="0.45">
      <c r="A9" s="65"/>
      <c r="B9" s="65"/>
      <c r="C9" s="65"/>
      <c r="D9" s="65"/>
      <c r="E9" s="65"/>
      <c r="F9" s="65"/>
      <c r="G9" s="65"/>
      <c r="H9" s="65"/>
      <c r="I9" s="65"/>
      <c r="J9" s="65"/>
      <c r="K9" s="65"/>
      <c r="L9" s="65"/>
      <c r="M9" s="65"/>
      <c r="N9" s="65"/>
      <c r="O9" s="65"/>
      <c r="P9" s="65"/>
      <c r="Q9" s="65"/>
      <c r="R9" s="65"/>
      <c r="S9" s="65"/>
      <c r="T9" s="65"/>
    </row>
    <row r="10" spans="1:66" ht="24.75" customHeight="1" x14ac:dyDescent="0.4">
      <c r="A10" s="65"/>
      <c r="B10" s="558" t="s">
        <v>85</v>
      </c>
      <c r="C10" s="559"/>
      <c r="D10" s="559"/>
      <c r="E10" s="66"/>
      <c r="F10" s="67"/>
      <c r="G10" s="67"/>
      <c r="H10" s="68"/>
      <c r="I10" s="560" t="s">
        <v>86</v>
      </c>
      <c r="J10" s="561"/>
      <c r="K10" s="561"/>
      <c r="L10" s="69"/>
      <c r="M10" s="70"/>
      <c r="N10" s="562" t="str">
        <f>IFERROR(VLOOKUP("戸建"&amp;L10,BF3:BG5,2,FALSE),"")</f>
        <v/>
      </c>
      <c r="O10" s="562"/>
      <c r="P10" s="562"/>
      <c r="Q10" s="562"/>
      <c r="R10" s="562"/>
      <c r="S10" s="71" t="s">
        <v>87</v>
      </c>
      <c r="T10" s="65"/>
      <c r="U10" s="65"/>
      <c r="V10" s="65"/>
      <c r="AO10" s="3"/>
      <c r="AP10" s="3"/>
    </row>
    <row r="11" spans="1:66" ht="24.75" customHeight="1" thickBot="1" x14ac:dyDescent="0.45">
      <c r="A11" s="65"/>
      <c r="B11" s="563" t="s">
        <v>88</v>
      </c>
      <c r="C11" s="564"/>
      <c r="D11" s="564"/>
      <c r="E11" s="565"/>
      <c r="F11" s="566"/>
      <c r="G11" s="72" t="s">
        <v>89</v>
      </c>
      <c r="H11" s="73" t="s">
        <v>90</v>
      </c>
      <c r="I11" s="488" t="s">
        <v>86</v>
      </c>
      <c r="J11" s="489"/>
      <c r="K11" s="489"/>
      <c r="L11" s="74"/>
      <c r="M11" s="146"/>
      <c r="N11" s="490" t="str">
        <f>IFERROR(VLOOKUP("集合"&amp;L11,BF6:BG8,2,FALSE),"")</f>
        <v/>
      </c>
      <c r="O11" s="490"/>
      <c r="P11" s="490"/>
      <c r="Q11" s="490"/>
      <c r="R11" s="490"/>
      <c r="S11" s="75" t="s">
        <v>87</v>
      </c>
      <c r="T11" s="65"/>
      <c r="U11" s="65"/>
      <c r="V11" s="65"/>
      <c r="AO11" s="3"/>
      <c r="AP11" s="3"/>
    </row>
    <row r="12" spans="1:66" ht="3" customHeight="1" x14ac:dyDescent="0.4">
      <c r="A12" s="65"/>
      <c r="B12" s="65"/>
      <c r="C12" s="65"/>
      <c r="D12" s="65"/>
      <c r="E12" s="65"/>
      <c r="F12" s="65"/>
      <c r="G12" s="65"/>
      <c r="H12" s="65"/>
      <c r="I12" s="65"/>
      <c r="J12" s="65"/>
      <c r="K12" s="65"/>
      <c r="L12" s="65"/>
      <c r="M12" s="65"/>
      <c r="N12" s="65"/>
      <c r="O12" s="65"/>
      <c r="P12" s="65"/>
      <c r="Q12" s="65"/>
      <c r="R12" s="65"/>
      <c r="S12" s="65"/>
      <c r="T12" s="65"/>
    </row>
    <row r="13" spans="1:66" ht="27" customHeight="1" x14ac:dyDescent="0.5">
      <c r="B13" s="495" t="str">
        <f>IF(Q5="集合","戸数","")</f>
        <v/>
      </c>
      <c r="C13" s="495"/>
      <c r="D13" s="76"/>
      <c r="E13" s="496" t="s">
        <v>91</v>
      </c>
      <c r="F13" s="496"/>
      <c r="G13" s="496"/>
      <c r="H13" s="496"/>
      <c r="I13" s="496"/>
      <c r="J13" s="496"/>
      <c r="K13" s="496"/>
      <c r="L13" s="496"/>
      <c r="M13" s="77"/>
      <c r="N13" s="500" t="str">
        <f>IF(L10&lt;&gt;"",N10,IF(L11&lt;&gt;"",N11*E11,""))</f>
        <v/>
      </c>
      <c r="O13" s="500"/>
      <c r="P13" s="500"/>
      <c r="Q13" s="500"/>
      <c r="R13" s="500"/>
      <c r="S13" s="78" t="s">
        <v>87</v>
      </c>
      <c r="V13" s="2"/>
    </row>
    <row r="14" spans="1:66" ht="4.5" customHeight="1" thickBot="1" x14ac:dyDescent="0.45">
      <c r="L14" s="79"/>
      <c r="M14" s="79"/>
      <c r="N14" s="79"/>
      <c r="O14" s="79"/>
      <c r="P14" s="80"/>
      <c r="Q14" s="80"/>
      <c r="R14" s="80"/>
      <c r="S14" s="81"/>
    </row>
    <row r="15" spans="1:66" ht="20.25" customHeight="1" thickBot="1" x14ac:dyDescent="0.45">
      <c r="A15" s="64" t="s">
        <v>92</v>
      </c>
      <c r="N15" s="461" t="s">
        <v>294</v>
      </c>
      <c r="O15" s="462"/>
      <c r="P15" s="458"/>
      <c r="Q15" s="459"/>
      <c r="R15" s="459"/>
      <c r="S15" s="460"/>
    </row>
    <row r="16" spans="1:66" ht="6" customHeight="1" thickBot="1" x14ac:dyDescent="0.45">
      <c r="L16" s="79"/>
      <c r="M16" s="79"/>
      <c r="N16" s="79"/>
      <c r="O16" s="79"/>
      <c r="P16" s="80"/>
      <c r="Q16" s="80"/>
      <c r="R16" s="80"/>
      <c r="S16" s="81"/>
    </row>
    <row r="17" spans="2:45" ht="41.25" customHeight="1" thickBot="1" x14ac:dyDescent="0.45">
      <c r="B17" s="581" t="s">
        <v>121</v>
      </c>
      <c r="C17" s="582"/>
      <c r="D17" s="582"/>
      <c r="E17" s="582"/>
      <c r="F17" s="583" t="s">
        <v>410</v>
      </c>
      <c r="G17" s="583"/>
      <c r="H17" s="583"/>
      <c r="I17" s="583"/>
      <c r="J17" s="583"/>
      <c r="K17" s="583"/>
      <c r="L17" s="583"/>
      <c r="M17" s="583"/>
      <c r="N17" s="583"/>
      <c r="O17" s="584"/>
      <c r="P17" s="579"/>
      <c r="Q17" s="580"/>
      <c r="R17" s="580"/>
      <c r="S17" s="199" t="s">
        <v>87</v>
      </c>
      <c r="T17" s="197"/>
      <c r="U17" s="203" t="s">
        <v>417</v>
      </c>
      <c r="V17" s="202"/>
      <c r="AI17" s="196"/>
      <c r="AJ17" s="196"/>
      <c r="AK17" s="196"/>
      <c r="AL17" s="196"/>
      <c r="AM17" s="196"/>
      <c r="AN17" s="9"/>
    </row>
    <row r="18" spans="2:45" ht="30.6" customHeight="1" thickBot="1" x14ac:dyDescent="0.45">
      <c r="B18" s="546" t="s">
        <v>258</v>
      </c>
      <c r="C18" s="547"/>
      <c r="D18" s="547"/>
      <c r="E18" s="547"/>
      <c r="F18" s="548" t="s">
        <v>409</v>
      </c>
      <c r="G18" s="548"/>
      <c r="H18" s="548"/>
      <c r="I18" s="548"/>
      <c r="J18" s="548"/>
      <c r="K18" s="548"/>
      <c r="L18" s="548"/>
      <c r="M18" s="548"/>
      <c r="N18" s="548"/>
      <c r="O18" s="549"/>
      <c r="P18" s="456"/>
      <c r="Q18" s="457"/>
      <c r="R18" s="457"/>
      <c r="S18" s="82" t="s">
        <v>93</v>
      </c>
      <c r="T18" s="3"/>
      <c r="U18" s="202"/>
      <c r="W18" s="83"/>
      <c r="X18" s="83"/>
      <c r="Y18" s="83"/>
      <c r="Z18" s="83"/>
      <c r="AA18" s="83"/>
      <c r="AB18" s="83"/>
      <c r="AC18" s="83"/>
      <c r="AD18" s="83"/>
      <c r="AE18" s="83"/>
      <c r="AF18" s="83"/>
      <c r="AG18" s="83"/>
      <c r="AH18" s="83"/>
      <c r="AI18" s="83"/>
      <c r="AJ18" s="83"/>
      <c r="AK18" s="83"/>
      <c r="AL18" s="83"/>
      <c r="AM18" s="83"/>
      <c r="AN18" s="83"/>
      <c r="AO18" s="83"/>
    </row>
    <row r="19" spans="2:45" ht="5.25" customHeight="1" x14ac:dyDescent="0.4">
      <c r="B19" s="84"/>
      <c r="C19" s="84"/>
      <c r="D19" s="84"/>
      <c r="E19" s="84"/>
      <c r="F19" s="85"/>
      <c r="G19" s="85"/>
      <c r="H19" s="85"/>
      <c r="I19" s="85"/>
      <c r="J19" s="85"/>
      <c r="K19" s="85"/>
      <c r="L19" s="85"/>
      <c r="M19" s="85"/>
      <c r="N19" s="85"/>
      <c r="O19" s="85"/>
      <c r="P19" s="149"/>
      <c r="Q19" s="149"/>
      <c r="R19" s="149"/>
      <c r="S19" s="86"/>
      <c r="T19" s="3"/>
      <c r="W19" s="83"/>
      <c r="X19" s="83"/>
      <c r="Y19" s="83"/>
      <c r="Z19" s="83"/>
      <c r="AA19" s="83"/>
      <c r="AB19" s="83"/>
      <c r="AC19" s="83"/>
      <c r="AD19" s="83"/>
      <c r="AE19" s="83"/>
      <c r="AF19" s="83"/>
      <c r="AG19" s="83"/>
      <c r="AH19" s="83"/>
      <c r="AI19" s="83"/>
      <c r="AJ19" s="83"/>
      <c r="AK19" s="83"/>
      <c r="AL19" s="83"/>
      <c r="AM19" s="83"/>
      <c r="AN19" s="83"/>
      <c r="AO19" s="83"/>
    </row>
    <row r="20" spans="2:45" ht="53.25" customHeight="1" thickBot="1" x14ac:dyDescent="0.45">
      <c r="B20" s="536" t="s">
        <v>379</v>
      </c>
      <c r="C20" s="536"/>
      <c r="D20" s="536"/>
      <c r="E20" s="536"/>
      <c r="F20" s="536"/>
      <c r="G20" s="536"/>
      <c r="H20" s="536"/>
      <c r="I20" s="536"/>
      <c r="J20" s="536"/>
      <c r="K20" s="536"/>
      <c r="L20" s="536"/>
      <c r="M20" s="536"/>
      <c r="N20" s="536"/>
      <c r="O20" s="536"/>
      <c r="P20" s="536"/>
      <c r="Q20" s="536"/>
      <c r="R20" s="536"/>
      <c r="S20" s="536"/>
      <c r="T20" s="3"/>
      <c r="AJ20" s="5"/>
      <c r="AK20" s="5"/>
      <c r="AL20" s="5"/>
      <c r="AM20" s="5"/>
      <c r="AN20" s="5"/>
    </row>
    <row r="21" spans="2:45" ht="24.75" customHeight="1" thickBot="1" x14ac:dyDescent="0.45">
      <c r="B21" s="497" t="s">
        <v>329</v>
      </c>
      <c r="C21" s="498"/>
      <c r="D21" s="498"/>
      <c r="E21" s="498"/>
      <c r="F21" s="499"/>
      <c r="G21" s="482"/>
      <c r="H21" s="483"/>
      <c r="I21" s="484"/>
      <c r="J21" s="83"/>
      <c r="K21" s="474" t="s">
        <v>407</v>
      </c>
      <c r="L21" s="475"/>
      <c r="M21" s="475"/>
      <c r="N21" s="475"/>
      <c r="O21" s="475"/>
      <c r="P21" s="475"/>
      <c r="Q21" s="482"/>
      <c r="R21" s="483"/>
      <c r="S21" s="484"/>
      <c r="T21" s="3"/>
      <c r="AJ21" s="5"/>
      <c r="AK21" s="5"/>
      <c r="AL21" s="5"/>
      <c r="AM21" s="5"/>
      <c r="AN21" s="5"/>
    </row>
    <row r="22" spans="2:45" ht="39" customHeight="1" x14ac:dyDescent="0.35">
      <c r="B22" s="485" t="s">
        <v>406</v>
      </c>
      <c r="C22" s="485"/>
      <c r="D22" s="485"/>
      <c r="E22" s="485"/>
      <c r="F22" s="485"/>
      <c r="G22" s="485"/>
      <c r="H22" s="485"/>
      <c r="I22" s="485"/>
      <c r="J22" s="485"/>
      <c r="K22" s="485"/>
      <c r="L22" s="485"/>
      <c r="M22" s="485"/>
      <c r="N22" s="485"/>
      <c r="O22" s="485"/>
      <c r="P22" s="485"/>
      <c r="Q22" s="485"/>
      <c r="R22" s="485"/>
      <c r="S22" s="485"/>
      <c r="T22" s="3"/>
      <c r="AJ22" s="5"/>
      <c r="AK22" s="5"/>
      <c r="AL22" s="5"/>
      <c r="AM22" s="5"/>
      <c r="AN22" s="5"/>
    </row>
    <row r="23" spans="2:45" ht="36" customHeight="1" x14ac:dyDescent="0.4">
      <c r="B23" s="486" t="s">
        <v>357</v>
      </c>
      <c r="C23" s="487"/>
      <c r="D23" s="472" t="s">
        <v>405</v>
      </c>
      <c r="E23" s="473"/>
      <c r="F23" s="473"/>
      <c r="G23" s="5"/>
      <c r="H23" s="486" t="s">
        <v>357</v>
      </c>
      <c r="I23" s="487"/>
      <c r="J23" s="472" t="s">
        <v>405</v>
      </c>
      <c r="K23" s="473"/>
      <c r="L23" s="473"/>
      <c r="M23" s="5"/>
      <c r="N23" s="486" t="s">
        <v>357</v>
      </c>
      <c r="O23" s="487"/>
      <c r="P23" s="472" t="s">
        <v>405</v>
      </c>
      <c r="Q23" s="473"/>
      <c r="R23" s="473"/>
      <c r="T23" s="3"/>
      <c r="AJ23" s="5"/>
      <c r="AK23" s="5"/>
      <c r="AL23" s="5"/>
      <c r="AM23" s="587" t="s">
        <v>325</v>
      </c>
      <c r="AN23" s="588"/>
      <c r="AO23" s="588"/>
      <c r="AP23" s="588"/>
      <c r="AQ23" s="588"/>
      <c r="AR23" s="589"/>
    </row>
    <row r="24" spans="2:45" ht="5.0999999999999996" customHeight="1" x14ac:dyDescent="0.4">
      <c r="B24" s="442">
        <v>1</v>
      </c>
      <c r="C24" s="443"/>
      <c r="D24" s="444"/>
      <c r="E24" s="445"/>
      <c r="F24" s="452" t="s">
        <v>316</v>
      </c>
      <c r="G24" s="5"/>
      <c r="H24" s="446">
        <v>11</v>
      </c>
      <c r="I24" s="447"/>
      <c r="J24" s="444"/>
      <c r="K24" s="445"/>
      <c r="L24" s="453" t="s">
        <v>316</v>
      </c>
      <c r="M24" s="5"/>
      <c r="N24" s="442">
        <v>21</v>
      </c>
      <c r="O24" s="443"/>
      <c r="P24" s="444"/>
      <c r="Q24" s="445"/>
      <c r="R24" s="452" t="s">
        <v>316</v>
      </c>
      <c r="T24" s="3"/>
      <c r="Y24" s="466" t="s">
        <v>323</v>
      </c>
      <c r="Z24" s="467"/>
      <c r="AA24" s="467"/>
      <c r="AB24" s="468"/>
      <c r="AC24" s="87" t="s">
        <v>96</v>
      </c>
      <c r="AD24" s="87"/>
      <c r="AE24" s="87"/>
      <c r="AF24" s="87"/>
      <c r="AG24" s="466" t="s">
        <v>324</v>
      </c>
      <c r="AH24" s="467"/>
      <c r="AI24" s="468"/>
      <c r="AJ24" s="469" t="s">
        <v>98</v>
      </c>
      <c r="AK24" s="470"/>
      <c r="AL24" s="471"/>
      <c r="AM24" s="463">
        <f>B24</f>
        <v>1</v>
      </c>
      <c r="AN24" s="464"/>
      <c r="AO24" s="463">
        <f>H24</f>
        <v>11</v>
      </c>
      <c r="AP24" s="464"/>
      <c r="AQ24" s="463">
        <f>N24</f>
        <v>21</v>
      </c>
      <c r="AR24" s="464"/>
      <c r="AS24" s="88" t="s">
        <v>327</v>
      </c>
    </row>
    <row r="25" spans="2:45" ht="5.0999999999999996" customHeight="1" x14ac:dyDescent="0.4">
      <c r="B25" s="442"/>
      <c r="C25" s="443"/>
      <c r="D25" s="444"/>
      <c r="E25" s="445"/>
      <c r="F25" s="452"/>
      <c r="G25" s="5"/>
      <c r="H25" s="448"/>
      <c r="I25" s="449"/>
      <c r="J25" s="444"/>
      <c r="K25" s="445"/>
      <c r="L25" s="454"/>
      <c r="M25" s="5"/>
      <c r="N25" s="442"/>
      <c r="O25" s="443"/>
      <c r="P25" s="444"/>
      <c r="Q25" s="445"/>
      <c r="R25" s="452"/>
      <c r="T25" s="3"/>
      <c r="Y25" s="476" t="s">
        <v>101</v>
      </c>
      <c r="Z25" s="477"/>
      <c r="AA25" s="477"/>
      <c r="AB25" s="478"/>
      <c r="AC25" s="89" t="s">
        <v>102</v>
      </c>
      <c r="AD25" s="89"/>
      <c r="AE25" s="89"/>
      <c r="AF25" s="89"/>
      <c r="AG25" s="90" t="s">
        <v>103</v>
      </c>
      <c r="AH25" s="91"/>
      <c r="AI25" s="92"/>
      <c r="AJ25" s="465" t="s">
        <v>104</v>
      </c>
      <c r="AK25" s="465"/>
      <c r="AL25" s="465"/>
      <c r="AM25" s="465">
        <f>ROUNDDOWN(MIN(IF(AND($G$21="有り",D24&lt;=3.6),130000*D24,0),390000),-3)</f>
        <v>0</v>
      </c>
      <c r="AN25" s="465"/>
      <c r="AO25" s="465">
        <f>ROUNDDOWN(MIN(IF(AND($G$21="有り",J24&lt;=3.6),130000*J24,0),390000),-3)</f>
        <v>0</v>
      </c>
      <c r="AP25" s="465"/>
      <c r="AQ25" s="465">
        <f>ROUNDDOWN(MIN(IF(AND($G$21="有り",P24&lt;=3.6),130000*P24,0),390000),-3)</f>
        <v>0</v>
      </c>
      <c r="AR25" s="465"/>
      <c r="AS25" s="577">
        <f>SUM(MAX(AM25:AN28),MAX(AO25:AP28),MAX(AQ25:AR28))</f>
        <v>0</v>
      </c>
    </row>
    <row r="26" spans="2:45" ht="5.0999999999999996" customHeight="1" x14ac:dyDescent="0.4">
      <c r="B26" s="442"/>
      <c r="C26" s="443"/>
      <c r="D26" s="444"/>
      <c r="E26" s="445"/>
      <c r="F26" s="452"/>
      <c r="G26" s="5"/>
      <c r="H26" s="448"/>
      <c r="I26" s="449"/>
      <c r="J26" s="444"/>
      <c r="K26" s="445"/>
      <c r="L26" s="454"/>
      <c r="M26" s="5"/>
      <c r="N26" s="442"/>
      <c r="O26" s="443"/>
      <c r="P26" s="444"/>
      <c r="Q26" s="445"/>
      <c r="R26" s="452"/>
      <c r="T26" s="3"/>
      <c r="Y26" s="479"/>
      <c r="Z26" s="480"/>
      <c r="AA26" s="480"/>
      <c r="AB26" s="481"/>
      <c r="AC26" s="89" t="s">
        <v>105</v>
      </c>
      <c r="AD26" s="89"/>
      <c r="AE26" s="89"/>
      <c r="AF26" s="89"/>
      <c r="AG26" s="90" t="s">
        <v>106</v>
      </c>
      <c r="AH26" s="91"/>
      <c r="AI26" s="92"/>
      <c r="AJ26" s="465" t="s">
        <v>107</v>
      </c>
      <c r="AK26" s="465"/>
      <c r="AL26" s="465"/>
      <c r="AM26" s="465">
        <f>ROUNDDOWN(MIN(IF(AND(OR($G$21="無し",$G$21=""),D24&lt;=3.6),120000*D24,0),360000),-3)</f>
        <v>0</v>
      </c>
      <c r="AN26" s="465"/>
      <c r="AO26" s="465">
        <f>ROUNDDOWN(MIN(IF(AND(OR($G$21="無し",$G$21=""),J24&lt;=3.6),120000*J24,0),360000),-3)</f>
        <v>0</v>
      </c>
      <c r="AP26" s="465"/>
      <c r="AQ26" s="465">
        <f>ROUNDDOWN(MIN(IF(AND(OR($G$21="無し",$G$21=""),P24&lt;=3.6),120000*P24,0),360000),-3)</f>
        <v>0</v>
      </c>
      <c r="AR26" s="465"/>
      <c r="AS26" s="577"/>
    </row>
    <row r="27" spans="2:45" ht="5.0999999999999996" customHeight="1" x14ac:dyDescent="0.4">
      <c r="B27" s="442"/>
      <c r="C27" s="443"/>
      <c r="D27" s="444"/>
      <c r="E27" s="445"/>
      <c r="F27" s="452"/>
      <c r="G27" s="5"/>
      <c r="H27" s="448"/>
      <c r="I27" s="449"/>
      <c r="J27" s="444"/>
      <c r="K27" s="445"/>
      <c r="L27" s="454"/>
      <c r="M27" s="5"/>
      <c r="N27" s="442"/>
      <c r="O27" s="443"/>
      <c r="P27" s="444"/>
      <c r="Q27" s="445"/>
      <c r="R27" s="452"/>
      <c r="T27" s="3"/>
      <c r="Y27" s="476" t="s">
        <v>108</v>
      </c>
      <c r="Z27" s="477"/>
      <c r="AA27" s="477"/>
      <c r="AB27" s="478"/>
      <c r="AC27" s="89" t="s">
        <v>102</v>
      </c>
      <c r="AD27" s="89"/>
      <c r="AE27" s="89"/>
      <c r="AF27" s="89"/>
      <c r="AG27" s="90" t="s">
        <v>109</v>
      </c>
      <c r="AH27" s="91"/>
      <c r="AI27" s="92"/>
      <c r="AJ27" s="465" t="s">
        <v>110</v>
      </c>
      <c r="AK27" s="465"/>
      <c r="AL27" s="465"/>
      <c r="AM27" s="465">
        <f>ROUNDDOWN(IF(AND($G$21="有り",D24&gt;3.6),110000*D24,0),-3)</f>
        <v>0</v>
      </c>
      <c r="AN27" s="465"/>
      <c r="AO27" s="465">
        <f>ROUNDDOWN(IF(AND($G$21="有り",J24&gt;3.6),110000*J24,0),-3)</f>
        <v>0</v>
      </c>
      <c r="AP27" s="465"/>
      <c r="AQ27" s="465">
        <f>ROUNDDOWN(IF(AND($G$21="有り",P24&gt;3.6),110000*P24,0),-3)</f>
        <v>0</v>
      </c>
      <c r="AR27" s="465"/>
      <c r="AS27" s="577"/>
    </row>
    <row r="28" spans="2:45" ht="5.0999999999999996" customHeight="1" x14ac:dyDescent="0.4">
      <c r="B28" s="442"/>
      <c r="C28" s="443"/>
      <c r="D28" s="444"/>
      <c r="E28" s="445"/>
      <c r="F28" s="452"/>
      <c r="G28" s="5"/>
      <c r="H28" s="450"/>
      <c r="I28" s="451"/>
      <c r="J28" s="444"/>
      <c r="K28" s="445"/>
      <c r="L28" s="455"/>
      <c r="M28" s="3"/>
      <c r="N28" s="442"/>
      <c r="O28" s="443"/>
      <c r="P28" s="444"/>
      <c r="Q28" s="445"/>
      <c r="R28" s="452"/>
      <c r="T28" s="3"/>
      <c r="Y28" s="479"/>
      <c r="Z28" s="480"/>
      <c r="AA28" s="480"/>
      <c r="AB28" s="481"/>
      <c r="AC28" s="89" t="s">
        <v>105</v>
      </c>
      <c r="AD28" s="89"/>
      <c r="AE28" s="89"/>
      <c r="AF28" s="89"/>
      <c r="AG28" s="90" t="s">
        <v>112</v>
      </c>
      <c r="AH28" s="91"/>
      <c r="AI28" s="92"/>
      <c r="AJ28" s="465" t="s">
        <v>113</v>
      </c>
      <c r="AK28" s="465"/>
      <c r="AL28" s="465"/>
      <c r="AM28" s="465">
        <f>ROUNDDOWN(IF(AND(OR($G$21="無し",$G$21=""),D24&gt;3.6),100000*D24,0),-3)</f>
        <v>0</v>
      </c>
      <c r="AN28" s="465"/>
      <c r="AO28" s="465">
        <f>ROUNDDOWN(IF(AND(OR($G$21="無し",$G$21=""),J24&gt;3.6),100000*J24,0),-3)</f>
        <v>0</v>
      </c>
      <c r="AP28" s="465"/>
      <c r="AQ28" s="465">
        <f>ROUNDDOWN(IF(AND(OR($G$21="無し",$G$21=""),P24&gt;3.6),100000*P24,0),-3)</f>
        <v>0</v>
      </c>
      <c r="AR28" s="465"/>
      <c r="AS28" s="577"/>
    </row>
    <row r="29" spans="2:45" ht="5.0999999999999996" customHeight="1" x14ac:dyDescent="0.4">
      <c r="B29" s="442">
        <v>2</v>
      </c>
      <c r="C29" s="443"/>
      <c r="D29" s="444"/>
      <c r="E29" s="445"/>
      <c r="F29" s="452" t="s">
        <v>316</v>
      </c>
      <c r="G29" s="5"/>
      <c r="H29" s="446">
        <v>12</v>
      </c>
      <c r="I29" s="447"/>
      <c r="J29" s="444"/>
      <c r="K29" s="445"/>
      <c r="L29" s="453" t="s">
        <v>316</v>
      </c>
      <c r="M29" s="5"/>
      <c r="N29" s="442">
        <v>22</v>
      </c>
      <c r="O29" s="443"/>
      <c r="P29" s="444"/>
      <c r="Q29" s="445"/>
      <c r="R29" s="452" t="s">
        <v>316</v>
      </c>
      <c r="T29" s="3"/>
      <c r="Y29" s="466" t="s">
        <v>323</v>
      </c>
      <c r="Z29" s="467"/>
      <c r="AA29" s="467"/>
      <c r="AB29" s="468"/>
      <c r="AC29" s="87" t="s">
        <v>96</v>
      </c>
      <c r="AD29" s="87"/>
      <c r="AE29" s="87"/>
      <c r="AF29" s="87"/>
      <c r="AG29" s="466" t="s">
        <v>324</v>
      </c>
      <c r="AH29" s="467"/>
      <c r="AI29" s="468"/>
      <c r="AJ29" s="469" t="s">
        <v>98</v>
      </c>
      <c r="AK29" s="470"/>
      <c r="AL29" s="471"/>
      <c r="AM29" s="463">
        <f>B29</f>
        <v>2</v>
      </c>
      <c r="AN29" s="464"/>
      <c r="AO29" s="463">
        <f>H29</f>
        <v>12</v>
      </c>
      <c r="AP29" s="464"/>
      <c r="AQ29" s="463">
        <f>N29</f>
        <v>22</v>
      </c>
      <c r="AR29" s="464"/>
      <c r="AS29" s="88" t="s">
        <v>155</v>
      </c>
    </row>
    <row r="30" spans="2:45" ht="5.0999999999999996" customHeight="1" x14ac:dyDescent="0.4">
      <c r="B30" s="442"/>
      <c r="C30" s="443"/>
      <c r="D30" s="444"/>
      <c r="E30" s="445"/>
      <c r="F30" s="452"/>
      <c r="G30" s="5"/>
      <c r="H30" s="448"/>
      <c r="I30" s="449"/>
      <c r="J30" s="444"/>
      <c r="K30" s="445"/>
      <c r="L30" s="454"/>
      <c r="M30" s="5"/>
      <c r="N30" s="442"/>
      <c r="O30" s="443"/>
      <c r="P30" s="444"/>
      <c r="Q30" s="445"/>
      <c r="R30" s="452"/>
      <c r="T30" s="3"/>
      <c r="Y30" s="476" t="s">
        <v>101</v>
      </c>
      <c r="Z30" s="477"/>
      <c r="AA30" s="477"/>
      <c r="AB30" s="478"/>
      <c r="AC30" s="89" t="s">
        <v>102</v>
      </c>
      <c r="AD30" s="89"/>
      <c r="AE30" s="89"/>
      <c r="AF30" s="89"/>
      <c r="AG30" s="90" t="s">
        <v>103</v>
      </c>
      <c r="AH30" s="91"/>
      <c r="AI30" s="92"/>
      <c r="AJ30" s="465" t="s">
        <v>104</v>
      </c>
      <c r="AK30" s="465"/>
      <c r="AL30" s="465"/>
      <c r="AM30" s="465">
        <f>ROUNDDOWN(MIN(IF(AND($G$21="有り",D29&lt;=3.6),130000*D29,0),390000),-3)</f>
        <v>0</v>
      </c>
      <c r="AN30" s="465"/>
      <c r="AO30" s="465">
        <f>ROUNDDOWN(MIN(IF(AND($G$21="有り",J29&lt;=3.6),130000*J29,0),390000),-3)</f>
        <v>0</v>
      </c>
      <c r="AP30" s="465"/>
      <c r="AQ30" s="465">
        <f>ROUNDDOWN(MIN(IF(AND($G$21="有り",P29&lt;=3.6),130000*P29,0),390000),-3)</f>
        <v>0</v>
      </c>
      <c r="AR30" s="465"/>
      <c r="AS30" s="577">
        <f>SUM(MAX(AM30:AN33),MAX(AO30:AP33),MAX(AQ30:AR33))</f>
        <v>0</v>
      </c>
    </row>
    <row r="31" spans="2:45" ht="5.0999999999999996" customHeight="1" x14ac:dyDescent="0.4">
      <c r="B31" s="442"/>
      <c r="C31" s="443"/>
      <c r="D31" s="444"/>
      <c r="E31" s="445"/>
      <c r="F31" s="452"/>
      <c r="G31" s="5"/>
      <c r="H31" s="448"/>
      <c r="I31" s="449"/>
      <c r="J31" s="444"/>
      <c r="K31" s="445"/>
      <c r="L31" s="454"/>
      <c r="M31" s="5"/>
      <c r="N31" s="442"/>
      <c r="O31" s="443"/>
      <c r="P31" s="444"/>
      <c r="Q31" s="445"/>
      <c r="R31" s="452"/>
      <c r="T31" s="3"/>
      <c r="Y31" s="479"/>
      <c r="Z31" s="480"/>
      <c r="AA31" s="480"/>
      <c r="AB31" s="481"/>
      <c r="AC31" s="89" t="s">
        <v>105</v>
      </c>
      <c r="AD31" s="89"/>
      <c r="AE31" s="89"/>
      <c r="AF31" s="89"/>
      <c r="AG31" s="90" t="s">
        <v>106</v>
      </c>
      <c r="AH31" s="91"/>
      <c r="AI31" s="92"/>
      <c r="AJ31" s="465" t="s">
        <v>107</v>
      </c>
      <c r="AK31" s="465"/>
      <c r="AL31" s="465"/>
      <c r="AM31" s="465">
        <f>ROUNDDOWN(MIN(IF(AND(OR($G$21="無し",$G$21=""),D29&lt;=3.6),120000*D29,0),360000),-3)</f>
        <v>0</v>
      </c>
      <c r="AN31" s="465"/>
      <c r="AO31" s="465">
        <f>ROUNDDOWN(MIN(IF(AND(OR($G$21="無し",$G$21=""),J29&lt;=3.6),120000*J29,0),360000),-3)</f>
        <v>0</v>
      </c>
      <c r="AP31" s="465"/>
      <c r="AQ31" s="465">
        <f>ROUNDDOWN(MIN(IF(AND(OR($G$21="無し",$G$21=""),P29&lt;=3.6),120000*P29,0),360000),-3)</f>
        <v>0</v>
      </c>
      <c r="AR31" s="465"/>
      <c r="AS31" s="577"/>
    </row>
    <row r="32" spans="2:45" ht="5.0999999999999996" customHeight="1" x14ac:dyDescent="0.4">
      <c r="B32" s="442"/>
      <c r="C32" s="443"/>
      <c r="D32" s="444"/>
      <c r="E32" s="445"/>
      <c r="F32" s="452"/>
      <c r="G32" s="5"/>
      <c r="H32" s="448"/>
      <c r="I32" s="449"/>
      <c r="J32" s="444"/>
      <c r="K32" s="445"/>
      <c r="L32" s="454"/>
      <c r="M32" s="5"/>
      <c r="N32" s="442"/>
      <c r="O32" s="443"/>
      <c r="P32" s="444"/>
      <c r="Q32" s="445"/>
      <c r="R32" s="452"/>
      <c r="T32" s="3"/>
      <c r="Y32" s="476" t="s">
        <v>108</v>
      </c>
      <c r="Z32" s="477"/>
      <c r="AA32" s="477"/>
      <c r="AB32" s="478"/>
      <c r="AC32" s="89" t="s">
        <v>102</v>
      </c>
      <c r="AD32" s="89"/>
      <c r="AE32" s="89"/>
      <c r="AF32" s="89"/>
      <c r="AG32" s="90" t="s">
        <v>109</v>
      </c>
      <c r="AH32" s="91"/>
      <c r="AI32" s="92"/>
      <c r="AJ32" s="465" t="s">
        <v>110</v>
      </c>
      <c r="AK32" s="465"/>
      <c r="AL32" s="465"/>
      <c r="AM32" s="465">
        <f>ROUNDDOWN(IF(AND($G$21="有り",D29&gt;3.6),110000*D29,0),-3)</f>
        <v>0</v>
      </c>
      <c r="AN32" s="465"/>
      <c r="AO32" s="465">
        <f>ROUNDDOWN(IF(AND($G$21="有り",J29&gt;3.6),110000*J29,0),-3)</f>
        <v>0</v>
      </c>
      <c r="AP32" s="465"/>
      <c r="AQ32" s="465">
        <f>ROUNDDOWN(IF(AND($G$21="有り",P29&gt;3.6),110000*P29,0),-3)</f>
        <v>0</v>
      </c>
      <c r="AR32" s="465"/>
      <c r="AS32" s="577"/>
    </row>
    <row r="33" spans="2:45" ht="5.0999999999999996" customHeight="1" x14ac:dyDescent="0.4">
      <c r="B33" s="442"/>
      <c r="C33" s="443"/>
      <c r="D33" s="444"/>
      <c r="E33" s="445"/>
      <c r="F33" s="452"/>
      <c r="G33" s="5"/>
      <c r="H33" s="450"/>
      <c r="I33" s="451"/>
      <c r="J33" s="444"/>
      <c r="K33" s="445"/>
      <c r="L33" s="455"/>
      <c r="M33" s="3"/>
      <c r="N33" s="442"/>
      <c r="O33" s="443"/>
      <c r="P33" s="444"/>
      <c r="Q33" s="445"/>
      <c r="R33" s="452"/>
      <c r="T33" s="3"/>
      <c r="Y33" s="479"/>
      <c r="Z33" s="480"/>
      <c r="AA33" s="480"/>
      <c r="AB33" s="481"/>
      <c r="AC33" s="89" t="s">
        <v>105</v>
      </c>
      <c r="AD33" s="89"/>
      <c r="AE33" s="89"/>
      <c r="AF33" s="89"/>
      <c r="AG33" s="90" t="s">
        <v>112</v>
      </c>
      <c r="AH33" s="91"/>
      <c r="AI33" s="92"/>
      <c r="AJ33" s="465" t="s">
        <v>113</v>
      </c>
      <c r="AK33" s="465"/>
      <c r="AL33" s="465"/>
      <c r="AM33" s="465">
        <f>ROUNDDOWN(IF(AND(OR($G$21="無し",$G$21=""),D29&gt;3.6),100000*D29,0),-3)</f>
        <v>0</v>
      </c>
      <c r="AN33" s="465"/>
      <c r="AO33" s="465">
        <f>ROUNDDOWN(IF(AND(OR($G$21="無し",$G$21=""),J29&gt;3.6),100000*J29,0),-3)</f>
        <v>0</v>
      </c>
      <c r="AP33" s="465"/>
      <c r="AQ33" s="465">
        <f>ROUNDDOWN(IF(AND(OR($G$21="無し",$G$21=""),P29&gt;3.6),100000*P29,0),-3)</f>
        <v>0</v>
      </c>
      <c r="AR33" s="465"/>
      <c r="AS33" s="577"/>
    </row>
    <row r="34" spans="2:45" ht="5.0999999999999996" customHeight="1" x14ac:dyDescent="0.4">
      <c r="B34" s="442">
        <v>3</v>
      </c>
      <c r="C34" s="443"/>
      <c r="D34" s="444"/>
      <c r="E34" s="445"/>
      <c r="F34" s="452" t="s">
        <v>316</v>
      </c>
      <c r="G34" s="5"/>
      <c r="H34" s="446">
        <v>13</v>
      </c>
      <c r="I34" s="447"/>
      <c r="J34" s="444"/>
      <c r="K34" s="445"/>
      <c r="L34" s="453" t="s">
        <v>316</v>
      </c>
      <c r="M34" s="5"/>
      <c r="N34" s="442">
        <v>23</v>
      </c>
      <c r="O34" s="443"/>
      <c r="P34" s="444"/>
      <c r="Q34" s="445"/>
      <c r="R34" s="452" t="s">
        <v>316</v>
      </c>
      <c r="T34" s="3"/>
      <c r="Y34" s="466" t="s">
        <v>323</v>
      </c>
      <c r="Z34" s="467"/>
      <c r="AA34" s="467"/>
      <c r="AB34" s="468"/>
      <c r="AC34" s="87" t="s">
        <v>96</v>
      </c>
      <c r="AD34" s="87"/>
      <c r="AE34" s="87"/>
      <c r="AF34" s="87"/>
      <c r="AG34" s="466" t="s">
        <v>324</v>
      </c>
      <c r="AH34" s="467"/>
      <c r="AI34" s="468"/>
      <c r="AJ34" s="469" t="s">
        <v>98</v>
      </c>
      <c r="AK34" s="470"/>
      <c r="AL34" s="471"/>
      <c r="AM34" s="463">
        <f>B34</f>
        <v>3</v>
      </c>
      <c r="AN34" s="464"/>
      <c r="AO34" s="463">
        <f>H34</f>
        <v>13</v>
      </c>
      <c r="AP34" s="464"/>
      <c r="AQ34" s="463">
        <f>N34</f>
        <v>23</v>
      </c>
      <c r="AR34" s="464"/>
      <c r="AS34" s="88" t="s">
        <v>155</v>
      </c>
    </row>
    <row r="35" spans="2:45" ht="5.0999999999999996" customHeight="1" x14ac:dyDescent="0.4">
      <c r="B35" s="442"/>
      <c r="C35" s="443"/>
      <c r="D35" s="444"/>
      <c r="E35" s="445"/>
      <c r="F35" s="452"/>
      <c r="G35" s="5"/>
      <c r="H35" s="448"/>
      <c r="I35" s="449"/>
      <c r="J35" s="444"/>
      <c r="K35" s="445"/>
      <c r="L35" s="454"/>
      <c r="M35" s="5"/>
      <c r="N35" s="442"/>
      <c r="O35" s="443"/>
      <c r="P35" s="444"/>
      <c r="Q35" s="445"/>
      <c r="R35" s="452"/>
      <c r="T35" s="3"/>
      <c r="Y35" s="476" t="s">
        <v>101</v>
      </c>
      <c r="Z35" s="477"/>
      <c r="AA35" s="477"/>
      <c r="AB35" s="478"/>
      <c r="AC35" s="89" t="s">
        <v>102</v>
      </c>
      <c r="AD35" s="89"/>
      <c r="AE35" s="89"/>
      <c r="AF35" s="89"/>
      <c r="AG35" s="90" t="s">
        <v>103</v>
      </c>
      <c r="AH35" s="91"/>
      <c r="AI35" s="92"/>
      <c r="AJ35" s="465" t="s">
        <v>104</v>
      </c>
      <c r="AK35" s="465"/>
      <c r="AL35" s="465"/>
      <c r="AM35" s="465">
        <f>ROUNDDOWN(MIN(IF(AND($G$21="有り",D34&lt;=3.6),130000*D34,0),390000),-3)</f>
        <v>0</v>
      </c>
      <c r="AN35" s="465"/>
      <c r="AO35" s="465">
        <f>ROUNDDOWN(MIN(IF(AND($G$21="有り",J34&lt;=3.6),130000*J34,0),390000),-3)</f>
        <v>0</v>
      </c>
      <c r="AP35" s="465"/>
      <c r="AQ35" s="465">
        <f>ROUNDDOWN(MIN(IF(AND($G$21="有り",P34&lt;=3.6),130000*P34,0),390000),-3)</f>
        <v>0</v>
      </c>
      <c r="AR35" s="465"/>
      <c r="AS35" s="577">
        <f>SUM(MAX(AM35:AN38),MAX(AO35:AP38),MAX(AQ35:AR38))</f>
        <v>0</v>
      </c>
    </row>
    <row r="36" spans="2:45" ht="5.0999999999999996" customHeight="1" x14ac:dyDescent="0.4">
      <c r="B36" s="442"/>
      <c r="C36" s="443"/>
      <c r="D36" s="444"/>
      <c r="E36" s="445"/>
      <c r="F36" s="452"/>
      <c r="G36" s="5"/>
      <c r="H36" s="448"/>
      <c r="I36" s="449"/>
      <c r="J36" s="444"/>
      <c r="K36" s="445"/>
      <c r="L36" s="454"/>
      <c r="M36" s="5"/>
      <c r="N36" s="442"/>
      <c r="O36" s="443"/>
      <c r="P36" s="444"/>
      <c r="Q36" s="445"/>
      <c r="R36" s="452"/>
      <c r="T36" s="3"/>
      <c r="Y36" s="479"/>
      <c r="Z36" s="480"/>
      <c r="AA36" s="480"/>
      <c r="AB36" s="481"/>
      <c r="AC36" s="89" t="s">
        <v>105</v>
      </c>
      <c r="AD36" s="89"/>
      <c r="AE36" s="89"/>
      <c r="AF36" s="89"/>
      <c r="AG36" s="90" t="s">
        <v>106</v>
      </c>
      <c r="AH36" s="91"/>
      <c r="AI36" s="92"/>
      <c r="AJ36" s="465" t="s">
        <v>107</v>
      </c>
      <c r="AK36" s="465"/>
      <c r="AL36" s="465"/>
      <c r="AM36" s="465">
        <f>ROUNDDOWN(MIN(IF(AND(OR($G$21="無し",$G$21=""),D34&lt;=3.6),120000*D34,0),360000),-3)</f>
        <v>0</v>
      </c>
      <c r="AN36" s="465"/>
      <c r="AO36" s="465">
        <f>ROUNDDOWN(MIN(IF(AND(OR($G$21="無し",$G$21=""),J34&lt;=3.6),120000*J34,0),360000),-3)</f>
        <v>0</v>
      </c>
      <c r="AP36" s="465"/>
      <c r="AQ36" s="465">
        <f>ROUNDDOWN(MIN(IF(AND(OR($G$21="無し",$G$21=""),P34&lt;=3.6),120000*P34,0),360000),-3)</f>
        <v>0</v>
      </c>
      <c r="AR36" s="465"/>
      <c r="AS36" s="577"/>
    </row>
    <row r="37" spans="2:45" ht="5.0999999999999996" customHeight="1" x14ac:dyDescent="0.4">
      <c r="B37" s="442"/>
      <c r="C37" s="443"/>
      <c r="D37" s="444"/>
      <c r="E37" s="445"/>
      <c r="F37" s="452"/>
      <c r="G37" s="5"/>
      <c r="H37" s="448"/>
      <c r="I37" s="449"/>
      <c r="J37" s="444"/>
      <c r="K37" s="445"/>
      <c r="L37" s="454"/>
      <c r="M37" s="5"/>
      <c r="N37" s="442"/>
      <c r="O37" s="443"/>
      <c r="P37" s="444"/>
      <c r="Q37" s="445"/>
      <c r="R37" s="452"/>
      <c r="T37" s="3"/>
      <c r="Y37" s="476" t="s">
        <v>108</v>
      </c>
      <c r="Z37" s="477"/>
      <c r="AA37" s="477"/>
      <c r="AB37" s="478"/>
      <c r="AC37" s="89" t="s">
        <v>102</v>
      </c>
      <c r="AD37" s="89"/>
      <c r="AE37" s="89"/>
      <c r="AF37" s="89"/>
      <c r="AG37" s="90" t="s">
        <v>109</v>
      </c>
      <c r="AH37" s="91"/>
      <c r="AI37" s="92"/>
      <c r="AJ37" s="465" t="s">
        <v>110</v>
      </c>
      <c r="AK37" s="465"/>
      <c r="AL37" s="465"/>
      <c r="AM37" s="465">
        <f>ROUNDDOWN(IF(AND($G$21="有り",D34&gt;3.6),110000*D34,0),-3)</f>
        <v>0</v>
      </c>
      <c r="AN37" s="465"/>
      <c r="AO37" s="465">
        <f>ROUNDDOWN(IF(AND($G$21="有り",J34&gt;3.6),110000*J34,0),-3)</f>
        <v>0</v>
      </c>
      <c r="AP37" s="465"/>
      <c r="AQ37" s="465">
        <f>ROUNDDOWN(IF(AND($G$21="有り",P34&gt;3.6),110000*P34,0),-3)</f>
        <v>0</v>
      </c>
      <c r="AR37" s="465"/>
      <c r="AS37" s="577"/>
    </row>
    <row r="38" spans="2:45" ht="5.0999999999999996" customHeight="1" x14ac:dyDescent="0.4">
      <c r="B38" s="442"/>
      <c r="C38" s="443"/>
      <c r="D38" s="444"/>
      <c r="E38" s="445"/>
      <c r="F38" s="452"/>
      <c r="G38" s="5"/>
      <c r="H38" s="450"/>
      <c r="I38" s="451"/>
      <c r="J38" s="444"/>
      <c r="K38" s="445"/>
      <c r="L38" s="455"/>
      <c r="M38" s="3"/>
      <c r="N38" s="442"/>
      <c r="O38" s="443"/>
      <c r="P38" s="444"/>
      <c r="Q38" s="445"/>
      <c r="R38" s="452"/>
      <c r="T38" s="3"/>
      <c r="Y38" s="479"/>
      <c r="Z38" s="480"/>
      <c r="AA38" s="480"/>
      <c r="AB38" s="481"/>
      <c r="AC38" s="89" t="s">
        <v>105</v>
      </c>
      <c r="AD38" s="89"/>
      <c r="AE38" s="89"/>
      <c r="AF38" s="89"/>
      <c r="AG38" s="90" t="s">
        <v>112</v>
      </c>
      <c r="AH38" s="91"/>
      <c r="AI38" s="92"/>
      <c r="AJ38" s="465" t="s">
        <v>113</v>
      </c>
      <c r="AK38" s="465"/>
      <c r="AL38" s="465"/>
      <c r="AM38" s="465">
        <f>ROUNDDOWN(IF(AND(OR($G$21="無し",$G$21=""),D34&gt;3.6),100000*D34,0),-3)</f>
        <v>0</v>
      </c>
      <c r="AN38" s="465"/>
      <c r="AO38" s="465">
        <f>ROUNDDOWN(IF(AND(OR($G$21="無し",$G$21=""),J34&gt;3.6),100000*J34,0),-3)</f>
        <v>0</v>
      </c>
      <c r="AP38" s="465"/>
      <c r="AQ38" s="465">
        <f>ROUNDDOWN(IF(AND(OR($G$21="無し",$G$21=""),P34&gt;3.6),100000*P34,0),-3)</f>
        <v>0</v>
      </c>
      <c r="AR38" s="465"/>
      <c r="AS38" s="577"/>
    </row>
    <row r="39" spans="2:45" ht="5.0999999999999996" customHeight="1" x14ac:dyDescent="0.4">
      <c r="B39" s="442">
        <v>4</v>
      </c>
      <c r="C39" s="443"/>
      <c r="D39" s="444"/>
      <c r="E39" s="445"/>
      <c r="F39" s="452" t="s">
        <v>316</v>
      </c>
      <c r="G39" s="5"/>
      <c r="H39" s="446">
        <v>14</v>
      </c>
      <c r="I39" s="447"/>
      <c r="J39" s="444"/>
      <c r="K39" s="445"/>
      <c r="L39" s="453" t="s">
        <v>316</v>
      </c>
      <c r="M39" s="5"/>
      <c r="N39" s="442">
        <v>24</v>
      </c>
      <c r="O39" s="443"/>
      <c r="P39" s="444"/>
      <c r="Q39" s="445"/>
      <c r="R39" s="452" t="s">
        <v>316</v>
      </c>
      <c r="T39" s="3"/>
      <c r="Y39" s="466" t="s">
        <v>323</v>
      </c>
      <c r="Z39" s="467"/>
      <c r="AA39" s="467"/>
      <c r="AB39" s="468"/>
      <c r="AC39" s="87" t="s">
        <v>96</v>
      </c>
      <c r="AD39" s="87"/>
      <c r="AE39" s="87"/>
      <c r="AF39" s="87"/>
      <c r="AG39" s="466" t="s">
        <v>324</v>
      </c>
      <c r="AH39" s="467"/>
      <c r="AI39" s="468"/>
      <c r="AJ39" s="469" t="s">
        <v>98</v>
      </c>
      <c r="AK39" s="470"/>
      <c r="AL39" s="471"/>
      <c r="AM39" s="463">
        <f>B39</f>
        <v>4</v>
      </c>
      <c r="AN39" s="464"/>
      <c r="AO39" s="463">
        <f>H39</f>
        <v>14</v>
      </c>
      <c r="AP39" s="464"/>
      <c r="AQ39" s="463">
        <f>N39</f>
        <v>24</v>
      </c>
      <c r="AR39" s="464"/>
      <c r="AS39" s="88" t="s">
        <v>155</v>
      </c>
    </row>
    <row r="40" spans="2:45" ht="5.0999999999999996" customHeight="1" x14ac:dyDescent="0.4">
      <c r="B40" s="442"/>
      <c r="C40" s="443"/>
      <c r="D40" s="444"/>
      <c r="E40" s="445"/>
      <c r="F40" s="452"/>
      <c r="G40" s="5"/>
      <c r="H40" s="448"/>
      <c r="I40" s="449"/>
      <c r="J40" s="444"/>
      <c r="K40" s="445"/>
      <c r="L40" s="454"/>
      <c r="M40" s="5"/>
      <c r="N40" s="442"/>
      <c r="O40" s="443"/>
      <c r="P40" s="444"/>
      <c r="Q40" s="445"/>
      <c r="R40" s="452"/>
      <c r="T40" s="3"/>
      <c r="Y40" s="476" t="s">
        <v>101</v>
      </c>
      <c r="Z40" s="477"/>
      <c r="AA40" s="477"/>
      <c r="AB40" s="478"/>
      <c r="AC40" s="89" t="s">
        <v>102</v>
      </c>
      <c r="AD40" s="89"/>
      <c r="AE40" s="89"/>
      <c r="AF40" s="89"/>
      <c r="AG40" s="90" t="s">
        <v>103</v>
      </c>
      <c r="AH40" s="91"/>
      <c r="AI40" s="92"/>
      <c r="AJ40" s="465" t="s">
        <v>104</v>
      </c>
      <c r="AK40" s="465"/>
      <c r="AL40" s="465"/>
      <c r="AM40" s="465">
        <f>ROUNDDOWN(MIN(IF(AND($G$21="有り",D39&lt;=3.6),130000*D39,0),390000),-3)</f>
        <v>0</v>
      </c>
      <c r="AN40" s="465"/>
      <c r="AO40" s="465">
        <f>ROUNDDOWN(MIN(IF(AND($G$21="有り",J39&lt;=3.6),130000*J39,0),390000),-3)</f>
        <v>0</v>
      </c>
      <c r="AP40" s="465"/>
      <c r="AQ40" s="465">
        <f>ROUNDDOWN(MIN(IF(AND($G$21="有り",P39&lt;=3.6),130000*P39,0),390000),-3)</f>
        <v>0</v>
      </c>
      <c r="AR40" s="465"/>
      <c r="AS40" s="577">
        <f>SUM(MAX(AM40:AN43),MAX(AO40:AP43),MAX(AQ40:AR43))</f>
        <v>0</v>
      </c>
    </row>
    <row r="41" spans="2:45" ht="5.0999999999999996" customHeight="1" x14ac:dyDescent="0.4">
      <c r="B41" s="442"/>
      <c r="C41" s="443"/>
      <c r="D41" s="444"/>
      <c r="E41" s="445"/>
      <c r="F41" s="452"/>
      <c r="G41" s="5"/>
      <c r="H41" s="448"/>
      <c r="I41" s="449"/>
      <c r="J41" s="444"/>
      <c r="K41" s="445"/>
      <c r="L41" s="454"/>
      <c r="M41" s="5"/>
      <c r="N41" s="442"/>
      <c r="O41" s="443"/>
      <c r="P41" s="444"/>
      <c r="Q41" s="445"/>
      <c r="R41" s="452"/>
      <c r="T41" s="3"/>
      <c r="Y41" s="479"/>
      <c r="Z41" s="480"/>
      <c r="AA41" s="480"/>
      <c r="AB41" s="481"/>
      <c r="AC41" s="89" t="s">
        <v>105</v>
      </c>
      <c r="AD41" s="89"/>
      <c r="AE41" s="89"/>
      <c r="AF41" s="89"/>
      <c r="AG41" s="90" t="s">
        <v>106</v>
      </c>
      <c r="AH41" s="91"/>
      <c r="AI41" s="92"/>
      <c r="AJ41" s="465" t="s">
        <v>107</v>
      </c>
      <c r="AK41" s="465"/>
      <c r="AL41" s="465"/>
      <c r="AM41" s="465">
        <f>ROUNDDOWN(MIN(IF(AND(OR($G$21="無し",$G$21=""),D39&lt;=3.6),120000*D39,0),360000),-3)</f>
        <v>0</v>
      </c>
      <c r="AN41" s="465"/>
      <c r="AO41" s="465">
        <f>ROUNDDOWN(MIN(IF(AND(OR($G$21="無し",$G$21=""),J39&lt;=3.6),120000*J39,0),360000),-3)</f>
        <v>0</v>
      </c>
      <c r="AP41" s="465"/>
      <c r="AQ41" s="465">
        <f>ROUNDDOWN(MIN(IF(AND(OR($G$21="無し",$G$21=""),P39&lt;=3.6),120000*P39,0),360000),-3)</f>
        <v>0</v>
      </c>
      <c r="AR41" s="465"/>
      <c r="AS41" s="577"/>
    </row>
    <row r="42" spans="2:45" ht="5.0999999999999996" customHeight="1" x14ac:dyDescent="0.4">
      <c r="B42" s="442"/>
      <c r="C42" s="443"/>
      <c r="D42" s="444"/>
      <c r="E42" s="445"/>
      <c r="F42" s="452"/>
      <c r="G42" s="5"/>
      <c r="H42" s="448"/>
      <c r="I42" s="449"/>
      <c r="J42" s="444"/>
      <c r="K42" s="445"/>
      <c r="L42" s="454"/>
      <c r="M42" s="5"/>
      <c r="N42" s="442"/>
      <c r="O42" s="443"/>
      <c r="P42" s="444"/>
      <c r="Q42" s="445"/>
      <c r="R42" s="452"/>
      <c r="T42" s="3"/>
      <c r="Y42" s="476" t="s">
        <v>108</v>
      </c>
      <c r="Z42" s="477"/>
      <c r="AA42" s="477"/>
      <c r="AB42" s="478"/>
      <c r="AC42" s="89" t="s">
        <v>102</v>
      </c>
      <c r="AD42" s="89"/>
      <c r="AE42" s="89"/>
      <c r="AF42" s="89"/>
      <c r="AG42" s="90" t="s">
        <v>109</v>
      </c>
      <c r="AH42" s="91"/>
      <c r="AI42" s="92"/>
      <c r="AJ42" s="465" t="s">
        <v>110</v>
      </c>
      <c r="AK42" s="465"/>
      <c r="AL42" s="465"/>
      <c r="AM42" s="465">
        <f>ROUNDDOWN(IF(AND($G$21="有り",D39&gt;3.6),110000*D39,0),-3)</f>
        <v>0</v>
      </c>
      <c r="AN42" s="465"/>
      <c r="AO42" s="465">
        <f>ROUNDDOWN(IF(AND($G$21="有り",J39&gt;3.6),110000*J39,0),-3)</f>
        <v>0</v>
      </c>
      <c r="AP42" s="465"/>
      <c r="AQ42" s="465">
        <f>ROUNDDOWN(IF(AND($G$21="有り",P39&gt;3.6),110000*P39,0),-3)</f>
        <v>0</v>
      </c>
      <c r="AR42" s="465"/>
      <c r="AS42" s="577"/>
    </row>
    <row r="43" spans="2:45" ht="5.0999999999999996" customHeight="1" x14ac:dyDescent="0.4">
      <c r="B43" s="442"/>
      <c r="C43" s="443"/>
      <c r="D43" s="444"/>
      <c r="E43" s="445"/>
      <c r="F43" s="452"/>
      <c r="G43" s="5"/>
      <c r="H43" s="450"/>
      <c r="I43" s="451"/>
      <c r="J43" s="444"/>
      <c r="K43" s="445"/>
      <c r="L43" s="455"/>
      <c r="M43" s="3"/>
      <c r="N43" s="442"/>
      <c r="O43" s="443"/>
      <c r="P43" s="444"/>
      <c r="Q43" s="445"/>
      <c r="R43" s="452"/>
      <c r="T43" s="3"/>
      <c r="Y43" s="479"/>
      <c r="Z43" s="480"/>
      <c r="AA43" s="480"/>
      <c r="AB43" s="481"/>
      <c r="AC43" s="89" t="s">
        <v>105</v>
      </c>
      <c r="AD43" s="89"/>
      <c r="AE43" s="89"/>
      <c r="AF43" s="89"/>
      <c r="AG43" s="90" t="s">
        <v>112</v>
      </c>
      <c r="AH43" s="91"/>
      <c r="AI43" s="92"/>
      <c r="AJ43" s="465" t="s">
        <v>113</v>
      </c>
      <c r="AK43" s="465"/>
      <c r="AL43" s="465"/>
      <c r="AM43" s="465">
        <f>ROUNDDOWN(IF(AND(OR($G$21="無し",$G$21=""),D39&gt;3.6),100000*D39,0),-3)</f>
        <v>0</v>
      </c>
      <c r="AN43" s="465"/>
      <c r="AO43" s="465">
        <f>ROUNDDOWN(IF(AND(OR($G$21="無し",$G$21=""),J39&gt;3.6),100000*J39,0),-3)</f>
        <v>0</v>
      </c>
      <c r="AP43" s="465"/>
      <c r="AQ43" s="465">
        <f>ROUNDDOWN(IF(AND(OR($G$21="無し",$G$21=""),P39&gt;3.6),100000*P39,0),-3)</f>
        <v>0</v>
      </c>
      <c r="AR43" s="465"/>
      <c r="AS43" s="577"/>
    </row>
    <row r="44" spans="2:45" ht="5.0999999999999996" customHeight="1" x14ac:dyDescent="0.4">
      <c r="B44" s="442">
        <v>5</v>
      </c>
      <c r="C44" s="443"/>
      <c r="D44" s="444"/>
      <c r="E44" s="445"/>
      <c r="F44" s="452" t="s">
        <v>316</v>
      </c>
      <c r="G44" s="5"/>
      <c r="H44" s="446">
        <v>15</v>
      </c>
      <c r="I44" s="447"/>
      <c r="J44" s="444"/>
      <c r="K44" s="445"/>
      <c r="L44" s="453" t="s">
        <v>316</v>
      </c>
      <c r="M44" s="5"/>
      <c r="N44" s="442">
        <v>25</v>
      </c>
      <c r="O44" s="443"/>
      <c r="P44" s="444"/>
      <c r="Q44" s="445"/>
      <c r="R44" s="452" t="s">
        <v>316</v>
      </c>
      <c r="T44" s="3"/>
      <c r="Y44" s="466" t="s">
        <v>323</v>
      </c>
      <c r="Z44" s="467"/>
      <c r="AA44" s="467"/>
      <c r="AB44" s="468"/>
      <c r="AC44" s="87" t="s">
        <v>96</v>
      </c>
      <c r="AD44" s="87"/>
      <c r="AE44" s="87"/>
      <c r="AF44" s="87"/>
      <c r="AG44" s="466" t="s">
        <v>324</v>
      </c>
      <c r="AH44" s="467"/>
      <c r="AI44" s="468"/>
      <c r="AJ44" s="469" t="s">
        <v>98</v>
      </c>
      <c r="AK44" s="470"/>
      <c r="AL44" s="471"/>
      <c r="AM44" s="463">
        <f>B44</f>
        <v>5</v>
      </c>
      <c r="AN44" s="464"/>
      <c r="AO44" s="463">
        <f>H44</f>
        <v>15</v>
      </c>
      <c r="AP44" s="464"/>
      <c r="AQ44" s="463">
        <f>N44</f>
        <v>25</v>
      </c>
      <c r="AR44" s="464"/>
      <c r="AS44" s="88" t="s">
        <v>155</v>
      </c>
    </row>
    <row r="45" spans="2:45" ht="5.0999999999999996" customHeight="1" x14ac:dyDescent="0.4">
      <c r="B45" s="442"/>
      <c r="C45" s="443"/>
      <c r="D45" s="444"/>
      <c r="E45" s="445"/>
      <c r="F45" s="452"/>
      <c r="G45" s="5"/>
      <c r="H45" s="448"/>
      <c r="I45" s="449"/>
      <c r="J45" s="444"/>
      <c r="K45" s="445"/>
      <c r="L45" s="454"/>
      <c r="M45" s="5"/>
      <c r="N45" s="442"/>
      <c r="O45" s="443"/>
      <c r="P45" s="444"/>
      <c r="Q45" s="445"/>
      <c r="R45" s="452"/>
      <c r="T45" s="3"/>
      <c r="Y45" s="476" t="s">
        <v>101</v>
      </c>
      <c r="Z45" s="477"/>
      <c r="AA45" s="477"/>
      <c r="AB45" s="478"/>
      <c r="AC45" s="89" t="s">
        <v>102</v>
      </c>
      <c r="AD45" s="89"/>
      <c r="AE45" s="89"/>
      <c r="AF45" s="89"/>
      <c r="AG45" s="90" t="s">
        <v>103</v>
      </c>
      <c r="AH45" s="91"/>
      <c r="AI45" s="92"/>
      <c r="AJ45" s="465" t="s">
        <v>104</v>
      </c>
      <c r="AK45" s="465"/>
      <c r="AL45" s="465"/>
      <c r="AM45" s="465">
        <f>ROUNDDOWN(MIN(IF(AND($G$21="有り",D44&lt;=3.6),130000*D44,0),390000),-3)</f>
        <v>0</v>
      </c>
      <c r="AN45" s="465"/>
      <c r="AO45" s="465">
        <f>ROUNDDOWN(MIN(IF(AND($G$21="有り",J44&lt;=3.6),130000*J44,0),390000),-3)</f>
        <v>0</v>
      </c>
      <c r="AP45" s="465"/>
      <c r="AQ45" s="465">
        <f>ROUNDDOWN(MIN(IF(AND($G$21="有り",P44&lt;=3.6),130000*P44,0),390000),-3)</f>
        <v>0</v>
      </c>
      <c r="AR45" s="465"/>
      <c r="AS45" s="577">
        <f>SUM(MAX(AM45:AN48),MAX(AO45:AP48),MAX(AQ45:AR48))</f>
        <v>0</v>
      </c>
    </row>
    <row r="46" spans="2:45" ht="5.0999999999999996" customHeight="1" x14ac:dyDescent="0.4">
      <c r="B46" s="442"/>
      <c r="C46" s="443"/>
      <c r="D46" s="444"/>
      <c r="E46" s="445"/>
      <c r="F46" s="452"/>
      <c r="G46" s="5"/>
      <c r="H46" s="448"/>
      <c r="I46" s="449"/>
      <c r="J46" s="444"/>
      <c r="K46" s="445"/>
      <c r="L46" s="454"/>
      <c r="M46" s="5"/>
      <c r="N46" s="442"/>
      <c r="O46" s="443"/>
      <c r="P46" s="444"/>
      <c r="Q46" s="445"/>
      <c r="R46" s="452"/>
      <c r="T46" s="3"/>
      <c r="Y46" s="479"/>
      <c r="Z46" s="480"/>
      <c r="AA46" s="480"/>
      <c r="AB46" s="481"/>
      <c r="AC46" s="89" t="s">
        <v>105</v>
      </c>
      <c r="AD46" s="89"/>
      <c r="AE46" s="89"/>
      <c r="AF46" s="89"/>
      <c r="AG46" s="90" t="s">
        <v>106</v>
      </c>
      <c r="AH46" s="91"/>
      <c r="AI46" s="92"/>
      <c r="AJ46" s="465" t="s">
        <v>107</v>
      </c>
      <c r="AK46" s="465"/>
      <c r="AL46" s="465"/>
      <c r="AM46" s="465">
        <f>ROUNDDOWN(MIN(IF(AND(OR($G$21="無し",$G$21=""),D44&lt;=3.6),120000*D44,0),360000),-3)</f>
        <v>0</v>
      </c>
      <c r="AN46" s="465"/>
      <c r="AO46" s="465">
        <f>ROUNDDOWN(MIN(IF(AND(OR($G$21="無し",$G$21=""),J44&lt;=3.6),120000*J44,0),360000),-3)</f>
        <v>0</v>
      </c>
      <c r="AP46" s="465"/>
      <c r="AQ46" s="465">
        <f>ROUNDDOWN(MIN(IF(AND(OR($G$21="無し",$G$21=""),P44&lt;=3.6),120000*P44,0),360000),-3)</f>
        <v>0</v>
      </c>
      <c r="AR46" s="465"/>
      <c r="AS46" s="577"/>
    </row>
    <row r="47" spans="2:45" ht="5.0999999999999996" customHeight="1" x14ac:dyDescent="0.4">
      <c r="B47" s="442"/>
      <c r="C47" s="443"/>
      <c r="D47" s="444"/>
      <c r="E47" s="445"/>
      <c r="F47" s="452"/>
      <c r="G47" s="5"/>
      <c r="H47" s="448"/>
      <c r="I47" s="449"/>
      <c r="J47" s="444"/>
      <c r="K47" s="445"/>
      <c r="L47" s="454"/>
      <c r="M47" s="5"/>
      <c r="N47" s="442"/>
      <c r="O47" s="443"/>
      <c r="P47" s="444"/>
      <c r="Q47" s="445"/>
      <c r="R47" s="452"/>
      <c r="T47" s="3"/>
      <c r="Y47" s="476" t="s">
        <v>108</v>
      </c>
      <c r="Z47" s="477"/>
      <c r="AA47" s="477"/>
      <c r="AB47" s="478"/>
      <c r="AC47" s="89" t="s">
        <v>102</v>
      </c>
      <c r="AD47" s="89"/>
      <c r="AE47" s="89"/>
      <c r="AF47" s="89"/>
      <c r="AG47" s="90" t="s">
        <v>109</v>
      </c>
      <c r="AH47" s="91"/>
      <c r="AI47" s="92"/>
      <c r="AJ47" s="465" t="s">
        <v>110</v>
      </c>
      <c r="AK47" s="465"/>
      <c r="AL47" s="465"/>
      <c r="AM47" s="465">
        <f>ROUNDDOWN(IF(AND($G$21="有り",D44&gt;3.6),110000*D44,0),-3)</f>
        <v>0</v>
      </c>
      <c r="AN47" s="465"/>
      <c r="AO47" s="465">
        <f>ROUNDDOWN(IF(AND($G$21="有り",J44&gt;3.6),110000*J44,0),-3)</f>
        <v>0</v>
      </c>
      <c r="AP47" s="465"/>
      <c r="AQ47" s="465">
        <f>ROUNDDOWN(IF(AND($G$21="有り",P44&gt;3.6),110000*P44,0),-3)</f>
        <v>0</v>
      </c>
      <c r="AR47" s="465"/>
      <c r="AS47" s="577"/>
    </row>
    <row r="48" spans="2:45" ht="5.0999999999999996" customHeight="1" x14ac:dyDescent="0.4">
      <c r="B48" s="442"/>
      <c r="C48" s="443"/>
      <c r="D48" s="444"/>
      <c r="E48" s="445"/>
      <c r="F48" s="452"/>
      <c r="G48" s="5"/>
      <c r="H48" s="450"/>
      <c r="I48" s="451"/>
      <c r="J48" s="444"/>
      <c r="K48" s="445"/>
      <c r="L48" s="455"/>
      <c r="M48" s="3"/>
      <c r="N48" s="442"/>
      <c r="O48" s="443"/>
      <c r="P48" s="444"/>
      <c r="Q48" s="445"/>
      <c r="R48" s="452"/>
      <c r="T48" s="3"/>
      <c r="Y48" s="479"/>
      <c r="Z48" s="480"/>
      <c r="AA48" s="480"/>
      <c r="AB48" s="481"/>
      <c r="AC48" s="89" t="s">
        <v>105</v>
      </c>
      <c r="AD48" s="89"/>
      <c r="AE48" s="89"/>
      <c r="AF48" s="89"/>
      <c r="AG48" s="90" t="s">
        <v>112</v>
      </c>
      <c r="AH48" s="91"/>
      <c r="AI48" s="92"/>
      <c r="AJ48" s="465" t="s">
        <v>113</v>
      </c>
      <c r="AK48" s="465"/>
      <c r="AL48" s="465"/>
      <c r="AM48" s="465">
        <f>ROUNDDOWN(IF(AND(OR($G$21="無し",$G$21=""),D44&gt;3.6),100000*D44,0),-3)</f>
        <v>0</v>
      </c>
      <c r="AN48" s="465"/>
      <c r="AO48" s="465">
        <f>ROUNDDOWN(IF(AND(OR($G$21="無し",$G$21=""),J44&gt;3.6),100000*J44,0),-3)</f>
        <v>0</v>
      </c>
      <c r="AP48" s="465"/>
      <c r="AQ48" s="465">
        <f>ROUNDDOWN(IF(AND(OR($G$21="無し",$G$21=""),P44&gt;3.6),100000*P44,0),-3)</f>
        <v>0</v>
      </c>
      <c r="AR48" s="465"/>
      <c r="AS48" s="577"/>
    </row>
    <row r="49" spans="2:45" ht="5.0999999999999996" customHeight="1" x14ac:dyDescent="0.4">
      <c r="B49" s="442">
        <v>6</v>
      </c>
      <c r="C49" s="443"/>
      <c r="D49" s="444"/>
      <c r="E49" s="445"/>
      <c r="F49" s="452" t="s">
        <v>316</v>
      </c>
      <c r="G49" s="5"/>
      <c r="H49" s="446">
        <v>16</v>
      </c>
      <c r="I49" s="447"/>
      <c r="J49" s="444"/>
      <c r="K49" s="445"/>
      <c r="L49" s="453" t="s">
        <v>316</v>
      </c>
      <c r="M49" s="5"/>
      <c r="N49" s="442">
        <v>26</v>
      </c>
      <c r="O49" s="443"/>
      <c r="P49" s="444"/>
      <c r="Q49" s="445"/>
      <c r="R49" s="452" t="s">
        <v>316</v>
      </c>
      <c r="T49" s="3"/>
      <c r="Y49" s="466" t="s">
        <v>323</v>
      </c>
      <c r="Z49" s="467"/>
      <c r="AA49" s="467"/>
      <c r="AB49" s="468"/>
      <c r="AC49" s="87" t="s">
        <v>96</v>
      </c>
      <c r="AD49" s="87"/>
      <c r="AE49" s="87"/>
      <c r="AF49" s="87"/>
      <c r="AG49" s="466" t="s">
        <v>324</v>
      </c>
      <c r="AH49" s="467"/>
      <c r="AI49" s="468"/>
      <c r="AJ49" s="469" t="s">
        <v>98</v>
      </c>
      <c r="AK49" s="470"/>
      <c r="AL49" s="471"/>
      <c r="AM49" s="463">
        <f>B49</f>
        <v>6</v>
      </c>
      <c r="AN49" s="464"/>
      <c r="AO49" s="463">
        <f>H49</f>
        <v>16</v>
      </c>
      <c r="AP49" s="464"/>
      <c r="AQ49" s="463">
        <f>N49</f>
        <v>26</v>
      </c>
      <c r="AR49" s="464"/>
      <c r="AS49" s="88" t="s">
        <v>155</v>
      </c>
    </row>
    <row r="50" spans="2:45" ht="5.0999999999999996" customHeight="1" x14ac:dyDescent="0.4">
      <c r="B50" s="442"/>
      <c r="C50" s="443"/>
      <c r="D50" s="444"/>
      <c r="E50" s="445"/>
      <c r="F50" s="452"/>
      <c r="G50" s="5"/>
      <c r="H50" s="448"/>
      <c r="I50" s="449"/>
      <c r="J50" s="444"/>
      <c r="K50" s="445"/>
      <c r="L50" s="454"/>
      <c r="M50" s="5"/>
      <c r="N50" s="442"/>
      <c r="O50" s="443"/>
      <c r="P50" s="444"/>
      <c r="Q50" s="445"/>
      <c r="R50" s="452"/>
      <c r="T50" s="3"/>
      <c r="Y50" s="476" t="s">
        <v>101</v>
      </c>
      <c r="Z50" s="477"/>
      <c r="AA50" s="477"/>
      <c r="AB50" s="478"/>
      <c r="AC50" s="89" t="s">
        <v>102</v>
      </c>
      <c r="AD50" s="89"/>
      <c r="AE50" s="89"/>
      <c r="AF50" s="89"/>
      <c r="AG50" s="90" t="s">
        <v>103</v>
      </c>
      <c r="AH50" s="91"/>
      <c r="AI50" s="92"/>
      <c r="AJ50" s="465" t="s">
        <v>104</v>
      </c>
      <c r="AK50" s="465"/>
      <c r="AL50" s="465"/>
      <c r="AM50" s="465">
        <f>ROUNDDOWN(MIN(IF(AND($G$21="有り",D49&lt;=3.6),130000*D49,0),390000),-3)</f>
        <v>0</v>
      </c>
      <c r="AN50" s="465"/>
      <c r="AO50" s="465">
        <f>ROUNDDOWN(MIN(IF(AND($G$21="有り",J49&lt;=3.6),130000*J49,0),390000),-3)</f>
        <v>0</v>
      </c>
      <c r="AP50" s="465"/>
      <c r="AQ50" s="465">
        <f>ROUNDDOWN(MIN(IF(AND($G$21="有り",P49&lt;=3.6),130000*P49,0),390000),-3)</f>
        <v>0</v>
      </c>
      <c r="AR50" s="465"/>
      <c r="AS50" s="577">
        <f>SUM(MAX(AM50:AN53),MAX(AO50:AP53),MAX(AQ50:AR53))</f>
        <v>0</v>
      </c>
    </row>
    <row r="51" spans="2:45" ht="5.0999999999999996" customHeight="1" x14ac:dyDescent="0.4">
      <c r="B51" s="442"/>
      <c r="C51" s="443"/>
      <c r="D51" s="444"/>
      <c r="E51" s="445"/>
      <c r="F51" s="452"/>
      <c r="G51" s="5"/>
      <c r="H51" s="448"/>
      <c r="I51" s="449"/>
      <c r="J51" s="444"/>
      <c r="K51" s="445"/>
      <c r="L51" s="454"/>
      <c r="M51" s="5"/>
      <c r="N51" s="442"/>
      <c r="O51" s="443"/>
      <c r="P51" s="444"/>
      <c r="Q51" s="445"/>
      <c r="R51" s="452"/>
      <c r="T51" s="3"/>
      <c r="Y51" s="479"/>
      <c r="Z51" s="480"/>
      <c r="AA51" s="480"/>
      <c r="AB51" s="481"/>
      <c r="AC51" s="89" t="s">
        <v>105</v>
      </c>
      <c r="AD51" s="89"/>
      <c r="AE51" s="89"/>
      <c r="AF51" s="89"/>
      <c r="AG51" s="90" t="s">
        <v>106</v>
      </c>
      <c r="AH51" s="91"/>
      <c r="AI51" s="92"/>
      <c r="AJ51" s="465" t="s">
        <v>107</v>
      </c>
      <c r="AK51" s="465"/>
      <c r="AL51" s="465"/>
      <c r="AM51" s="465">
        <f>ROUNDDOWN(MIN(IF(AND(OR($G$21="無し",$G$21=""),D49&lt;=3.6),120000*D49,0),360000),-3)</f>
        <v>0</v>
      </c>
      <c r="AN51" s="465"/>
      <c r="AO51" s="465">
        <f>ROUNDDOWN(MIN(IF(AND(OR($G$21="無し",$G$21=""),J49&lt;=3.6),120000*J49,0),360000),-3)</f>
        <v>0</v>
      </c>
      <c r="AP51" s="465"/>
      <c r="AQ51" s="465">
        <f>ROUNDDOWN(MIN(IF(AND(OR($G$21="無し",$G$21=""),P49&lt;=3.6),120000*P49,0),360000),-3)</f>
        <v>0</v>
      </c>
      <c r="AR51" s="465"/>
      <c r="AS51" s="577"/>
    </row>
    <row r="52" spans="2:45" ht="5.0999999999999996" customHeight="1" x14ac:dyDescent="0.4">
      <c r="B52" s="442"/>
      <c r="C52" s="443"/>
      <c r="D52" s="444"/>
      <c r="E52" s="445"/>
      <c r="F52" s="452"/>
      <c r="G52" s="5"/>
      <c r="H52" s="448"/>
      <c r="I52" s="449"/>
      <c r="J52" s="444"/>
      <c r="K52" s="445"/>
      <c r="L52" s="454"/>
      <c r="M52" s="5"/>
      <c r="N52" s="442"/>
      <c r="O52" s="443"/>
      <c r="P52" s="444"/>
      <c r="Q52" s="445"/>
      <c r="R52" s="452"/>
      <c r="T52" s="3"/>
      <c r="Y52" s="476" t="s">
        <v>108</v>
      </c>
      <c r="Z52" s="477"/>
      <c r="AA52" s="477"/>
      <c r="AB52" s="478"/>
      <c r="AC52" s="89" t="s">
        <v>102</v>
      </c>
      <c r="AD52" s="89"/>
      <c r="AE52" s="89"/>
      <c r="AF52" s="89"/>
      <c r="AG52" s="90" t="s">
        <v>109</v>
      </c>
      <c r="AH52" s="91"/>
      <c r="AI52" s="92"/>
      <c r="AJ52" s="465" t="s">
        <v>110</v>
      </c>
      <c r="AK52" s="465"/>
      <c r="AL52" s="465"/>
      <c r="AM52" s="465">
        <f>ROUNDDOWN(IF(AND($G$21="有り",D49&gt;3.6),110000*D49,0),-3)</f>
        <v>0</v>
      </c>
      <c r="AN52" s="465"/>
      <c r="AO52" s="465">
        <f>ROUNDDOWN(IF(AND($G$21="有り",J49&gt;3.6),110000*J49,0),-3)</f>
        <v>0</v>
      </c>
      <c r="AP52" s="465"/>
      <c r="AQ52" s="465">
        <f>ROUNDDOWN(IF(AND($G$21="有り",P49&gt;3.6),110000*P49,0),-3)</f>
        <v>0</v>
      </c>
      <c r="AR52" s="465"/>
      <c r="AS52" s="577"/>
    </row>
    <row r="53" spans="2:45" ht="5.0999999999999996" customHeight="1" x14ac:dyDescent="0.4">
      <c r="B53" s="442"/>
      <c r="C53" s="443"/>
      <c r="D53" s="444"/>
      <c r="E53" s="445"/>
      <c r="F53" s="452"/>
      <c r="G53" s="5"/>
      <c r="H53" s="450"/>
      <c r="I53" s="451"/>
      <c r="J53" s="444"/>
      <c r="K53" s="445"/>
      <c r="L53" s="455"/>
      <c r="M53" s="3"/>
      <c r="N53" s="442"/>
      <c r="O53" s="443"/>
      <c r="P53" s="444"/>
      <c r="Q53" s="445"/>
      <c r="R53" s="452"/>
      <c r="T53" s="3"/>
      <c r="Y53" s="479"/>
      <c r="Z53" s="480"/>
      <c r="AA53" s="480"/>
      <c r="AB53" s="481"/>
      <c r="AC53" s="89" t="s">
        <v>105</v>
      </c>
      <c r="AD53" s="89"/>
      <c r="AE53" s="89"/>
      <c r="AF53" s="89"/>
      <c r="AG53" s="90" t="s">
        <v>112</v>
      </c>
      <c r="AH53" s="91"/>
      <c r="AI53" s="92"/>
      <c r="AJ53" s="465" t="s">
        <v>113</v>
      </c>
      <c r="AK53" s="465"/>
      <c r="AL53" s="465"/>
      <c r="AM53" s="465">
        <f>ROUNDDOWN(IF(AND(OR($G$21="無し",$G$21=""),D49&gt;3.6),100000*D49,0),-3)</f>
        <v>0</v>
      </c>
      <c r="AN53" s="465"/>
      <c r="AO53" s="465">
        <f>ROUNDDOWN(IF(AND(OR($G$21="無し",$G$21=""),J49&gt;3.6),100000*J49,0),-3)</f>
        <v>0</v>
      </c>
      <c r="AP53" s="465"/>
      <c r="AQ53" s="465">
        <f>ROUNDDOWN(IF(AND(OR($G$21="無し",$G$21=""),P49&gt;3.6),100000*P49,0),-3)</f>
        <v>0</v>
      </c>
      <c r="AR53" s="465"/>
      <c r="AS53" s="577"/>
    </row>
    <row r="54" spans="2:45" ht="5.0999999999999996" customHeight="1" x14ac:dyDescent="0.4">
      <c r="B54" s="442">
        <v>7</v>
      </c>
      <c r="C54" s="443"/>
      <c r="D54" s="444"/>
      <c r="E54" s="445"/>
      <c r="F54" s="452" t="s">
        <v>316</v>
      </c>
      <c r="G54" s="5"/>
      <c r="H54" s="446">
        <v>17</v>
      </c>
      <c r="I54" s="447"/>
      <c r="J54" s="444"/>
      <c r="K54" s="445"/>
      <c r="L54" s="453" t="s">
        <v>316</v>
      </c>
      <c r="M54" s="5"/>
      <c r="N54" s="442">
        <v>27</v>
      </c>
      <c r="O54" s="443"/>
      <c r="P54" s="444"/>
      <c r="Q54" s="445"/>
      <c r="R54" s="452" t="s">
        <v>316</v>
      </c>
      <c r="T54" s="3"/>
      <c r="Y54" s="466" t="s">
        <v>323</v>
      </c>
      <c r="Z54" s="467"/>
      <c r="AA54" s="467"/>
      <c r="AB54" s="468"/>
      <c r="AC54" s="87" t="s">
        <v>96</v>
      </c>
      <c r="AD54" s="87"/>
      <c r="AE54" s="87"/>
      <c r="AF54" s="87"/>
      <c r="AG54" s="466" t="s">
        <v>324</v>
      </c>
      <c r="AH54" s="467"/>
      <c r="AI54" s="468"/>
      <c r="AJ54" s="469" t="s">
        <v>98</v>
      </c>
      <c r="AK54" s="470"/>
      <c r="AL54" s="471"/>
      <c r="AM54" s="463">
        <f>B54</f>
        <v>7</v>
      </c>
      <c r="AN54" s="464"/>
      <c r="AO54" s="463">
        <f>H54</f>
        <v>17</v>
      </c>
      <c r="AP54" s="464"/>
      <c r="AQ54" s="463">
        <f>N54</f>
        <v>27</v>
      </c>
      <c r="AR54" s="464"/>
      <c r="AS54" s="88" t="s">
        <v>155</v>
      </c>
    </row>
    <row r="55" spans="2:45" ht="5.0999999999999996" customHeight="1" x14ac:dyDescent="0.4">
      <c r="B55" s="442"/>
      <c r="C55" s="443"/>
      <c r="D55" s="444"/>
      <c r="E55" s="445"/>
      <c r="F55" s="452"/>
      <c r="G55" s="5"/>
      <c r="H55" s="448"/>
      <c r="I55" s="449"/>
      <c r="J55" s="444"/>
      <c r="K55" s="445"/>
      <c r="L55" s="454"/>
      <c r="M55" s="5"/>
      <c r="N55" s="442"/>
      <c r="O55" s="443"/>
      <c r="P55" s="444"/>
      <c r="Q55" s="445"/>
      <c r="R55" s="452"/>
      <c r="T55" s="3"/>
      <c r="Y55" s="476" t="s">
        <v>101</v>
      </c>
      <c r="Z55" s="477"/>
      <c r="AA55" s="477"/>
      <c r="AB55" s="478"/>
      <c r="AC55" s="89" t="s">
        <v>102</v>
      </c>
      <c r="AD55" s="89"/>
      <c r="AE55" s="89"/>
      <c r="AF55" s="89"/>
      <c r="AG55" s="90" t="s">
        <v>103</v>
      </c>
      <c r="AH55" s="91"/>
      <c r="AI55" s="92"/>
      <c r="AJ55" s="465" t="s">
        <v>104</v>
      </c>
      <c r="AK55" s="465"/>
      <c r="AL55" s="465"/>
      <c r="AM55" s="465">
        <f>ROUNDDOWN(MIN(IF(AND($G$21="有り",D54&lt;=3.6),130000*D54,0),390000),-3)</f>
        <v>0</v>
      </c>
      <c r="AN55" s="465"/>
      <c r="AO55" s="465">
        <f>ROUNDDOWN(MIN(IF(AND($G$21="有り",J54&lt;=3.6),130000*J54,0),390000),-3)</f>
        <v>0</v>
      </c>
      <c r="AP55" s="465"/>
      <c r="AQ55" s="465">
        <f>ROUNDDOWN(MIN(IF(AND($G$21="有り",P54&lt;=3.6),130000*P54,0),390000),-3)</f>
        <v>0</v>
      </c>
      <c r="AR55" s="465"/>
      <c r="AS55" s="577">
        <f>SUM(MAX(AM55:AN58),MAX(AO55:AP58),MAX(AQ55:AR58))</f>
        <v>0</v>
      </c>
    </row>
    <row r="56" spans="2:45" ht="5.0999999999999996" customHeight="1" x14ac:dyDescent="0.4">
      <c r="B56" s="442"/>
      <c r="C56" s="443"/>
      <c r="D56" s="444"/>
      <c r="E56" s="445"/>
      <c r="F56" s="452"/>
      <c r="G56" s="5"/>
      <c r="H56" s="448"/>
      <c r="I56" s="449"/>
      <c r="J56" s="444"/>
      <c r="K56" s="445"/>
      <c r="L56" s="454"/>
      <c r="M56" s="5"/>
      <c r="N56" s="442"/>
      <c r="O56" s="443"/>
      <c r="P56" s="444"/>
      <c r="Q56" s="445"/>
      <c r="R56" s="452"/>
      <c r="T56" s="3"/>
      <c r="Y56" s="479"/>
      <c r="Z56" s="480"/>
      <c r="AA56" s="480"/>
      <c r="AB56" s="481"/>
      <c r="AC56" s="89" t="s">
        <v>105</v>
      </c>
      <c r="AD56" s="89"/>
      <c r="AE56" s="89"/>
      <c r="AF56" s="89"/>
      <c r="AG56" s="90" t="s">
        <v>106</v>
      </c>
      <c r="AH56" s="91"/>
      <c r="AI56" s="92"/>
      <c r="AJ56" s="465" t="s">
        <v>107</v>
      </c>
      <c r="AK56" s="465"/>
      <c r="AL56" s="465"/>
      <c r="AM56" s="465">
        <f>ROUNDDOWN(MIN(IF(AND(OR($G$21="無し",$G$21=""),D54&lt;=3.6),120000*D54,0),360000),-3)</f>
        <v>0</v>
      </c>
      <c r="AN56" s="465"/>
      <c r="AO56" s="465">
        <f>ROUNDDOWN(MIN(IF(AND(OR($G$21="無し",$G$21=""),J54&lt;=3.6),120000*J54,0),360000),-3)</f>
        <v>0</v>
      </c>
      <c r="AP56" s="465"/>
      <c r="AQ56" s="465">
        <f>ROUNDDOWN(MIN(IF(AND(OR($G$21="無し",$G$21=""),P54&lt;=3.6),120000*P54,0),360000),-3)</f>
        <v>0</v>
      </c>
      <c r="AR56" s="465"/>
      <c r="AS56" s="577"/>
    </row>
    <row r="57" spans="2:45" ht="5.0999999999999996" customHeight="1" x14ac:dyDescent="0.4">
      <c r="B57" s="442"/>
      <c r="C57" s="443"/>
      <c r="D57" s="444"/>
      <c r="E57" s="445"/>
      <c r="F57" s="452"/>
      <c r="G57" s="5"/>
      <c r="H57" s="448"/>
      <c r="I57" s="449"/>
      <c r="J57" s="444"/>
      <c r="K57" s="445"/>
      <c r="L57" s="454"/>
      <c r="M57" s="5"/>
      <c r="N57" s="442"/>
      <c r="O57" s="443"/>
      <c r="P57" s="444"/>
      <c r="Q57" s="445"/>
      <c r="R57" s="452"/>
      <c r="T57" s="3"/>
      <c r="Y57" s="476" t="s">
        <v>108</v>
      </c>
      <c r="Z57" s="477"/>
      <c r="AA57" s="477"/>
      <c r="AB57" s="478"/>
      <c r="AC57" s="89" t="s">
        <v>102</v>
      </c>
      <c r="AD57" s="89"/>
      <c r="AE57" s="89"/>
      <c r="AF57" s="89"/>
      <c r="AG57" s="90" t="s">
        <v>109</v>
      </c>
      <c r="AH57" s="91"/>
      <c r="AI57" s="92"/>
      <c r="AJ57" s="465" t="s">
        <v>110</v>
      </c>
      <c r="AK57" s="465"/>
      <c r="AL57" s="465"/>
      <c r="AM57" s="465">
        <f>ROUNDDOWN(IF(AND($G$21="有り",D54&gt;3.6),110000*D54,0),-3)</f>
        <v>0</v>
      </c>
      <c r="AN57" s="465"/>
      <c r="AO57" s="465">
        <f>ROUNDDOWN(IF(AND($G$21="有り",J54&gt;3.6),110000*J54,0),-3)</f>
        <v>0</v>
      </c>
      <c r="AP57" s="465"/>
      <c r="AQ57" s="465">
        <f>ROUNDDOWN(IF(AND($G$21="有り",P54&gt;3.6),110000*P54,0),-3)</f>
        <v>0</v>
      </c>
      <c r="AR57" s="465"/>
      <c r="AS57" s="577"/>
    </row>
    <row r="58" spans="2:45" ht="5.0999999999999996" customHeight="1" x14ac:dyDescent="0.4">
      <c r="B58" s="442"/>
      <c r="C58" s="443"/>
      <c r="D58" s="444"/>
      <c r="E58" s="445"/>
      <c r="F58" s="452"/>
      <c r="G58" s="5"/>
      <c r="H58" s="450"/>
      <c r="I58" s="451"/>
      <c r="J58" s="444"/>
      <c r="K58" s="445"/>
      <c r="L58" s="455"/>
      <c r="M58" s="3"/>
      <c r="N58" s="442"/>
      <c r="O58" s="443"/>
      <c r="P58" s="444"/>
      <c r="Q58" s="445"/>
      <c r="R58" s="452"/>
      <c r="T58" s="3"/>
      <c r="Y58" s="479"/>
      <c r="Z58" s="480"/>
      <c r="AA58" s="480"/>
      <c r="AB58" s="481"/>
      <c r="AC58" s="89" t="s">
        <v>105</v>
      </c>
      <c r="AD58" s="89"/>
      <c r="AE58" s="89"/>
      <c r="AF58" s="89"/>
      <c r="AG58" s="90" t="s">
        <v>112</v>
      </c>
      <c r="AH58" s="91"/>
      <c r="AI58" s="92"/>
      <c r="AJ58" s="465" t="s">
        <v>113</v>
      </c>
      <c r="AK58" s="465"/>
      <c r="AL58" s="465"/>
      <c r="AM58" s="465">
        <f>ROUNDDOWN(IF(AND(OR($G$21="無し",$G$21=""),D54&gt;3.6),100000*D54,0),-3)</f>
        <v>0</v>
      </c>
      <c r="AN58" s="465"/>
      <c r="AO58" s="465">
        <f>ROUNDDOWN(IF(AND(OR($G$21="無し",$G$21=""),J54&gt;3.6),100000*J54,0),-3)</f>
        <v>0</v>
      </c>
      <c r="AP58" s="465"/>
      <c r="AQ58" s="465">
        <f>ROUNDDOWN(IF(AND(OR($G$21="無し",$G$21=""),P54&gt;3.6),100000*P54,0),-3)</f>
        <v>0</v>
      </c>
      <c r="AR58" s="465"/>
      <c r="AS58" s="577"/>
    </row>
    <row r="59" spans="2:45" ht="5.0999999999999996" customHeight="1" x14ac:dyDescent="0.4">
      <c r="B59" s="442">
        <v>8</v>
      </c>
      <c r="C59" s="443"/>
      <c r="D59" s="444"/>
      <c r="E59" s="445"/>
      <c r="F59" s="452" t="s">
        <v>316</v>
      </c>
      <c r="G59" s="5"/>
      <c r="H59" s="446">
        <v>18</v>
      </c>
      <c r="I59" s="447"/>
      <c r="J59" s="444"/>
      <c r="K59" s="445"/>
      <c r="L59" s="453" t="s">
        <v>316</v>
      </c>
      <c r="M59" s="5"/>
      <c r="N59" s="442">
        <v>28</v>
      </c>
      <c r="O59" s="443"/>
      <c r="P59" s="444"/>
      <c r="Q59" s="445"/>
      <c r="R59" s="452" t="s">
        <v>316</v>
      </c>
      <c r="T59" s="3"/>
      <c r="Y59" s="466" t="s">
        <v>323</v>
      </c>
      <c r="Z59" s="467"/>
      <c r="AA59" s="467"/>
      <c r="AB59" s="468"/>
      <c r="AC59" s="87" t="s">
        <v>96</v>
      </c>
      <c r="AD59" s="87"/>
      <c r="AE59" s="87"/>
      <c r="AF59" s="87"/>
      <c r="AG59" s="466" t="s">
        <v>324</v>
      </c>
      <c r="AH59" s="467"/>
      <c r="AI59" s="468"/>
      <c r="AJ59" s="469" t="s">
        <v>98</v>
      </c>
      <c r="AK59" s="470"/>
      <c r="AL59" s="471"/>
      <c r="AM59" s="463">
        <f>B59</f>
        <v>8</v>
      </c>
      <c r="AN59" s="464"/>
      <c r="AO59" s="463">
        <f>H59</f>
        <v>18</v>
      </c>
      <c r="AP59" s="464"/>
      <c r="AQ59" s="463">
        <f>N59</f>
        <v>28</v>
      </c>
      <c r="AR59" s="464"/>
      <c r="AS59" s="88" t="s">
        <v>155</v>
      </c>
    </row>
    <row r="60" spans="2:45" ht="5.0999999999999996" customHeight="1" x14ac:dyDescent="0.4">
      <c r="B60" s="442"/>
      <c r="C60" s="443"/>
      <c r="D60" s="444"/>
      <c r="E60" s="445"/>
      <c r="F60" s="452"/>
      <c r="G60" s="5"/>
      <c r="H60" s="448"/>
      <c r="I60" s="449"/>
      <c r="J60" s="444"/>
      <c r="K60" s="445"/>
      <c r="L60" s="454"/>
      <c r="M60" s="5"/>
      <c r="N60" s="442"/>
      <c r="O60" s="443"/>
      <c r="P60" s="444"/>
      <c r="Q60" s="445"/>
      <c r="R60" s="452"/>
      <c r="T60" s="3"/>
      <c r="Y60" s="476" t="s">
        <v>101</v>
      </c>
      <c r="Z60" s="477"/>
      <c r="AA60" s="477"/>
      <c r="AB60" s="478"/>
      <c r="AC60" s="89" t="s">
        <v>102</v>
      </c>
      <c r="AD60" s="89"/>
      <c r="AE60" s="89"/>
      <c r="AF60" s="89"/>
      <c r="AG60" s="90" t="s">
        <v>103</v>
      </c>
      <c r="AH60" s="91"/>
      <c r="AI60" s="92"/>
      <c r="AJ60" s="465" t="s">
        <v>104</v>
      </c>
      <c r="AK60" s="465"/>
      <c r="AL60" s="465"/>
      <c r="AM60" s="465">
        <f>ROUNDDOWN(MIN(IF(AND($G$21="有り",D59&lt;=3.6),130000*D59,0),390000),-3)</f>
        <v>0</v>
      </c>
      <c r="AN60" s="465"/>
      <c r="AO60" s="465">
        <f>ROUNDDOWN(MIN(IF(AND($G$21="有り",J59&lt;=3.6),130000*J59,0),390000),-3)</f>
        <v>0</v>
      </c>
      <c r="AP60" s="465"/>
      <c r="AQ60" s="465">
        <f>ROUNDDOWN(MIN(IF(AND($G$21="有り",P59&lt;=3.6),130000*P59,0),390000),-3)</f>
        <v>0</v>
      </c>
      <c r="AR60" s="465"/>
      <c r="AS60" s="577">
        <f>SUM(MAX(AM60:AN63),MAX(AO60:AP63),MAX(AQ60:AR63))</f>
        <v>0</v>
      </c>
    </row>
    <row r="61" spans="2:45" ht="5.0999999999999996" customHeight="1" x14ac:dyDescent="0.4">
      <c r="B61" s="442"/>
      <c r="C61" s="443"/>
      <c r="D61" s="444"/>
      <c r="E61" s="445"/>
      <c r="F61" s="452"/>
      <c r="G61" s="5"/>
      <c r="H61" s="448"/>
      <c r="I61" s="449"/>
      <c r="J61" s="444"/>
      <c r="K61" s="445"/>
      <c r="L61" s="454"/>
      <c r="M61" s="5"/>
      <c r="N61" s="442"/>
      <c r="O61" s="443"/>
      <c r="P61" s="444"/>
      <c r="Q61" s="445"/>
      <c r="R61" s="452"/>
      <c r="T61" s="3"/>
      <c r="Y61" s="479"/>
      <c r="Z61" s="480"/>
      <c r="AA61" s="480"/>
      <c r="AB61" s="481"/>
      <c r="AC61" s="89" t="s">
        <v>105</v>
      </c>
      <c r="AD61" s="89"/>
      <c r="AE61" s="89"/>
      <c r="AF61" s="89"/>
      <c r="AG61" s="90" t="s">
        <v>106</v>
      </c>
      <c r="AH61" s="91"/>
      <c r="AI61" s="92"/>
      <c r="AJ61" s="465" t="s">
        <v>107</v>
      </c>
      <c r="AK61" s="465"/>
      <c r="AL61" s="465"/>
      <c r="AM61" s="465">
        <f>ROUNDDOWN(MIN(IF(AND(OR($G$21="無し",$G$21=""),D59&lt;=3.6),120000*D59,0),360000),-3)</f>
        <v>0</v>
      </c>
      <c r="AN61" s="465"/>
      <c r="AO61" s="465">
        <f>ROUNDDOWN(MIN(IF(AND(OR($G$21="無し",$G$21=""),J59&lt;=3.6),120000*J59,0),360000),-3)</f>
        <v>0</v>
      </c>
      <c r="AP61" s="465"/>
      <c r="AQ61" s="465">
        <f>ROUNDDOWN(MIN(IF(AND(OR($G$21="無し",$G$21=""),P59&lt;=3.6),120000*P59,0),360000),-3)</f>
        <v>0</v>
      </c>
      <c r="AR61" s="465"/>
      <c r="AS61" s="577"/>
    </row>
    <row r="62" spans="2:45" ht="5.0999999999999996" customHeight="1" x14ac:dyDescent="0.4">
      <c r="B62" s="442"/>
      <c r="C62" s="443"/>
      <c r="D62" s="444"/>
      <c r="E62" s="445"/>
      <c r="F62" s="452"/>
      <c r="G62" s="5"/>
      <c r="H62" s="448"/>
      <c r="I62" s="449"/>
      <c r="J62" s="444"/>
      <c r="K62" s="445"/>
      <c r="L62" s="454"/>
      <c r="M62" s="5"/>
      <c r="N62" s="442"/>
      <c r="O62" s="443"/>
      <c r="P62" s="444"/>
      <c r="Q62" s="445"/>
      <c r="R62" s="452"/>
      <c r="T62" s="3"/>
      <c r="Y62" s="476" t="s">
        <v>108</v>
      </c>
      <c r="Z62" s="477"/>
      <c r="AA62" s="477"/>
      <c r="AB62" s="478"/>
      <c r="AC62" s="89" t="s">
        <v>102</v>
      </c>
      <c r="AD62" s="89"/>
      <c r="AE62" s="89"/>
      <c r="AF62" s="89"/>
      <c r="AG62" s="90" t="s">
        <v>109</v>
      </c>
      <c r="AH62" s="91"/>
      <c r="AI62" s="92"/>
      <c r="AJ62" s="465" t="s">
        <v>110</v>
      </c>
      <c r="AK62" s="465"/>
      <c r="AL62" s="465"/>
      <c r="AM62" s="465">
        <f>ROUNDDOWN(IF(AND($G$21="有り",D59&gt;3.6),110000*D59,0),-3)</f>
        <v>0</v>
      </c>
      <c r="AN62" s="465"/>
      <c r="AO62" s="465">
        <f>ROUNDDOWN(IF(AND($G$21="有り",J59&gt;3.6),110000*J59,0),-3)</f>
        <v>0</v>
      </c>
      <c r="AP62" s="465"/>
      <c r="AQ62" s="465">
        <f>ROUNDDOWN(IF(AND($G$21="有り",P59&gt;3.6),110000*P59,0),-3)</f>
        <v>0</v>
      </c>
      <c r="AR62" s="465"/>
      <c r="AS62" s="577"/>
    </row>
    <row r="63" spans="2:45" ht="5.0999999999999996" customHeight="1" x14ac:dyDescent="0.4">
      <c r="B63" s="442"/>
      <c r="C63" s="443"/>
      <c r="D63" s="444"/>
      <c r="E63" s="445"/>
      <c r="F63" s="452"/>
      <c r="G63" s="5"/>
      <c r="H63" s="450"/>
      <c r="I63" s="451"/>
      <c r="J63" s="444"/>
      <c r="K63" s="445"/>
      <c r="L63" s="455"/>
      <c r="M63" s="3"/>
      <c r="N63" s="442"/>
      <c r="O63" s="443"/>
      <c r="P63" s="444"/>
      <c r="Q63" s="445"/>
      <c r="R63" s="452"/>
      <c r="T63" s="3"/>
      <c r="Y63" s="479"/>
      <c r="Z63" s="480"/>
      <c r="AA63" s="480"/>
      <c r="AB63" s="481"/>
      <c r="AC63" s="89" t="s">
        <v>105</v>
      </c>
      <c r="AD63" s="89"/>
      <c r="AE63" s="89"/>
      <c r="AF63" s="89"/>
      <c r="AG63" s="90" t="s">
        <v>112</v>
      </c>
      <c r="AH63" s="91"/>
      <c r="AI63" s="92"/>
      <c r="AJ63" s="465" t="s">
        <v>113</v>
      </c>
      <c r="AK63" s="465"/>
      <c r="AL63" s="465"/>
      <c r="AM63" s="465">
        <f>ROUNDDOWN(IF(AND(OR($G$21="無し",$G$21=""),D59&gt;3.6),100000*D59,0),-3)</f>
        <v>0</v>
      </c>
      <c r="AN63" s="465"/>
      <c r="AO63" s="465">
        <f>ROUNDDOWN(IF(AND(OR($G$21="無し",$G$21=""),J59&gt;3.6),100000*J59,0),-3)</f>
        <v>0</v>
      </c>
      <c r="AP63" s="465"/>
      <c r="AQ63" s="465">
        <f>ROUNDDOWN(IF(AND(OR($G$21="無し",$G$21=""),P59&gt;3.6),100000*P59,0),-3)</f>
        <v>0</v>
      </c>
      <c r="AR63" s="465"/>
      <c r="AS63" s="577"/>
    </row>
    <row r="64" spans="2:45" ht="5.0999999999999996" customHeight="1" x14ac:dyDescent="0.4">
      <c r="B64" s="442">
        <v>9</v>
      </c>
      <c r="C64" s="443"/>
      <c r="D64" s="444"/>
      <c r="E64" s="445"/>
      <c r="F64" s="452" t="s">
        <v>316</v>
      </c>
      <c r="G64" s="5"/>
      <c r="H64" s="446">
        <v>19</v>
      </c>
      <c r="I64" s="447"/>
      <c r="J64" s="444"/>
      <c r="K64" s="445"/>
      <c r="L64" s="453" t="s">
        <v>316</v>
      </c>
      <c r="M64" s="5"/>
      <c r="N64" s="442">
        <v>29</v>
      </c>
      <c r="O64" s="443"/>
      <c r="P64" s="444"/>
      <c r="Q64" s="445"/>
      <c r="R64" s="452" t="s">
        <v>316</v>
      </c>
      <c r="T64" s="3"/>
      <c r="Y64" s="466" t="s">
        <v>323</v>
      </c>
      <c r="Z64" s="467"/>
      <c r="AA64" s="467"/>
      <c r="AB64" s="468"/>
      <c r="AC64" s="87" t="s">
        <v>96</v>
      </c>
      <c r="AD64" s="87"/>
      <c r="AE64" s="87"/>
      <c r="AF64" s="87"/>
      <c r="AG64" s="466" t="s">
        <v>324</v>
      </c>
      <c r="AH64" s="467"/>
      <c r="AI64" s="468"/>
      <c r="AJ64" s="469" t="s">
        <v>98</v>
      </c>
      <c r="AK64" s="470"/>
      <c r="AL64" s="471"/>
      <c r="AM64" s="463">
        <f>B64</f>
        <v>9</v>
      </c>
      <c r="AN64" s="464"/>
      <c r="AO64" s="463">
        <f>H64</f>
        <v>19</v>
      </c>
      <c r="AP64" s="464"/>
      <c r="AQ64" s="463">
        <f>N64</f>
        <v>29</v>
      </c>
      <c r="AR64" s="464"/>
      <c r="AS64" s="88" t="s">
        <v>155</v>
      </c>
    </row>
    <row r="65" spans="1:45" ht="5.0999999999999996" customHeight="1" x14ac:dyDescent="0.4">
      <c r="B65" s="442"/>
      <c r="C65" s="443"/>
      <c r="D65" s="444"/>
      <c r="E65" s="445"/>
      <c r="F65" s="452"/>
      <c r="G65" s="5"/>
      <c r="H65" s="448"/>
      <c r="I65" s="449"/>
      <c r="J65" s="444"/>
      <c r="K65" s="445"/>
      <c r="L65" s="454"/>
      <c r="M65" s="5"/>
      <c r="N65" s="442"/>
      <c r="O65" s="443"/>
      <c r="P65" s="444"/>
      <c r="Q65" s="445"/>
      <c r="R65" s="452"/>
      <c r="T65" s="3"/>
      <c r="Y65" s="476" t="s">
        <v>101</v>
      </c>
      <c r="Z65" s="477"/>
      <c r="AA65" s="477"/>
      <c r="AB65" s="478"/>
      <c r="AC65" s="89" t="s">
        <v>102</v>
      </c>
      <c r="AD65" s="89"/>
      <c r="AE65" s="89"/>
      <c r="AF65" s="89"/>
      <c r="AG65" s="90" t="s">
        <v>103</v>
      </c>
      <c r="AH65" s="91"/>
      <c r="AI65" s="92"/>
      <c r="AJ65" s="465" t="s">
        <v>104</v>
      </c>
      <c r="AK65" s="465"/>
      <c r="AL65" s="465"/>
      <c r="AM65" s="465">
        <f>ROUNDDOWN(MIN(IF(AND($G$21="有り",D64&lt;=3.6),130000*D64,0),390000),-3)</f>
        <v>0</v>
      </c>
      <c r="AN65" s="465"/>
      <c r="AO65" s="465">
        <f>ROUNDDOWN(MIN(IF(AND($G$21="有り",J64&lt;=3.6),130000*J64,0),390000),-3)</f>
        <v>0</v>
      </c>
      <c r="AP65" s="465"/>
      <c r="AQ65" s="465">
        <f>ROUNDDOWN(MIN(IF(AND($G$21="有り",P64&lt;=3.6),130000*P64,0),390000),-3)</f>
        <v>0</v>
      </c>
      <c r="AR65" s="465"/>
      <c r="AS65" s="577">
        <f>SUM(MAX(AM65:AN68),MAX(AO65:AP68),MAX(AQ65:AR68))</f>
        <v>0</v>
      </c>
    </row>
    <row r="66" spans="1:45" ht="5.0999999999999996" customHeight="1" x14ac:dyDescent="0.4">
      <c r="B66" s="442"/>
      <c r="C66" s="443"/>
      <c r="D66" s="444"/>
      <c r="E66" s="445"/>
      <c r="F66" s="452"/>
      <c r="G66" s="5"/>
      <c r="H66" s="448"/>
      <c r="I66" s="449"/>
      <c r="J66" s="444"/>
      <c r="K66" s="445"/>
      <c r="L66" s="454"/>
      <c r="M66" s="5"/>
      <c r="N66" s="442"/>
      <c r="O66" s="443"/>
      <c r="P66" s="444"/>
      <c r="Q66" s="445"/>
      <c r="R66" s="452"/>
      <c r="T66" s="3"/>
      <c r="Y66" s="479"/>
      <c r="Z66" s="480"/>
      <c r="AA66" s="480"/>
      <c r="AB66" s="481"/>
      <c r="AC66" s="89" t="s">
        <v>105</v>
      </c>
      <c r="AD66" s="89"/>
      <c r="AE66" s="89"/>
      <c r="AF66" s="89"/>
      <c r="AG66" s="90" t="s">
        <v>106</v>
      </c>
      <c r="AH66" s="91"/>
      <c r="AI66" s="92"/>
      <c r="AJ66" s="465" t="s">
        <v>107</v>
      </c>
      <c r="AK66" s="465"/>
      <c r="AL66" s="465"/>
      <c r="AM66" s="465">
        <f>ROUNDDOWN(MIN(IF(AND(OR($G$21="無し",$G$21=""),D64&lt;=3.6),120000*D64,0),360000),-3)</f>
        <v>0</v>
      </c>
      <c r="AN66" s="465"/>
      <c r="AO66" s="465">
        <f>ROUNDDOWN(MIN(IF(AND(OR($G$21="無し",$G$21=""),J64&lt;=3.6),120000*J64,0),360000),-3)</f>
        <v>0</v>
      </c>
      <c r="AP66" s="465"/>
      <c r="AQ66" s="465">
        <f>ROUNDDOWN(MIN(IF(AND(OR($G$21="無し",$G$21=""),P64&lt;=3.6),120000*P64,0),360000),-3)</f>
        <v>0</v>
      </c>
      <c r="AR66" s="465"/>
      <c r="AS66" s="577"/>
    </row>
    <row r="67" spans="1:45" ht="5.0999999999999996" customHeight="1" x14ac:dyDescent="0.4">
      <c r="B67" s="442"/>
      <c r="C67" s="443"/>
      <c r="D67" s="444"/>
      <c r="E67" s="445"/>
      <c r="F67" s="452"/>
      <c r="G67" s="5"/>
      <c r="H67" s="448"/>
      <c r="I67" s="449"/>
      <c r="J67" s="444"/>
      <c r="K67" s="445"/>
      <c r="L67" s="454"/>
      <c r="M67" s="5"/>
      <c r="N67" s="442"/>
      <c r="O67" s="443"/>
      <c r="P67" s="444"/>
      <c r="Q67" s="445"/>
      <c r="R67" s="452"/>
      <c r="T67" s="3"/>
      <c r="Y67" s="476" t="s">
        <v>108</v>
      </c>
      <c r="Z67" s="477"/>
      <c r="AA67" s="477"/>
      <c r="AB67" s="478"/>
      <c r="AC67" s="89" t="s">
        <v>102</v>
      </c>
      <c r="AD67" s="89"/>
      <c r="AE67" s="89"/>
      <c r="AF67" s="89"/>
      <c r="AG67" s="90" t="s">
        <v>109</v>
      </c>
      <c r="AH67" s="91"/>
      <c r="AI67" s="92"/>
      <c r="AJ67" s="465" t="s">
        <v>110</v>
      </c>
      <c r="AK67" s="465"/>
      <c r="AL67" s="465"/>
      <c r="AM67" s="465">
        <f>ROUNDDOWN(IF(AND($G$21="有り",D64&gt;3.6),110000*D64,0),-3)</f>
        <v>0</v>
      </c>
      <c r="AN67" s="465"/>
      <c r="AO67" s="465">
        <f>ROUNDDOWN(IF(AND($G$21="有り",J64&gt;3.6),110000*J64,0),-3)</f>
        <v>0</v>
      </c>
      <c r="AP67" s="465"/>
      <c r="AQ67" s="465">
        <f>ROUNDDOWN(IF(AND($G$21="有り",P64&gt;3.6),110000*P64,0),-3)</f>
        <v>0</v>
      </c>
      <c r="AR67" s="465"/>
      <c r="AS67" s="577"/>
    </row>
    <row r="68" spans="1:45" ht="5.0999999999999996" customHeight="1" x14ac:dyDescent="0.4">
      <c r="B68" s="442"/>
      <c r="C68" s="443"/>
      <c r="D68" s="444"/>
      <c r="E68" s="445"/>
      <c r="F68" s="452"/>
      <c r="G68" s="5"/>
      <c r="H68" s="450"/>
      <c r="I68" s="451"/>
      <c r="J68" s="444"/>
      <c r="K68" s="445"/>
      <c r="L68" s="455"/>
      <c r="M68" s="3"/>
      <c r="N68" s="442"/>
      <c r="O68" s="443"/>
      <c r="P68" s="444"/>
      <c r="Q68" s="445"/>
      <c r="R68" s="452"/>
      <c r="T68" s="3"/>
      <c r="Y68" s="479"/>
      <c r="Z68" s="480"/>
      <c r="AA68" s="480"/>
      <c r="AB68" s="481"/>
      <c r="AC68" s="89" t="s">
        <v>105</v>
      </c>
      <c r="AD68" s="89"/>
      <c r="AE68" s="89"/>
      <c r="AF68" s="89"/>
      <c r="AG68" s="90" t="s">
        <v>112</v>
      </c>
      <c r="AH68" s="91"/>
      <c r="AI68" s="92"/>
      <c r="AJ68" s="465" t="s">
        <v>113</v>
      </c>
      <c r="AK68" s="465"/>
      <c r="AL68" s="465"/>
      <c r="AM68" s="465">
        <f>ROUNDDOWN(IF(AND(OR($G$21="無し",$G$21=""),D64&gt;3.6),100000*D64,0),-3)</f>
        <v>0</v>
      </c>
      <c r="AN68" s="465"/>
      <c r="AO68" s="465">
        <f>ROUNDDOWN(IF(AND(OR($G$21="無し",$G$21=""),J64&gt;3.6),100000*J64,0),-3)</f>
        <v>0</v>
      </c>
      <c r="AP68" s="465"/>
      <c r="AQ68" s="465">
        <f>ROUNDDOWN(IF(AND(OR($G$21="無し",$G$21=""),P64&gt;3.6),100000*P64,0),-3)</f>
        <v>0</v>
      </c>
      <c r="AR68" s="465"/>
      <c r="AS68" s="577"/>
    </row>
    <row r="69" spans="1:45" ht="5.0999999999999996" customHeight="1" x14ac:dyDescent="0.4">
      <c r="B69" s="442">
        <v>10</v>
      </c>
      <c r="C69" s="443"/>
      <c r="D69" s="444"/>
      <c r="E69" s="445"/>
      <c r="F69" s="452" t="s">
        <v>316</v>
      </c>
      <c r="G69" s="5"/>
      <c r="H69" s="446">
        <v>20</v>
      </c>
      <c r="I69" s="447"/>
      <c r="J69" s="444"/>
      <c r="K69" s="445"/>
      <c r="L69" s="453" t="s">
        <v>316</v>
      </c>
      <c r="M69" s="5"/>
      <c r="N69" s="442">
        <v>30</v>
      </c>
      <c r="O69" s="443"/>
      <c r="P69" s="444"/>
      <c r="Q69" s="445"/>
      <c r="R69" s="452" t="s">
        <v>316</v>
      </c>
      <c r="T69" s="3"/>
      <c r="Y69" s="466" t="s">
        <v>323</v>
      </c>
      <c r="Z69" s="467"/>
      <c r="AA69" s="467"/>
      <c r="AB69" s="468"/>
      <c r="AC69" s="87" t="s">
        <v>96</v>
      </c>
      <c r="AD69" s="87"/>
      <c r="AE69" s="87"/>
      <c r="AF69" s="87"/>
      <c r="AG69" s="466" t="s">
        <v>324</v>
      </c>
      <c r="AH69" s="467"/>
      <c r="AI69" s="468"/>
      <c r="AJ69" s="469" t="s">
        <v>98</v>
      </c>
      <c r="AK69" s="470"/>
      <c r="AL69" s="471"/>
      <c r="AM69" s="463">
        <f>B69</f>
        <v>10</v>
      </c>
      <c r="AN69" s="464"/>
      <c r="AO69" s="463">
        <f>H69</f>
        <v>20</v>
      </c>
      <c r="AP69" s="464"/>
      <c r="AQ69" s="463">
        <f>N69</f>
        <v>30</v>
      </c>
      <c r="AR69" s="464"/>
      <c r="AS69" s="88" t="s">
        <v>155</v>
      </c>
    </row>
    <row r="70" spans="1:45" ht="5.0999999999999996" customHeight="1" x14ac:dyDescent="0.4">
      <c r="B70" s="442"/>
      <c r="C70" s="443"/>
      <c r="D70" s="444"/>
      <c r="E70" s="445"/>
      <c r="F70" s="452"/>
      <c r="G70" s="5"/>
      <c r="H70" s="448"/>
      <c r="I70" s="449"/>
      <c r="J70" s="444"/>
      <c r="K70" s="445"/>
      <c r="L70" s="454"/>
      <c r="M70" s="5"/>
      <c r="N70" s="442"/>
      <c r="O70" s="443"/>
      <c r="P70" s="444"/>
      <c r="Q70" s="445"/>
      <c r="R70" s="452"/>
      <c r="T70" s="3"/>
      <c r="Y70" s="476" t="s">
        <v>101</v>
      </c>
      <c r="Z70" s="477"/>
      <c r="AA70" s="477"/>
      <c r="AB70" s="478"/>
      <c r="AC70" s="89" t="s">
        <v>102</v>
      </c>
      <c r="AD70" s="89"/>
      <c r="AE70" s="89"/>
      <c r="AF70" s="89"/>
      <c r="AG70" s="90" t="s">
        <v>103</v>
      </c>
      <c r="AH70" s="91"/>
      <c r="AI70" s="92"/>
      <c r="AJ70" s="465" t="s">
        <v>104</v>
      </c>
      <c r="AK70" s="465"/>
      <c r="AL70" s="465"/>
      <c r="AM70" s="465">
        <f>ROUNDDOWN(MIN(IF(AND($G$21="有り",D69&lt;=3.6),130000*D69,0),390000),-3)</f>
        <v>0</v>
      </c>
      <c r="AN70" s="465"/>
      <c r="AO70" s="465">
        <f>ROUNDDOWN(MIN(IF(AND($G$21="有り",J69&lt;=3.6),130000*J69,0),390000),-3)</f>
        <v>0</v>
      </c>
      <c r="AP70" s="465"/>
      <c r="AQ70" s="465">
        <f>ROUNDDOWN(MIN(IF(AND($G$21="有り",P69&lt;=3.6),130000*P69,0),390000),-3)</f>
        <v>0</v>
      </c>
      <c r="AR70" s="465"/>
      <c r="AS70" s="577">
        <f>SUM(MAX(AM70:AN73),MAX(AO70:AP73),MAX(AQ70:AR73))</f>
        <v>0</v>
      </c>
    </row>
    <row r="71" spans="1:45" ht="5.0999999999999996" customHeight="1" x14ac:dyDescent="0.4">
      <c r="B71" s="442"/>
      <c r="C71" s="443"/>
      <c r="D71" s="444"/>
      <c r="E71" s="445"/>
      <c r="F71" s="452"/>
      <c r="G71" s="5"/>
      <c r="H71" s="448"/>
      <c r="I71" s="449"/>
      <c r="J71" s="444"/>
      <c r="K71" s="445"/>
      <c r="L71" s="454"/>
      <c r="M71" s="5"/>
      <c r="N71" s="442"/>
      <c r="O71" s="443"/>
      <c r="P71" s="444"/>
      <c r="Q71" s="445"/>
      <c r="R71" s="452"/>
      <c r="T71" s="3"/>
      <c r="Y71" s="479"/>
      <c r="Z71" s="480"/>
      <c r="AA71" s="480"/>
      <c r="AB71" s="481"/>
      <c r="AC71" s="89" t="s">
        <v>105</v>
      </c>
      <c r="AD71" s="89"/>
      <c r="AE71" s="89"/>
      <c r="AF71" s="89"/>
      <c r="AG71" s="90" t="s">
        <v>106</v>
      </c>
      <c r="AH71" s="91"/>
      <c r="AI71" s="92"/>
      <c r="AJ71" s="465" t="s">
        <v>107</v>
      </c>
      <c r="AK71" s="465"/>
      <c r="AL71" s="465"/>
      <c r="AM71" s="465">
        <f>ROUNDDOWN(MIN(IF(AND(OR($G$21="無し",$G$21=""),D69&lt;=3.6),120000*D69,0),360000),-3)</f>
        <v>0</v>
      </c>
      <c r="AN71" s="465"/>
      <c r="AO71" s="465">
        <f>ROUNDDOWN(MIN(IF(AND(OR($G$21="無し",$G$21=""),J69&lt;=3.6),120000*J69,0),360000),-3)</f>
        <v>0</v>
      </c>
      <c r="AP71" s="465"/>
      <c r="AQ71" s="465">
        <f>ROUNDDOWN(MIN(IF(AND(OR($G$21="無し",$G$21=""),P69&lt;=3.6),120000*P69,0),360000),-3)</f>
        <v>0</v>
      </c>
      <c r="AR71" s="465"/>
      <c r="AS71" s="577"/>
    </row>
    <row r="72" spans="1:45" ht="5.0999999999999996" customHeight="1" x14ac:dyDescent="0.4">
      <c r="B72" s="442"/>
      <c r="C72" s="443"/>
      <c r="D72" s="444"/>
      <c r="E72" s="445"/>
      <c r="F72" s="452"/>
      <c r="G72" s="5"/>
      <c r="H72" s="448"/>
      <c r="I72" s="449"/>
      <c r="J72" s="444"/>
      <c r="K72" s="445"/>
      <c r="L72" s="454"/>
      <c r="M72" s="5"/>
      <c r="N72" s="442"/>
      <c r="O72" s="443"/>
      <c r="P72" s="444"/>
      <c r="Q72" s="445"/>
      <c r="R72" s="452"/>
      <c r="T72" s="3"/>
      <c r="Y72" s="476" t="s">
        <v>108</v>
      </c>
      <c r="Z72" s="477"/>
      <c r="AA72" s="477"/>
      <c r="AB72" s="478"/>
      <c r="AC72" s="89" t="s">
        <v>102</v>
      </c>
      <c r="AD72" s="89"/>
      <c r="AE72" s="89"/>
      <c r="AF72" s="89"/>
      <c r="AG72" s="90" t="s">
        <v>109</v>
      </c>
      <c r="AH72" s="91"/>
      <c r="AI72" s="92"/>
      <c r="AJ72" s="465" t="s">
        <v>110</v>
      </c>
      <c r="AK72" s="465"/>
      <c r="AL72" s="465"/>
      <c r="AM72" s="465">
        <f>ROUNDDOWN(IF(AND($G$21="有り",D69&gt;3.6),110000*D69,0),-3)</f>
        <v>0</v>
      </c>
      <c r="AN72" s="465"/>
      <c r="AO72" s="465">
        <f>ROUNDDOWN(IF(AND($G$21="有り",J69&gt;3.6),110000*J69,0),-3)</f>
        <v>0</v>
      </c>
      <c r="AP72" s="465"/>
      <c r="AQ72" s="465">
        <f>ROUNDDOWN(IF(AND($G$21="有り",P69&gt;3.6),110000*P69,0),-3)</f>
        <v>0</v>
      </c>
      <c r="AR72" s="465"/>
      <c r="AS72" s="577"/>
    </row>
    <row r="73" spans="1:45" ht="5.0999999999999996" customHeight="1" x14ac:dyDescent="0.4">
      <c r="B73" s="442"/>
      <c r="C73" s="443"/>
      <c r="D73" s="444"/>
      <c r="E73" s="445"/>
      <c r="F73" s="452"/>
      <c r="G73" s="5"/>
      <c r="H73" s="450"/>
      <c r="I73" s="451"/>
      <c r="J73" s="444"/>
      <c r="K73" s="445"/>
      <c r="L73" s="455"/>
      <c r="M73" s="3"/>
      <c r="N73" s="442"/>
      <c r="O73" s="443"/>
      <c r="P73" s="444"/>
      <c r="Q73" s="445"/>
      <c r="R73" s="452"/>
      <c r="T73" s="3"/>
      <c r="Y73" s="479"/>
      <c r="Z73" s="480"/>
      <c r="AA73" s="480"/>
      <c r="AB73" s="481"/>
      <c r="AC73" s="89" t="s">
        <v>105</v>
      </c>
      <c r="AD73" s="89"/>
      <c r="AE73" s="89"/>
      <c r="AF73" s="89"/>
      <c r="AG73" s="90" t="s">
        <v>112</v>
      </c>
      <c r="AH73" s="91"/>
      <c r="AI73" s="92"/>
      <c r="AJ73" s="465" t="s">
        <v>113</v>
      </c>
      <c r="AK73" s="465"/>
      <c r="AL73" s="465"/>
      <c r="AM73" s="465">
        <f>ROUNDDOWN(IF(AND(OR($G$21="無し",$G$21=""),D69&gt;3.6),100000*D69,0),-3)</f>
        <v>0</v>
      </c>
      <c r="AN73" s="465"/>
      <c r="AO73" s="465">
        <f>ROUNDDOWN(IF(AND(OR($G$21="無し",$G$21=""),J69&gt;3.6),100000*J69,0),-3)</f>
        <v>0</v>
      </c>
      <c r="AP73" s="465"/>
      <c r="AQ73" s="465">
        <f>ROUNDDOWN(IF(AND(OR($G$21="無し",$G$21=""),P69&gt;3.6),100000*P69,0),-3)</f>
        <v>0</v>
      </c>
      <c r="AR73" s="465"/>
      <c r="AS73" s="577"/>
    </row>
    <row r="74" spans="1:45" ht="3.75" customHeight="1" x14ac:dyDescent="0.4">
      <c r="B74" s="5"/>
      <c r="C74" s="5"/>
      <c r="D74" s="5"/>
      <c r="E74" s="5"/>
      <c r="F74" s="5"/>
      <c r="G74" s="5"/>
      <c r="H74" s="5"/>
      <c r="I74" s="5"/>
      <c r="J74" s="5"/>
      <c r="K74" s="5"/>
      <c r="L74" s="5"/>
      <c r="M74" s="5"/>
      <c r="N74" s="5"/>
      <c r="O74" s="5"/>
      <c r="T74" s="3"/>
      <c r="Y74" s="570"/>
      <c r="Z74" s="570"/>
      <c r="AA74" s="570"/>
      <c r="AB74" s="570"/>
      <c r="AC74" s="570"/>
      <c r="AD74" s="570"/>
      <c r="AE74" s="570"/>
      <c r="AF74" s="570"/>
      <c r="AG74" s="570"/>
      <c r="AH74" s="570"/>
      <c r="AI74" s="522"/>
      <c r="AJ74" s="522"/>
      <c r="AK74" s="522"/>
      <c r="AL74" s="522"/>
      <c r="AM74" s="5"/>
      <c r="AN74" s="5"/>
      <c r="AO74" s="5"/>
      <c r="AP74" s="574"/>
      <c r="AQ74" s="574"/>
    </row>
    <row r="75" spans="1:45" ht="22.5" customHeight="1" x14ac:dyDescent="0.4">
      <c r="B75" s="544" t="s">
        <v>362</v>
      </c>
      <c r="C75" s="545"/>
      <c r="D75" s="545"/>
      <c r="E75" s="545"/>
      <c r="F75" s="545"/>
      <c r="G75" s="545"/>
      <c r="H75" s="545"/>
      <c r="I75" s="545"/>
      <c r="J75" s="545"/>
      <c r="K75" s="545"/>
      <c r="L75" s="545"/>
      <c r="M75" s="545"/>
      <c r="N75" s="545"/>
      <c r="O75" s="545"/>
      <c r="P75" s="545"/>
      <c r="Q75" s="494">
        <f>COUNT(D24:E73,J24:K73,P24:Q73)</f>
        <v>0</v>
      </c>
      <c r="R75" s="494"/>
      <c r="S75" s="93" t="s">
        <v>318</v>
      </c>
      <c r="T75" s="3"/>
      <c r="AG75" s="94" t="s">
        <v>326</v>
      </c>
      <c r="AH75" s="94"/>
      <c r="AI75" s="94"/>
      <c r="AJ75" s="94"/>
      <c r="AK75" s="94"/>
      <c r="AL75" s="94"/>
      <c r="AM75" s="94"/>
      <c r="AN75" s="94"/>
      <c r="AO75" s="93"/>
      <c r="AP75" s="93"/>
      <c r="AQ75" s="78"/>
      <c r="AR75" s="78"/>
      <c r="AS75" s="95">
        <f>SUM(AS25,AS30,AS35,AS40,AS45,AS50,AS55,AS60,AS65,AS70)</f>
        <v>0</v>
      </c>
    </row>
    <row r="76" spans="1:45" ht="30.75" customHeight="1" x14ac:dyDescent="0.4">
      <c r="B76" s="586" t="s">
        <v>408</v>
      </c>
      <c r="C76" s="586"/>
      <c r="D76" s="586"/>
      <c r="E76" s="586"/>
      <c r="F76" s="586"/>
      <c r="G76" s="586"/>
      <c r="H76" s="586"/>
      <c r="I76" s="586"/>
      <c r="J76" s="586"/>
      <c r="K76" s="586"/>
      <c r="L76" s="586"/>
      <c r="M76" s="586"/>
      <c r="N76" s="586"/>
      <c r="O76" s="586"/>
      <c r="P76" s="586"/>
      <c r="Q76" s="585">
        <f>AB76</f>
        <v>0</v>
      </c>
      <c r="R76" s="585"/>
      <c r="S76" s="96" t="s">
        <v>316</v>
      </c>
      <c r="T76" s="3"/>
      <c r="Y76" s="480" t="s">
        <v>328</v>
      </c>
      <c r="Z76" s="480"/>
      <c r="AA76" s="480"/>
      <c r="AB76" s="578">
        <f>SUM(D24:E73,J24:K73,P24:Q73)</f>
        <v>0</v>
      </c>
      <c r="AC76" s="480"/>
      <c r="AJ76" s="5"/>
      <c r="AK76" s="5"/>
      <c r="AL76" s="5"/>
      <c r="AM76" s="5"/>
      <c r="AN76" s="5"/>
    </row>
    <row r="77" spans="1:45" ht="6.75" customHeight="1" thickBot="1" x14ac:dyDescent="0.45">
      <c r="B77" s="5"/>
      <c r="C77" s="5"/>
      <c r="D77" s="5"/>
      <c r="E77" s="5"/>
      <c r="F77" s="5"/>
      <c r="G77" s="5"/>
      <c r="H77" s="5"/>
      <c r="I77" s="5"/>
      <c r="J77" s="5"/>
      <c r="K77" s="5"/>
      <c r="L77" s="5"/>
      <c r="M77" s="5"/>
      <c r="N77" s="5"/>
      <c r="O77" s="5"/>
      <c r="S77" s="97"/>
      <c r="T77" s="3"/>
      <c r="AJ77" s="5"/>
      <c r="AK77" s="5"/>
      <c r="AL77" s="5"/>
      <c r="AM77" s="5"/>
      <c r="AN77" s="5"/>
    </row>
    <row r="78" spans="1:45" ht="18.95" customHeight="1" thickBot="1" x14ac:dyDescent="0.45">
      <c r="B78" s="491" t="s">
        <v>372</v>
      </c>
      <c r="C78" s="492"/>
      <c r="D78" s="492"/>
      <c r="E78" s="492"/>
      <c r="F78" s="492"/>
      <c r="G78" s="492"/>
      <c r="H78" s="492"/>
      <c r="I78" s="492"/>
      <c r="J78" s="492"/>
      <c r="K78" s="492"/>
      <c r="L78" s="492"/>
      <c r="M78" s="492"/>
      <c r="N78" s="492"/>
      <c r="O78" s="493"/>
      <c r="P78" s="556"/>
      <c r="Q78" s="557"/>
      <c r="R78" s="557"/>
      <c r="S78" s="98" t="s">
        <v>93</v>
      </c>
      <c r="T78" s="3"/>
      <c r="W78" s="83"/>
      <c r="X78" s="83"/>
      <c r="AJ78" s="5"/>
      <c r="AK78" s="5"/>
      <c r="AL78" s="5"/>
      <c r="AM78" s="5"/>
      <c r="AN78" s="5"/>
    </row>
    <row r="79" spans="1:45" ht="18.95" customHeight="1" x14ac:dyDescent="0.4">
      <c r="B79" s="537" t="s">
        <v>373</v>
      </c>
      <c r="C79" s="538"/>
      <c r="D79" s="538"/>
      <c r="E79" s="538"/>
      <c r="F79" s="538"/>
      <c r="G79" s="538"/>
      <c r="H79" s="538"/>
      <c r="I79" s="538"/>
      <c r="J79" s="538"/>
      <c r="K79" s="538"/>
      <c r="L79" s="538"/>
      <c r="M79" s="538"/>
      <c r="N79" s="538"/>
      <c r="O79" s="538"/>
      <c r="P79" s="539"/>
      <c r="Q79" s="539"/>
      <c r="R79" s="539"/>
      <c r="S79" s="540"/>
      <c r="T79" s="3"/>
      <c r="W79" s="83"/>
      <c r="X79" s="83"/>
      <c r="Y79" s="573" t="s">
        <v>308</v>
      </c>
      <c r="Z79" s="573"/>
      <c r="AA79" s="573"/>
      <c r="AB79" s="573"/>
      <c r="AC79" s="573"/>
      <c r="AD79" s="573"/>
      <c r="AE79" s="573"/>
      <c r="AF79" s="573"/>
      <c r="AG79" s="573"/>
      <c r="AH79" s="573"/>
      <c r="AI79" s="567" t="s">
        <v>97</v>
      </c>
      <c r="AJ79" s="568"/>
      <c r="AK79" s="568"/>
      <c r="AL79" s="569"/>
      <c r="AM79" s="525" t="s">
        <v>98</v>
      </c>
      <c r="AN79" s="526"/>
      <c r="AO79" s="527"/>
      <c r="AP79" s="525" t="s">
        <v>99</v>
      </c>
      <c r="AQ79" s="527"/>
    </row>
    <row r="80" spans="1:45" ht="17.25" customHeight="1" x14ac:dyDescent="0.4">
      <c r="A80" s="58"/>
      <c r="B80" s="541" t="s">
        <v>374</v>
      </c>
      <c r="C80" s="542"/>
      <c r="D80" s="542"/>
      <c r="E80" s="542"/>
      <c r="F80" s="542"/>
      <c r="G80" s="542"/>
      <c r="H80" s="542"/>
      <c r="I80" s="542"/>
      <c r="J80" s="542"/>
      <c r="K80" s="542"/>
      <c r="L80" s="542"/>
      <c r="M80" s="542"/>
      <c r="N80" s="542"/>
      <c r="O80" s="543"/>
      <c r="P80" s="571"/>
      <c r="Q80" s="572"/>
      <c r="R80" s="572"/>
      <c r="S80" s="99" t="s">
        <v>93</v>
      </c>
      <c r="T80" s="11"/>
      <c r="U80" s="11" t="s">
        <v>312</v>
      </c>
      <c r="Y80" s="502" t="s">
        <v>300</v>
      </c>
      <c r="Z80" s="502"/>
      <c r="AA80" s="502"/>
      <c r="AB80" s="502"/>
      <c r="AC80" s="502"/>
      <c r="AD80" s="502"/>
      <c r="AE80" s="502"/>
      <c r="AF80" s="502"/>
      <c r="AG80" s="502"/>
      <c r="AH80" s="502"/>
      <c r="AI80" s="525" t="s">
        <v>114</v>
      </c>
      <c r="AJ80" s="526"/>
      <c r="AK80" s="526"/>
      <c r="AL80" s="527"/>
      <c r="AM80" s="525" t="s">
        <v>115</v>
      </c>
      <c r="AN80" s="526"/>
      <c r="AO80" s="527"/>
      <c r="AP80" s="575">
        <f>ROUNDDOWN(P80*50000,-3)</f>
        <v>0</v>
      </c>
      <c r="AQ80" s="575"/>
      <c r="AR80" s="10" t="s">
        <v>302</v>
      </c>
    </row>
    <row r="81" spans="1:45" ht="35.25" customHeight="1" thickBot="1" x14ac:dyDescent="0.45">
      <c r="A81" s="58"/>
      <c r="B81" s="505" t="s">
        <v>309</v>
      </c>
      <c r="C81" s="506"/>
      <c r="D81" s="506"/>
      <c r="E81" s="506"/>
      <c r="F81" s="506"/>
      <c r="G81" s="506"/>
      <c r="H81" s="506"/>
      <c r="I81" s="506"/>
      <c r="J81" s="506"/>
      <c r="K81" s="506"/>
      <c r="L81" s="506"/>
      <c r="M81" s="506"/>
      <c r="N81" s="506"/>
      <c r="O81" s="507"/>
      <c r="P81" s="513"/>
      <c r="Q81" s="513"/>
      <c r="R81" s="513"/>
      <c r="S81" s="100" t="s">
        <v>93</v>
      </c>
      <c r="T81" s="11"/>
      <c r="U81" s="11" t="s">
        <v>313</v>
      </c>
      <c r="Y81" s="502" t="s">
        <v>301</v>
      </c>
      <c r="Z81" s="502"/>
      <c r="AA81" s="502"/>
      <c r="AB81" s="502"/>
      <c r="AC81" s="502"/>
      <c r="AD81" s="502"/>
      <c r="AE81" s="502"/>
      <c r="AF81" s="502"/>
      <c r="AG81" s="502"/>
      <c r="AH81" s="502"/>
      <c r="AI81" s="525" t="s">
        <v>116</v>
      </c>
      <c r="AJ81" s="526"/>
      <c r="AK81" s="526"/>
      <c r="AL81" s="527"/>
      <c r="AM81" s="525" t="s">
        <v>115</v>
      </c>
      <c r="AN81" s="526"/>
      <c r="AO81" s="527"/>
      <c r="AP81" s="575">
        <f>ROUNDDOWN(P81*20000,-3)</f>
        <v>0</v>
      </c>
      <c r="AQ81" s="575"/>
      <c r="AR81" s="10" t="s">
        <v>303</v>
      </c>
    </row>
    <row r="82" spans="1:45" ht="33.75" customHeight="1" thickBot="1" x14ac:dyDescent="0.45">
      <c r="A82" s="58"/>
      <c r="B82" s="508" t="s">
        <v>311</v>
      </c>
      <c r="C82" s="509"/>
      <c r="D82" s="509"/>
      <c r="E82" s="509"/>
      <c r="F82" s="509"/>
      <c r="G82" s="509"/>
      <c r="H82" s="509"/>
      <c r="I82" s="509"/>
      <c r="J82" s="509"/>
      <c r="K82" s="509"/>
      <c r="L82" s="509"/>
      <c r="M82" s="509"/>
      <c r="N82" s="509"/>
      <c r="O82" s="510"/>
      <c r="P82" s="513"/>
      <c r="Q82" s="513"/>
      <c r="R82" s="513"/>
      <c r="S82" s="98" t="s">
        <v>93</v>
      </c>
      <c r="T82" s="11"/>
      <c r="U82" s="11" t="s">
        <v>314</v>
      </c>
      <c r="Y82" s="528" t="s">
        <v>306</v>
      </c>
      <c r="Z82" s="502"/>
      <c r="AA82" s="502"/>
      <c r="AB82" s="502"/>
      <c r="AC82" s="502"/>
      <c r="AD82" s="502"/>
      <c r="AE82" s="502"/>
      <c r="AF82" s="502"/>
      <c r="AG82" s="502"/>
      <c r="AH82" s="502"/>
      <c r="AI82" s="525" t="s">
        <v>116</v>
      </c>
      <c r="AJ82" s="526"/>
      <c r="AK82" s="526"/>
      <c r="AL82" s="527"/>
      <c r="AM82" s="525" t="s">
        <v>115</v>
      </c>
      <c r="AN82" s="526"/>
      <c r="AO82" s="527"/>
      <c r="AP82" s="576">
        <f>ROUNDDOWN(P82*20000,-3)</f>
        <v>0</v>
      </c>
      <c r="AQ82" s="576"/>
      <c r="AR82" s="10" t="s">
        <v>304</v>
      </c>
    </row>
    <row r="83" spans="1:45" ht="36.75" customHeight="1" thickBot="1" x14ac:dyDescent="0.45">
      <c r="A83" s="58"/>
      <c r="B83" s="508" t="s">
        <v>310</v>
      </c>
      <c r="C83" s="509"/>
      <c r="D83" s="509"/>
      <c r="E83" s="509"/>
      <c r="F83" s="509"/>
      <c r="G83" s="509"/>
      <c r="H83" s="509"/>
      <c r="I83" s="509"/>
      <c r="J83" s="509"/>
      <c r="K83" s="509"/>
      <c r="L83" s="509"/>
      <c r="M83" s="509"/>
      <c r="N83" s="509"/>
      <c r="O83" s="510"/>
      <c r="P83" s="513"/>
      <c r="Q83" s="513"/>
      <c r="R83" s="513"/>
      <c r="S83" s="98" t="s">
        <v>93</v>
      </c>
      <c r="T83" s="11"/>
      <c r="U83" s="11" t="s">
        <v>315</v>
      </c>
      <c r="Y83" s="528" t="s">
        <v>307</v>
      </c>
      <c r="Z83" s="502"/>
      <c r="AA83" s="502"/>
      <c r="AB83" s="502"/>
      <c r="AC83" s="502"/>
      <c r="AD83" s="502"/>
      <c r="AE83" s="502"/>
      <c r="AF83" s="502"/>
      <c r="AG83" s="502"/>
      <c r="AH83" s="502"/>
      <c r="AI83" s="525" t="s">
        <v>293</v>
      </c>
      <c r="AJ83" s="526"/>
      <c r="AK83" s="526"/>
      <c r="AL83" s="527"/>
      <c r="AM83" s="525" t="s">
        <v>115</v>
      </c>
      <c r="AN83" s="526"/>
      <c r="AO83" s="527"/>
      <c r="AP83" s="576">
        <f>ROUNDDOWN(P83*10000,-3)</f>
        <v>0</v>
      </c>
      <c r="AQ83" s="576"/>
      <c r="AR83" s="10" t="s">
        <v>305</v>
      </c>
    </row>
    <row r="84" spans="1:45" ht="3.75" customHeight="1" x14ac:dyDescent="0.35">
      <c r="B84" s="101"/>
      <c r="C84" s="101"/>
      <c r="D84" s="101"/>
      <c r="E84" s="101"/>
      <c r="F84" s="101"/>
      <c r="G84" s="101"/>
      <c r="H84" s="101"/>
      <c r="I84" s="101"/>
      <c r="J84" s="101"/>
      <c r="K84" s="101"/>
      <c r="L84" s="101"/>
      <c r="M84" s="101"/>
      <c r="N84" s="101"/>
      <c r="O84" s="101"/>
      <c r="T84" s="3"/>
      <c r="AJ84" s="5"/>
      <c r="AK84" s="5"/>
      <c r="AL84" s="5"/>
      <c r="AM84" s="5"/>
      <c r="AN84" s="5"/>
    </row>
    <row r="85" spans="1:45" ht="16.5" customHeight="1" thickBot="1" x14ac:dyDescent="0.4">
      <c r="B85" s="102" t="s">
        <v>94</v>
      </c>
      <c r="C85" s="83"/>
      <c r="D85" s="83"/>
      <c r="E85" s="83"/>
      <c r="F85" s="83"/>
      <c r="G85" s="83"/>
      <c r="H85" s="83"/>
      <c r="J85" s="83"/>
      <c r="K85" s="83"/>
      <c r="L85" s="83"/>
      <c r="M85" s="83"/>
      <c r="N85" s="83"/>
      <c r="O85" s="83"/>
      <c r="P85" s="83"/>
      <c r="Q85" s="83"/>
      <c r="R85" s="83"/>
      <c r="S85" s="83"/>
      <c r="T85" s="83"/>
      <c r="W85" s="9"/>
      <c r="X85" s="9"/>
      <c r="AJ85" s="5"/>
      <c r="AK85" s="5"/>
      <c r="AL85" s="5"/>
      <c r="AM85" s="5"/>
      <c r="AN85" s="5"/>
    </row>
    <row r="86" spans="1:45" ht="18.95" customHeight="1" x14ac:dyDescent="0.4">
      <c r="B86" s="514" t="s">
        <v>95</v>
      </c>
      <c r="C86" s="515"/>
      <c r="D86" s="515"/>
      <c r="E86" s="515"/>
      <c r="F86" s="515"/>
      <c r="G86" s="515"/>
      <c r="H86" s="515"/>
      <c r="I86" s="515"/>
      <c r="J86" s="515"/>
      <c r="K86" s="515"/>
      <c r="L86" s="515"/>
      <c r="M86" s="515"/>
      <c r="N86" s="515"/>
      <c r="O86" s="516"/>
      <c r="P86" s="531"/>
      <c r="Q86" s="532"/>
      <c r="R86" s="532"/>
      <c r="S86" s="533"/>
      <c r="T86" s="83"/>
      <c r="W86" s="9"/>
      <c r="X86" s="9"/>
      <c r="AJ86" s="5"/>
      <c r="AK86" s="5"/>
      <c r="AL86" s="5"/>
      <c r="AM86" s="5"/>
      <c r="AN86" s="5"/>
    </row>
    <row r="87" spans="1:45" ht="18.95" customHeight="1" thickBot="1" x14ac:dyDescent="0.45">
      <c r="B87" s="517" t="s">
        <v>375</v>
      </c>
      <c r="C87" s="518"/>
      <c r="D87" s="518"/>
      <c r="E87" s="518"/>
      <c r="F87" s="518"/>
      <c r="G87" s="518"/>
      <c r="H87" s="518"/>
      <c r="I87" s="518"/>
      <c r="J87" s="518"/>
      <c r="K87" s="518"/>
      <c r="L87" s="518"/>
      <c r="M87" s="518"/>
      <c r="N87" s="518"/>
      <c r="O87" s="519"/>
      <c r="P87" s="534"/>
      <c r="Q87" s="535"/>
      <c r="R87" s="535"/>
      <c r="S87" s="103" t="s">
        <v>87</v>
      </c>
      <c r="T87" s="83"/>
      <c r="AI87" s="5"/>
      <c r="AJ87" s="5"/>
      <c r="AK87" s="5"/>
      <c r="AL87" s="5"/>
      <c r="AM87" s="5"/>
      <c r="AN87" s="9"/>
    </row>
    <row r="88" spans="1:45" ht="4.5" customHeight="1" thickBot="1" x14ac:dyDescent="0.45">
      <c r="V88" s="9"/>
      <c r="W88" s="104"/>
      <c r="X88" s="104"/>
      <c r="AJ88" s="5"/>
      <c r="AK88" s="5"/>
      <c r="AL88" s="5"/>
      <c r="AM88" s="5"/>
      <c r="AN88" s="5"/>
    </row>
    <row r="89" spans="1:45" ht="24" customHeight="1" x14ac:dyDescent="0.4">
      <c r="C89" s="440" t="s">
        <v>100</v>
      </c>
      <c r="D89" s="440"/>
      <c r="E89" s="440"/>
      <c r="F89" s="440"/>
      <c r="G89" s="440"/>
      <c r="H89" s="440"/>
      <c r="I89" s="440"/>
      <c r="J89" s="440"/>
      <c r="K89" s="440"/>
      <c r="L89" s="440"/>
      <c r="M89" s="440"/>
      <c r="N89" s="530">
        <f>AS75</f>
        <v>0</v>
      </c>
      <c r="O89" s="530"/>
      <c r="P89" s="530"/>
      <c r="Q89" s="530"/>
      <c r="R89" s="530"/>
      <c r="S89" s="77" t="s">
        <v>87</v>
      </c>
      <c r="U89" s="520" t="s">
        <v>418</v>
      </c>
      <c r="V89" s="9"/>
      <c r="W89" s="104"/>
      <c r="X89" s="104"/>
      <c r="AJ89" s="5"/>
      <c r="AK89" s="5"/>
      <c r="AL89" s="5"/>
      <c r="AM89" s="5"/>
      <c r="AN89" s="5"/>
    </row>
    <row r="90" spans="1:45" ht="24" customHeight="1" x14ac:dyDescent="0.4">
      <c r="C90" s="440" t="s">
        <v>274</v>
      </c>
      <c r="D90" s="440"/>
      <c r="E90" s="440"/>
      <c r="F90" s="440"/>
      <c r="G90" s="440"/>
      <c r="H90" s="440"/>
      <c r="I90" s="440"/>
      <c r="J90" s="440"/>
      <c r="K90" s="440"/>
      <c r="L90" s="440"/>
      <c r="M90" s="440"/>
      <c r="N90" s="503">
        <f>AP80+AP81</f>
        <v>0</v>
      </c>
      <c r="O90" s="503"/>
      <c r="P90" s="503"/>
      <c r="Q90" s="503"/>
      <c r="R90" s="503"/>
      <c r="S90" s="77" t="s">
        <v>87</v>
      </c>
      <c r="U90" s="521"/>
      <c r="V90" s="9"/>
      <c r="W90" s="104"/>
      <c r="X90" s="104"/>
      <c r="AJ90" s="5"/>
      <c r="AK90" s="5"/>
      <c r="AL90" s="5"/>
      <c r="AM90" s="5"/>
      <c r="AN90" s="5"/>
    </row>
    <row r="91" spans="1:45" ht="24" customHeight="1" x14ac:dyDescent="0.4">
      <c r="C91" s="440" t="s">
        <v>255</v>
      </c>
      <c r="D91" s="440"/>
      <c r="E91" s="440"/>
      <c r="F91" s="440"/>
      <c r="G91" s="440"/>
      <c r="H91" s="440"/>
      <c r="I91" s="440"/>
      <c r="J91" s="440"/>
      <c r="K91" s="440"/>
      <c r="L91" s="440"/>
      <c r="M91" s="440"/>
      <c r="N91" s="503">
        <f>AP82+AP83</f>
        <v>0</v>
      </c>
      <c r="O91" s="503"/>
      <c r="P91" s="503"/>
      <c r="Q91" s="503"/>
      <c r="R91" s="503"/>
      <c r="S91" s="77" t="s">
        <v>87</v>
      </c>
      <c r="U91" s="521"/>
      <c r="V91" s="81"/>
      <c r="W91" s="9"/>
      <c r="X91" s="9"/>
      <c r="Y91" s="591" t="s">
        <v>331</v>
      </c>
      <c r="Z91" s="592"/>
      <c r="AA91" s="592"/>
      <c r="AB91" s="592"/>
      <c r="AC91" s="593"/>
      <c r="AD91" s="435" t="s">
        <v>332</v>
      </c>
      <c r="AE91" s="435"/>
      <c r="AF91" s="435"/>
      <c r="AG91" s="435"/>
      <c r="AH91" s="435"/>
      <c r="AI91" s="435"/>
      <c r="AJ91" s="435"/>
      <c r="AK91" s="435"/>
      <c r="AL91" s="435"/>
      <c r="AM91" s="435"/>
      <c r="AN91" s="435"/>
      <c r="AO91" s="435"/>
      <c r="AP91" s="525" t="s">
        <v>99</v>
      </c>
      <c r="AQ91" s="527"/>
    </row>
    <row r="92" spans="1:45" ht="24" customHeight="1" thickBot="1" x14ac:dyDescent="0.45">
      <c r="C92" s="440" t="s">
        <v>256</v>
      </c>
      <c r="D92" s="440"/>
      <c r="E92" s="440"/>
      <c r="F92" s="440"/>
      <c r="G92" s="440"/>
      <c r="H92" s="440"/>
      <c r="I92" s="440"/>
      <c r="J92" s="440"/>
      <c r="K92" s="440"/>
      <c r="L92" s="440"/>
      <c r="M92" s="440"/>
      <c r="N92" s="511">
        <f>AP92</f>
        <v>0</v>
      </c>
      <c r="O92" s="512"/>
      <c r="P92" s="512"/>
      <c r="Q92" s="512"/>
      <c r="R92" s="512"/>
      <c r="S92" s="77" t="s">
        <v>87</v>
      </c>
      <c r="U92" s="521"/>
      <c r="V92" s="9"/>
      <c r="Y92" s="594"/>
      <c r="Z92" s="595"/>
      <c r="AA92" s="595"/>
      <c r="AB92" s="595"/>
      <c r="AC92" s="596"/>
      <c r="AD92" s="590" t="s">
        <v>333</v>
      </c>
      <c r="AE92" s="590"/>
      <c r="AF92" s="590"/>
      <c r="AG92" s="590"/>
      <c r="AH92" s="590"/>
      <c r="AI92" s="590"/>
      <c r="AJ92" s="590"/>
      <c r="AK92" s="590"/>
      <c r="AL92" s="590"/>
      <c r="AM92" s="590"/>
      <c r="AN92" s="590"/>
      <c r="AO92" s="590"/>
      <c r="AP92" s="576">
        <f>IF(P86="有り",ROUNDDOWN(MIN(P87,Q76*200000),-3),0)</f>
        <v>0</v>
      </c>
      <c r="AQ92" s="576"/>
      <c r="AR92" s="105"/>
      <c r="AS92" s="105"/>
    </row>
    <row r="93" spans="1:45" ht="24" customHeight="1" x14ac:dyDescent="0.4">
      <c r="B93" s="106"/>
      <c r="C93" s="441" t="s">
        <v>111</v>
      </c>
      <c r="D93" s="441"/>
      <c r="E93" s="441"/>
      <c r="F93" s="441"/>
      <c r="G93" s="441"/>
      <c r="H93" s="441"/>
      <c r="I93" s="441"/>
      <c r="J93" s="441"/>
      <c r="K93" s="441"/>
      <c r="L93" s="441"/>
      <c r="M93" s="441"/>
      <c r="N93" s="504">
        <f>ROUNDDOWN(MIN(P17,AA96),-3)</f>
        <v>0</v>
      </c>
      <c r="O93" s="504"/>
      <c r="P93" s="504"/>
      <c r="Q93" s="504"/>
      <c r="R93" s="504"/>
      <c r="S93" s="77" t="s">
        <v>87</v>
      </c>
      <c r="U93" s="200" t="s">
        <v>411</v>
      </c>
      <c r="Y93" s="83"/>
      <c r="Z93" s="83"/>
      <c r="AA93" s="83"/>
      <c r="AB93" s="83"/>
      <c r="AC93" s="5"/>
      <c r="AF93" s="5"/>
      <c r="AH93" s="5"/>
      <c r="AI93" s="5"/>
      <c r="AL93" s="5"/>
      <c r="AN93" s="5"/>
      <c r="AO93" s="5"/>
      <c r="AP93" s="3"/>
      <c r="AQ93" s="3"/>
      <c r="AR93" s="5"/>
      <c r="AS93" s="3"/>
    </row>
    <row r="94" spans="1:45" ht="3.75" customHeight="1" x14ac:dyDescent="0.4">
      <c r="I94" s="107"/>
      <c r="J94" s="107"/>
      <c r="K94" s="107"/>
      <c r="L94" s="107"/>
      <c r="M94" s="107"/>
      <c r="N94" s="107"/>
      <c r="O94" s="107"/>
      <c r="P94" s="80"/>
      <c r="Q94" s="80"/>
      <c r="R94" s="80"/>
      <c r="S94" s="79"/>
      <c r="Y94" s="83"/>
      <c r="Z94" s="83"/>
      <c r="AA94" s="83"/>
      <c r="AB94" s="83"/>
      <c r="AC94" s="5"/>
      <c r="AF94" s="5"/>
      <c r="AH94" s="5"/>
      <c r="AI94" s="5"/>
      <c r="AL94" s="5"/>
      <c r="AN94" s="5"/>
      <c r="AO94" s="5"/>
      <c r="AP94" s="3"/>
      <c r="AQ94" s="3"/>
      <c r="AR94" s="5"/>
      <c r="AS94" s="3"/>
    </row>
    <row r="95" spans="1:45" ht="26.25" customHeight="1" x14ac:dyDescent="0.4">
      <c r="C95" s="108"/>
      <c r="D95" s="108"/>
      <c r="E95" s="108"/>
      <c r="F95" s="108"/>
      <c r="G95" s="108"/>
      <c r="H95" s="108"/>
      <c r="I95" s="108"/>
      <c r="J95" s="108"/>
      <c r="K95" s="108"/>
      <c r="L95" s="108"/>
      <c r="M95" s="108"/>
      <c r="N95" s="108"/>
      <c r="O95" s="108"/>
      <c r="P95" s="108"/>
      <c r="Q95" s="108"/>
      <c r="R95" s="108"/>
      <c r="S95" s="108"/>
      <c r="T95" s="108"/>
      <c r="U95" s="108"/>
      <c r="AC95" s="5"/>
      <c r="AF95" s="5"/>
      <c r="AH95" s="5"/>
      <c r="AI95" s="5"/>
      <c r="AL95" s="5"/>
      <c r="AN95" s="5"/>
      <c r="AO95" s="5"/>
      <c r="AP95" s="3"/>
      <c r="AQ95" s="3"/>
      <c r="AR95" s="5"/>
      <c r="AS95" s="3"/>
    </row>
    <row r="96" spans="1:45" ht="18.75" customHeight="1" x14ac:dyDescent="0.4">
      <c r="B96" s="150"/>
      <c r="C96" s="150"/>
      <c r="D96" s="150"/>
      <c r="E96" s="150"/>
      <c r="F96" s="150"/>
      <c r="G96" s="150"/>
      <c r="H96" s="150"/>
      <c r="I96" s="150"/>
      <c r="J96" s="150"/>
      <c r="K96" s="150"/>
      <c r="L96" s="150"/>
      <c r="M96" s="150"/>
      <c r="N96" s="150"/>
      <c r="O96" s="150"/>
      <c r="P96" s="150"/>
      <c r="Q96" s="150"/>
      <c r="R96" s="150"/>
      <c r="S96" s="150"/>
      <c r="T96" s="150"/>
      <c r="U96" s="108"/>
      <c r="Y96" s="435" t="s">
        <v>412</v>
      </c>
      <c r="Z96" s="435"/>
      <c r="AA96" s="436">
        <f>N89+N90+N91+N92</f>
        <v>0</v>
      </c>
      <c r="AB96" s="436"/>
      <c r="AC96" s="436"/>
      <c r="AD96" s="436"/>
      <c r="AE96" s="436"/>
      <c r="AF96" s="201" t="s">
        <v>413</v>
      </c>
      <c r="AG96" s="201"/>
      <c r="AH96" s="201"/>
      <c r="AI96" s="201"/>
      <c r="AJ96" s="201"/>
      <c r="AK96" s="201"/>
      <c r="AL96" s="201"/>
      <c r="AM96" s="201"/>
      <c r="AN96" s="201"/>
      <c r="AO96" s="201"/>
      <c r="AP96" s="201"/>
      <c r="AQ96" s="201"/>
      <c r="AR96" s="198"/>
      <c r="AS96" s="3"/>
    </row>
    <row r="97" spans="1:45" ht="18.75" customHeight="1" x14ac:dyDescent="0.4">
      <c r="A97" s="109"/>
      <c r="B97" s="150"/>
      <c r="C97" s="150"/>
      <c r="D97" s="150"/>
      <c r="E97" s="150"/>
      <c r="F97" s="150"/>
      <c r="G97" s="150"/>
      <c r="H97" s="150"/>
      <c r="I97" s="150"/>
      <c r="J97" s="150"/>
      <c r="K97" s="150"/>
      <c r="L97" s="150"/>
      <c r="M97" s="150"/>
      <c r="N97" s="150"/>
      <c r="O97" s="150"/>
      <c r="P97" s="150"/>
      <c r="Q97" s="150"/>
      <c r="R97" s="150"/>
      <c r="S97" s="150"/>
      <c r="T97" s="150"/>
      <c r="Y97" s="522"/>
      <c r="Z97" s="522"/>
      <c r="AA97" s="522"/>
      <c r="AB97" s="522"/>
      <c r="AC97" s="522"/>
      <c r="AD97" s="522"/>
      <c r="AE97" s="522"/>
      <c r="AF97" s="522"/>
      <c r="AG97" s="522"/>
      <c r="AH97" s="522"/>
      <c r="AI97" s="522"/>
      <c r="AJ97" s="522"/>
      <c r="AK97" s="522"/>
      <c r="AL97" s="522"/>
      <c r="AM97" s="522"/>
      <c r="AN97" s="522"/>
      <c r="AO97" s="522"/>
      <c r="AP97" s="522"/>
      <c r="AQ97" s="522"/>
      <c r="AR97" s="5"/>
      <c r="AS97" s="3"/>
    </row>
    <row r="98" spans="1:45" ht="18.75" customHeight="1" x14ac:dyDescent="0.4">
      <c r="B98" s="150"/>
      <c r="C98" s="150"/>
      <c r="D98" s="150"/>
      <c r="E98" s="150"/>
      <c r="F98" s="150"/>
      <c r="G98" s="150"/>
      <c r="H98" s="150"/>
      <c r="I98" s="150"/>
      <c r="J98" s="150"/>
      <c r="K98" s="150"/>
      <c r="L98" s="150"/>
      <c r="M98" s="150"/>
      <c r="N98" s="150"/>
      <c r="O98" s="150"/>
      <c r="P98" s="150"/>
      <c r="Q98" s="150"/>
      <c r="R98" s="150"/>
      <c r="S98" s="150"/>
      <c r="T98" s="150"/>
      <c r="AC98" s="5"/>
      <c r="AD98" s="201"/>
      <c r="AF98" s="5"/>
      <c r="AH98" s="5"/>
      <c r="AI98" s="5"/>
      <c r="AL98" s="5"/>
      <c r="AO98" s="5"/>
      <c r="AP98" s="3"/>
      <c r="AQ98" s="3"/>
      <c r="AR98" s="5"/>
      <c r="AS98" s="3"/>
    </row>
    <row r="99" spans="1:45" ht="18.75" customHeight="1" x14ac:dyDescent="0.4">
      <c r="B99" s="150"/>
      <c r="C99" s="150"/>
      <c r="D99" s="150"/>
      <c r="E99" s="150"/>
      <c r="F99" s="150"/>
      <c r="G99" s="150"/>
      <c r="H99" s="150"/>
      <c r="I99" s="150"/>
      <c r="J99" s="150"/>
      <c r="K99" s="150"/>
      <c r="L99" s="150"/>
      <c r="M99" s="150"/>
      <c r="N99" s="150"/>
      <c r="O99" s="150"/>
      <c r="P99" s="150"/>
      <c r="Q99" s="150"/>
      <c r="R99" s="150"/>
      <c r="S99" s="150"/>
      <c r="T99" s="150"/>
      <c r="AC99" s="5"/>
      <c r="AF99" s="5"/>
      <c r="AH99" s="5"/>
      <c r="AI99" s="5"/>
      <c r="AL99" s="5"/>
      <c r="AO99" s="5"/>
      <c r="AP99" s="3"/>
      <c r="AQ99" s="3"/>
      <c r="AR99" s="5"/>
      <c r="AS99" s="3"/>
    </row>
    <row r="100" spans="1:45" ht="35.25" customHeight="1" x14ac:dyDescent="0.4">
      <c r="B100" s="150"/>
      <c r="C100" s="150"/>
      <c r="D100" s="150"/>
      <c r="E100" s="150"/>
      <c r="F100" s="150"/>
      <c r="G100" s="150"/>
      <c r="H100" s="150"/>
      <c r="I100" s="150"/>
      <c r="J100" s="150"/>
      <c r="K100" s="150"/>
      <c r="L100" s="150"/>
      <c r="M100" s="150"/>
      <c r="N100" s="150"/>
      <c r="O100" s="150"/>
      <c r="P100" s="150"/>
      <c r="Q100" s="150"/>
      <c r="R100" s="150"/>
      <c r="S100" s="150"/>
      <c r="T100" s="150"/>
      <c r="Y100" s="9"/>
      <c r="Z100" s="9"/>
      <c r="AA100" s="9"/>
      <c r="AB100" s="9"/>
      <c r="AC100" s="5"/>
      <c r="AF100" s="5"/>
      <c r="AH100" s="5"/>
      <c r="AI100" s="5"/>
      <c r="AL100" s="5"/>
      <c r="AO100" s="5"/>
      <c r="AP100" s="3"/>
      <c r="AQ100" s="3"/>
      <c r="AR100" s="5"/>
      <c r="AS100" s="3"/>
    </row>
    <row r="101" spans="1:45" ht="20.45" customHeight="1" x14ac:dyDescent="0.4">
      <c r="B101" s="150"/>
      <c r="C101" s="150"/>
      <c r="D101" s="150"/>
      <c r="E101" s="150"/>
      <c r="F101" s="150"/>
      <c r="G101" s="150"/>
      <c r="H101" s="150"/>
      <c r="I101" s="150"/>
      <c r="J101" s="150"/>
      <c r="K101" s="150"/>
      <c r="L101" s="150"/>
      <c r="M101" s="150"/>
      <c r="N101" s="150"/>
      <c r="O101" s="150"/>
      <c r="P101" s="150"/>
      <c r="Q101" s="150"/>
      <c r="R101" s="150"/>
      <c r="S101" s="150"/>
      <c r="T101" s="150"/>
      <c r="Y101" s="9"/>
      <c r="Z101" s="9"/>
      <c r="AA101" s="9"/>
      <c r="AB101" s="9"/>
      <c r="AC101" s="5"/>
      <c r="AF101" s="5"/>
      <c r="AH101" s="5"/>
      <c r="AI101" s="5"/>
      <c r="AL101" s="5"/>
      <c r="AO101" s="5"/>
      <c r="AP101" s="3"/>
      <c r="AQ101" s="3"/>
      <c r="AR101" s="5"/>
      <c r="AS101" s="3"/>
    </row>
    <row r="102" spans="1:45" ht="20.45" customHeight="1" x14ac:dyDescent="0.4">
      <c r="B102" s="150"/>
      <c r="C102" s="150"/>
      <c r="D102" s="150"/>
      <c r="E102" s="150"/>
      <c r="F102" s="150"/>
      <c r="G102" s="150"/>
      <c r="H102" s="150"/>
      <c r="I102" s="150"/>
      <c r="J102" s="150"/>
      <c r="K102" s="150"/>
      <c r="L102" s="150"/>
      <c r="M102" s="150"/>
      <c r="N102" s="150"/>
      <c r="O102" s="150"/>
      <c r="P102" s="150"/>
      <c r="Q102" s="150"/>
      <c r="R102" s="150"/>
      <c r="S102" s="150"/>
      <c r="T102" s="150"/>
      <c r="V102" s="148"/>
      <c r="W102" s="10"/>
      <c r="X102" s="10"/>
      <c r="AC102" s="5"/>
      <c r="AF102" s="5"/>
      <c r="AH102" s="5"/>
      <c r="AI102" s="5"/>
      <c r="AL102" s="5"/>
      <c r="AO102" s="5"/>
      <c r="AP102" s="3"/>
      <c r="AQ102" s="3"/>
      <c r="AR102" s="5"/>
      <c r="AS102" s="3"/>
    </row>
    <row r="103" spans="1:45" ht="27" customHeight="1" x14ac:dyDescent="0.4">
      <c r="B103" s="150"/>
      <c r="C103" s="150"/>
      <c r="D103" s="150"/>
      <c r="E103" s="150"/>
      <c r="F103" s="150"/>
      <c r="G103" s="150"/>
      <c r="H103" s="150"/>
      <c r="I103" s="150"/>
      <c r="J103" s="150"/>
      <c r="K103" s="150"/>
      <c r="L103" s="150"/>
      <c r="M103" s="150"/>
      <c r="N103" s="150"/>
      <c r="O103" s="150"/>
      <c r="P103" s="150"/>
      <c r="Q103" s="150"/>
      <c r="R103" s="150"/>
      <c r="S103" s="150"/>
      <c r="T103" s="150"/>
      <c r="V103" s="148"/>
      <c r="W103" s="10"/>
      <c r="X103" s="10"/>
    </row>
    <row r="104" spans="1:45" ht="26.25" customHeight="1" x14ac:dyDescent="0.4">
      <c r="V104" s="148"/>
      <c r="W104" s="10"/>
      <c r="X104" s="10"/>
    </row>
    <row r="105" spans="1:45" ht="26.25" customHeight="1" x14ac:dyDescent="0.4">
      <c r="N105" s="79"/>
      <c r="V105" s="148"/>
      <c r="W105" s="10"/>
      <c r="X105" s="10"/>
    </row>
    <row r="106" spans="1:45" ht="26.25" customHeight="1" x14ac:dyDescent="0.4">
      <c r="V106" s="148"/>
      <c r="W106" s="10"/>
      <c r="X106" s="10"/>
      <c r="Y106" s="10"/>
      <c r="Z106" s="10"/>
      <c r="AA106" s="10"/>
      <c r="AB106" s="10"/>
      <c r="AC106" s="524"/>
      <c r="AD106" s="524"/>
      <c r="AE106" s="524"/>
      <c r="AF106" s="524"/>
      <c r="AG106" s="524"/>
      <c r="AH106" s="524"/>
      <c r="AI106" s="524"/>
      <c r="AJ106" s="523"/>
      <c r="AK106" s="523"/>
    </row>
    <row r="107" spans="1:45" ht="26.25" customHeight="1" x14ac:dyDescent="0.4">
      <c r="Y107" s="10"/>
      <c r="Z107" s="10"/>
      <c r="AA107" s="10"/>
      <c r="AB107" s="10"/>
      <c r="AC107" s="524"/>
      <c r="AD107" s="524"/>
      <c r="AE107" s="524"/>
      <c r="AF107" s="524"/>
      <c r="AG107" s="524"/>
      <c r="AH107" s="524"/>
      <c r="AI107" s="524"/>
      <c r="AJ107" s="523"/>
      <c r="AK107" s="523"/>
    </row>
    <row r="108" spans="1:45" x14ac:dyDescent="0.4">
      <c r="Y108" s="10"/>
      <c r="Z108" s="10"/>
      <c r="AA108" s="10"/>
      <c r="AB108" s="10"/>
      <c r="AC108" s="524"/>
      <c r="AD108" s="524"/>
      <c r="AE108" s="524"/>
      <c r="AF108" s="524"/>
      <c r="AG108" s="524"/>
      <c r="AH108" s="524"/>
      <c r="AI108" s="524"/>
      <c r="AJ108" s="523"/>
      <c r="AK108" s="523"/>
    </row>
    <row r="109" spans="1:45" x14ac:dyDescent="0.4">
      <c r="Y109" s="10"/>
      <c r="Z109" s="10"/>
      <c r="AA109" s="10"/>
      <c r="AB109" s="10"/>
      <c r="AC109" s="524"/>
      <c r="AD109" s="524"/>
      <c r="AE109" s="524"/>
      <c r="AF109" s="524"/>
      <c r="AG109" s="524"/>
      <c r="AH109" s="524"/>
      <c r="AI109" s="524"/>
      <c r="AJ109" s="523"/>
      <c r="AK109" s="523"/>
    </row>
    <row r="110" spans="1:45" x14ac:dyDescent="0.35">
      <c r="U110" s="9"/>
      <c r="V110" s="2"/>
      <c r="Y110" s="10"/>
      <c r="Z110" s="10"/>
      <c r="AA110" s="10"/>
      <c r="AB110" s="10"/>
      <c r="AC110" s="524"/>
      <c r="AD110" s="524"/>
      <c r="AE110" s="524"/>
      <c r="AF110" s="524"/>
      <c r="AG110" s="524"/>
      <c r="AH110" s="524"/>
      <c r="AI110" s="524"/>
      <c r="AJ110" s="523"/>
      <c r="AK110" s="523"/>
    </row>
    <row r="111" spans="1:45" x14ac:dyDescent="0.4">
      <c r="U111" s="9"/>
      <c r="V111" s="4"/>
      <c r="W111" s="4"/>
      <c r="X111" s="4"/>
    </row>
    <row r="112" spans="1:45" x14ac:dyDescent="0.4">
      <c r="U112" s="9"/>
      <c r="V112" s="4"/>
      <c r="W112" s="4"/>
      <c r="X112" s="4"/>
    </row>
    <row r="113" spans="21:40" x14ac:dyDescent="0.4">
      <c r="U113" s="9"/>
      <c r="V113" s="5"/>
      <c r="W113" s="5"/>
      <c r="X113" s="5"/>
      <c r="AH113" s="9"/>
      <c r="AI113" s="9"/>
      <c r="AJ113" s="9"/>
      <c r="AK113" s="9"/>
      <c r="AL113" s="9"/>
      <c r="AM113" s="9"/>
      <c r="AN113" s="9"/>
    </row>
    <row r="114" spans="21:40" x14ac:dyDescent="0.4">
      <c r="U114" s="9"/>
      <c r="AH114" s="9"/>
      <c r="AI114" s="9"/>
      <c r="AJ114" s="9"/>
      <c r="AK114" s="9"/>
      <c r="AL114" s="9"/>
      <c r="AM114" s="9"/>
      <c r="AN114" s="9"/>
    </row>
    <row r="115" spans="21:40" x14ac:dyDescent="0.4">
      <c r="U115" s="9"/>
      <c r="Y115" s="4"/>
      <c r="Z115" s="4"/>
      <c r="AA115" s="4"/>
      <c r="AB115" s="501"/>
      <c r="AC115" s="501"/>
      <c r="AD115" s="501"/>
      <c r="AE115" s="501"/>
      <c r="AH115" s="9"/>
      <c r="AI115" s="9"/>
      <c r="AJ115" s="9"/>
      <c r="AK115" s="9"/>
      <c r="AL115" s="9"/>
      <c r="AM115" s="9"/>
      <c r="AN115" s="9"/>
    </row>
    <row r="116" spans="21:40" x14ac:dyDescent="0.4">
      <c r="Y116" s="4"/>
      <c r="Z116" s="4"/>
      <c r="AA116" s="4"/>
      <c r="AB116" s="501"/>
      <c r="AC116" s="501"/>
      <c r="AD116" s="501"/>
      <c r="AE116" s="501"/>
      <c r="AH116" s="9"/>
      <c r="AI116" s="9"/>
      <c r="AJ116" s="9"/>
      <c r="AK116" s="9"/>
      <c r="AL116" s="9"/>
      <c r="AM116" s="9"/>
      <c r="AN116" s="9"/>
    </row>
    <row r="117" spans="21:40" x14ac:dyDescent="0.4">
      <c r="Y117" s="5"/>
      <c r="Z117" s="5"/>
      <c r="AA117" s="5"/>
      <c r="AB117" s="501"/>
      <c r="AC117" s="501"/>
      <c r="AD117" s="501"/>
      <c r="AE117" s="501"/>
      <c r="AH117" s="9"/>
      <c r="AI117" s="9"/>
      <c r="AJ117" s="9"/>
      <c r="AK117" s="9"/>
      <c r="AL117" s="9"/>
      <c r="AM117" s="9"/>
      <c r="AN117" s="9"/>
    </row>
    <row r="118" spans="21:40" x14ac:dyDescent="0.4">
      <c r="AH118" s="9"/>
      <c r="AI118" s="9"/>
      <c r="AJ118" s="9"/>
      <c r="AK118" s="9"/>
      <c r="AL118" s="9"/>
      <c r="AM118" s="9"/>
      <c r="AN118" s="9"/>
    </row>
  </sheetData>
  <sheetProtection algorithmName="SHA-512" hashValue="sbm2pRsCWwCpLB8wyNzTZ6yFvBp57Lui6zWaDj98nK8swdKXtMfJsZdsIXqB8/iwrbtHxtkuzQuvjB2iqtGTTA==" saltValue="ptZXT08lRtfKjdd8k/GOOg==" spinCount="100000" sheet="1" objects="1" scenarios="1"/>
  <dataConsolidate/>
  <mergeCells count="449">
    <mergeCell ref="AP92:AQ92"/>
    <mergeCell ref="AD92:AO92"/>
    <mergeCell ref="AD91:AO91"/>
    <mergeCell ref="AP91:AQ91"/>
    <mergeCell ref="Y91:AC92"/>
    <mergeCell ref="B24:C28"/>
    <mergeCell ref="D24:E28"/>
    <mergeCell ref="AQ69:AR69"/>
    <mergeCell ref="AQ70:AR70"/>
    <mergeCell ref="R64:R68"/>
    <mergeCell ref="Y64:AB64"/>
    <mergeCell ref="AG64:AI64"/>
    <mergeCell ref="AJ64:AL64"/>
    <mergeCell ref="AM64:AN64"/>
    <mergeCell ref="AO64:AP64"/>
    <mergeCell ref="AQ64:AR64"/>
    <mergeCell ref="Y65:AB66"/>
    <mergeCell ref="AO66:AP66"/>
    <mergeCell ref="AQ66:AR66"/>
    <mergeCell ref="D34:E38"/>
    <mergeCell ref="H34:I38"/>
    <mergeCell ref="J34:K38"/>
    <mergeCell ref="N34:O38"/>
    <mergeCell ref="AJ67:AL67"/>
    <mergeCell ref="P17:R17"/>
    <mergeCell ref="B17:E17"/>
    <mergeCell ref="F17:O17"/>
    <mergeCell ref="Q76:R76"/>
    <mergeCell ref="B76:P76"/>
    <mergeCell ref="J24:K28"/>
    <mergeCell ref="N24:O28"/>
    <mergeCell ref="N23:O23"/>
    <mergeCell ref="AM42:AN42"/>
    <mergeCell ref="AM30:AN30"/>
    <mergeCell ref="AM25:AN25"/>
    <mergeCell ref="AM23:AR23"/>
    <mergeCell ref="AO24:AP24"/>
    <mergeCell ref="AO25:AP25"/>
    <mergeCell ref="AO69:AP69"/>
    <mergeCell ref="Y70:AB71"/>
    <mergeCell ref="AJ70:AL70"/>
    <mergeCell ref="AM70:AN70"/>
    <mergeCell ref="AO70:AP70"/>
    <mergeCell ref="AO67:AP67"/>
    <mergeCell ref="AJ58:AL58"/>
    <mergeCell ref="AM58:AN58"/>
    <mergeCell ref="AI74:AL74"/>
    <mergeCell ref="Y67:AB68"/>
    <mergeCell ref="AM67:AN67"/>
    <mergeCell ref="AB76:AC76"/>
    <mergeCell ref="Y76:AA76"/>
    <mergeCell ref="AJ71:AL71"/>
    <mergeCell ref="Y72:AB73"/>
    <mergeCell ref="AJ72:AL72"/>
    <mergeCell ref="AJ73:AL73"/>
    <mergeCell ref="F69:F73"/>
    <mergeCell ref="R69:R73"/>
    <mergeCell ref="Y69:AB69"/>
    <mergeCell ref="AG69:AI69"/>
    <mergeCell ref="AJ69:AL69"/>
    <mergeCell ref="AS70:AS73"/>
    <mergeCell ref="AO65:AP65"/>
    <mergeCell ref="AQ65:AR65"/>
    <mergeCell ref="AM63:AN63"/>
    <mergeCell ref="AO63:AP63"/>
    <mergeCell ref="AQ63:AR63"/>
    <mergeCell ref="AO55:AP55"/>
    <mergeCell ref="AQ55:AR55"/>
    <mergeCell ref="AM53:AN53"/>
    <mergeCell ref="AO53:AP53"/>
    <mergeCell ref="AQ53:AR53"/>
    <mergeCell ref="AM71:AN71"/>
    <mergeCell ref="AO71:AP71"/>
    <mergeCell ref="AQ71:AR71"/>
    <mergeCell ref="AM72:AN72"/>
    <mergeCell ref="AO72:AP72"/>
    <mergeCell ref="AQ72:AR72"/>
    <mergeCell ref="AM73:AN73"/>
    <mergeCell ref="AO73:AP73"/>
    <mergeCell ref="AQ73:AR73"/>
    <mergeCell ref="AQ68:AR68"/>
    <mergeCell ref="AO58:AP58"/>
    <mergeCell ref="AQ58:AR58"/>
    <mergeCell ref="AM69:AN69"/>
    <mergeCell ref="AS25:AS28"/>
    <mergeCell ref="AS30:AS33"/>
    <mergeCell ref="AS35:AS38"/>
    <mergeCell ref="AS40:AS43"/>
    <mergeCell ref="AS45:AS48"/>
    <mergeCell ref="AS50:AS53"/>
    <mergeCell ref="AS55:AS58"/>
    <mergeCell ref="AS60:AS63"/>
    <mergeCell ref="AS65:AS68"/>
    <mergeCell ref="AQ67:AR67"/>
    <mergeCell ref="AJ68:AL68"/>
    <mergeCell ref="AM68:AN68"/>
    <mergeCell ref="AO68:AP68"/>
    <mergeCell ref="R59:R63"/>
    <mergeCell ref="Y59:AB59"/>
    <mergeCell ref="AG59:AI59"/>
    <mergeCell ref="AJ59:AL59"/>
    <mergeCell ref="AM59:AN59"/>
    <mergeCell ref="AO59:AP59"/>
    <mergeCell ref="AQ59:AR59"/>
    <mergeCell ref="Y60:AB61"/>
    <mergeCell ref="AJ60:AL60"/>
    <mergeCell ref="AM60:AN60"/>
    <mergeCell ref="AO60:AP60"/>
    <mergeCell ref="AQ60:AR60"/>
    <mergeCell ref="AJ61:AL61"/>
    <mergeCell ref="AM61:AN61"/>
    <mergeCell ref="AO61:AP61"/>
    <mergeCell ref="AQ61:AR61"/>
    <mergeCell ref="Y62:AB63"/>
    <mergeCell ref="AJ62:AL62"/>
    <mergeCell ref="AM62:AN62"/>
    <mergeCell ref="AO62:AP62"/>
    <mergeCell ref="R54:R58"/>
    <mergeCell ref="Y54:AB54"/>
    <mergeCell ref="AG54:AI54"/>
    <mergeCell ref="AJ54:AL54"/>
    <mergeCell ref="AM54:AN54"/>
    <mergeCell ref="AO54:AP54"/>
    <mergeCell ref="AQ54:AR54"/>
    <mergeCell ref="Y55:AB56"/>
    <mergeCell ref="AJ55:AL55"/>
    <mergeCell ref="AM55:AN55"/>
    <mergeCell ref="AJ56:AL56"/>
    <mergeCell ref="AM56:AN56"/>
    <mergeCell ref="AO56:AP56"/>
    <mergeCell ref="AQ56:AR56"/>
    <mergeCell ref="Y57:AB58"/>
    <mergeCell ref="AJ57:AL57"/>
    <mergeCell ref="AM57:AN57"/>
    <mergeCell ref="AO57:AP57"/>
    <mergeCell ref="AQ57:AR57"/>
    <mergeCell ref="R49:R53"/>
    <mergeCell ref="Y49:AB49"/>
    <mergeCell ref="AG49:AI49"/>
    <mergeCell ref="AJ49:AL49"/>
    <mergeCell ref="AM49:AN49"/>
    <mergeCell ref="AO49:AP49"/>
    <mergeCell ref="AQ49:AR49"/>
    <mergeCell ref="Y50:AB51"/>
    <mergeCell ref="AJ50:AL50"/>
    <mergeCell ref="AM50:AN50"/>
    <mergeCell ref="AO50:AP50"/>
    <mergeCell ref="AQ50:AR50"/>
    <mergeCell ref="AJ51:AL51"/>
    <mergeCell ref="AM51:AN51"/>
    <mergeCell ref="AO51:AP51"/>
    <mergeCell ref="AQ51:AR51"/>
    <mergeCell ref="Y52:AB53"/>
    <mergeCell ref="AJ52:AL52"/>
    <mergeCell ref="AM52:AN52"/>
    <mergeCell ref="AO52:AP52"/>
    <mergeCell ref="AQ52:AR52"/>
    <mergeCell ref="AJ53:AL53"/>
    <mergeCell ref="R44:R48"/>
    <mergeCell ref="Y44:AB44"/>
    <mergeCell ref="AG44:AI44"/>
    <mergeCell ref="AJ44:AL44"/>
    <mergeCell ref="AM44:AN44"/>
    <mergeCell ref="AO44:AP44"/>
    <mergeCell ref="AQ44:AR44"/>
    <mergeCell ref="Y45:AB46"/>
    <mergeCell ref="AJ45:AL45"/>
    <mergeCell ref="AM45:AN45"/>
    <mergeCell ref="AQ45:AR45"/>
    <mergeCell ref="AJ46:AL46"/>
    <mergeCell ref="AM46:AN46"/>
    <mergeCell ref="AO46:AP46"/>
    <mergeCell ref="AQ46:AR46"/>
    <mergeCell ref="Y47:AB48"/>
    <mergeCell ref="AJ47:AL47"/>
    <mergeCell ref="AM47:AN47"/>
    <mergeCell ref="AO47:AP47"/>
    <mergeCell ref="AQ47:AR47"/>
    <mergeCell ref="AJ48:AL48"/>
    <mergeCell ref="AM48:AN48"/>
    <mergeCell ref="AO48:AP48"/>
    <mergeCell ref="AQ48:AR48"/>
    <mergeCell ref="R39:R43"/>
    <mergeCell ref="Y39:AB39"/>
    <mergeCell ref="AG39:AI39"/>
    <mergeCell ref="AJ39:AL39"/>
    <mergeCell ref="AM39:AN39"/>
    <mergeCell ref="AO39:AP39"/>
    <mergeCell ref="AQ39:AR39"/>
    <mergeCell ref="Y40:AB41"/>
    <mergeCell ref="AJ40:AL40"/>
    <mergeCell ref="AM40:AN40"/>
    <mergeCell ref="AO40:AP40"/>
    <mergeCell ref="AQ40:AR40"/>
    <mergeCell ref="AJ41:AL41"/>
    <mergeCell ref="AM41:AN41"/>
    <mergeCell ref="AO41:AP41"/>
    <mergeCell ref="AQ41:AR41"/>
    <mergeCell ref="Y42:AB43"/>
    <mergeCell ref="AJ42:AL42"/>
    <mergeCell ref="AO42:AP42"/>
    <mergeCell ref="AQ42:AR42"/>
    <mergeCell ref="AJ43:AL43"/>
    <mergeCell ref="AQ43:AR43"/>
    <mergeCell ref="R34:R38"/>
    <mergeCell ref="Y34:AB34"/>
    <mergeCell ref="AG34:AI34"/>
    <mergeCell ref="AJ34:AL34"/>
    <mergeCell ref="AM34:AN34"/>
    <mergeCell ref="AO34:AP34"/>
    <mergeCell ref="AQ34:AR34"/>
    <mergeCell ref="Y35:AB36"/>
    <mergeCell ref="AO35:AP35"/>
    <mergeCell ref="AQ35:AR35"/>
    <mergeCell ref="AJ36:AL36"/>
    <mergeCell ref="AM36:AN36"/>
    <mergeCell ref="AO36:AP36"/>
    <mergeCell ref="AQ36:AR36"/>
    <mergeCell ref="Y37:AB38"/>
    <mergeCell ref="AJ37:AL37"/>
    <mergeCell ref="AM37:AN37"/>
    <mergeCell ref="AO37:AP37"/>
    <mergeCell ref="AQ37:AR37"/>
    <mergeCell ref="AJ38:AL38"/>
    <mergeCell ref="AM38:AN38"/>
    <mergeCell ref="AO38:AP38"/>
    <mergeCell ref="AQ38:AR38"/>
    <mergeCell ref="AO33:AP33"/>
    <mergeCell ref="AQ33:AR33"/>
    <mergeCell ref="AJ65:AL65"/>
    <mergeCell ref="AM65:AN65"/>
    <mergeCell ref="AJ66:AL66"/>
    <mergeCell ref="AM66:AN66"/>
    <mergeCell ref="AO30:AP30"/>
    <mergeCell ref="AQ30:AR30"/>
    <mergeCell ref="AJ31:AL31"/>
    <mergeCell ref="AM31:AN31"/>
    <mergeCell ref="AO31:AP31"/>
    <mergeCell ref="AQ31:AR31"/>
    <mergeCell ref="AQ62:AR62"/>
    <mergeCell ref="AJ63:AL63"/>
    <mergeCell ref="AO45:AP45"/>
    <mergeCell ref="AP74:AQ74"/>
    <mergeCell ref="AP80:AQ80"/>
    <mergeCell ref="Y27:AB28"/>
    <mergeCell ref="Y30:AB31"/>
    <mergeCell ref="AJ30:AL30"/>
    <mergeCell ref="P34:Q38"/>
    <mergeCell ref="AM81:AO81"/>
    <mergeCell ref="AP81:AQ81"/>
    <mergeCell ref="AM83:AO83"/>
    <mergeCell ref="AP83:AQ83"/>
    <mergeCell ref="AM82:AO82"/>
    <mergeCell ref="AP82:AQ82"/>
    <mergeCell ref="AI80:AL80"/>
    <mergeCell ref="AO27:AP27"/>
    <mergeCell ref="AO28:AP28"/>
    <mergeCell ref="AQ27:AR27"/>
    <mergeCell ref="AQ28:AR28"/>
    <mergeCell ref="AJ27:AL27"/>
    <mergeCell ref="AM43:AN43"/>
    <mergeCell ref="AO43:AP43"/>
    <mergeCell ref="AQ29:AR29"/>
    <mergeCell ref="AQ32:AR32"/>
    <mergeCell ref="AJ33:AL33"/>
    <mergeCell ref="AM33:AN33"/>
    <mergeCell ref="I10:K10"/>
    <mergeCell ref="N10:R10"/>
    <mergeCell ref="B11:D11"/>
    <mergeCell ref="E11:F11"/>
    <mergeCell ref="AI79:AL79"/>
    <mergeCell ref="Y74:AH74"/>
    <mergeCell ref="AM80:AO80"/>
    <mergeCell ref="AM28:AN28"/>
    <mergeCell ref="AM79:AO79"/>
    <mergeCell ref="R29:R33"/>
    <mergeCell ref="Y29:AB29"/>
    <mergeCell ref="AG29:AI29"/>
    <mergeCell ref="AJ29:AL29"/>
    <mergeCell ref="AM29:AN29"/>
    <mergeCell ref="AO29:AP29"/>
    <mergeCell ref="Y32:AB33"/>
    <mergeCell ref="AJ32:AL32"/>
    <mergeCell ref="AM32:AN32"/>
    <mergeCell ref="AO32:AP32"/>
    <mergeCell ref="AJ35:AL35"/>
    <mergeCell ref="AM35:AN35"/>
    <mergeCell ref="P80:R80"/>
    <mergeCell ref="Y79:AH79"/>
    <mergeCell ref="AP79:AQ79"/>
    <mergeCell ref="AI81:AL81"/>
    <mergeCell ref="Y82:AH82"/>
    <mergeCell ref="AI82:AL82"/>
    <mergeCell ref="Y83:AH83"/>
    <mergeCell ref="AI83:AL83"/>
    <mergeCell ref="AC106:AI106"/>
    <mergeCell ref="A1:I1"/>
    <mergeCell ref="AJ26:AL26"/>
    <mergeCell ref="N89:R89"/>
    <mergeCell ref="P86:S86"/>
    <mergeCell ref="P87:R87"/>
    <mergeCell ref="B20:S20"/>
    <mergeCell ref="AJ28:AL28"/>
    <mergeCell ref="B79:S79"/>
    <mergeCell ref="B80:O80"/>
    <mergeCell ref="B75:P75"/>
    <mergeCell ref="B18:E18"/>
    <mergeCell ref="F18:O18"/>
    <mergeCell ref="A3:E3"/>
    <mergeCell ref="O5:Q5"/>
    <mergeCell ref="R5:S5"/>
    <mergeCell ref="B8:T8"/>
    <mergeCell ref="P78:R78"/>
    <mergeCell ref="B10:D10"/>
    <mergeCell ref="AB115:AE115"/>
    <mergeCell ref="AB116:AE116"/>
    <mergeCell ref="AB117:AE117"/>
    <mergeCell ref="Y80:AH80"/>
    <mergeCell ref="N90:R90"/>
    <mergeCell ref="N93:R93"/>
    <mergeCell ref="B81:O81"/>
    <mergeCell ref="B82:O82"/>
    <mergeCell ref="N92:R92"/>
    <mergeCell ref="N91:R91"/>
    <mergeCell ref="B83:O83"/>
    <mergeCell ref="P83:R83"/>
    <mergeCell ref="P82:R82"/>
    <mergeCell ref="P81:R81"/>
    <mergeCell ref="B86:O86"/>
    <mergeCell ref="B87:O87"/>
    <mergeCell ref="U89:U92"/>
    <mergeCell ref="Y97:AQ97"/>
    <mergeCell ref="AJ106:AK110"/>
    <mergeCell ref="AC107:AI107"/>
    <mergeCell ref="AC108:AI108"/>
    <mergeCell ref="AC109:AI109"/>
    <mergeCell ref="AC110:AI110"/>
    <mergeCell ref="Y81:AH81"/>
    <mergeCell ref="I11:K11"/>
    <mergeCell ref="N11:R11"/>
    <mergeCell ref="B78:O78"/>
    <mergeCell ref="Q75:R75"/>
    <mergeCell ref="L24:L28"/>
    <mergeCell ref="R24:R28"/>
    <mergeCell ref="B13:C13"/>
    <mergeCell ref="E13:L13"/>
    <mergeCell ref="F24:F28"/>
    <mergeCell ref="F29:F33"/>
    <mergeCell ref="G21:I21"/>
    <mergeCell ref="B21:F21"/>
    <mergeCell ref="N13:R13"/>
    <mergeCell ref="B23:C23"/>
    <mergeCell ref="B29:C33"/>
    <mergeCell ref="D29:E33"/>
    <mergeCell ref="H29:I33"/>
    <mergeCell ref="J29:K33"/>
    <mergeCell ref="N29:O33"/>
    <mergeCell ref="P29:Q33"/>
    <mergeCell ref="B34:C38"/>
    <mergeCell ref="L29:L33"/>
    <mergeCell ref="F34:F38"/>
    <mergeCell ref="L34:L38"/>
    <mergeCell ref="P18:R18"/>
    <mergeCell ref="P15:S15"/>
    <mergeCell ref="N15:O15"/>
    <mergeCell ref="AQ24:AR24"/>
    <mergeCell ref="AQ25:AR25"/>
    <mergeCell ref="Y24:AB24"/>
    <mergeCell ref="AG24:AI24"/>
    <mergeCell ref="AJ24:AL24"/>
    <mergeCell ref="AM24:AN24"/>
    <mergeCell ref="P23:R23"/>
    <mergeCell ref="P24:Q28"/>
    <mergeCell ref="K21:P21"/>
    <mergeCell ref="AM27:AN27"/>
    <mergeCell ref="AM26:AN26"/>
    <mergeCell ref="AQ26:AR26"/>
    <mergeCell ref="Y25:AB26"/>
    <mergeCell ref="AJ25:AL25"/>
    <mergeCell ref="AO26:AP26"/>
    <mergeCell ref="Q21:S21"/>
    <mergeCell ref="B22:S22"/>
    <mergeCell ref="D23:F23"/>
    <mergeCell ref="H23:I23"/>
    <mergeCell ref="J23:L23"/>
    <mergeCell ref="H24:I28"/>
    <mergeCell ref="B39:C43"/>
    <mergeCell ref="D39:E43"/>
    <mergeCell ref="H39:I43"/>
    <mergeCell ref="J39:K43"/>
    <mergeCell ref="N39:O43"/>
    <mergeCell ref="P39:Q43"/>
    <mergeCell ref="B44:C48"/>
    <mergeCell ref="D44:E48"/>
    <mergeCell ref="H44:I48"/>
    <mergeCell ref="J44:K48"/>
    <mergeCell ref="N44:O48"/>
    <mergeCell ref="P44:Q48"/>
    <mergeCell ref="F39:F43"/>
    <mergeCell ref="L39:L43"/>
    <mergeCell ref="F44:F48"/>
    <mergeCell ref="L44:L48"/>
    <mergeCell ref="F49:F53"/>
    <mergeCell ref="L49:L53"/>
    <mergeCell ref="B49:C53"/>
    <mergeCell ref="D49:E53"/>
    <mergeCell ref="H49:I53"/>
    <mergeCell ref="J49:K53"/>
    <mergeCell ref="N49:O53"/>
    <mergeCell ref="F54:F58"/>
    <mergeCell ref="L54:L58"/>
    <mergeCell ref="H54:I58"/>
    <mergeCell ref="J54:K58"/>
    <mergeCell ref="N54:O58"/>
    <mergeCell ref="D54:E58"/>
    <mergeCell ref="B54:C58"/>
    <mergeCell ref="P54:Q58"/>
    <mergeCell ref="B59:C63"/>
    <mergeCell ref="D59:E63"/>
    <mergeCell ref="H59:I63"/>
    <mergeCell ref="J59:K63"/>
    <mergeCell ref="N59:O63"/>
    <mergeCell ref="P59:Q63"/>
    <mergeCell ref="F59:F63"/>
    <mergeCell ref="L59:L63"/>
    <mergeCell ref="Y96:Z96"/>
    <mergeCell ref="AA96:AE96"/>
    <mergeCell ref="F3:T3"/>
    <mergeCell ref="C89:M89"/>
    <mergeCell ref="C90:M90"/>
    <mergeCell ref="C91:M91"/>
    <mergeCell ref="C92:M92"/>
    <mergeCell ref="C93:M93"/>
    <mergeCell ref="B64:C68"/>
    <mergeCell ref="D64:E68"/>
    <mergeCell ref="H64:I68"/>
    <mergeCell ref="J64:K68"/>
    <mergeCell ref="N64:O68"/>
    <mergeCell ref="P64:Q68"/>
    <mergeCell ref="B69:C73"/>
    <mergeCell ref="D69:E73"/>
    <mergeCell ref="H69:I73"/>
    <mergeCell ref="J69:K73"/>
    <mergeCell ref="N69:O73"/>
    <mergeCell ref="P69:Q73"/>
    <mergeCell ref="F64:F68"/>
    <mergeCell ref="L64:L68"/>
    <mergeCell ref="L69:L73"/>
    <mergeCell ref="P49:Q53"/>
  </mergeCells>
  <phoneticPr fontId="3"/>
  <conditionalFormatting sqref="D13">
    <cfRule type="expression" dxfId="108" priority="145">
      <formula>AND($Q$5="集合",$D$13="")</formula>
    </cfRule>
  </conditionalFormatting>
  <conditionalFormatting sqref="D24">
    <cfRule type="containsBlanks" dxfId="107" priority="123">
      <formula>LEN(TRIM(D24))=0</formula>
    </cfRule>
  </conditionalFormatting>
  <conditionalFormatting sqref="E11:F11">
    <cfRule type="expression" dxfId="106" priority="143">
      <formula>L11&lt;&gt;""</formula>
    </cfRule>
  </conditionalFormatting>
  <conditionalFormatting sqref="F3">
    <cfRule type="expression" dxfId="105" priority="142">
      <formula>$F$3=""</formula>
    </cfRule>
  </conditionalFormatting>
  <conditionalFormatting sqref="G21">
    <cfRule type="containsBlanks" dxfId="104" priority="61">
      <formula>LEN(TRIM(G21))=0</formula>
    </cfRule>
  </conditionalFormatting>
  <conditionalFormatting sqref="L10:L11">
    <cfRule type="expression" dxfId="103" priority="144">
      <formula>COUNTA($L$10:$L$11)=0</formula>
    </cfRule>
  </conditionalFormatting>
  <conditionalFormatting sqref="Q76">
    <cfRule type="cellIs" dxfId="102" priority="124" operator="equal">
      <formula>""</formula>
    </cfRule>
  </conditionalFormatting>
  <conditionalFormatting sqref="Q76">
    <cfRule type="containsText" dxfId="101" priority="63" operator="containsText" text="発電出力値合計と一致させてください">
      <formula>NOT(ISERROR(SEARCH("発電出力値合計と一致させてください",Q76)))</formula>
    </cfRule>
  </conditionalFormatting>
  <conditionalFormatting sqref="P15">
    <cfRule type="containsBlanks" dxfId="100" priority="128">
      <formula>LEN(TRIM(P15))=0</formula>
    </cfRule>
  </conditionalFormatting>
  <conditionalFormatting sqref="P18">
    <cfRule type="containsBlanks" dxfId="99" priority="139">
      <formula>LEN(TRIM(P18))=0</formula>
    </cfRule>
  </conditionalFormatting>
  <conditionalFormatting sqref="P78">
    <cfRule type="cellIs" dxfId="98" priority="134" operator="equal">
      <formula>""</formula>
    </cfRule>
  </conditionalFormatting>
  <conditionalFormatting sqref="P82:P83">
    <cfRule type="cellIs" dxfId="97" priority="129" operator="equal">
      <formula>""</formula>
    </cfRule>
  </conditionalFormatting>
  <conditionalFormatting sqref="P80:R81">
    <cfRule type="cellIs" dxfId="96" priority="130" operator="equal">
      <formula>""</formula>
    </cfRule>
  </conditionalFormatting>
  <conditionalFormatting sqref="Q21">
    <cfRule type="containsBlanks" dxfId="95" priority="32">
      <formula>LEN(TRIM(Q21))=0</formula>
    </cfRule>
  </conditionalFormatting>
  <conditionalFormatting sqref="Q75">
    <cfRule type="cellIs" dxfId="94" priority="125" operator="equal">
      <formula>""</formula>
    </cfRule>
  </conditionalFormatting>
  <conditionalFormatting sqref="D29">
    <cfRule type="containsBlanks" dxfId="93" priority="31">
      <formula>LEN(TRIM(D29))=0</formula>
    </cfRule>
  </conditionalFormatting>
  <conditionalFormatting sqref="D34">
    <cfRule type="containsBlanks" dxfId="92" priority="29">
      <formula>LEN(TRIM(D34))=0</formula>
    </cfRule>
  </conditionalFormatting>
  <conditionalFormatting sqref="D39">
    <cfRule type="containsBlanks" dxfId="91" priority="28">
      <formula>LEN(TRIM(D39))=0</formula>
    </cfRule>
  </conditionalFormatting>
  <conditionalFormatting sqref="D44">
    <cfRule type="containsBlanks" dxfId="90" priority="27">
      <formula>LEN(TRIM(D44))=0</formula>
    </cfRule>
  </conditionalFormatting>
  <conditionalFormatting sqref="D49">
    <cfRule type="containsBlanks" dxfId="89" priority="26">
      <formula>LEN(TRIM(D49))=0</formula>
    </cfRule>
  </conditionalFormatting>
  <conditionalFormatting sqref="D54">
    <cfRule type="containsBlanks" dxfId="88" priority="25">
      <formula>LEN(TRIM(D54))=0</formula>
    </cfRule>
  </conditionalFormatting>
  <conditionalFormatting sqref="D59">
    <cfRule type="containsBlanks" dxfId="87" priority="24">
      <formula>LEN(TRIM(D59))=0</formula>
    </cfRule>
  </conditionalFormatting>
  <conditionalFormatting sqref="D64">
    <cfRule type="containsBlanks" dxfId="86" priority="23">
      <formula>LEN(TRIM(D64))=0</formula>
    </cfRule>
  </conditionalFormatting>
  <conditionalFormatting sqref="D69">
    <cfRule type="containsBlanks" dxfId="85" priority="22">
      <formula>LEN(TRIM(D69))=0</formula>
    </cfRule>
  </conditionalFormatting>
  <conditionalFormatting sqref="J24">
    <cfRule type="containsBlanks" dxfId="84" priority="21">
      <formula>LEN(TRIM(J24))=0</formula>
    </cfRule>
  </conditionalFormatting>
  <conditionalFormatting sqref="J29">
    <cfRule type="containsBlanks" dxfId="83" priority="20">
      <formula>LEN(TRIM(J29))=0</formula>
    </cfRule>
  </conditionalFormatting>
  <conditionalFormatting sqref="J34">
    <cfRule type="containsBlanks" dxfId="82" priority="19">
      <formula>LEN(TRIM(J34))=0</formula>
    </cfRule>
  </conditionalFormatting>
  <conditionalFormatting sqref="J39">
    <cfRule type="containsBlanks" dxfId="81" priority="18">
      <formula>LEN(TRIM(J39))=0</formula>
    </cfRule>
  </conditionalFormatting>
  <conditionalFormatting sqref="J44">
    <cfRule type="containsBlanks" dxfId="80" priority="17">
      <formula>LEN(TRIM(J44))=0</formula>
    </cfRule>
  </conditionalFormatting>
  <conditionalFormatting sqref="J49">
    <cfRule type="containsBlanks" dxfId="79" priority="16">
      <formula>LEN(TRIM(J49))=0</formula>
    </cfRule>
  </conditionalFormatting>
  <conditionalFormatting sqref="J54">
    <cfRule type="containsBlanks" dxfId="78" priority="15">
      <formula>LEN(TRIM(J54))=0</formula>
    </cfRule>
  </conditionalFormatting>
  <conditionalFormatting sqref="J59">
    <cfRule type="containsBlanks" dxfId="77" priority="14">
      <formula>LEN(TRIM(J59))=0</formula>
    </cfRule>
  </conditionalFormatting>
  <conditionalFormatting sqref="J64">
    <cfRule type="containsBlanks" dxfId="76" priority="13">
      <formula>LEN(TRIM(J64))=0</formula>
    </cfRule>
  </conditionalFormatting>
  <conditionalFormatting sqref="J69">
    <cfRule type="containsBlanks" dxfId="75" priority="12">
      <formula>LEN(TRIM(J69))=0</formula>
    </cfRule>
  </conditionalFormatting>
  <conditionalFormatting sqref="P24">
    <cfRule type="containsBlanks" dxfId="74" priority="11">
      <formula>LEN(TRIM(P24))=0</formula>
    </cfRule>
  </conditionalFormatting>
  <conditionalFormatting sqref="P29">
    <cfRule type="containsBlanks" dxfId="73" priority="10">
      <formula>LEN(TRIM(P29))=0</formula>
    </cfRule>
  </conditionalFormatting>
  <conditionalFormatting sqref="P34">
    <cfRule type="containsBlanks" dxfId="72" priority="9">
      <formula>LEN(TRIM(P34))=0</formula>
    </cfRule>
  </conditionalFormatting>
  <conditionalFormatting sqref="P39">
    <cfRule type="containsBlanks" dxfId="71" priority="8">
      <formula>LEN(TRIM(P39))=0</formula>
    </cfRule>
  </conditionalFormatting>
  <conditionalFormatting sqref="P44">
    <cfRule type="containsBlanks" dxfId="70" priority="7">
      <formula>LEN(TRIM(P44))=0</formula>
    </cfRule>
  </conditionalFormatting>
  <conditionalFormatting sqref="P49">
    <cfRule type="containsBlanks" dxfId="69" priority="6">
      <formula>LEN(TRIM(P49))=0</formula>
    </cfRule>
  </conditionalFormatting>
  <conditionalFormatting sqref="P54">
    <cfRule type="containsBlanks" dxfId="68" priority="5">
      <formula>LEN(TRIM(P54))=0</formula>
    </cfRule>
  </conditionalFormatting>
  <conditionalFormatting sqref="P59">
    <cfRule type="containsBlanks" dxfId="67" priority="4">
      <formula>LEN(TRIM(P59))=0</formula>
    </cfRule>
  </conditionalFormatting>
  <conditionalFormatting sqref="P64">
    <cfRule type="containsBlanks" dxfId="66" priority="3">
      <formula>LEN(TRIM(P64))=0</formula>
    </cfRule>
  </conditionalFormatting>
  <conditionalFormatting sqref="P69">
    <cfRule type="containsBlanks" dxfId="65" priority="2">
      <formula>LEN(TRIM(P69))=0</formula>
    </cfRule>
  </conditionalFormatting>
  <conditionalFormatting sqref="P17">
    <cfRule type="cellIs" dxfId="64" priority="1" operator="equal">
      <formula>""</formula>
    </cfRule>
  </conditionalFormatting>
  <dataValidations count="11">
    <dataValidation type="list" allowBlank="1" showInputMessage="1" showErrorMessage="1" sqref="P86:S86">
      <formula1>IF($L$11&lt;&gt;"",$BM$3:$BM$4,L1)</formula1>
    </dataValidation>
    <dataValidation type="list" allowBlank="1" showInputMessage="1" showErrorMessage="1" sqref="G21">
      <formula1>$BK$3:$BK$4</formula1>
    </dataValidation>
    <dataValidation type="list" allowBlank="1" showInputMessage="1" showErrorMessage="1" sqref="L10:L11">
      <formula1>$BE$3:$BE$5</formula1>
    </dataValidation>
    <dataValidation type="list" allowBlank="1" showInputMessage="1" showErrorMessage="1" sqref="P15">
      <formula1>$BL$3:$BL$5</formula1>
    </dataValidation>
    <dataValidation type="custom" allowBlank="1" showInputMessage="1" showErrorMessage="1" error="発電出力の合計は50kw未満であることが必要です。" sqref="P18">
      <formula1>P18&lt;50</formula1>
    </dataValidation>
    <dataValidation type="list" allowBlank="1" showInputMessage="1" showErrorMessage="1" sqref="Q21:S21">
      <formula1>$BN$3:$BN$4</formula1>
    </dataValidation>
    <dataValidation type="custom" allowBlank="1" showInputMessage="1" showErrorMessage="1" errorTitle="数値が無効です" error="集合住宅の場合2以上の数値を入力してください。" sqref="E11:F11">
      <formula1>E11&gt;=2</formula1>
    </dataValidation>
    <dataValidation type="custom" allowBlank="1" showInputMessage="1" showErrorMessage="1" errorTitle="数値入力エラー" error="小数点以下第3位を四捨五入してください。" sqref="D24:E73 J24:K73 P24:Q73">
      <formula1>D24=ROUND(D24,2)</formula1>
    </dataValidation>
    <dataValidation type="custom" allowBlank="1" showInputMessage="1" showErrorMessage="1" errorTitle="数値入力エラー" error="A+Bの値は【全住戸及び共用部分の合計kw数】を超えることはできません。" sqref="P80:R80">
      <formula1>SUM(P78,P80,P81)&lt;=Q76</formula1>
    </dataValidation>
    <dataValidation type="custom" allowBlank="1" showInputMessage="1" showErrorMessage="1" errorTitle="数値入力エラー" error="A+Bの値は【全住戸及び共用部分の合計kw数】を超えることはできません。" sqref="P81:R81">
      <formula1>SUM(P78,P80,P81)&lt;=Q76</formula1>
    </dataValidation>
    <dataValidation type="custom" allowBlank="1" showInputMessage="1" showErrorMessage="1" errorTitle="数値入力エラー" error="A+Bの値は【全住戸及び共用部分の合計kw数】を超えることはできません。" sqref="P78:R78">
      <formula1>SUM(P78,P80,P81)&lt;=Q76</formula1>
    </dataValidation>
  </dataValidations>
  <printOptions horizontalCentered="1" verticalCentered="1"/>
  <pageMargins left="0.39370078740157483" right="0.39370078740157483" top="0.31496062992125984" bottom="0.23622047244094491" header="0.31496062992125984" footer="0.23622047244094491"/>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X36"/>
  <sheetViews>
    <sheetView showGridLines="0" view="pageBreakPreview" zoomScaleSheetLayoutView="100" workbookViewId="0">
      <selection sqref="A1:I1"/>
    </sheetView>
  </sheetViews>
  <sheetFormatPr defaultColWidth="4" defaultRowHeight="18.75" x14ac:dyDescent="0.4"/>
  <cols>
    <col min="1" max="1" width="2.75" style="9" customWidth="1"/>
    <col min="2" max="2" width="7.25" style="9" bestFit="1" customWidth="1"/>
    <col min="3" max="15" width="4" style="9"/>
    <col min="16" max="16" width="4" style="9" customWidth="1"/>
    <col min="17" max="17" width="4" style="9"/>
    <col min="18" max="18" width="4.75" style="9" customWidth="1"/>
    <col min="19" max="20" width="4" style="9"/>
    <col min="21" max="21" width="4" style="3"/>
    <col min="22" max="23" width="4" style="3" customWidth="1"/>
    <col min="24" max="30" width="4" style="3"/>
    <col min="31" max="32" width="9.625" style="3" customWidth="1"/>
    <col min="33" max="39" width="4" style="3"/>
    <col min="40" max="40" width="4.75" style="3" customWidth="1"/>
    <col min="41" max="41" width="4" style="9" customWidth="1"/>
    <col min="42" max="47" width="4" style="9"/>
    <col min="48" max="48" width="4" style="9" customWidth="1"/>
    <col min="49" max="49" width="9" style="9" bestFit="1" customWidth="1"/>
    <col min="50" max="50" width="14.75" style="9" customWidth="1"/>
    <col min="51" max="54" width="4" style="9" customWidth="1"/>
    <col min="55" max="16384" width="4" style="9"/>
  </cols>
  <sheetData>
    <row r="1" spans="1:50" ht="16.149999999999999" customHeight="1" x14ac:dyDescent="0.4">
      <c r="A1" s="529" t="s">
        <v>365</v>
      </c>
      <c r="B1" s="529"/>
      <c r="C1" s="529"/>
      <c r="D1" s="529"/>
      <c r="E1" s="529"/>
      <c r="F1" s="529"/>
      <c r="G1" s="529"/>
      <c r="H1" s="529"/>
      <c r="I1" s="529"/>
      <c r="J1" s="12" t="s">
        <v>322</v>
      </c>
      <c r="K1" s="12"/>
      <c r="L1" s="12"/>
      <c r="M1" s="12"/>
      <c r="N1" s="12"/>
      <c r="O1" s="12"/>
      <c r="P1" s="12"/>
      <c r="Q1" s="12"/>
      <c r="R1" s="12"/>
      <c r="S1" s="12"/>
      <c r="T1" s="12"/>
      <c r="U1" s="34"/>
      <c r="V1" s="34"/>
      <c r="W1" s="34"/>
      <c r="X1" s="34"/>
      <c r="Y1" s="34"/>
      <c r="Z1" s="34"/>
      <c r="AA1" s="34"/>
      <c r="AB1" s="34"/>
      <c r="AC1" s="34"/>
      <c r="AD1" s="34"/>
      <c r="AE1" s="34"/>
      <c r="AF1" s="34"/>
      <c r="AG1" s="34"/>
      <c r="AH1" s="34"/>
      <c r="AI1" s="34"/>
    </row>
    <row r="2" spans="1:50" ht="7.9" customHeight="1" x14ac:dyDescent="0.4">
      <c r="A2" s="50"/>
      <c r="B2" s="50"/>
      <c r="C2" s="50"/>
      <c r="D2" s="50"/>
      <c r="E2" s="50"/>
      <c r="F2" s="50"/>
      <c r="G2" s="50"/>
      <c r="H2" s="50"/>
      <c r="I2" s="50"/>
      <c r="J2" s="110"/>
      <c r="K2" s="110"/>
      <c r="L2" s="110"/>
      <c r="M2" s="110"/>
      <c r="N2" s="110"/>
      <c r="O2" s="110"/>
      <c r="P2" s="110"/>
      <c r="Q2" s="110"/>
      <c r="R2" s="110"/>
      <c r="S2" s="110"/>
      <c r="T2" s="12"/>
      <c r="U2" s="34"/>
      <c r="V2" s="34"/>
      <c r="W2" s="34"/>
      <c r="X2" s="34"/>
      <c r="Y2" s="34"/>
      <c r="Z2" s="34"/>
      <c r="AA2" s="34"/>
      <c r="AB2" s="34"/>
      <c r="AC2" s="34"/>
      <c r="AD2" s="34"/>
      <c r="AE2" s="34"/>
      <c r="AF2" s="34"/>
      <c r="AG2" s="34"/>
      <c r="AH2" s="34"/>
      <c r="AI2" s="34"/>
    </row>
    <row r="3" spans="1:50" ht="25.9" customHeight="1" x14ac:dyDescent="0.4">
      <c r="A3" s="606" t="s">
        <v>71</v>
      </c>
      <c r="B3" s="606"/>
      <c r="C3" s="606"/>
      <c r="D3" s="606"/>
      <c r="E3" s="606"/>
      <c r="F3" s="437" t="str">
        <f t="array" ref="F3">IF('交付申請書（第一面）'!L16:AX17&lt;&gt;"",'交付申請書（第一面）'!L16:AX17,IF('交付申請書（第一面）'!L24:AX25&lt;&gt;"",'交付申請書（第一面）'!L24:AX25&amp;"　"&amp;'交付申請書（第一面）'!BJ24:CN24&amp;"　"&amp;'交付申請書（第一面）'!BJ25:CN25,""))</f>
        <v/>
      </c>
      <c r="G3" s="438"/>
      <c r="H3" s="438"/>
      <c r="I3" s="438"/>
      <c r="J3" s="438"/>
      <c r="K3" s="438"/>
      <c r="L3" s="438"/>
      <c r="M3" s="438"/>
      <c r="N3" s="438"/>
      <c r="O3" s="438"/>
      <c r="P3" s="438"/>
      <c r="Q3" s="438"/>
      <c r="R3" s="438"/>
      <c r="S3" s="439"/>
      <c r="W3" s="9"/>
      <c r="X3" s="9"/>
      <c r="Y3" s="9"/>
      <c r="Z3" s="9"/>
      <c r="AA3" s="9"/>
      <c r="AB3" s="9"/>
      <c r="AC3" s="9"/>
      <c r="AD3" s="9"/>
      <c r="AW3" s="1" t="s">
        <v>74</v>
      </c>
      <c r="AX3" s="9" t="s">
        <v>295</v>
      </c>
    </row>
    <row r="4" spans="1:50" ht="10.15" customHeight="1" x14ac:dyDescent="0.4">
      <c r="A4" s="58"/>
      <c r="B4" s="58"/>
      <c r="C4" s="58"/>
      <c r="D4" s="58"/>
      <c r="E4" s="58"/>
      <c r="F4" s="58"/>
      <c r="G4" s="58"/>
      <c r="H4" s="58"/>
      <c r="I4" s="58"/>
      <c r="J4" s="58"/>
      <c r="K4" s="58"/>
      <c r="L4" s="58"/>
      <c r="M4" s="58"/>
      <c r="N4" s="58"/>
      <c r="O4" s="58"/>
      <c r="P4" s="58"/>
      <c r="Q4" s="58"/>
      <c r="R4" s="58"/>
      <c r="S4" s="58"/>
      <c r="W4" s="9"/>
      <c r="X4" s="9"/>
      <c r="Y4" s="9"/>
      <c r="Z4" s="9"/>
      <c r="AA4" s="9"/>
      <c r="AB4" s="9"/>
      <c r="AC4" s="9"/>
      <c r="AD4" s="9"/>
      <c r="AW4" s="1" t="s">
        <v>77</v>
      </c>
      <c r="AX4" s="9" t="s">
        <v>363</v>
      </c>
    </row>
    <row r="5" spans="1:50" ht="25.5" x14ac:dyDescent="0.4">
      <c r="A5" s="62" t="s">
        <v>257</v>
      </c>
      <c r="O5" s="58"/>
      <c r="P5" s="58"/>
      <c r="Q5" s="58"/>
      <c r="R5" s="58"/>
      <c r="S5" s="58"/>
      <c r="T5" s="58"/>
      <c r="U5" s="58"/>
      <c r="AX5" s="9" t="s">
        <v>364</v>
      </c>
    </row>
    <row r="6" spans="1:50" ht="6.75" customHeight="1" x14ac:dyDescent="0.4">
      <c r="U6" s="9"/>
    </row>
    <row r="7" spans="1:50" ht="24" customHeight="1" x14ac:dyDescent="0.35">
      <c r="A7" s="64" t="s">
        <v>119</v>
      </c>
      <c r="O7" s="601" t="s">
        <v>294</v>
      </c>
      <c r="P7" s="602"/>
      <c r="Q7" s="603"/>
      <c r="R7" s="604"/>
      <c r="S7" s="604"/>
      <c r="T7" s="605"/>
      <c r="X7" s="2" t="s">
        <v>117</v>
      </c>
      <c r="AH7" s="9"/>
      <c r="AI7" s="9"/>
      <c r="AJ7" s="9"/>
      <c r="AO7" s="3"/>
    </row>
    <row r="8" spans="1:50" ht="6.6" customHeight="1" x14ac:dyDescent="0.4">
      <c r="A8" s="64"/>
      <c r="X8" s="597" t="s">
        <v>118</v>
      </c>
      <c r="Y8" s="607"/>
      <c r="Z8" s="607"/>
      <c r="AA8" s="607"/>
      <c r="AB8" s="607"/>
      <c r="AC8" s="607"/>
      <c r="AD8" s="598"/>
      <c r="AE8" s="597" t="s">
        <v>99</v>
      </c>
      <c r="AF8" s="598"/>
      <c r="AG8" s="10"/>
      <c r="AH8" s="10"/>
      <c r="AI8" s="10"/>
      <c r="AJ8" s="9"/>
      <c r="AO8" s="3"/>
    </row>
    <row r="9" spans="1:50" ht="27" customHeight="1" x14ac:dyDescent="0.4">
      <c r="B9" s="525" t="s">
        <v>270</v>
      </c>
      <c r="C9" s="526"/>
      <c r="D9" s="526"/>
      <c r="E9" s="609"/>
      <c r="F9" s="610"/>
      <c r="G9" s="438"/>
      <c r="H9" s="438"/>
      <c r="I9" s="438"/>
      <c r="J9" s="439"/>
      <c r="K9" s="611" t="s">
        <v>275</v>
      </c>
      <c r="L9" s="526"/>
      <c r="M9" s="526"/>
      <c r="N9" s="609"/>
      <c r="O9" s="610"/>
      <c r="P9" s="438"/>
      <c r="Q9" s="438"/>
      <c r="R9" s="438"/>
      <c r="S9" s="438"/>
      <c r="T9" s="439"/>
      <c r="X9" s="599"/>
      <c r="Y9" s="608"/>
      <c r="Z9" s="608"/>
      <c r="AA9" s="608"/>
      <c r="AB9" s="608"/>
      <c r="AC9" s="608"/>
      <c r="AD9" s="600"/>
      <c r="AE9" s="599"/>
      <c r="AF9" s="600"/>
      <c r="AG9" s="10"/>
      <c r="AH9" s="10"/>
      <c r="AI9" s="10"/>
      <c r="AJ9" s="9"/>
      <c r="AO9" s="3"/>
    </row>
    <row r="10" spans="1:50" x14ac:dyDescent="0.4">
      <c r="H10" s="154"/>
      <c r="I10" s="154"/>
      <c r="J10" s="154"/>
      <c r="K10" s="154"/>
      <c r="L10" s="154"/>
      <c r="M10" s="154"/>
      <c r="N10" s="155"/>
      <c r="O10" s="155"/>
      <c r="P10" s="155"/>
      <c r="Q10" s="155"/>
      <c r="R10" s="155"/>
      <c r="S10" s="155"/>
      <c r="X10" s="567" t="s">
        <v>120</v>
      </c>
      <c r="Y10" s="568"/>
      <c r="Z10" s="568"/>
      <c r="AA10" s="568"/>
      <c r="AB10" s="568"/>
      <c r="AC10" s="568"/>
      <c r="AD10" s="569"/>
      <c r="AE10" s="639">
        <f>ROUNDDOWN(IF(N13&lt;6.34,MIN(AG11/4*3,N13*190000,950000),0),-3)</f>
        <v>0</v>
      </c>
      <c r="AF10" s="640"/>
      <c r="AG10" s="10" t="s">
        <v>121</v>
      </c>
      <c r="AH10" s="10"/>
      <c r="AI10" s="10"/>
      <c r="AJ10" s="9"/>
      <c r="AO10" s="3"/>
    </row>
    <row r="11" spans="1:50" ht="29.45" customHeight="1" x14ac:dyDescent="0.4">
      <c r="B11" s="555" t="s">
        <v>244</v>
      </c>
      <c r="C11" s="524"/>
      <c r="D11" s="524"/>
      <c r="E11" s="524"/>
      <c r="F11" s="524"/>
      <c r="G11" s="524"/>
      <c r="H11" s="524"/>
      <c r="I11" s="524"/>
      <c r="J11" s="524"/>
      <c r="K11" s="524"/>
      <c r="L11" s="524"/>
      <c r="M11" s="524"/>
      <c r="N11" s="524"/>
      <c r="O11" s="524"/>
      <c r="P11" s="524"/>
      <c r="Q11" s="524"/>
      <c r="R11" s="524"/>
      <c r="S11" s="524"/>
      <c r="T11" s="524"/>
      <c r="X11" s="567" t="s">
        <v>122</v>
      </c>
      <c r="Y11" s="568"/>
      <c r="Z11" s="568"/>
      <c r="AA11" s="568"/>
      <c r="AB11" s="568"/>
      <c r="AC11" s="568"/>
      <c r="AD11" s="569"/>
      <c r="AE11" s="635"/>
      <c r="AF11" s="641"/>
      <c r="AG11" s="635">
        <f>SUM(B13+H13)</f>
        <v>0</v>
      </c>
      <c r="AH11" s="523"/>
      <c r="AI11" s="523"/>
      <c r="AJ11" s="9"/>
      <c r="AO11" s="3"/>
    </row>
    <row r="12" spans="1:50" ht="47.45" customHeight="1" x14ac:dyDescent="0.4">
      <c r="B12" s="611" t="s">
        <v>390</v>
      </c>
      <c r="C12" s="612"/>
      <c r="D12" s="612"/>
      <c r="E12" s="612"/>
      <c r="F12" s="612"/>
      <c r="G12" s="613"/>
      <c r="H12" s="611" t="s">
        <v>342</v>
      </c>
      <c r="I12" s="612"/>
      <c r="J12" s="612"/>
      <c r="K12" s="612"/>
      <c r="L12" s="612"/>
      <c r="M12" s="613"/>
      <c r="N12" s="625" t="s">
        <v>123</v>
      </c>
      <c r="O12" s="512"/>
      <c r="P12" s="512"/>
      <c r="Q12" s="512"/>
      <c r="R12" s="512"/>
      <c r="S12" s="624"/>
      <c r="X12" s="567" t="s">
        <v>124</v>
      </c>
      <c r="Y12" s="568"/>
      <c r="Z12" s="568"/>
      <c r="AA12" s="568"/>
      <c r="AB12" s="568"/>
      <c r="AC12" s="568"/>
      <c r="AD12" s="569"/>
      <c r="AE12" s="642"/>
      <c r="AF12" s="643"/>
      <c r="AJ12" s="9"/>
      <c r="AO12" s="3"/>
    </row>
    <row r="13" spans="1:50" ht="25.9" customHeight="1" x14ac:dyDescent="0.4">
      <c r="B13" s="618"/>
      <c r="C13" s="619"/>
      <c r="D13" s="619"/>
      <c r="E13" s="619"/>
      <c r="F13" s="619"/>
      <c r="G13" s="111" t="s">
        <v>87</v>
      </c>
      <c r="H13" s="620"/>
      <c r="I13" s="621"/>
      <c r="J13" s="621"/>
      <c r="K13" s="621"/>
      <c r="L13" s="621"/>
      <c r="M13" s="111" t="s">
        <v>87</v>
      </c>
      <c r="N13" s="622"/>
      <c r="O13" s="623"/>
      <c r="P13" s="623"/>
      <c r="Q13" s="623"/>
      <c r="R13" s="512" t="s">
        <v>125</v>
      </c>
      <c r="S13" s="624"/>
      <c r="AJ13" s="9"/>
      <c r="AO13" s="3"/>
    </row>
    <row r="14" spans="1:50" ht="15.75" customHeight="1" x14ac:dyDescent="0.4">
      <c r="B14" s="615" t="s">
        <v>382</v>
      </c>
      <c r="C14" s="616"/>
      <c r="D14" s="616"/>
      <c r="E14" s="616"/>
      <c r="F14" s="616"/>
      <c r="G14" s="616"/>
      <c r="H14" s="617"/>
      <c r="I14" s="617"/>
      <c r="J14" s="617"/>
      <c r="K14" s="617"/>
      <c r="L14" s="617"/>
      <c r="M14" s="617"/>
      <c r="N14" s="617"/>
      <c r="O14" s="617"/>
      <c r="P14" s="617"/>
      <c r="Q14" s="617"/>
      <c r="R14" s="617"/>
      <c r="S14" s="617"/>
      <c r="X14" s="3" t="s">
        <v>126</v>
      </c>
      <c r="AJ14" s="9"/>
      <c r="AO14" s="3"/>
    </row>
    <row r="15" spans="1:50" ht="12" customHeight="1" x14ac:dyDescent="0.4">
      <c r="X15" s="636" t="s">
        <v>391</v>
      </c>
      <c r="Y15" s="637"/>
      <c r="Z15" s="637"/>
      <c r="AA15" s="637"/>
      <c r="AB15" s="637"/>
      <c r="AC15" s="637"/>
      <c r="AD15" s="638"/>
      <c r="AE15" s="636" t="s">
        <v>99</v>
      </c>
      <c r="AF15" s="638"/>
      <c r="AJ15" s="9"/>
      <c r="AO15" s="3"/>
    </row>
    <row r="16" spans="1:50" ht="12" customHeight="1" x14ac:dyDescent="0.4">
      <c r="B16" s="147" t="b">
        <v>0</v>
      </c>
      <c r="X16" s="567" t="s">
        <v>120</v>
      </c>
      <c r="Y16" s="568"/>
      <c r="Z16" s="568"/>
      <c r="AA16" s="568"/>
      <c r="AB16" s="568"/>
      <c r="AC16" s="568"/>
      <c r="AD16" s="569"/>
      <c r="AE16" s="639">
        <f>ROUNDDOWN(IF(N13&gt;=6.34,MIN(AG11/4*3,N13*150000),0),-3)</f>
        <v>0</v>
      </c>
      <c r="AF16" s="640"/>
      <c r="AJ16" s="9"/>
      <c r="AO16" s="3"/>
    </row>
    <row r="17" spans="1:41" x14ac:dyDescent="0.4">
      <c r="B17" s="555"/>
      <c r="C17" s="555"/>
      <c r="D17" s="555"/>
      <c r="E17" s="555"/>
      <c r="F17" s="555"/>
      <c r="G17" s="555"/>
      <c r="H17" s="555"/>
      <c r="I17" s="555"/>
      <c r="J17" s="555"/>
      <c r="K17" s="555"/>
      <c r="L17" s="555"/>
      <c r="M17" s="555"/>
      <c r="N17" s="555"/>
      <c r="O17" s="555"/>
      <c r="P17" s="555"/>
      <c r="Q17" s="555"/>
      <c r="R17" s="555"/>
      <c r="S17" s="555"/>
      <c r="T17" s="555"/>
      <c r="X17" s="567" t="s">
        <v>127</v>
      </c>
      <c r="Y17" s="568"/>
      <c r="Z17" s="568"/>
      <c r="AA17" s="568"/>
      <c r="AB17" s="568"/>
      <c r="AC17" s="568"/>
      <c r="AD17" s="569"/>
      <c r="AE17" s="642"/>
      <c r="AF17" s="643"/>
      <c r="AJ17" s="9"/>
      <c r="AO17" s="3"/>
    </row>
    <row r="18" spans="1:41" ht="5.25" customHeight="1" x14ac:dyDescent="0.4">
      <c r="B18" s="83"/>
      <c r="C18" s="83"/>
      <c r="D18" s="83"/>
      <c r="E18" s="83"/>
      <c r="F18" s="83"/>
      <c r="G18" s="83"/>
      <c r="H18" s="83"/>
      <c r="I18" s="83"/>
      <c r="J18" s="83"/>
      <c r="K18" s="83"/>
      <c r="L18" s="83"/>
      <c r="M18" s="83"/>
      <c r="N18" s="83"/>
      <c r="O18" s="83"/>
      <c r="P18" s="83"/>
      <c r="Q18" s="83"/>
      <c r="R18" s="522"/>
      <c r="S18" s="522"/>
      <c r="T18" s="79"/>
      <c r="AC18" s="9"/>
      <c r="AD18" s="9"/>
      <c r="AE18" s="9"/>
      <c r="AF18" s="9"/>
      <c r="AG18" s="9"/>
      <c r="AH18" s="9"/>
      <c r="AI18" s="9"/>
      <c r="AJ18" s="9"/>
      <c r="AK18" s="9"/>
    </row>
    <row r="19" spans="1:41" ht="38.450000000000003" customHeight="1" x14ac:dyDescent="0.4">
      <c r="E19" s="112" t="s">
        <v>119</v>
      </c>
      <c r="F19" s="112"/>
      <c r="G19" s="112"/>
      <c r="H19" s="112"/>
      <c r="I19" s="112"/>
      <c r="J19" s="112"/>
      <c r="K19" s="112"/>
      <c r="L19" s="614">
        <f>IF(B16=TRUE,"別紙参照",MAX(AE16,AE10))</f>
        <v>0</v>
      </c>
      <c r="M19" s="614"/>
      <c r="N19" s="614"/>
      <c r="O19" s="614"/>
      <c r="P19" s="614"/>
      <c r="Q19" s="614"/>
      <c r="R19" s="614"/>
      <c r="S19" s="77" t="s">
        <v>87</v>
      </c>
      <c r="AC19" s="9"/>
      <c r="AD19" s="9"/>
      <c r="AE19" s="9"/>
      <c r="AF19" s="9"/>
      <c r="AG19" s="9"/>
      <c r="AH19" s="9"/>
      <c r="AI19" s="9"/>
      <c r="AJ19" s="9"/>
      <c r="AK19" s="9"/>
    </row>
    <row r="20" spans="1:41" x14ac:dyDescent="0.4">
      <c r="B20" s="113"/>
      <c r="C20" s="113"/>
      <c r="D20" s="113"/>
      <c r="E20" s="113"/>
      <c r="F20" s="113"/>
      <c r="G20" s="113"/>
      <c r="H20" s="113"/>
      <c r="I20" s="113"/>
      <c r="J20" s="113"/>
      <c r="K20" s="113"/>
      <c r="L20" s="113"/>
      <c r="M20" s="113"/>
      <c r="N20" s="113"/>
      <c r="O20" s="113"/>
      <c r="P20" s="113"/>
      <c r="Q20" s="113"/>
      <c r="R20" s="113"/>
      <c r="S20" s="113"/>
      <c r="T20" s="113"/>
      <c r="AC20" s="9"/>
      <c r="AD20" s="9"/>
      <c r="AE20" s="9"/>
      <c r="AF20" s="9"/>
      <c r="AG20" s="9"/>
      <c r="AH20" s="9"/>
      <c r="AI20" s="9"/>
      <c r="AJ20" s="9"/>
      <c r="AK20" s="9"/>
      <c r="AL20" s="9"/>
      <c r="AM20" s="9"/>
      <c r="AN20" s="9"/>
    </row>
    <row r="21" spans="1:41" ht="24" customHeight="1" x14ac:dyDescent="0.4">
      <c r="A21" s="64" t="s">
        <v>128</v>
      </c>
      <c r="B21" s="113"/>
      <c r="C21" s="113"/>
      <c r="D21" s="113"/>
      <c r="E21" s="113"/>
      <c r="F21" s="113"/>
      <c r="G21" s="113"/>
      <c r="O21" s="114" t="s">
        <v>294</v>
      </c>
      <c r="P21" s="115"/>
      <c r="Q21" s="603"/>
      <c r="R21" s="604"/>
      <c r="S21" s="604"/>
      <c r="T21" s="605"/>
      <c r="AC21" s="9"/>
      <c r="AD21" s="9"/>
      <c r="AE21" s="9"/>
      <c r="AF21" s="9"/>
      <c r="AG21" s="9"/>
      <c r="AH21" s="9"/>
      <c r="AI21" s="9"/>
      <c r="AJ21" s="9"/>
      <c r="AK21" s="9"/>
      <c r="AL21" s="9"/>
      <c r="AM21" s="9"/>
      <c r="AN21" s="9"/>
    </row>
    <row r="22" spans="1:41" ht="6.75" customHeight="1" x14ac:dyDescent="0.4">
      <c r="A22" s="64"/>
      <c r="B22" s="113"/>
      <c r="C22" s="113"/>
      <c r="D22" s="113"/>
      <c r="E22" s="113"/>
      <c r="F22" s="113"/>
      <c r="G22" s="113"/>
      <c r="O22" s="156"/>
      <c r="P22" s="156"/>
      <c r="Q22" s="156"/>
      <c r="R22" s="156"/>
      <c r="S22" s="156"/>
      <c r="T22" s="157"/>
      <c r="AC22" s="9"/>
      <c r="AD22" s="9"/>
      <c r="AE22" s="9"/>
      <c r="AF22" s="9"/>
      <c r="AG22" s="9"/>
      <c r="AH22" s="9"/>
      <c r="AI22" s="9"/>
      <c r="AJ22" s="9"/>
      <c r="AK22" s="9"/>
      <c r="AL22" s="9"/>
      <c r="AM22" s="9"/>
      <c r="AN22" s="9"/>
    </row>
    <row r="23" spans="1:41" ht="33" customHeight="1" x14ac:dyDescent="0.4">
      <c r="B23" s="651" t="s">
        <v>241</v>
      </c>
      <c r="C23" s="652"/>
      <c r="D23" s="652"/>
      <c r="E23" s="652"/>
      <c r="F23" s="652"/>
      <c r="G23" s="652"/>
      <c r="H23" s="652"/>
      <c r="I23" s="652"/>
      <c r="J23" s="652"/>
      <c r="K23" s="652"/>
      <c r="L23" s="652"/>
      <c r="M23" s="652"/>
      <c r="N23" s="652"/>
      <c r="O23" s="652"/>
      <c r="P23" s="626"/>
      <c r="Q23" s="604"/>
      <c r="R23" s="604"/>
      <c r="S23" s="604"/>
      <c r="T23" s="605"/>
      <c r="AC23" s="9"/>
      <c r="AD23" s="9"/>
      <c r="AE23" s="9"/>
      <c r="AF23" s="9"/>
      <c r="AG23" s="9"/>
      <c r="AH23" s="9"/>
      <c r="AI23" s="9"/>
      <c r="AJ23" s="9"/>
      <c r="AK23" s="9"/>
    </row>
    <row r="24" spans="1:41" ht="12.6" customHeight="1" x14ac:dyDescent="0.4">
      <c r="B24" s="116"/>
      <c r="C24" s="116"/>
      <c r="D24" s="116"/>
      <c r="E24" s="116"/>
      <c r="F24" s="116"/>
      <c r="G24" s="116"/>
      <c r="H24" s="116"/>
      <c r="I24" s="116"/>
      <c r="J24" s="116"/>
      <c r="K24" s="116"/>
      <c r="L24" s="116"/>
      <c r="M24" s="116"/>
      <c r="N24" s="116"/>
      <c r="O24" s="116"/>
      <c r="P24" s="107"/>
      <c r="Q24" s="107"/>
      <c r="R24" s="107"/>
      <c r="S24" s="107"/>
      <c r="T24" s="107"/>
      <c r="V24" s="9"/>
      <c r="W24" s="9"/>
      <c r="X24" s="9"/>
      <c r="Y24" s="9"/>
      <c r="Z24" s="9"/>
      <c r="AA24" s="9"/>
      <c r="AB24" s="9"/>
      <c r="AC24" s="9"/>
      <c r="AD24" s="9"/>
      <c r="AE24" s="9"/>
      <c r="AF24" s="9"/>
      <c r="AG24" s="9"/>
      <c r="AH24" s="9"/>
      <c r="AI24" s="9"/>
    </row>
    <row r="25" spans="1:41" ht="28.15" customHeight="1" x14ac:dyDescent="0.4">
      <c r="B25" s="631" t="s">
        <v>270</v>
      </c>
      <c r="C25" s="632"/>
      <c r="D25" s="632"/>
      <c r="E25" s="633"/>
      <c r="F25" s="648"/>
      <c r="G25" s="649"/>
      <c r="H25" s="649"/>
      <c r="I25" s="649"/>
      <c r="J25" s="650"/>
      <c r="K25" s="631" t="s">
        <v>271</v>
      </c>
      <c r="L25" s="632"/>
      <c r="M25" s="632"/>
      <c r="N25" s="633"/>
      <c r="O25" s="648"/>
      <c r="P25" s="649"/>
      <c r="Q25" s="649"/>
      <c r="R25" s="649"/>
      <c r="S25" s="649"/>
      <c r="T25" s="650"/>
      <c r="V25" s="9"/>
      <c r="W25" s="9"/>
      <c r="X25" s="9"/>
      <c r="Y25" s="9"/>
      <c r="Z25" s="9"/>
      <c r="AA25" s="9"/>
      <c r="AB25" s="9"/>
      <c r="AC25" s="9"/>
      <c r="AD25" s="9"/>
      <c r="AE25" s="9"/>
      <c r="AF25" s="9"/>
      <c r="AG25" s="9"/>
      <c r="AH25" s="9"/>
      <c r="AI25" s="9"/>
    </row>
    <row r="26" spans="1:41" ht="12" customHeight="1" x14ac:dyDescent="0.4">
      <c r="B26" s="117"/>
      <c r="C26" s="117"/>
      <c r="D26" s="117"/>
      <c r="E26" s="117"/>
      <c r="F26" s="117"/>
      <c r="G26" s="117"/>
      <c r="H26" s="158"/>
      <c r="I26" s="158"/>
      <c r="J26" s="96"/>
      <c r="K26" s="117"/>
      <c r="L26" s="117"/>
      <c r="M26" s="117"/>
      <c r="N26" s="117"/>
      <c r="O26" s="117"/>
      <c r="P26" s="117"/>
      <c r="Q26" s="117"/>
      <c r="R26" s="158"/>
      <c r="S26" s="158"/>
      <c r="T26" s="96"/>
      <c r="AH26" s="9"/>
      <c r="AI26" s="9"/>
      <c r="AJ26" s="9"/>
      <c r="AK26" s="9"/>
    </row>
    <row r="27" spans="1:41" ht="27" customHeight="1" x14ac:dyDescent="0.4">
      <c r="B27" s="627" t="s">
        <v>129</v>
      </c>
      <c r="C27" s="628"/>
      <c r="D27" s="628"/>
      <c r="E27" s="628"/>
      <c r="F27" s="628"/>
      <c r="G27" s="628"/>
      <c r="H27" s="629"/>
      <c r="I27" s="630"/>
      <c r="J27" s="118" t="s">
        <v>87</v>
      </c>
      <c r="K27" s="627" t="s">
        <v>130</v>
      </c>
      <c r="L27" s="628"/>
      <c r="M27" s="628"/>
      <c r="N27" s="628"/>
      <c r="O27" s="628"/>
      <c r="P27" s="628"/>
      <c r="Q27" s="628"/>
      <c r="R27" s="629"/>
      <c r="S27" s="630"/>
      <c r="T27" s="118" t="s">
        <v>87</v>
      </c>
      <c r="V27" s="525" t="s">
        <v>242</v>
      </c>
      <c r="W27" s="526"/>
      <c r="X27" s="526"/>
      <c r="Y27" s="526"/>
      <c r="Z27" s="526"/>
      <c r="AA27" s="526"/>
      <c r="AB27" s="527"/>
      <c r="AC27" s="634">
        <f>IF(P23="該当有り",MIN(ROUNDDOWN(H29-R29,-3),1000000),0)</f>
        <v>0</v>
      </c>
      <c r="AD27" s="634"/>
      <c r="AE27" s="634"/>
      <c r="AF27" s="634"/>
      <c r="AG27" s="634"/>
      <c r="AH27" s="634"/>
      <c r="AI27" s="634"/>
      <c r="AJ27" s="9"/>
      <c r="AK27" s="9"/>
      <c r="AL27" s="9"/>
      <c r="AM27" s="9"/>
      <c r="AN27" s="9"/>
    </row>
    <row r="28" spans="1:41" ht="27" customHeight="1" x14ac:dyDescent="0.4">
      <c r="B28" s="627" t="s">
        <v>131</v>
      </c>
      <c r="C28" s="628"/>
      <c r="D28" s="628"/>
      <c r="E28" s="628"/>
      <c r="F28" s="628"/>
      <c r="G28" s="628"/>
      <c r="H28" s="629"/>
      <c r="I28" s="630"/>
      <c r="J28" s="118" t="s">
        <v>87</v>
      </c>
      <c r="K28" s="627" t="s">
        <v>132</v>
      </c>
      <c r="L28" s="628"/>
      <c r="M28" s="628"/>
      <c r="N28" s="628"/>
      <c r="O28" s="628"/>
      <c r="P28" s="628"/>
      <c r="Q28" s="628"/>
      <c r="R28" s="629"/>
      <c r="S28" s="630"/>
      <c r="T28" s="118" t="s">
        <v>87</v>
      </c>
      <c r="U28" s="9"/>
      <c r="V28" s="525" t="s">
        <v>243</v>
      </c>
      <c r="W28" s="526"/>
      <c r="X28" s="526"/>
      <c r="Y28" s="526"/>
      <c r="Z28" s="526"/>
      <c r="AA28" s="526"/>
      <c r="AB28" s="527"/>
      <c r="AC28" s="634">
        <f>IF(P23="該当無し",MIN(ROUNDDOWN(H29/2-R29,-3),500000),0)</f>
        <v>0</v>
      </c>
      <c r="AD28" s="634"/>
      <c r="AE28" s="634"/>
      <c r="AF28" s="634"/>
      <c r="AG28" s="634"/>
      <c r="AH28" s="634"/>
      <c r="AI28" s="634"/>
      <c r="AJ28" s="9"/>
      <c r="AK28" s="9"/>
      <c r="AL28" s="9"/>
      <c r="AM28" s="9"/>
      <c r="AN28" s="9"/>
    </row>
    <row r="29" spans="1:41" ht="27" customHeight="1" x14ac:dyDescent="0.4">
      <c r="B29" s="627" t="s">
        <v>133</v>
      </c>
      <c r="C29" s="628"/>
      <c r="D29" s="628"/>
      <c r="E29" s="628"/>
      <c r="F29" s="628"/>
      <c r="G29" s="628"/>
      <c r="H29" s="646">
        <f>SUM(H27,H28)</f>
        <v>0</v>
      </c>
      <c r="I29" s="647"/>
      <c r="J29" s="118" t="s">
        <v>87</v>
      </c>
      <c r="K29" s="627" t="s">
        <v>134</v>
      </c>
      <c r="L29" s="628"/>
      <c r="M29" s="628"/>
      <c r="N29" s="628"/>
      <c r="O29" s="628"/>
      <c r="P29" s="628"/>
      <c r="Q29" s="628"/>
      <c r="R29" s="646">
        <f>SUM(R27,R28)</f>
        <v>0</v>
      </c>
      <c r="S29" s="647"/>
      <c r="T29" s="118" t="s">
        <v>87</v>
      </c>
      <c r="U29" s="9"/>
      <c r="V29" s="9"/>
      <c r="W29" s="9"/>
      <c r="X29" s="9"/>
      <c r="Y29" s="9"/>
      <c r="Z29" s="9"/>
      <c r="AA29" s="9"/>
      <c r="AB29" s="9"/>
      <c r="AC29" s="9"/>
      <c r="AD29" s="9"/>
      <c r="AE29" s="9"/>
      <c r="AF29" s="9"/>
      <c r="AG29" s="9"/>
      <c r="AH29" s="9"/>
      <c r="AI29" s="9"/>
      <c r="AJ29" s="9"/>
      <c r="AK29" s="9"/>
      <c r="AL29" s="9"/>
      <c r="AM29" s="9"/>
      <c r="AN29" s="9"/>
    </row>
    <row r="30" spans="1:41" ht="7.9" customHeight="1" x14ac:dyDescent="0.4">
      <c r="U30" s="9"/>
      <c r="V30" s="9"/>
      <c r="W30" s="9"/>
      <c r="X30" s="9"/>
      <c r="Y30" s="9"/>
      <c r="Z30" s="9"/>
      <c r="AA30" s="9"/>
      <c r="AB30" s="9"/>
      <c r="AC30" s="9"/>
      <c r="AD30" s="9"/>
      <c r="AE30" s="9"/>
      <c r="AF30" s="9"/>
      <c r="AG30" s="9"/>
      <c r="AH30" s="9"/>
      <c r="AI30" s="9"/>
      <c r="AJ30" s="9"/>
      <c r="AK30" s="9"/>
      <c r="AL30" s="9"/>
      <c r="AM30" s="9"/>
      <c r="AN30" s="9"/>
    </row>
    <row r="31" spans="1:41" ht="30.6" customHeight="1" x14ac:dyDescent="0.4">
      <c r="E31" s="644" t="s">
        <v>128</v>
      </c>
      <c r="F31" s="644"/>
      <c r="G31" s="644"/>
      <c r="H31" s="644"/>
      <c r="I31" s="644"/>
      <c r="J31" s="644"/>
      <c r="K31" s="644"/>
      <c r="L31" s="645">
        <f>IF(MIN(AC27:AI28)&lt;0,"助成対象外",MAX(AC27:AI28))</f>
        <v>0</v>
      </c>
      <c r="M31" s="645"/>
      <c r="N31" s="645"/>
      <c r="O31" s="645"/>
      <c r="P31" s="645"/>
      <c r="Q31" s="645"/>
      <c r="R31" s="645"/>
      <c r="S31" s="77" t="s">
        <v>87</v>
      </c>
      <c r="U31" s="9"/>
      <c r="V31" s="9"/>
      <c r="W31" s="9"/>
      <c r="X31" s="9"/>
      <c r="Y31" s="9"/>
      <c r="Z31" s="9"/>
      <c r="AA31" s="9"/>
      <c r="AB31" s="9"/>
      <c r="AC31" s="9"/>
      <c r="AD31" s="9"/>
      <c r="AE31" s="9"/>
      <c r="AF31" s="9"/>
      <c r="AG31" s="9"/>
      <c r="AH31" s="9"/>
      <c r="AI31" s="9"/>
      <c r="AJ31" s="9"/>
      <c r="AK31" s="9"/>
      <c r="AL31" s="9"/>
      <c r="AM31" s="9"/>
      <c r="AN31" s="9"/>
    </row>
    <row r="32" spans="1:41" ht="12.75" customHeight="1" x14ac:dyDescent="0.4">
      <c r="B32" s="113"/>
      <c r="C32" s="113"/>
      <c r="D32" s="113"/>
      <c r="E32" s="113"/>
      <c r="F32" s="113"/>
      <c r="G32" s="113"/>
      <c r="H32" s="113"/>
      <c r="I32" s="113"/>
      <c r="J32" s="113"/>
      <c r="K32" s="113"/>
      <c r="L32" s="113"/>
      <c r="M32" s="113"/>
      <c r="N32" s="113"/>
      <c r="O32" s="113"/>
      <c r="P32" s="113"/>
      <c r="Q32" s="113"/>
      <c r="R32" s="113"/>
      <c r="S32" s="113"/>
      <c r="T32" s="113"/>
      <c r="U32" s="9"/>
      <c r="V32" s="9"/>
      <c r="W32" s="9"/>
      <c r="X32" s="9"/>
      <c r="Y32" s="9"/>
      <c r="Z32" s="9"/>
      <c r="AA32" s="9"/>
      <c r="AB32" s="9"/>
      <c r="AC32" s="9"/>
      <c r="AD32" s="9"/>
      <c r="AE32" s="9"/>
      <c r="AF32" s="9"/>
      <c r="AG32" s="9"/>
      <c r="AH32" s="9"/>
      <c r="AI32" s="9"/>
      <c r="AJ32" s="9"/>
      <c r="AK32" s="9"/>
      <c r="AL32" s="9"/>
      <c r="AM32" s="9"/>
      <c r="AN32" s="9"/>
    </row>
    <row r="33" spans="21:37" ht="11.25" customHeight="1" x14ac:dyDescent="0.4">
      <c r="U33" s="9"/>
      <c r="V33" s="9"/>
      <c r="W33" s="9"/>
      <c r="X33" s="9"/>
      <c r="Y33" s="9"/>
      <c r="Z33" s="9"/>
      <c r="AA33" s="9"/>
      <c r="AB33" s="9"/>
      <c r="AC33" s="9"/>
      <c r="AD33" s="9"/>
      <c r="AE33" s="9"/>
      <c r="AF33" s="9"/>
      <c r="AG33" s="9"/>
      <c r="AH33" s="9"/>
      <c r="AI33" s="9"/>
      <c r="AJ33" s="9"/>
      <c r="AK33" s="9"/>
    </row>
    <row r="34" spans="21:37" ht="18.75" customHeight="1" x14ac:dyDescent="0.4">
      <c r="V34" s="9"/>
      <c r="W34" s="9"/>
      <c r="X34" s="9"/>
      <c r="Y34" s="9"/>
      <c r="Z34" s="9"/>
      <c r="AA34" s="9"/>
      <c r="AB34" s="9"/>
      <c r="AC34" s="9"/>
      <c r="AD34" s="9"/>
      <c r="AE34" s="9"/>
      <c r="AF34" s="9"/>
      <c r="AG34" s="9"/>
      <c r="AH34" s="9"/>
      <c r="AI34" s="9"/>
      <c r="AJ34" s="9"/>
      <c r="AK34" s="9"/>
    </row>
    <row r="35" spans="21:37" x14ac:dyDescent="0.4">
      <c r="V35" s="9"/>
      <c r="W35" s="9"/>
      <c r="X35" s="9"/>
      <c r="Y35" s="9"/>
      <c r="Z35" s="9"/>
      <c r="AA35" s="9"/>
      <c r="AB35" s="9"/>
      <c r="AC35" s="9"/>
      <c r="AD35" s="9"/>
      <c r="AE35" s="9"/>
      <c r="AF35" s="9"/>
      <c r="AG35" s="9"/>
      <c r="AH35" s="9"/>
      <c r="AI35" s="9"/>
      <c r="AJ35" s="9"/>
      <c r="AK35" s="9"/>
    </row>
    <row r="36" spans="21:37" x14ac:dyDescent="0.4">
      <c r="V36" s="9"/>
      <c r="W36" s="9"/>
      <c r="X36" s="9"/>
      <c r="Y36" s="9"/>
      <c r="Z36" s="9"/>
      <c r="AA36" s="9"/>
      <c r="AB36" s="9"/>
      <c r="AC36" s="9"/>
      <c r="AD36" s="9"/>
      <c r="AE36" s="9"/>
      <c r="AF36" s="9"/>
      <c r="AG36" s="9"/>
      <c r="AH36" s="9"/>
      <c r="AI36" s="9"/>
      <c r="AJ36" s="9"/>
      <c r="AK36" s="9"/>
    </row>
  </sheetData>
  <sheetProtection algorithmName="SHA-512" hashValue="rTC1jSsCZ20ZIpIh5tTtr6oVq8Ckx+Tz6zlqhLG0bT4/BVVJWLJyWcxsuMYsrWuX36Y/qwuklNeLYyopd+vgeA==" saltValue="0a7TgcYR2SMNcusa/WwnDA==" spinCount="100000" sheet="1" objects="1" scenarios="1"/>
  <dataConsolidate/>
  <mergeCells count="58">
    <mergeCell ref="E31:K31"/>
    <mergeCell ref="L31:R31"/>
    <mergeCell ref="B29:G29"/>
    <mergeCell ref="H29:I29"/>
    <mergeCell ref="R18:S18"/>
    <mergeCell ref="B28:G28"/>
    <mergeCell ref="H28:I28"/>
    <mergeCell ref="K28:Q28"/>
    <mergeCell ref="R28:S28"/>
    <mergeCell ref="F25:J25"/>
    <mergeCell ref="O25:T25"/>
    <mergeCell ref="K29:Q29"/>
    <mergeCell ref="R29:S29"/>
    <mergeCell ref="Q21:T21"/>
    <mergeCell ref="R27:S27"/>
    <mergeCell ref="B23:O23"/>
    <mergeCell ref="AG11:AI11"/>
    <mergeCell ref="X12:AD12"/>
    <mergeCell ref="X15:AD15"/>
    <mergeCell ref="AE15:AF15"/>
    <mergeCell ref="X16:AD16"/>
    <mergeCell ref="AE10:AF12"/>
    <mergeCell ref="X11:AD11"/>
    <mergeCell ref="AE16:AF17"/>
    <mergeCell ref="AC27:AI27"/>
    <mergeCell ref="AC28:AI28"/>
    <mergeCell ref="V27:AB27"/>
    <mergeCell ref="V28:AB28"/>
    <mergeCell ref="K25:N25"/>
    <mergeCell ref="P23:T23"/>
    <mergeCell ref="B27:G27"/>
    <mergeCell ref="H27:I27"/>
    <mergeCell ref="K27:Q27"/>
    <mergeCell ref="B25:E25"/>
    <mergeCell ref="H12:M12"/>
    <mergeCell ref="L19:R19"/>
    <mergeCell ref="X17:AD17"/>
    <mergeCell ref="X10:AD10"/>
    <mergeCell ref="B14:S14"/>
    <mergeCell ref="B17:T17"/>
    <mergeCell ref="B12:G12"/>
    <mergeCell ref="B13:F13"/>
    <mergeCell ref="H13:L13"/>
    <mergeCell ref="N13:Q13"/>
    <mergeCell ref="R13:S13"/>
    <mergeCell ref="B11:T11"/>
    <mergeCell ref="N12:S12"/>
    <mergeCell ref="AE8:AF9"/>
    <mergeCell ref="O7:P7"/>
    <mergeCell ref="Q7:T7"/>
    <mergeCell ref="A1:I1"/>
    <mergeCell ref="A3:E3"/>
    <mergeCell ref="F3:S3"/>
    <mergeCell ref="X8:AD9"/>
    <mergeCell ref="B9:E9"/>
    <mergeCell ref="F9:J9"/>
    <mergeCell ref="K9:N9"/>
    <mergeCell ref="O9:T9"/>
  </mergeCells>
  <phoneticPr fontId="3"/>
  <conditionalFormatting sqref="F3">
    <cfRule type="expression" dxfId="63" priority="20">
      <formula>$F$3=""</formula>
    </cfRule>
  </conditionalFormatting>
  <conditionalFormatting sqref="F9:J9 O9:T9">
    <cfRule type="containsBlanks" dxfId="62" priority="4">
      <formula>LEN(TRIM(F9))=0</formula>
    </cfRule>
  </conditionalFormatting>
  <conditionalFormatting sqref="F25:J25 O25:T25">
    <cfRule type="containsBlanks" dxfId="61" priority="5">
      <formula>LEN(TRIM(F25))=0</formula>
    </cfRule>
  </conditionalFormatting>
  <conditionalFormatting sqref="B13">
    <cfRule type="expression" dxfId="60" priority="13">
      <formula>$B$13=""</formula>
    </cfRule>
  </conditionalFormatting>
  <conditionalFormatting sqref="H27:I28 R27:S28">
    <cfRule type="containsBlanks" dxfId="59" priority="11">
      <formula>LEN(TRIM(H27))=0</formula>
    </cfRule>
  </conditionalFormatting>
  <conditionalFormatting sqref="H13">
    <cfRule type="expression" dxfId="58" priority="15">
      <formula>$H$13=""</formula>
    </cfRule>
  </conditionalFormatting>
  <conditionalFormatting sqref="P23:T23">
    <cfRule type="containsBlanks" dxfId="57" priority="10">
      <formula>LEN(TRIM(P23))=0</formula>
    </cfRule>
  </conditionalFormatting>
  <conditionalFormatting sqref="Q7">
    <cfRule type="containsBlanks" dxfId="56" priority="3">
      <formula>LEN(TRIM(Q7))=0</formula>
    </cfRule>
  </conditionalFormatting>
  <conditionalFormatting sqref="Q21">
    <cfRule type="containsBlanks" dxfId="55" priority="2">
      <formula>LEN(TRIM(Q21))=0</formula>
    </cfRule>
  </conditionalFormatting>
  <conditionalFormatting sqref="N13">
    <cfRule type="expression" dxfId="54" priority="1">
      <formula>$N$13=""</formula>
    </cfRule>
  </conditionalFormatting>
  <dataValidations count="4">
    <dataValidation type="custom" allowBlank="1" showInputMessage="1" showErrorMessage="1" errorTitle="数値が無効です" error="蓄電池システムの機器費は蓄電容量1kWh当たり20万円を超えることはできません。" sqref="B14">
      <formula1>B14/P14&lt;=200000</formula1>
    </dataValidation>
    <dataValidation type="list" allowBlank="1" showInputMessage="1" showErrorMessage="1" sqref="P23:T23">
      <formula1>$AW$2:$AW$4</formula1>
    </dataValidation>
    <dataValidation type="list" allowBlank="1" showInputMessage="1" showErrorMessage="1" sqref="Q7:T7 Q21:T21">
      <formula1>$AX$3:$AX$5</formula1>
    </dataValidation>
    <dataValidation type="custom" allowBlank="1" showInputMessage="1" showErrorMessage="1" errorTitle="数値エラー" error="購入予定金額を超えることはできません。" sqref="B13">
      <formula1>C13&gt;=B13</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moveWithCells="1">
                  <from>
                    <xdr:col>1</xdr:col>
                    <xdr:colOff>19050</xdr:colOff>
                    <xdr:row>15</xdr:row>
                    <xdr:rowOff>85725</xdr:rowOff>
                  </from>
                  <to>
                    <xdr:col>16</xdr:col>
                    <xdr:colOff>66675</xdr:colOff>
                    <xdr:row>18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B41"/>
  <sheetViews>
    <sheetView showGridLines="0" view="pageBreakPreview" zoomScale="85" zoomScaleSheetLayoutView="85" workbookViewId="0"/>
  </sheetViews>
  <sheetFormatPr defaultColWidth="4" defaultRowHeight="18.75" x14ac:dyDescent="0.4"/>
  <cols>
    <col min="1" max="1" width="2.75" style="9" customWidth="1"/>
    <col min="2" max="2" width="7" style="9" bestFit="1" customWidth="1"/>
    <col min="3" max="3" width="4" style="9" customWidth="1"/>
    <col min="4" max="5" width="4" style="9"/>
    <col min="6" max="6" width="3.375" style="9" customWidth="1"/>
    <col min="7" max="7" width="1.75" style="9" customWidth="1"/>
    <col min="8" max="10" width="4" style="9"/>
    <col min="11" max="11" width="4" style="9" customWidth="1"/>
    <col min="12" max="12" width="4" style="9"/>
    <col min="13" max="14" width="4" style="9" customWidth="1"/>
    <col min="15" max="16" width="4" style="9"/>
    <col min="17" max="17" width="4.75" style="9" customWidth="1"/>
    <col min="18" max="19" width="4" style="9" customWidth="1"/>
    <col min="20" max="22" width="4" style="9"/>
    <col min="23" max="23" width="4" style="9" customWidth="1"/>
    <col min="24" max="30" width="4" style="9"/>
    <col min="31" max="31" width="29.875" style="9" customWidth="1"/>
    <col min="32" max="32" width="10.375" style="9" customWidth="1"/>
    <col min="33" max="33" width="4.125" style="9" customWidth="1"/>
    <col min="34" max="34" width="4.25" style="9" customWidth="1"/>
    <col min="35" max="40" width="4" style="9"/>
    <col min="41" max="41" width="9.625" style="9" customWidth="1"/>
    <col min="42" max="42" width="0.875" style="9" customWidth="1"/>
    <col min="43" max="43" width="17.25" style="9" bestFit="1" customWidth="1"/>
    <col min="44" max="45" width="4" style="9"/>
    <col min="46" max="46" width="11.5" style="9" customWidth="1"/>
    <col min="47" max="53" width="4" style="9"/>
    <col min="54" max="54" width="0" style="9" hidden="1" customWidth="1"/>
    <col min="55" max="16384" width="4" style="9"/>
  </cols>
  <sheetData>
    <row r="1" spans="2:54" x14ac:dyDescent="0.4">
      <c r="B1" s="653" t="s">
        <v>365</v>
      </c>
      <c r="C1" s="653"/>
      <c r="D1" s="653"/>
      <c r="E1" s="653"/>
      <c r="F1" s="653"/>
      <c r="G1" s="653"/>
      <c r="H1" s="653"/>
      <c r="I1" s="653"/>
      <c r="J1" s="653"/>
      <c r="K1" s="653"/>
      <c r="L1" s="653"/>
      <c r="P1" s="9" t="s">
        <v>135</v>
      </c>
    </row>
    <row r="2" spans="2:54" ht="4.5" customHeight="1" x14ac:dyDescent="0.4">
      <c r="B2" s="159"/>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row>
    <row r="3" spans="2:54" ht="31.9" customHeight="1" x14ac:dyDescent="0.4">
      <c r="B3" s="550" t="s">
        <v>71</v>
      </c>
      <c r="C3" s="551"/>
      <c r="D3" s="551"/>
      <c r="E3" s="552"/>
      <c r="F3" s="665" t="str">
        <f t="array" ref="F3">IF('交付申請書（第一面）'!L16:AX17&lt;&gt;"",'交付申請書（第一面）'!L16:AX17,IF('交付申請書（第一面）'!L24:AX25&lt;&gt;"",'交付申請書（第一面）'!L24:AX25&amp;"　"&amp;'交付申請書（第一面）'!BJ24:CN24&amp;"　"&amp;'交付申請書（第一面）'!BJ25:CN25,""))</f>
        <v/>
      </c>
      <c r="G3" s="666"/>
      <c r="H3" s="666"/>
      <c r="I3" s="666"/>
      <c r="J3" s="666"/>
      <c r="K3" s="666"/>
      <c r="L3" s="666"/>
      <c r="M3" s="666"/>
      <c r="N3" s="666"/>
      <c r="O3" s="666"/>
      <c r="P3" s="666"/>
      <c r="Q3" s="666"/>
      <c r="R3" s="666"/>
      <c r="S3" s="666"/>
      <c r="T3" s="666"/>
      <c r="U3" s="666"/>
      <c r="V3" s="666"/>
      <c r="W3" s="666"/>
      <c r="X3" s="666"/>
      <c r="Y3" s="666"/>
      <c r="Z3" s="666"/>
      <c r="AA3" s="666"/>
      <c r="AB3" s="667"/>
    </row>
    <row r="4" spans="2:54" ht="13.15" customHeight="1" x14ac:dyDescent="0.4">
      <c r="BB4" s="9" t="s">
        <v>237</v>
      </c>
    </row>
    <row r="5" spans="2:54" ht="32.25" customHeight="1" x14ac:dyDescent="0.4">
      <c r="B5" s="675" t="s">
        <v>136</v>
      </c>
      <c r="C5" s="675"/>
      <c r="D5" s="675"/>
      <c r="E5" s="675"/>
      <c r="F5" s="675"/>
      <c r="G5" s="675"/>
      <c r="H5" s="675"/>
      <c r="I5" s="675"/>
      <c r="J5" s="675"/>
      <c r="K5" s="675"/>
      <c r="L5" s="675"/>
      <c r="M5" s="675"/>
      <c r="N5" s="150"/>
      <c r="O5" s="161" t="s">
        <v>385</v>
      </c>
      <c r="P5" s="161"/>
      <c r="Q5" s="161"/>
      <c r="R5" s="161"/>
      <c r="S5" s="161"/>
      <c r="T5" s="161"/>
      <c r="U5" s="161"/>
      <c r="V5" s="161"/>
      <c r="W5" s="162"/>
      <c r="X5" s="162"/>
      <c r="Y5" s="162"/>
      <c r="Z5" s="162"/>
      <c r="AA5" s="162"/>
      <c r="AB5" s="162"/>
      <c r="BB5" s="9" t="s">
        <v>238</v>
      </c>
    </row>
    <row r="6" spans="2:54" ht="33.75" customHeight="1" x14ac:dyDescent="0.4">
      <c r="B6" s="670" t="s">
        <v>229</v>
      </c>
      <c r="C6" s="670"/>
      <c r="D6" s="670"/>
      <c r="E6" s="670"/>
      <c r="F6" s="670"/>
      <c r="G6" s="670"/>
      <c r="H6" s="663"/>
      <c r="I6" s="664"/>
      <c r="J6" s="668"/>
      <c r="K6" s="669"/>
      <c r="L6" s="118" t="s">
        <v>89</v>
      </c>
      <c r="O6" s="163"/>
      <c r="P6" s="164" t="s">
        <v>386</v>
      </c>
      <c r="Q6" s="96"/>
      <c r="R6" s="118"/>
      <c r="S6" s="163"/>
      <c r="T6" s="674" t="s">
        <v>387</v>
      </c>
      <c r="U6" s="512"/>
      <c r="V6" s="624"/>
      <c r="W6" s="163"/>
      <c r="X6" s="672" t="s">
        <v>388</v>
      </c>
      <c r="Y6" s="672"/>
      <c r="Z6" s="672"/>
      <c r="AA6" s="672"/>
      <c r="AB6" s="673"/>
    </row>
    <row r="7" spans="2:54" ht="17.25" customHeight="1" x14ac:dyDescent="0.4"/>
    <row r="8" spans="2:54" ht="28.15" customHeight="1" x14ac:dyDescent="0.4">
      <c r="B8" s="670" t="s">
        <v>230</v>
      </c>
      <c r="C8" s="670"/>
      <c r="D8" s="670"/>
      <c r="E8" s="670"/>
      <c r="F8" s="670"/>
      <c r="G8" s="670"/>
      <c r="H8" s="663"/>
      <c r="I8" s="664"/>
      <c r="J8" s="664"/>
      <c r="K8" s="664"/>
      <c r="L8" s="118" t="s">
        <v>137</v>
      </c>
      <c r="O8" s="670" t="s">
        <v>272</v>
      </c>
      <c r="P8" s="670"/>
      <c r="Q8" s="670"/>
      <c r="R8" s="670"/>
      <c r="S8" s="670"/>
      <c r="T8" s="670"/>
      <c r="U8" s="670"/>
      <c r="V8" s="671"/>
      <c r="W8" s="671"/>
      <c r="X8" s="671"/>
      <c r="Y8" s="671"/>
      <c r="Z8" s="671"/>
      <c r="AA8" s="671"/>
      <c r="AB8" s="671"/>
    </row>
    <row r="9" spans="2:54" ht="28.15" customHeight="1" x14ac:dyDescent="0.4">
      <c r="B9" s="670" t="s">
        <v>231</v>
      </c>
      <c r="C9" s="670"/>
      <c r="D9" s="670"/>
      <c r="E9" s="670"/>
      <c r="F9" s="670"/>
      <c r="G9" s="670"/>
      <c r="H9" s="663"/>
      <c r="I9" s="664"/>
      <c r="J9" s="664"/>
      <c r="K9" s="664"/>
      <c r="L9" s="118" t="s">
        <v>138</v>
      </c>
      <c r="O9" s="670" t="s">
        <v>273</v>
      </c>
      <c r="P9" s="670"/>
      <c r="Q9" s="670"/>
      <c r="R9" s="670"/>
      <c r="S9" s="670"/>
      <c r="T9" s="670"/>
      <c r="U9" s="670"/>
      <c r="V9" s="671"/>
      <c r="W9" s="671"/>
      <c r="X9" s="671"/>
      <c r="Y9" s="671"/>
      <c r="Z9" s="671"/>
      <c r="AA9" s="671"/>
      <c r="AB9" s="671"/>
    </row>
    <row r="10" spans="2:54" ht="28.5" customHeight="1" x14ac:dyDescent="0.35">
      <c r="B10" s="165" t="s">
        <v>139</v>
      </c>
      <c r="C10" s="166"/>
      <c r="D10" s="166"/>
      <c r="E10" s="166"/>
    </row>
    <row r="11" spans="2:54" ht="53.25" customHeight="1" x14ac:dyDescent="0.4">
      <c r="B11" s="88"/>
      <c r="C11" s="684" t="s">
        <v>383</v>
      </c>
      <c r="D11" s="684"/>
      <c r="E11" s="684"/>
      <c r="F11" s="684"/>
      <c r="G11" s="684"/>
      <c r="H11" s="684"/>
      <c r="I11" s="684"/>
      <c r="J11" s="684"/>
      <c r="K11" s="684"/>
      <c r="L11" s="684"/>
      <c r="M11" s="611" t="s">
        <v>140</v>
      </c>
      <c r="N11" s="612"/>
      <c r="O11" s="612"/>
      <c r="P11" s="612"/>
      <c r="Q11" s="613"/>
      <c r="R11" s="625" t="s">
        <v>123</v>
      </c>
      <c r="S11" s="512"/>
      <c r="T11" s="512"/>
      <c r="U11" s="512"/>
      <c r="V11" s="624"/>
      <c r="W11" s="654" t="s">
        <v>228</v>
      </c>
      <c r="X11" s="655"/>
      <c r="Y11" s="655"/>
      <c r="Z11" s="655"/>
      <c r="AA11" s="655"/>
      <c r="AB11" s="656"/>
      <c r="AE11" s="6" t="s">
        <v>141</v>
      </c>
    </row>
    <row r="12" spans="2:54" ht="29.45" customHeight="1" x14ac:dyDescent="0.4">
      <c r="B12" s="151" t="s">
        <v>142</v>
      </c>
      <c r="C12" s="657"/>
      <c r="D12" s="658"/>
      <c r="E12" s="658"/>
      <c r="F12" s="658"/>
      <c r="G12" s="658"/>
      <c r="H12" s="658"/>
      <c r="I12" s="658"/>
      <c r="J12" s="658"/>
      <c r="K12" s="658"/>
      <c r="L12" s="167" t="s">
        <v>87</v>
      </c>
      <c r="M12" s="657"/>
      <c r="N12" s="658"/>
      <c r="O12" s="658"/>
      <c r="P12" s="658"/>
      <c r="Q12" s="111" t="s">
        <v>87</v>
      </c>
      <c r="R12" s="659"/>
      <c r="S12" s="660"/>
      <c r="T12" s="660"/>
      <c r="U12" s="512" t="s">
        <v>125</v>
      </c>
      <c r="V12" s="624"/>
      <c r="W12" s="661">
        <f t="shared" ref="W12" si="0">MAX(AF12,AO12)</f>
        <v>0</v>
      </c>
      <c r="X12" s="662"/>
      <c r="Y12" s="662"/>
      <c r="Z12" s="662"/>
      <c r="AA12" s="662"/>
      <c r="AB12" s="111" t="s">
        <v>87</v>
      </c>
      <c r="AE12" s="7" t="s">
        <v>143</v>
      </c>
      <c r="AF12" s="8">
        <f t="shared" ref="AF12" si="1">ROUNDDOWN(IF(R12&lt;6.34,MIN(AR12/4*3,R12*190000,950000),0),-3)</f>
        <v>0</v>
      </c>
      <c r="AH12" s="676" t="s">
        <v>144</v>
      </c>
      <c r="AI12" s="676"/>
      <c r="AJ12" s="676"/>
      <c r="AK12" s="676"/>
      <c r="AL12" s="676"/>
      <c r="AM12" s="676"/>
      <c r="AN12" s="676"/>
      <c r="AO12" s="8">
        <f t="shared" ref="AO12:AO21" si="2">ROUNDDOWN(IF(R12&gt;=6.34,MIN(AR12/4*3,R12*150000),0),-3)</f>
        <v>0</v>
      </c>
      <c r="AQ12" s="9" t="s">
        <v>145</v>
      </c>
      <c r="AR12" s="677">
        <f t="shared" ref="AR12:AR21" si="3">C12+M12</f>
        <v>0</v>
      </c>
      <c r="AS12" s="670"/>
      <c r="AT12" s="670"/>
    </row>
    <row r="13" spans="2:54" ht="29.45" customHeight="1" x14ac:dyDescent="0.4">
      <c r="B13" s="151" t="s">
        <v>146</v>
      </c>
      <c r="C13" s="657"/>
      <c r="D13" s="658"/>
      <c r="E13" s="658"/>
      <c r="F13" s="658"/>
      <c r="G13" s="658"/>
      <c r="H13" s="658"/>
      <c r="I13" s="658"/>
      <c r="J13" s="658"/>
      <c r="K13" s="658"/>
      <c r="L13" s="167" t="s">
        <v>87</v>
      </c>
      <c r="M13" s="657"/>
      <c r="N13" s="658"/>
      <c r="O13" s="658"/>
      <c r="P13" s="658"/>
      <c r="Q13" s="111" t="s">
        <v>87</v>
      </c>
      <c r="R13" s="659"/>
      <c r="S13" s="660"/>
      <c r="T13" s="660"/>
      <c r="U13" s="512" t="s">
        <v>125</v>
      </c>
      <c r="V13" s="624"/>
      <c r="W13" s="661">
        <f t="shared" ref="W13" si="4">MAX(AF13,AO13)</f>
        <v>0</v>
      </c>
      <c r="X13" s="662"/>
      <c r="Y13" s="662"/>
      <c r="Z13" s="662"/>
      <c r="AA13" s="662"/>
      <c r="AB13" s="111" t="s">
        <v>87</v>
      </c>
      <c r="AE13" s="7" t="s">
        <v>143</v>
      </c>
      <c r="AF13" s="8">
        <f t="shared" ref="AF13" si="5">ROUNDDOWN(IF(R13&lt;6.34,MIN(AR13/4*3,R13*190000,950000),0),-3)</f>
        <v>0</v>
      </c>
      <c r="AH13" s="676" t="s">
        <v>144</v>
      </c>
      <c r="AI13" s="676"/>
      <c r="AJ13" s="676"/>
      <c r="AK13" s="676"/>
      <c r="AL13" s="676"/>
      <c r="AM13" s="676"/>
      <c r="AN13" s="676"/>
      <c r="AO13" s="8">
        <f t="shared" si="2"/>
        <v>0</v>
      </c>
      <c r="AQ13" s="9" t="s">
        <v>145</v>
      </c>
      <c r="AR13" s="677">
        <f t="shared" si="3"/>
        <v>0</v>
      </c>
      <c r="AS13" s="670"/>
      <c r="AT13" s="670"/>
    </row>
    <row r="14" spans="2:54" ht="29.45" customHeight="1" x14ac:dyDescent="0.4">
      <c r="B14" s="151" t="s">
        <v>147</v>
      </c>
      <c r="C14" s="657"/>
      <c r="D14" s="658"/>
      <c r="E14" s="658"/>
      <c r="F14" s="658"/>
      <c r="G14" s="658"/>
      <c r="H14" s="658"/>
      <c r="I14" s="658"/>
      <c r="J14" s="658"/>
      <c r="K14" s="658"/>
      <c r="L14" s="167" t="s">
        <v>87</v>
      </c>
      <c r="M14" s="657"/>
      <c r="N14" s="658"/>
      <c r="O14" s="658"/>
      <c r="P14" s="658"/>
      <c r="Q14" s="111" t="s">
        <v>87</v>
      </c>
      <c r="R14" s="659"/>
      <c r="S14" s="660"/>
      <c r="T14" s="660"/>
      <c r="U14" s="512" t="s">
        <v>125</v>
      </c>
      <c r="V14" s="624"/>
      <c r="W14" s="661">
        <f t="shared" ref="W14:W21" si="6">MAX(AF14,AO14)</f>
        <v>0</v>
      </c>
      <c r="X14" s="662"/>
      <c r="Y14" s="662"/>
      <c r="Z14" s="662"/>
      <c r="AA14" s="662"/>
      <c r="AB14" s="111" t="s">
        <v>87</v>
      </c>
      <c r="AE14" s="7" t="s">
        <v>143</v>
      </c>
      <c r="AF14" s="8">
        <f t="shared" ref="AF14:AF21" si="7">ROUNDDOWN(IF(R14&lt;6.34,MIN(AR14/4*3,R14*190000,950000),0),-3)</f>
        <v>0</v>
      </c>
      <c r="AH14" s="676" t="s">
        <v>144</v>
      </c>
      <c r="AI14" s="676"/>
      <c r="AJ14" s="676"/>
      <c r="AK14" s="676"/>
      <c r="AL14" s="676"/>
      <c r="AM14" s="676"/>
      <c r="AN14" s="676"/>
      <c r="AO14" s="8">
        <f t="shared" si="2"/>
        <v>0</v>
      </c>
      <c r="AQ14" s="9" t="s">
        <v>145</v>
      </c>
      <c r="AR14" s="677">
        <f t="shared" si="3"/>
        <v>0</v>
      </c>
      <c r="AS14" s="670"/>
      <c r="AT14" s="670"/>
    </row>
    <row r="15" spans="2:54" ht="29.45" customHeight="1" x14ac:dyDescent="0.4">
      <c r="B15" s="151" t="s">
        <v>148</v>
      </c>
      <c r="C15" s="657"/>
      <c r="D15" s="658"/>
      <c r="E15" s="658"/>
      <c r="F15" s="658"/>
      <c r="G15" s="658"/>
      <c r="H15" s="658"/>
      <c r="I15" s="658"/>
      <c r="J15" s="658"/>
      <c r="K15" s="658"/>
      <c r="L15" s="167" t="s">
        <v>87</v>
      </c>
      <c r="M15" s="657"/>
      <c r="N15" s="658"/>
      <c r="O15" s="658"/>
      <c r="P15" s="658"/>
      <c r="Q15" s="111" t="s">
        <v>87</v>
      </c>
      <c r="R15" s="659"/>
      <c r="S15" s="660"/>
      <c r="T15" s="660"/>
      <c r="U15" s="512" t="s">
        <v>125</v>
      </c>
      <c r="V15" s="624"/>
      <c r="W15" s="661">
        <f t="shared" si="6"/>
        <v>0</v>
      </c>
      <c r="X15" s="662"/>
      <c r="Y15" s="662"/>
      <c r="Z15" s="662"/>
      <c r="AA15" s="662"/>
      <c r="AB15" s="111" t="s">
        <v>87</v>
      </c>
      <c r="AE15" s="7" t="s">
        <v>143</v>
      </c>
      <c r="AF15" s="8">
        <f t="shared" si="7"/>
        <v>0</v>
      </c>
      <c r="AH15" s="676" t="s">
        <v>144</v>
      </c>
      <c r="AI15" s="676"/>
      <c r="AJ15" s="676"/>
      <c r="AK15" s="676"/>
      <c r="AL15" s="676"/>
      <c r="AM15" s="676"/>
      <c r="AN15" s="676"/>
      <c r="AO15" s="8">
        <f t="shared" si="2"/>
        <v>0</v>
      </c>
      <c r="AQ15" s="9" t="s">
        <v>145</v>
      </c>
      <c r="AR15" s="677">
        <f t="shared" si="3"/>
        <v>0</v>
      </c>
      <c r="AS15" s="670"/>
      <c r="AT15" s="670"/>
    </row>
    <row r="16" spans="2:54" ht="29.45" customHeight="1" x14ac:dyDescent="0.4">
      <c r="B16" s="151" t="s">
        <v>149</v>
      </c>
      <c r="C16" s="657"/>
      <c r="D16" s="658"/>
      <c r="E16" s="658"/>
      <c r="F16" s="658"/>
      <c r="G16" s="658"/>
      <c r="H16" s="658"/>
      <c r="I16" s="658"/>
      <c r="J16" s="658"/>
      <c r="K16" s="658"/>
      <c r="L16" s="167" t="s">
        <v>87</v>
      </c>
      <c r="M16" s="657"/>
      <c r="N16" s="658"/>
      <c r="O16" s="658"/>
      <c r="P16" s="658"/>
      <c r="Q16" s="111" t="s">
        <v>87</v>
      </c>
      <c r="R16" s="659"/>
      <c r="S16" s="660"/>
      <c r="T16" s="660"/>
      <c r="U16" s="512" t="s">
        <v>125</v>
      </c>
      <c r="V16" s="624"/>
      <c r="W16" s="661">
        <f t="shared" si="6"/>
        <v>0</v>
      </c>
      <c r="X16" s="662"/>
      <c r="Y16" s="662"/>
      <c r="Z16" s="662"/>
      <c r="AA16" s="662"/>
      <c r="AB16" s="111" t="s">
        <v>87</v>
      </c>
      <c r="AE16" s="7" t="s">
        <v>143</v>
      </c>
      <c r="AF16" s="8">
        <f t="shared" si="7"/>
        <v>0</v>
      </c>
      <c r="AH16" s="676" t="s">
        <v>144</v>
      </c>
      <c r="AI16" s="676"/>
      <c r="AJ16" s="676"/>
      <c r="AK16" s="676"/>
      <c r="AL16" s="676"/>
      <c r="AM16" s="676"/>
      <c r="AN16" s="676"/>
      <c r="AO16" s="8">
        <f t="shared" si="2"/>
        <v>0</v>
      </c>
      <c r="AQ16" s="9" t="s">
        <v>145</v>
      </c>
      <c r="AR16" s="677">
        <f t="shared" si="3"/>
        <v>0</v>
      </c>
      <c r="AS16" s="670"/>
      <c r="AT16" s="670"/>
    </row>
    <row r="17" spans="2:46" ht="29.45" customHeight="1" x14ac:dyDescent="0.4">
      <c r="B17" s="151" t="s">
        <v>150</v>
      </c>
      <c r="C17" s="657"/>
      <c r="D17" s="658"/>
      <c r="E17" s="658"/>
      <c r="F17" s="658"/>
      <c r="G17" s="658"/>
      <c r="H17" s="658"/>
      <c r="I17" s="658"/>
      <c r="J17" s="658"/>
      <c r="K17" s="658"/>
      <c r="L17" s="167" t="s">
        <v>87</v>
      </c>
      <c r="M17" s="657"/>
      <c r="N17" s="658"/>
      <c r="O17" s="658"/>
      <c r="P17" s="658"/>
      <c r="Q17" s="111" t="s">
        <v>87</v>
      </c>
      <c r="R17" s="659"/>
      <c r="S17" s="660"/>
      <c r="T17" s="660"/>
      <c r="U17" s="512" t="s">
        <v>125</v>
      </c>
      <c r="V17" s="624"/>
      <c r="W17" s="661">
        <f t="shared" si="6"/>
        <v>0</v>
      </c>
      <c r="X17" s="662"/>
      <c r="Y17" s="662"/>
      <c r="Z17" s="662"/>
      <c r="AA17" s="662"/>
      <c r="AB17" s="111" t="s">
        <v>87</v>
      </c>
      <c r="AE17" s="7" t="s">
        <v>143</v>
      </c>
      <c r="AF17" s="8">
        <f t="shared" si="7"/>
        <v>0</v>
      </c>
      <c r="AH17" s="676" t="s">
        <v>144</v>
      </c>
      <c r="AI17" s="676"/>
      <c r="AJ17" s="676"/>
      <c r="AK17" s="676"/>
      <c r="AL17" s="676"/>
      <c r="AM17" s="676"/>
      <c r="AN17" s="676"/>
      <c r="AO17" s="8">
        <f t="shared" si="2"/>
        <v>0</v>
      </c>
      <c r="AQ17" s="9" t="s">
        <v>145</v>
      </c>
      <c r="AR17" s="677">
        <f t="shared" si="3"/>
        <v>0</v>
      </c>
      <c r="AS17" s="670"/>
      <c r="AT17" s="670"/>
    </row>
    <row r="18" spans="2:46" ht="29.45" customHeight="1" x14ac:dyDescent="0.4">
      <c r="B18" s="151" t="s">
        <v>151</v>
      </c>
      <c r="C18" s="657"/>
      <c r="D18" s="658"/>
      <c r="E18" s="658"/>
      <c r="F18" s="658"/>
      <c r="G18" s="658"/>
      <c r="H18" s="658"/>
      <c r="I18" s="658"/>
      <c r="J18" s="658"/>
      <c r="K18" s="658"/>
      <c r="L18" s="167" t="s">
        <v>87</v>
      </c>
      <c r="M18" s="657"/>
      <c r="N18" s="658"/>
      <c r="O18" s="658"/>
      <c r="P18" s="658"/>
      <c r="Q18" s="111" t="s">
        <v>87</v>
      </c>
      <c r="R18" s="659"/>
      <c r="S18" s="660"/>
      <c r="T18" s="660"/>
      <c r="U18" s="512" t="s">
        <v>125</v>
      </c>
      <c r="V18" s="624"/>
      <c r="W18" s="661">
        <f t="shared" si="6"/>
        <v>0</v>
      </c>
      <c r="X18" s="662"/>
      <c r="Y18" s="662"/>
      <c r="Z18" s="662"/>
      <c r="AA18" s="662"/>
      <c r="AB18" s="111" t="s">
        <v>87</v>
      </c>
      <c r="AE18" s="7" t="s">
        <v>143</v>
      </c>
      <c r="AF18" s="8">
        <f t="shared" si="7"/>
        <v>0</v>
      </c>
      <c r="AH18" s="676" t="s">
        <v>144</v>
      </c>
      <c r="AI18" s="676"/>
      <c r="AJ18" s="676"/>
      <c r="AK18" s="676"/>
      <c r="AL18" s="676"/>
      <c r="AM18" s="676"/>
      <c r="AN18" s="676"/>
      <c r="AO18" s="8">
        <f t="shared" si="2"/>
        <v>0</v>
      </c>
      <c r="AQ18" s="9" t="s">
        <v>145</v>
      </c>
      <c r="AR18" s="677">
        <f t="shared" si="3"/>
        <v>0</v>
      </c>
      <c r="AS18" s="670"/>
      <c r="AT18" s="670"/>
    </row>
    <row r="19" spans="2:46" ht="29.45" customHeight="1" x14ac:dyDescent="0.4">
      <c r="B19" s="151" t="s">
        <v>152</v>
      </c>
      <c r="C19" s="657"/>
      <c r="D19" s="658"/>
      <c r="E19" s="658"/>
      <c r="F19" s="658"/>
      <c r="G19" s="658"/>
      <c r="H19" s="658"/>
      <c r="I19" s="658"/>
      <c r="J19" s="658"/>
      <c r="K19" s="658"/>
      <c r="L19" s="167" t="s">
        <v>87</v>
      </c>
      <c r="M19" s="657"/>
      <c r="N19" s="658"/>
      <c r="O19" s="658"/>
      <c r="P19" s="658"/>
      <c r="Q19" s="111" t="s">
        <v>87</v>
      </c>
      <c r="R19" s="659"/>
      <c r="S19" s="660"/>
      <c r="T19" s="660"/>
      <c r="U19" s="512" t="s">
        <v>125</v>
      </c>
      <c r="V19" s="624"/>
      <c r="W19" s="661">
        <f t="shared" si="6"/>
        <v>0</v>
      </c>
      <c r="X19" s="662"/>
      <c r="Y19" s="662"/>
      <c r="Z19" s="662"/>
      <c r="AA19" s="662"/>
      <c r="AB19" s="111" t="s">
        <v>87</v>
      </c>
      <c r="AE19" s="7" t="s">
        <v>143</v>
      </c>
      <c r="AF19" s="8">
        <f t="shared" si="7"/>
        <v>0</v>
      </c>
      <c r="AH19" s="676" t="s">
        <v>144</v>
      </c>
      <c r="AI19" s="676"/>
      <c r="AJ19" s="676"/>
      <c r="AK19" s="676"/>
      <c r="AL19" s="676"/>
      <c r="AM19" s="676"/>
      <c r="AN19" s="676"/>
      <c r="AO19" s="8">
        <f t="shared" si="2"/>
        <v>0</v>
      </c>
      <c r="AQ19" s="9" t="s">
        <v>145</v>
      </c>
      <c r="AR19" s="677">
        <f t="shared" si="3"/>
        <v>0</v>
      </c>
      <c r="AS19" s="670"/>
      <c r="AT19" s="670"/>
    </row>
    <row r="20" spans="2:46" ht="29.45" customHeight="1" x14ac:dyDescent="0.4">
      <c r="B20" s="151" t="s">
        <v>153</v>
      </c>
      <c r="C20" s="657"/>
      <c r="D20" s="658"/>
      <c r="E20" s="658"/>
      <c r="F20" s="658"/>
      <c r="G20" s="658"/>
      <c r="H20" s="658"/>
      <c r="I20" s="658"/>
      <c r="J20" s="658"/>
      <c r="K20" s="658"/>
      <c r="L20" s="167" t="s">
        <v>87</v>
      </c>
      <c r="M20" s="657"/>
      <c r="N20" s="658"/>
      <c r="O20" s="658"/>
      <c r="P20" s="658"/>
      <c r="Q20" s="111" t="s">
        <v>87</v>
      </c>
      <c r="R20" s="659"/>
      <c r="S20" s="660"/>
      <c r="T20" s="660"/>
      <c r="U20" s="512" t="s">
        <v>125</v>
      </c>
      <c r="V20" s="624"/>
      <c r="W20" s="661">
        <f t="shared" si="6"/>
        <v>0</v>
      </c>
      <c r="X20" s="662"/>
      <c r="Y20" s="662"/>
      <c r="Z20" s="662"/>
      <c r="AA20" s="662"/>
      <c r="AB20" s="111" t="s">
        <v>87</v>
      </c>
      <c r="AE20" s="7" t="s">
        <v>143</v>
      </c>
      <c r="AF20" s="8">
        <f t="shared" si="7"/>
        <v>0</v>
      </c>
      <c r="AH20" s="676" t="s">
        <v>144</v>
      </c>
      <c r="AI20" s="676"/>
      <c r="AJ20" s="676"/>
      <c r="AK20" s="676"/>
      <c r="AL20" s="676"/>
      <c r="AM20" s="676"/>
      <c r="AN20" s="676"/>
      <c r="AO20" s="8">
        <f t="shared" si="2"/>
        <v>0</v>
      </c>
      <c r="AQ20" s="9" t="s">
        <v>145</v>
      </c>
      <c r="AR20" s="677">
        <f t="shared" si="3"/>
        <v>0</v>
      </c>
      <c r="AS20" s="670"/>
      <c r="AT20" s="670"/>
    </row>
    <row r="21" spans="2:46" ht="29.45" customHeight="1" thickBot="1" x14ac:dyDescent="0.45">
      <c r="B21" s="174" t="s">
        <v>154</v>
      </c>
      <c r="C21" s="657"/>
      <c r="D21" s="658"/>
      <c r="E21" s="658"/>
      <c r="F21" s="658"/>
      <c r="G21" s="658"/>
      <c r="H21" s="658"/>
      <c r="I21" s="658"/>
      <c r="J21" s="658"/>
      <c r="K21" s="658"/>
      <c r="L21" s="167" t="s">
        <v>87</v>
      </c>
      <c r="M21" s="657"/>
      <c r="N21" s="658"/>
      <c r="O21" s="658"/>
      <c r="P21" s="658"/>
      <c r="Q21" s="111" t="s">
        <v>87</v>
      </c>
      <c r="R21" s="659"/>
      <c r="S21" s="660"/>
      <c r="T21" s="660"/>
      <c r="U21" s="512" t="s">
        <v>125</v>
      </c>
      <c r="V21" s="624"/>
      <c r="W21" s="661">
        <f t="shared" si="6"/>
        <v>0</v>
      </c>
      <c r="X21" s="662"/>
      <c r="Y21" s="662"/>
      <c r="Z21" s="662"/>
      <c r="AA21" s="662"/>
      <c r="AB21" s="111" t="s">
        <v>87</v>
      </c>
      <c r="AE21" s="7" t="s">
        <v>143</v>
      </c>
      <c r="AF21" s="8">
        <f t="shared" si="7"/>
        <v>0</v>
      </c>
      <c r="AH21" s="676" t="s">
        <v>144</v>
      </c>
      <c r="AI21" s="676"/>
      <c r="AJ21" s="676"/>
      <c r="AK21" s="676"/>
      <c r="AL21" s="676"/>
      <c r="AM21" s="676"/>
      <c r="AN21" s="676"/>
      <c r="AO21" s="8">
        <f t="shared" si="2"/>
        <v>0</v>
      </c>
      <c r="AQ21" s="9" t="s">
        <v>145</v>
      </c>
      <c r="AR21" s="677">
        <f t="shared" si="3"/>
        <v>0</v>
      </c>
      <c r="AS21" s="670"/>
      <c r="AT21" s="670"/>
    </row>
    <row r="22" spans="2:46" ht="29.45" customHeight="1" thickBot="1" x14ac:dyDescent="0.45">
      <c r="B22" s="696" t="s">
        <v>155</v>
      </c>
      <c r="C22" s="697"/>
      <c r="D22" s="697"/>
      <c r="E22" s="697"/>
      <c r="F22" s="697"/>
      <c r="G22" s="697"/>
      <c r="H22" s="697"/>
      <c r="I22" s="697"/>
      <c r="J22" s="697"/>
      <c r="K22" s="697"/>
      <c r="L22" s="697"/>
      <c r="M22" s="697"/>
      <c r="N22" s="697"/>
      <c r="O22" s="697"/>
      <c r="P22" s="697"/>
      <c r="Q22" s="697"/>
      <c r="R22" s="697"/>
      <c r="S22" s="697"/>
      <c r="T22" s="697"/>
      <c r="U22" s="697"/>
      <c r="V22" s="697"/>
      <c r="W22" s="678">
        <f>SUM(W12:AA21)</f>
        <v>0</v>
      </c>
      <c r="X22" s="679"/>
      <c r="Y22" s="679"/>
      <c r="Z22" s="679"/>
      <c r="AA22" s="679"/>
      <c r="AB22" s="82" t="s">
        <v>87</v>
      </c>
    </row>
    <row r="23" spans="2:46" ht="32.25" customHeight="1" x14ac:dyDescent="0.4">
      <c r="B23" s="680" t="s">
        <v>156</v>
      </c>
      <c r="C23" s="680"/>
      <c r="D23" s="680"/>
      <c r="E23" s="680"/>
      <c r="F23" s="680"/>
      <c r="G23" s="680"/>
      <c r="H23" s="680"/>
      <c r="I23" s="680"/>
      <c r="J23" s="680"/>
      <c r="K23" s="680"/>
      <c r="L23" s="680"/>
      <c r="M23" s="680"/>
      <c r="N23" s="680"/>
      <c r="O23" s="680"/>
      <c r="P23" s="680"/>
      <c r="Q23" s="680"/>
      <c r="R23" s="680"/>
      <c r="S23" s="680"/>
      <c r="T23" s="680"/>
      <c r="U23" s="680"/>
      <c r="V23" s="680"/>
      <c r="W23" s="113"/>
      <c r="AE23" s="3"/>
      <c r="AF23" s="3"/>
      <c r="AG23" s="3"/>
      <c r="AH23" s="3"/>
      <c r="AO23" s="3"/>
      <c r="AP23" s="3"/>
      <c r="AQ23" s="3"/>
      <c r="AR23" s="3"/>
      <c r="AS23" s="3"/>
    </row>
    <row r="24" spans="2:46" ht="18.75" customHeight="1" x14ac:dyDescent="0.4">
      <c r="B24" s="3"/>
      <c r="C24" s="153"/>
      <c r="D24" s="153"/>
      <c r="E24" s="153"/>
      <c r="F24" s="153"/>
      <c r="G24" s="153"/>
      <c r="H24" s="153"/>
      <c r="I24" s="153"/>
      <c r="J24" s="153"/>
      <c r="K24" s="153"/>
      <c r="L24" s="153"/>
      <c r="M24" s="153"/>
      <c r="N24" s="153"/>
      <c r="O24" s="153"/>
      <c r="P24" s="153"/>
      <c r="Q24" s="153"/>
      <c r="R24" s="153"/>
      <c r="S24" s="153"/>
      <c r="T24" s="153"/>
      <c r="U24" s="153"/>
      <c r="V24" s="681"/>
      <c r="W24" s="682"/>
      <c r="X24" s="682"/>
      <c r="Y24" s="682"/>
      <c r="Z24" s="682"/>
      <c r="AE24" s="3"/>
      <c r="AF24" s="168"/>
      <c r="AG24" s="3"/>
      <c r="AH24" s="3"/>
      <c r="AO24" s="3"/>
      <c r="AP24" s="3"/>
      <c r="AQ24" s="3"/>
      <c r="AR24" s="3"/>
      <c r="AS24" s="3"/>
    </row>
    <row r="25" spans="2:46" s="169" customFormat="1" ht="37.9" customHeight="1" x14ac:dyDescent="0.4">
      <c r="H25" s="170" t="s">
        <v>119</v>
      </c>
      <c r="I25" s="170"/>
      <c r="J25" s="170"/>
      <c r="K25" s="170"/>
      <c r="L25" s="170"/>
      <c r="M25" s="170"/>
      <c r="N25" s="170"/>
      <c r="O25" s="170"/>
      <c r="P25" s="170"/>
      <c r="Q25" s="683">
        <f>MAX(R32,R35,R39)</f>
        <v>0</v>
      </c>
      <c r="R25" s="683"/>
      <c r="S25" s="683"/>
      <c r="T25" s="683"/>
      <c r="U25" s="683"/>
      <c r="V25" s="683"/>
      <c r="W25" s="683"/>
      <c r="X25" s="683"/>
      <c r="Y25" s="683"/>
      <c r="Z25" s="683"/>
      <c r="AA25" s="171" t="s">
        <v>87</v>
      </c>
      <c r="AE25" s="3"/>
      <c r="AF25" s="3"/>
      <c r="AG25" s="9"/>
      <c r="AH25" s="9"/>
      <c r="AI25" s="9"/>
      <c r="AJ25" s="9"/>
      <c r="AO25" s="3"/>
      <c r="AP25" s="3"/>
      <c r="AQ25" s="3"/>
      <c r="AR25" s="3"/>
      <c r="AS25" s="3"/>
    </row>
    <row r="26" spans="2:46" ht="11.25" customHeight="1" x14ac:dyDescent="0.4">
      <c r="C26" s="113"/>
      <c r="D26" s="113"/>
      <c r="E26" s="113"/>
      <c r="F26" s="113"/>
      <c r="G26" s="113"/>
      <c r="H26" s="113"/>
      <c r="I26" s="113"/>
      <c r="J26" s="113"/>
      <c r="K26" s="113"/>
      <c r="L26" s="113"/>
      <c r="M26" s="113"/>
      <c r="N26" s="113"/>
      <c r="O26" s="113"/>
      <c r="P26" s="113"/>
      <c r="Q26" s="113"/>
      <c r="R26" s="113"/>
      <c r="S26" s="113"/>
      <c r="T26" s="113"/>
      <c r="U26" s="113"/>
      <c r="V26" s="682"/>
      <c r="W26" s="682"/>
      <c r="X26" s="682"/>
      <c r="Y26" s="682"/>
      <c r="Z26" s="682"/>
      <c r="AA26" s="682"/>
      <c r="AE26" s="3"/>
      <c r="AF26" s="3"/>
      <c r="AO26" s="3"/>
      <c r="AP26" s="3"/>
      <c r="AQ26" s="3"/>
      <c r="AR26" s="3"/>
      <c r="AS26" s="3"/>
    </row>
    <row r="27" spans="2:46" ht="11.25" customHeight="1" x14ac:dyDescent="0.4">
      <c r="AG27" s="3"/>
      <c r="AH27" s="3"/>
      <c r="AI27" s="3"/>
      <c r="AJ27" s="3"/>
      <c r="AO27" s="3"/>
      <c r="AP27" s="3"/>
      <c r="AQ27" s="3"/>
      <c r="AR27" s="3"/>
      <c r="AS27" s="3"/>
    </row>
    <row r="28" spans="2:46" hidden="1" x14ac:dyDescent="0.4">
      <c r="AG28" s="3"/>
      <c r="AH28" s="3"/>
      <c r="AI28" s="3"/>
      <c r="AJ28" s="3"/>
      <c r="AO28" s="3"/>
      <c r="AP28" s="3"/>
      <c r="AQ28" s="3"/>
      <c r="AR28" s="3"/>
      <c r="AS28" s="3"/>
    </row>
    <row r="29" spans="2:46" ht="13.35" hidden="1" customHeight="1" x14ac:dyDescent="0.4">
      <c r="B29" s="3"/>
      <c r="C29" s="3"/>
      <c r="D29" s="3"/>
      <c r="E29" s="3"/>
      <c r="F29" s="172" t="s">
        <v>234</v>
      </c>
      <c r="G29" s="3"/>
      <c r="H29" s="3"/>
      <c r="I29" s="3"/>
      <c r="J29" s="3"/>
      <c r="K29" s="3"/>
      <c r="L29" s="3"/>
      <c r="M29" s="3"/>
      <c r="N29" s="3"/>
      <c r="O29" s="3"/>
      <c r="P29" s="3"/>
      <c r="Q29" s="3"/>
      <c r="R29" s="3"/>
      <c r="S29" s="3"/>
      <c r="T29" s="3"/>
      <c r="U29" s="3"/>
      <c r="V29" s="3"/>
      <c r="W29" s="3"/>
      <c r="X29" s="3"/>
      <c r="Y29" s="3"/>
      <c r="Z29" s="3"/>
      <c r="AA29" s="3"/>
      <c r="AB29" s="3"/>
      <c r="AC29" s="3"/>
      <c r="AE29" s="3"/>
      <c r="AF29" s="3"/>
      <c r="AG29" s="3"/>
      <c r="AH29" s="3"/>
      <c r="AI29" s="3"/>
      <c r="AJ29" s="3"/>
      <c r="AO29" s="3"/>
      <c r="AP29" s="3"/>
      <c r="AQ29" s="3"/>
      <c r="AR29" s="3"/>
      <c r="AS29" s="3"/>
    </row>
    <row r="30" spans="2:46" ht="48" hidden="1" customHeight="1" x14ac:dyDescent="0.4">
      <c r="B30" s="693" t="s">
        <v>157</v>
      </c>
      <c r="C30" s="694"/>
      <c r="D30" s="695">
        <f>SUM(R12:T21)</f>
        <v>0</v>
      </c>
      <c r="E30" s="435"/>
      <c r="F30" s="79" t="s">
        <v>117</v>
      </c>
      <c r="G30" s="113"/>
      <c r="H30" s="113"/>
      <c r="I30" s="113"/>
      <c r="J30" s="113"/>
      <c r="K30" s="113"/>
      <c r="L30" s="113"/>
      <c r="M30" s="113"/>
      <c r="N30" s="113"/>
      <c r="O30" s="3"/>
      <c r="P30" s="3"/>
      <c r="Q30" s="3"/>
      <c r="R30" s="113"/>
      <c r="S30" s="3"/>
      <c r="T30" s="3"/>
      <c r="U30" s="3"/>
      <c r="V30" s="3"/>
      <c r="W30" s="3"/>
      <c r="X30" s="3"/>
      <c r="Y30" s="3"/>
      <c r="Z30" s="3"/>
      <c r="AA30" s="3"/>
      <c r="AB30" s="3"/>
      <c r="AC30" s="3"/>
      <c r="AE30" s="3"/>
      <c r="AF30" s="3"/>
      <c r="AG30" s="3"/>
      <c r="AH30" s="3"/>
      <c r="AO30" s="3"/>
      <c r="AP30" s="3"/>
      <c r="AQ30" s="3"/>
      <c r="AR30" s="3"/>
      <c r="AS30" s="3"/>
    </row>
    <row r="31" spans="2:46" ht="48" hidden="1" customHeight="1" x14ac:dyDescent="0.4">
      <c r="B31" s="3"/>
      <c r="C31" s="3"/>
      <c r="D31" s="3"/>
      <c r="E31" s="3"/>
      <c r="F31" s="3"/>
      <c r="G31" s="3"/>
      <c r="H31" s="3"/>
      <c r="I31" s="3"/>
      <c r="J31" s="3"/>
      <c r="K31" s="3"/>
      <c r="L31" s="684" t="s">
        <v>158</v>
      </c>
      <c r="M31" s="684"/>
      <c r="N31" s="684"/>
      <c r="O31" s="684"/>
      <c r="P31" s="684"/>
      <c r="Q31" s="684"/>
      <c r="R31" s="435" t="s">
        <v>159</v>
      </c>
      <c r="S31" s="435"/>
      <c r="T31" s="435"/>
      <c r="U31" s="435"/>
      <c r="Z31" s="3"/>
      <c r="AA31" s="3"/>
      <c r="AB31" s="3"/>
      <c r="AC31" s="3"/>
      <c r="AD31" s="3"/>
      <c r="AE31" s="152"/>
      <c r="AF31" s="3"/>
      <c r="AG31" s="3"/>
      <c r="AH31" s="3"/>
      <c r="AI31" s="3"/>
      <c r="AJ31" s="3"/>
    </row>
    <row r="32" spans="2:46" ht="48" hidden="1" customHeight="1" x14ac:dyDescent="0.4">
      <c r="B32" s="3"/>
      <c r="C32" s="3"/>
      <c r="D32" s="3"/>
      <c r="E32" s="3"/>
      <c r="F32" s="3"/>
      <c r="G32" s="3"/>
      <c r="H32" s="3"/>
      <c r="I32" s="3"/>
      <c r="J32" s="3"/>
      <c r="K32" s="3"/>
      <c r="L32" s="676" t="s">
        <v>259</v>
      </c>
      <c r="M32" s="676"/>
      <c r="N32" s="676"/>
      <c r="O32" s="676"/>
      <c r="P32" s="676"/>
      <c r="Q32" s="676"/>
      <c r="R32" s="435">
        <f>ROUNDDOWN(IF(AND(H6="戸建",D30&lt;6.34),MIN(W22,D30*190000,950000),0),-3)</f>
        <v>0</v>
      </c>
      <c r="S32" s="435"/>
      <c r="T32" s="435"/>
      <c r="U32" s="435"/>
      <c r="Z32" s="3"/>
      <c r="AA32" s="3"/>
      <c r="AB32" s="3"/>
      <c r="AC32" s="3"/>
      <c r="AD32" s="3"/>
      <c r="AE32" s="3"/>
      <c r="AF32" s="3"/>
      <c r="AG32" s="3"/>
      <c r="AH32" s="3"/>
      <c r="AI32" s="3"/>
      <c r="AJ32" s="3"/>
    </row>
    <row r="33" spans="2:45" ht="48" hidden="1" customHeight="1" x14ac:dyDescent="0.4">
      <c r="B33" s="3"/>
      <c r="C33" s="3"/>
      <c r="D33" s="3"/>
      <c r="E33" s="3"/>
      <c r="F33" s="79" t="s">
        <v>126</v>
      </c>
      <c r="G33" s="113"/>
      <c r="H33" s="113"/>
      <c r="I33" s="113"/>
      <c r="J33" s="113"/>
      <c r="K33" s="113"/>
      <c r="L33" s="113"/>
      <c r="M33" s="113"/>
      <c r="N33" s="113"/>
      <c r="O33" s="3"/>
      <c r="P33" s="3"/>
      <c r="Q33" s="3"/>
      <c r="R33" s="3"/>
      <c r="S33" s="3"/>
      <c r="T33" s="3"/>
      <c r="U33" s="3"/>
      <c r="Z33" s="3"/>
      <c r="AA33" s="3"/>
      <c r="AB33" s="3"/>
      <c r="AC33" s="3"/>
      <c r="AD33" s="3"/>
      <c r="AE33" s="3"/>
      <c r="AF33" s="3"/>
      <c r="AG33" s="3"/>
      <c r="AH33" s="3"/>
      <c r="AI33" s="3"/>
      <c r="AJ33" s="3"/>
    </row>
    <row r="34" spans="2:45" ht="48" hidden="1" customHeight="1" x14ac:dyDescent="0.4">
      <c r="B34" s="3"/>
      <c r="C34" s="3"/>
      <c r="D34" s="3"/>
      <c r="E34" s="3"/>
      <c r="L34" s="691" t="s">
        <v>158</v>
      </c>
      <c r="M34" s="691"/>
      <c r="N34" s="691"/>
      <c r="O34" s="691"/>
      <c r="P34" s="691"/>
      <c r="Q34" s="691"/>
      <c r="R34" s="688" t="s">
        <v>159</v>
      </c>
      <c r="S34" s="688"/>
      <c r="T34" s="688"/>
      <c r="U34" s="688"/>
      <c r="Z34" s="3"/>
      <c r="AA34" s="3"/>
      <c r="AB34" s="3"/>
      <c r="AC34" s="3"/>
      <c r="AD34" s="3"/>
      <c r="AE34" s="3"/>
      <c r="AF34" s="3"/>
      <c r="AG34" s="3"/>
      <c r="AH34" s="3"/>
      <c r="AI34" s="3"/>
      <c r="AJ34" s="3"/>
    </row>
    <row r="35" spans="2:45" ht="48" hidden="1" customHeight="1" x14ac:dyDescent="0.4">
      <c r="B35" s="3"/>
      <c r="C35" s="3"/>
      <c r="D35" s="3"/>
      <c r="E35" s="3"/>
      <c r="L35" s="689" t="s">
        <v>384</v>
      </c>
      <c r="M35" s="689"/>
      <c r="N35" s="689"/>
      <c r="O35" s="689"/>
      <c r="P35" s="689"/>
      <c r="Q35" s="689"/>
      <c r="R35" s="687">
        <f>ROUNDDOWN(IF(AND(H6="戸建",D30&gt;=6.34),MIN(W22,D30*150000),0),-3)</f>
        <v>0</v>
      </c>
      <c r="S35" s="687"/>
      <c r="T35" s="687"/>
      <c r="U35" s="687"/>
      <c r="Z35" s="3"/>
      <c r="AA35" s="3"/>
      <c r="AB35" s="3"/>
      <c r="AC35" s="3"/>
      <c r="AD35" s="3"/>
      <c r="AE35" s="3"/>
      <c r="AF35" s="3"/>
      <c r="AG35" s="3"/>
      <c r="AH35" s="3"/>
      <c r="AI35" s="3"/>
      <c r="AJ35" s="3"/>
    </row>
    <row r="36" spans="2:45" ht="48" hidden="1" customHeight="1" x14ac:dyDescent="0.4">
      <c r="B36" s="3"/>
      <c r="C36" s="3"/>
      <c r="D36" s="3"/>
      <c r="E36" s="3"/>
      <c r="F36" s="173" t="s">
        <v>235</v>
      </c>
      <c r="G36" s="3"/>
      <c r="H36" s="3"/>
      <c r="I36" s="3"/>
      <c r="J36" s="3"/>
      <c r="K36" s="3"/>
      <c r="L36" s="3"/>
      <c r="M36" s="3"/>
      <c r="N36" s="3"/>
      <c r="O36" s="3"/>
      <c r="P36" s="3"/>
      <c r="Q36" s="3"/>
      <c r="R36" s="3"/>
      <c r="S36" s="3"/>
      <c r="T36" s="3"/>
      <c r="U36" s="3"/>
      <c r="Z36" s="3"/>
      <c r="AA36" s="3"/>
      <c r="AB36" s="3"/>
      <c r="AC36" s="3"/>
      <c r="AE36" s="3"/>
      <c r="AF36" s="3"/>
      <c r="AG36" s="3"/>
      <c r="AH36" s="3"/>
      <c r="AI36" s="3"/>
      <c r="AJ36" s="3"/>
      <c r="AO36" s="3"/>
      <c r="AP36" s="3"/>
      <c r="AQ36" s="3"/>
      <c r="AR36" s="3"/>
      <c r="AS36" s="3"/>
    </row>
    <row r="37" spans="2:45" ht="48" hidden="1" customHeight="1" x14ac:dyDescent="0.4">
      <c r="B37" s="3"/>
      <c r="C37" s="3"/>
      <c r="D37" s="3"/>
      <c r="E37" s="3"/>
      <c r="F37" s="9" t="s">
        <v>236</v>
      </c>
      <c r="G37" s="113"/>
      <c r="H37" s="113"/>
      <c r="I37" s="113"/>
      <c r="J37" s="113"/>
      <c r="K37" s="113"/>
      <c r="L37" s="113"/>
      <c r="M37" s="113"/>
      <c r="N37" s="113"/>
      <c r="O37" s="3"/>
      <c r="P37" s="3"/>
      <c r="Q37" s="3"/>
      <c r="R37" s="3"/>
      <c r="S37" s="3"/>
      <c r="T37" s="3"/>
      <c r="U37" s="3"/>
      <c r="Z37" s="3"/>
      <c r="AA37" s="3"/>
      <c r="AB37" s="3"/>
      <c r="AC37" s="3"/>
      <c r="AE37" s="4"/>
      <c r="AF37" s="152"/>
      <c r="AG37" s="3"/>
      <c r="AH37" s="3"/>
      <c r="AI37" s="3"/>
      <c r="AJ37" s="3"/>
    </row>
    <row r="38" spans="2:45" ht="48" hidden="1" customHeight="1" x14ac:dyDescent="0.4">
      <c r="B38" s="3"/>
      <c r="C38" s="3"/>
      <c r="D38" s="3"/>
      <c r="E38" s="3"/>
      <c r="F38" s="3"/>
      <c r="G38" s="3"/>
      <c r="H38" s="3"/>
      <c r="I38" s="3"/>
      <c r="J38" s="3"/>
      <c r="K38" s="3"/>
      <c r="L38" s="692" t="s">
        <v>158</v>
      </c>
      <c r="M38" s="692"/>
      <c r="N38" s="692"/>
      <c r="O38" s="692"/>
      <c r="P38" s="692"/>
      <c r="Q38" s="692"/>
      <c r="R38" s="685" t="s">
        <v>159</v>
      </c>
      <c r="S38" s="685"/>
      <c r="T38" s="685"/>
      <c r="U38" s="685"/>
      <c r="Z38" s="3"/>
      <c r="AA38" s="3"/>
      <c r="AB38" s="3"/>
      <c r="AC38" s="3"/>
      <c r="AE38" s="3"/>
      <c r="AF38" s="3"/>
      <c r="AG38" s="3"/>
      <c r="AH38" s="3"/>
      <c r="AI38" s="3"/>
      <c r="AJ38" s="3"/>
    </row>
    <row r="39" spans="2:45" ht="110.25" hidden="1" customHeight="1" x14ac:dyDescent="0.4">
      <c r="B39" s="3"/>
      <c r="C39" s="3"/>
      <c r="D39" s="3"/>
      <c r="E39" s="3"/>
      <c r="F39" s="3"/>
      <c r="G39" s="3"/>
      <c r="H39" s="3"/>
      <c r="I39" s="3"/>
      <c r="J39" s="3"/>
      <c r="K39" s="3"/>
      <c r="L39" s="690" t="s">
        <v>389</v>
      </c>
      <c r="M39" s="690"/>
      <c r="N39" s="690"/>
      <c r="O39" s="690"/>
      <c r="P39" s="690"/>
      <c r="Q39" s="690"/>
      <c r="R39" s="686">
        <f>ROUNDDOWN(IF(H6="集合",W22,0),-3)</f>
        <v>0</v>
      </c>
      <c r="S39" s="686"/>
      <c r="T39" s="686"/>
      <c r="U39" s="686"/>
      <c r="Z39" s="3"/>
      <c r="AA39" s="3"/>
      <c r="AB39" s="3"/>
      <c r="AC39" s="3"/>
      <c r="AE39" s="3"/>
      <c r="AF39" s="3"/>
      <c r="AG39" s="3"/>
      <c r="AH39" s="3"/>
      <c r="AI39" s="3"/>
      <c r="AJ39" s="3"/>
    </row>
    <row r="40" spans="2:45" ht="48" customHeight="1" x14ac:dyDescent="0.4">
      <c r="B40" s="3"/>
      <c r="C40" s="3"/>
      <c r="D40" s="3"/>
      <c r="E40" s="3"/>
      <c r="F40" s="3"/>
      <c r="G40" s="3"/>
      <c r="H40" s="3"/>
      <c r="I40" s="3"/>
      <c r="J40" s="3"/>
      <c r="K40" s="3"/>
      <c r="L40" s="3"/>
      <c r="M40" s="3"/>
      <c r="N40" s="3"/>
      <c r="O40" s="3"/>
      <c r="P40" s="3"/>
      <c r="Q40" s="3"/>
      <c r="R40" s="3"/>
      <c r="S40" s="3"/>
      <c r="T40" s="3"/>
      <c r="U40" s="3"/>
      <c r="Z40" s="3"/>
      <c r="AA40" s="3"/>
      <c r="AB40" s="3"/>
      <c r="AC40" s="3"/>
      <c r="AE40" s="3"/>
      <c r="AF40" s="3"/>
      <c r="AG40" s="3"/>
      <c r="AH40" s="3"/>
      <c r="AI40" s="3"/>
      <c r="AJ40" s="3"/>
    </row>
    <row r="41" spans="2:45" ht="30" customHeight="1" x14ac:dyDescent="0.4">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sheetData>
  <sheetProtection algorithmName="SHA-512" hashValue="2D4pEj/d4pVl+Ao8lcIiebB9Mx/DZS1949PJ924dTHkeISCgbk/pr+05xlt25+YoMuAzQJhqXzdJzVxmOSpU3g==" saltValue="xyBEGvE/63N20UPxnw6FFw==" spinCount="100000" sheet="1" objects="1" scenarios="1"/>
  <dataConsolidate/>
  <mergeCells count="111">
    <mergeCell ref="R38:U38"/>
    <mergeCell ref="R39:U39"/>
    <mergeCell ref="R35:U35"/>
    <mergeCell ref="R34:U34"/>
    <mergeCell ref="C11:L11"/>
    <mergeCell ref="C12:K12"/>
    <mergeCell ref="C13:K13"/>
    <mergeCell ref="C21:K21"/>
    <mergeCell ref="C20:K20"/>
    <mergeCell ref="C19:K19"/>
    <mergeCell ref="C18:K18"/>
    <mergeCell ref="C17:K17"/>
    <mergeCell ref="C16:K16"/>
    <mergeCell ref="C15:K15"/>
    <mergeCell ref="C14:K14"/>
    <mergeCell ref="L35:Q35"/>
    <mergeCell ref="L39:Q39"/>
    <mergeCell ref="L34:Q34"/>
    <mergeCell ref="L38:Q38"/>
    <mergeCell ref="B30:C30"/>
    <mergeCell ref="D30:E30"/>
    <mergeCell ref="R31:U31"/>
    <mergeCell ref="R32:U32"/>
    <mergeCell ref="B22:V22"/>
    <mergeCell ref="W22:AA22"/>
    <mergeCell ref="B23:V23"/>
    <mergeCell ref="V24:Z24"/>
    <mergeCell ref="V26:AA26"/>
    <mergeCell ref="Q25:Z25"/>
    <mergeCell ref="L32:Q32"/>
    <mergeCell ref="L31:Q31"/>
    <mergeCell ref="AR20:AT20"/>
    <mergeCell ref="M21:P21"/>
    <mergeCell ref="R21:T21"/>
    <mergeCell ref="U21:V21"/>
    <mergeCell ref="W21:AA21"/>
    <mergeCell ref="AH21:AN21"/>
    <mergeCell ref="AR21:AT21"/>
    <mergeCell ref="M20:P20"/>
    <mergeCell ref="R20:T20"/>
    <mergeCell ref="U20:V20"/>
    <mergeCell ref="W20:AA20"/>
    <mergeCell ref="AH20:AN20"/>
    <mergeCell ref="AR18:AT18"/>
    <mergeCell ref="M19:P19"/>
    <mergeCell ref="R19:T19"/>
    <mergeCell ref="U19:V19"/>
    <mergeCell ref="W19:AA19"/>
    <mergeCell ref="AH19:AN19"/>
    <mergeCell ref="AR19:AT19"/>
    <mergeCell ref="M18:P18"/>
    <mergeCell ref="R18:T18"/>
    <mergeCell ref="U18:V18"/>
    <mergeCell ref="W18:AA18"/>
    <mergeCell ref="AH18:AN18"/>
    <mergeCell ref="AR16:AT16"/>
    <mergeCell ref="M17:P17"/>
    <mergeCell ref="R17:T17"/>
    <mergeCell ref="U17:V17"/>
    <mergeCell ref="W17:AA17"/>
    <mergeCell ref="AH17:AN17"/>
    <mergeCell ref="AR17:AT17"/>
    <mergeCell ref="M16:P16"/>
    <mergeCell ref="R16:T16"/>
    <mergeCell ref="U16:V16"/>
    <mergeCell ref="W16:AA16"/>
    <mergeCell ref="AH16:AN16"/>
    <mergeCell ref="AH12:AN12"/>
    <mergeCell ref="AR12:AT12"/>
    <mergeCell ref="M13:P13"/>
    <mergeCell ref="R13:T13"/>
    <mergeCell ref="U13:V13"/>
    <mergeCell ref="W13:AA13"/>
    <mergeCell ref="AH13:AN13"/>
    <mergeCell ref="AR13:AT13"/>
    <mergeCell ref="M15:P15"/>
    <mergeCell ref="R15:T15"/>
    <mergeCell ref="U15:V15"/>
    <mergeCell ref="W15:AA15"/>
    <mergeCell ref="AH15:AN15"/>
    <mergeCell ref="AR15:AT15"/>
    <mergeCell ref="M14:P14"/>
    <mergeCell ref="R14:T14"/>
    <mergeCell ref="U14:V14"/>
    <mergeCell ref="W14:AA14"/>
    <mergeCell ref="AH14:AN14"/>
    <mergeCell ref="AR14:AT14"/>
    <mergeCell ref="B1:L1"/>
    <mergeCell ref="M11:Q11"/>
    <mergeCell ref="R11:V11"/>
    <mergeCell ref="W11:AB11"/>
    <mergeCell ref="M12:P12"/>
    <mergeCell ref="R12:T12"/>
    <mergeCell ref="U12:V12"/>
    <mergeCell ref="W12:AA12"/>
    <mergeCell ref="H8:K8"/>
    <mergeCell ref="H9:K9"/>
    <mergeCell ref="B3:E3"/>
    <mergeCell ref="F3:AB3"/>
    <mergeCell ref="H6:I6"/>
    <mergeCell ref="J6:K6"/>
    <mergeCell ref="O8:U8"/>
    <mergeCell ref="O9:U9"/>
    <mergeCell ref="V8:AB8"/>
    <mergeCell ref="V9:AB9"/>
    <mergeCell ref="X6:AB6"/>
    <mergeCell ref="T6:V6"/>
    <mergeCell ref="B6:G6"/>
    <mergeCell ref="B8:G8"/>
    <mergeCell ref="B9:G9"/>
    <mergeCell ref="B5:M5"/>
  </mergeCells>
  <phoneticPr fontId="3"/>
  <conditionalFormatting sqref="H6">
    <cfRule type="expression" dxfId="53" priority="46">
      <formula>$H$6=""</formula>
    </cfRule>
  </conditionalFormatting>
  <conditionalFormatting sqref="C12">
    <cfRule type="expression" dxfId="52" priority="29">
      <formula>$M12=""</formula>
    </cfRule>
  </conditionalFormatting>
  <conditionalFormatting sqref="H8:K9">
    <cfRule type="expression" dxfId="51" priority="34">
      <formula>$H$8=""</formula>
    </cfRule>
  </conditionalFormatting>
  <conditionalFormatting sqref="J6:K6">
    <cfRule type="expression" dxfId="50" priority="45">
      <formula>AND($H$6="集合",$J$6="")</formula>
    </cfRule>
  </conditionalFormatting>
  <conditionalFormatting sqref="M12">
    <cfRule type="expression" dxfId="49" priority="28">
      <formula>$M12=""</formula>
    </cfRule>
  </conditionalFormatting>
  <conditionalFormatting sqref="R12:T12">
    <cfRule type="expression" dxfId="48" priority="47">
      <formula>$R12=""</formula>
    </cfRule>
  </conditionalFormatting>
  <conditionalFormatting sqref="V8:AB9">
    <cfRule type="containsBlanks" dxfId="47" priority="31">
      <formula>LEN(TRIM(V8))=0</formula>
    </cfRule>
  </conditionalFormatting>
  <conditionalFormatting sqref="C13">
    <cfRule type="expression" dxfId="46" priority="26">
      <formula>$M13=""</formula>
    </cfRule>
  </conditionalFormatting>
  <conditionalFormatting sqref="M13">
    <cfRule type="expression" dxfId="45" priority="25">
      <formula>$M13=""</formula>
    </cfRule>
  </conditionalFormatting>
  <conditionalFormatting sqref="R13:T13">
    <cfRule type="expression" dxfId="44" priority="27">
      <formula>$R13=""</formula>
    </cfRule>
  </conditionalFormatting>
  <conditionalFormatting sqref="C14">
    <cfRule type="expression" dxfId="43" priority="23">
      <formula>$M14=""</formula>
    </cfRule>
  </conditionalFormatting>
  <conditionalFormatting sqref="M14">
    <cfRule type="expression" dxfId="42" priority="22">
      <formula>$M14=""</formula>
    </cfRule>
  </conditionalFormatting>
  <conditionalFormatting sqref="R14:T14">
    <cfRule type="expression" dxfId="41" priority="24">
      <formula>$R14=""</formula>
    </cfRule>
  </conditionalFormatting>
  <conditionalFormatting sqref="C15">
    <cfRule type="expression" dxfId="40" priority="20">
      <formula>$M15=""</formula>
    </cfRule>
  </conditionalFormatting>
  <conditionalFormatting sqref="M15">
    <cfRule type="expression" dxfId="39" priority="19">
      <formula>$M15=""</formula>
    </cfRule>
  </conditionalFormatting>
  <conditionalFormatting sqref="R15:T15">
    <cfRule type="expression" dxfId="38" priority="21">
      <formula>$R15=""</formula>
    </cfRule>
  </conditionalFormatting>
  <conditionalFormatting sqref="C16">
    <cfRule type="expression" dxfId="37" priority="17">
      <formula>$M16=""</formula>
    </cfRule>
  </conditionalFormatting>
  <conditionalFormatting sqref="M16">
    <cfRule type="expression" dxfId="36" priority="16">
      <formula>$M16=""</formula>
    </cfRule>
  </conditionalFormatting>
  <conditionalFormatting sqref="R16:T16">
    <cfRule type="expression" dxfId="35" priority="18">
      <formula>$R16=""</formula>
    </cfRule>
  </conditionalFormatting>
  <conditionalFormatting sqref="C17">
    <cfRule type="expression" dxfId="34" priority="14">
      <formula>$M17=""</formula>
    </cfRule>
  </conditionalFormatting>
  <conditionalFormatting sqref="M17">
    <cfRule type="expression" dxfId="33" priority="13">
      <formula>$M17=""</formula>
    </cfRule>
  </conditionalFormatting>
  <conditionalFormatting sqref="R17:T17">
    <cfRule type="expression" dxfId="32" priority="15">
      <formula>$R17=""</formula>
    </cfRule>
  </conditionalFormatting>
  <conditionalFormatting sqref="C18">
    <cfRule type="expression" dxfId="31" priority="11">
      <formula>$M18=""</formula>
    </cfRule>
  </conditionalFormatting>
  <conditionalFormatting sqref="M18">
    <cfRule type="expression" dxfId="30" priority="10">
      <formula>$M18=""</formula>
    </cfRule>
  </conditionalFormatting>
  <conditionalFormatting sqref="R18:T18">
    <cfRule type="expression" dxfId="29" priority="12">
      <formula>$R18=""</formula>
    </cfRule>
  </conditionalFormatting>
  <conditionalFormatting sqref="C19">
    <cfRule type="expression" dxfId="28" priority="8">
      <formula>$M19=""</formula>
    </cfRule>
  </conditionalFormatting>
  <conditionalFormatting sqref="M19">
    <cfRule type="expression" dxfId="27" priority="7">
      <formula>$M19=""</formula>
    </cfRule>
  </conditionalFormatting>
  <conditionalFormatting sqref="R19:T19">
    <cfRule type="expression" dxfId="26" priority="9">
      <formula>$R19=""</formula>
    </cfRule>
  </conditionalFormatting>
  <conditionalFormatting sqref="C20">
    <cfRule type="expression" dxfId="25" priority="5">
      <formula>$M20=""</formula>
    </cfRule>
  </conditionalFormatting>
  <conditionalFormatting sqref="M20">
    <cfRule type="expression" dxfId="24" priority="4">
      <formula>$M20=""</formula>
    </cfRule>
  </conditionalFormatting>
  <conditionalFormatting sqref="R20:T20">
    <cfRule type="expression" dxfId="23" priority="6">
      <formula>$R20=""</formula>
    </cfRule>
  </conditionalFormatting>
  <conditionalFormatting sqref="C21">
    <cfRule type="expression" dxfId="22" priority="2">
      <formula>$M21=""</formula>
    </cfRule>
  </conditionalFormatting>
  <conditionalFormatting sqref="M21">
    <cfRule type="expression" dxfId="21" priority="1">
      <formula>$M21=""</formula>
    </cfRule>
  </conditionalFormatting>
  <conditionalFormatting sqref="R21:T21">
    <cfRule type="expression" dxfId="20" priority="3">
      <formula>$R21=""</formula>
    </cfRule>
  </conditionalFormatting>
  <dataValidations count="4">
    <dataValidation type="list" allowBlank="1" showInputMessage="1" showErrorMessage="1" sqref="H6:I6">
      <formula1>$BB$3:$BB$5</formula1>
    </dataValidation>
    <dataValidation type="whole" operator="notBetween" allowBlank="1" showInputMessage="1" showErrorMessage="1" errorTitle="数値が無効です" error="集合住宅の場合2以上の数値を入力してください。" sqref="J6:K6">
      <formula1>1</formula1>
      <formula2>1</formula2>
    </dataValidation>
    <dataValidation type="custom" allowBlank="1" showInputMessage="1" showErrorMessage="1" sqref="K8:K9">
      <formula1>R6&gt;=K8</formula1>
    </dataValidation>
    <dataValidation type="custom" allowBlank="1" showInputMessage="1" showErrorMessage="1" sqref="H8:J9">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14</xdr:col>
                    <xdr:colOff>66675</xdr:colOff>
                    <xdr:row>5</xdr:row>
                    <xdr:rowOff>57150</xdr:rowOff>
                  </from>
                  <to>
                    <xdr:col>15</xdr:col>
                    <xdr:colOff>57150</xdr:colOff>
                    <xdr:row>5</xdr:row>
                    <xdr:rowOff>381000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22</xdr:col>
                    <xdr:colOff>66675</xdr:colOff>
                    <xdr:row>5</xdr:row>
                    <xdr:rowOff>57150</xdr:rowOff>
                  </from>
                  <to>
                    <xdr:col>23</xdr:col>
                    <xdr:colOff>57150</xdr:colOff>
                    <xdr:row>5</xdr:row>
                    <xdr:rowOff>381000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18</xdr:col>
                    <xdr:colOff>66675</xdr:colOff>
                    <xdr:row>5</xdr:row>
                    <xdr:rowOff>57150</xdr:rowOff>
                  </from>
                  <to>
                    <xdr:col>19</xdr:col>
                    <xdr:colOff>57150</xdr:colOff>
                    <xdr:row>5</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O48"/>
  <sheetViews>
    <sheetView showGridLines="0" view="pageBreakPreview" zoomScale="70" zoomScaleSheetLayoutView="70" workbookViewId="0">
      <selection sqref="A1:K1"/>
    </sheetView>
  </sheetViews>
  <sheetFormatPr defaultColWidth="8.75" defaultRowHeight="18.75" x14ac:dyDescent="0.4"/>
  <cols>
    <col min="1" max="34" width="3.625" style="1" customWidth="1"/>
    <col min="35" max="35" width="5.25" style="127" customWidth="1"/>
    <col min="36" max="36" width="3.25" style="1" customWidth="1"/>
    <col min="37" max="16384" width="8.75" style="1"/>
  </cols>
  <sheetData>
    <row r="1" spans="1:41" ht="32.25" customHeight="1" x14ac:dyDescent="0.4">
      <c r="A1" s="698" t="s">
        <v>365</v>
      </c>
      <c r="B1" s="698"/>
      <c r="C1" s="698"/>
      <c r="D1" s="698"/>
      <c r="E1" s="698"/>
      <c r="F1" s="698"/>
      <c r="G1" s="698"/>
      <c r="H1" s="698"/>
      <c r="I1" s="698"/>
      <c r="J1" s="698"/>
      <c r="K1" s="698"/>
      <c r="L1" s="119"/>
      <c r="M1" s="119" t="s">
        <v>174</v>
      </c>
      <c r="N1" s="119"/>
      <c r="O1" s="119"/>
      <c r="P1" s="119"/>
      <c r="Q1" s="119"/>
      <c r="R1" s="119"/>
      <c r="S1" s="119"/>
      <c r="T1" s="119"/>
      <c r="U1" s="119"/>
      <c r="V1" s="119"/>
      <c r="W1" s="119"/>
      <c r="X1" s="119"/>
      <c r="Y1" s="119"/>
      <c r="Z1" s="119"/>
      <c r="AA1" s="119"/>
      <c r="AB1" s="119"/>
      <c r="AC1" s="119"/>
      <c r="AD1" s="119"/>
      <c r="AE1" s="119"/>
      <c r="AF1" s="119"/>
      <c r="AG1" s="119"/>
      <c r="AH1" s="119"/>
      <c r="AI1" s="119"/>
    </row>
    <row r="2" spans="1:41" ht="18" customHeight="1" x14ac:dyDescent="0.4">
      <c r="A2" s="120"/>
      <c r="B2" s="699" t="s">
        <v>175</v>
      </c>
      <c r="C2" s="699"/>
      <c r="D2" s="699"/>
      <c r="E2" s="699"/>
      <c r="F2" s="699"/>
      <c r="G2" s="699"/>
      <c r="H2" s="699"/>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row>
    <row r="3" spans="1:41" ht="18" customHeight="1" x14ac:dyDescent="0.4">
      <c r="A3" s="120"/>
      <c r="B3" s="700" t="s">
        <v>176</v>
      </c>
      <c r="C3" s="700"/>
      <c r="D3" s="700"/>
      <c r="E3" s="700"/>
      <c r="F3" s="700"/>
      <c r="G3" s="700"/>
      <c r="H3" s="700"/>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row>
    <row r="4" spans="1:41" ht="28.9" customHeight="1" x14ac:dyDescent="0.4">
      <c r="A4" s="120"/>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708"/>
      <c r="AC4" s="709"/>
      <c r="AD4" s="709"/>
      <c r="AE4" s="124" t="s">
        <v>177</v>
      </c>
      <c r="AF4" s="13"/>
      <c r="AG4" s="124" t="s">
        <v>178</v>
      </c>
      <c r="AH4" s="13"/>
      <c r="AI4" s="125" t="s">
        <v>179</v>
      </c>
    </row>
    <row r="5" spans="1:41" ht="6" customHeight="1" x14ac:dyDescent="0.4">
      <c r="A5" s="120"/>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H5" s="122"/>
      <c r="AI5" s="123"/>
    </row>
    <row r="6" spans="1:41" ht="37.9" customHeight="1" x14ac:dyDescent="0.4">
      <c r="A6" s="120"/>
      <c r="B6" s="701" t="s">
        <v>265</v>
      </c>
      <c r="C6" s="702"/>
      <c r="D6" s="702"/>
      <c r="E6" s="703"/>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row>
    <row r="7" spans="1:41" ht="37.9" customHeight="1" x14ac:dyDescent="0.4">
      <c r="A7" s="120"/>
      <c r="B7" s="701" t="s">
        <v>266</v>
      </c>
      <c r="C7" s="702"/>
      <c r="D7" s="702"/>
      <c r="E7" s="703"/>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row>
    <row r="8" spans="1:41" ht="18" customHeight="1" x14ac:dyDescent="0.4">
      <c r="A8" s="120"/>
      <c r="B8" s="711" t="s">
        <v>267</v>
      </c>
      <c r="C8" s="712"/>
      <c r="D8" s="712"/>
      <c r="E8" s="712"/>
      <c r="F8" s="715" t="s">
        <v>286</v>
      </c>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7"/>
    </row>
    <row r="9" spans="1:41" ht="37.5" customHeight="1" x14ac:dyDescent="0.4">
      <c r="A9" s="126"/>
      <c r="B9" s="713"/>
      <c r="C9" s="714"/>
      <c r="D9" s="714"/>
      <c r="E9" s="714"/>
      <c r="F9" s="705"/>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7"/>
    </row>
    <row r="10" spans="1:41" ht="9" customHeight="1" x14ac:dyDescent="0.4"/>
    <row r="11" spans="1:41" ht="43.9" customHeight="1" x14ac:dyDescent="0.4">
      <c r="B11" s="128"/>
      <c r="C11" s="129"/>
      <c r="D11" s="721" t="s">
        <v>376</v>
      </c>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2"/>
    </row>
    <row r="12" spans="1:41" ht="3.75" customHeight="1" x14ac:dyDescent="0.4">
      <c r="A12" s="120"/>
      <c r="B12" s="120"/>
      <c r="C12" s="120"/>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3"/>
    </row>
    <row r="13" spans="1:41" x14ac:dyDescent="0.4">
      <c r="B13" s="130" t="s">
        <v>180</v>
      </c>
    </row>
    <row r="14" spans="1:41" ht="40.15" customHeight="1" x14ac:dyDescent="0.4">
      <c r="B14" s="718" t="s">
        <v>181</v>
      </c>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20"/>
    </row>
    <row r="15" spans="1:41" x14ac:dyDescent="0.4">
      <c r="B15" s="718" t="s">
        <v>319</v>
      </c>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20"/>
    </row>
    <row r="16" spans="1:41" x14ac:dyDescent="0.4">
      <c r="B16" s="131" t="s">
        <v>182</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row>
    <row r="17" spans="2:35" ht="102" customHeight="1" x14ac:dyDescent="0.4">
      <c r="B17" s="723" t="s">
        <v>245</v>
      </c>
      <c r="C17" s="724"/>
      <c r="D17" s="724"/>
      <c r="E17" s="724"/>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5"/>
    </row>
    <row r="18" spans="2:35" ht="104.25" customHeight="1" x14ac:dyDescent="0.4">
      <c r="B18" s="726" t="s">
        <v>183</v>
      </c>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8"/>
    </row>
    <row r="19" spans="2:35" ht="19.899999999999999" customHeight="1" x14ac:dyDescent="0.4">
      <c r="B19" s="131" t="s">
        <v>184</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row>
    <row r="20" spans="2:35" ht="19.899999999999999" customHeight="1" x14ac:dyDescent="0.4">
      <c r="B20" s="718" t="s">
        <v>185</v>
      </c>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720"/>
    </row>
    <row r="21" spans="2:35" ht="5.45" hidden="1" customHeight="1" x14ac:dyDescent="0.4">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row>
    <row r="22" spans="2:35" ht="19.899999999999999" customHeight="1" x14ac:dyDescent="0.4">
      <c r="B22" s="131" t="s">
        <v>276</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row>
    <row r="23" spans="2:35" ht="53.45" customHeight="1" x14ac:dyDescent="0.4">
      <c r="B23" s="718" t="s">
        <v>278</v>
      </c>
      <c r="C23" s="719"/>
      <c r="D23" s="719"/>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19"/>
      <c r="AI23" s="720"/>
    </row>
    <row r="24" spans="2:35" ht="5.45" customHeight="1" x14ac:dyDescent="0.4">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row>
    <row r="25" spans="2:35" ht="19.899999999999999" customHeight="1" x14ac:dyDescent="0.4">
      <c r="B25" s="131" t="s">
        <v>279</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row>
    <row r="26" spans="2:35" ht="21.6" customHeight="1" x14ac:dyDescent="0.4">
      <c r="B26" s="718" t="s">
        <v>186</v>
      </c>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20"/>
    </row>
    <row r="27" spans="2:35" ht="21" customHeight="1" x14ac:dyDescent="0.4">
      <c r="B27" s="718" t="s">
        <v>187</v>
      </c>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20"/>
    </row>
    <row r="28" spans="2:35" ht="21" customHeight="1" x14ac:dyDescent="0.4">
      <c r="B28" s="718" t="s">
        <v>188</v>
      </c>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20"/>
    </row>
    <row r="29" spans="2:35" ht="33" customHeight="1" x14ac:dyDescent="0.4">
      <c r="B29" s="718" t="s">
        <v>189</v>
      </c>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20"/>
    </row>
    <row r="30" spans="2:35" ht="41.45" customHeight="1" x14ac:dyDescent="0.4">
      <c r="B30" s="718" t="s">
        <v>190</v>
      </c>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20"/>
    </row>
    <row r="31" spans="2:35" ht="38.25" customHeight="1" x14ac:dyDescent="0.4">
      <c r="B31" s="718" t="s">
        <v>191</v>
      </c>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20"/>
    </row>
    <row r="32" spans="2:35" ht="60" customHeight="1" x14ac:dyDescent="0.4">
      <c r="B32" s="718" t="s">
        <v>415</v>
      </c>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19"/>
      <c r="AI32" s="720"/>
    </row>
    <row r="33" spans="2:35" ht="19.899999999999999" customHeight="1" x14ac:dyDescent="0.4">
      <c r="B33" s="718" t="s">
        <v>192</v>
      </c>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20"/>
    </row>
    <row r="34" spans="2:35" ht="19.899999999999999" customHeight="1" x14ac:dyDescent="0.4">
      <c r="B34" s="131" t="s">
        <v>280</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row>
    <row r="35" spans="2:35" ht="19.899999999999999" customHeight="1" x14ac:dyDescent="0.4">
      <c r="B35" s="718" t="s">
        <v>193</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20"/>
    </row>
    <row r="36" spans="2:35" ht="19.899999999999999" customHeight="1" x14ac:dyDescent="0.4">
      <c r="B36" s="718" t="s">
        <v>194</v>
      </c>
      <c r="C36" s="719"/>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20"/>
    </row>
    <row r="37" spans="2:35" ht="56.45" customHeight="1" x14ac:dyDescent="0.4">
      <c r="B37" s="718" t="s">
        <v>195</v>
      </c>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19"/>
      <c r="AC37" s="719"/>
      <c r="AD37" s="719"/>
      <c r="AE37" s="719"/>
      <c r="AF37" s="719"/>
      <c r="AG37" s="719"/>
      <c r="AH37" s="719"/>
      <c r="AI37" s="720"/>
    </row>
    <row r="38" spans="2:35" ht="41.45" customHeight="1" x14ac:dyDescent="0.4">
      <c r="B38" s="718" t="s">
        <v>253</v>
      </c>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20"/>
    </row>
    <row r="39" spans="2:35" ht="19.899999999999999" customHeight="1" x14ac:dyDescent="0.4">
      <c r="B39" s="131" t="s">
        <v>281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row>
    <row r="40" spans="2:35" ht="20.45" customHeight="1" x14ac:dyDescent="0.4">
      <c r="B40" s="718" t="s">
        <v>246</v>
      </c>
      <c r="C40" s="719"/>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c r="AH40" s="719"/>
      <c r="AI40" s="720"/>
    </row>
    <row r="41" spans="2:35" ht="19.899999999999999" customHeight="1" x14ac:dyDescent="0.4">
      <c r="B41" s="131" t="s">
        <v>282</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row>
    <row r="42" spans="2:35" ht="20.45" customHeight="1" x14ac:dyDescent="0.4">
      <c r="B42" s="718" t="s">
        <v>196</v>
      </c>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20"/>
    </row>
    <row r="43" spans="2:35" ht="20.45" customHeight="1" x14ac:dyDescent="0.4">
      <c r="B43" s="718" t="s">
        <v>197</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20"/>
    </row>
    <row r="44" spans="2:35" ht="20.45" customHeight="1" x14ac:dyDescent="0.4">
      <c r="B44" s="718" t="s">
        <v>198</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20"/>
    </row>
    <row r="45" spans="2:35" ht="20.45" customHeight="1" x14ac:dyDescent="0.4">
      <c r="B45" s="718" t="s">
        <v>239</v>
      </c>
      <c r="C45" s="719"/>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20"/>
    </row>
    <row r="46" spans="2:35" ht="19.899999999999999" customHeight="1" x14ac:dyDescent="0.4">
      <c r="B46" s="131" t="s">
        <v>380</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row>
    <row r="47" spans="2:35" ht="36" customHeight="1" x14ac:dyDescent="0.4">
      <c r="B47" s="718" t="s">
        <v>381</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20"/>
    </row>
    <row r="48" spans="2:35" ht="3.75" customHeight="1" x14ac:dyDescent="0.4"/>
  </sheetData>
  <mergeCells count="36">
    <mergeCell ref="B32:AI32"/>
    <mergeCell ref="B47:AI47"/>
    <mergeCell ref="B42:AI42"/>
    <mergeCell ref="B43:AI43"/>
    <mergeCell ref="B44:AI44"/>
    <mergeCell ref="B45:AI45"/>
    <mergeCell ref="B33:AI33"/>
    <mergeCell ref="B35:AI35"/>
    <mergeCell ref="B36:AI36"/>
    <mergeCell ref="B37:AI37"/>
    <mergeCell ref="B40:AI40"/>
    <mergeCell ref="B38:AI38"/>
    <mergeCell ref="B31:AI31"/>
    <mergeCell ref="D11:AI11"/>
    <mergeCell ref="B14:AI14"/>
    <mergeCell ref="B15:AI15"/>
    <mergeCell ref="B17:AI17"/>
    <mergeCell ref="B18:AI18"/>
    <mergeCell ref="B20:AI20"/>
    <mergeCell ref="B26:AI26"/>
    <mergeCell ref="B27:AI27"/>
    <mergeCell ref="B28:AI28"/>
    <mergeCell ref="B29:AI29"/>
    <mergeCell ref="B30:AI30"/>
    <mergeCell ref="B23:AI23"/>
    <mergeCell ref="F9:AI9"/>
    <mergeCell ref="AB4:AD4"/>
    <mergeCell ref="B7:E7"/>
    <mergeCell ref="F7:AI7"/>
    <mergeCell ref="B8:E9"/>
    <mergeCell ref="F8:AI8"/>
    <mergeCell ref="A1:K1"/>
    <mergeCell ref="B2:H2"/>
    <mergeCell ref="B3:H3"/>
    <mergeCell ref="B6:E6"/>
    <mergeCell ref="F6:AI6"/>
  </mergeCells>
  <phoneticPr fontId="3"/>
  <conditionalFormatting sqref="AB4:AD4">
    <cfRule type="containsBlanks" dxfId="19" priority="1">
      <formula>LEN(TRIM(AB4))=0</formula>
    </cfRule>
  </conditionalFormatting>
  <conditionalFormatting sqref="AF4 AH4">
    <cfRule type="cellIs" dxfId="18" priority="2" operator="equal">
      <formula>""</formula>
    </cfRule>
  </conditionalFormatting>
  <printOptions horizontalCentered="1" verticalCentered="1"/>
  <pageMargins left="0.51181102362204722" right="0.51181102362204722" top="0.15748031496062992" bottom="0.15748031496062992" header="0.11811023622047245" footer="0.11811023622047245"/>
  <pageSetup paperSize="9" scale="62"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10</xdr:row>
                    <xdr:rowOff>66675</xdr:rowOff>
                  </from>
                  <to>
                    <xdr:col>2</xdr:col>
                    <xdr:colOff>114300</xdr:colOff>
                    <xdr:row>10</xdr:row>
                    <xdr:rowOff>476250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I54"/>
  <sheetViews>
    <sheetView showGridLines="0" view="pageBreakPreview" zoomScale="70" zoomScaleSheetLayoutView="70" workbookViewId="0">
      <selection sqref="A1:K1"/>
    </sheetView>
  </sheetViews>
  <sheetFormatPr defaultColWidth="8.75" defaultRowHeight="18.75" x14ac:dyDescent="0.4"/>
  <cols>
    <col min="1" max="3" width="3.625" style="1" customWidth="1"/>
    <col min="4" max="30" width="3.875" style="1" customWidth="1"/>
    <col min="31" max="31" width="5.25" style="1" customWidth="1"/>
    <col min="32" max="32" width="3.875" style="1" customWidth="1"/>
    <col min="33" max="33" width="5.25" style="1" customWidth="1"/>
    <col min="34" max="34" width="3.875" style="1" customWidth="1"/>
    <col min="35" max="35" width="5.25" style="127" customWidth="1"/>
    <col min="36" max="36" width="3.25" style="1" customWidth="1"/>
    <col min="37" max="16384" width="8.75" style="1"/>
  </cols>
  <sheetData>
    <row r="1" spans="1:35" ht="36" customHeight="1" x14ac:dyDescent="0.4">
      <c r="A1" s="698" t="s">
        <v>365</v>
      </c>
      <c r="B1" s="698"/>
      <c r="C1" s="698"/>
      <c r="D1" s="698"/>
      <c r="E1" s="698"/>
      <c r="F1" s="698"/>
      <c r="G1" s="698"/>
      <c r="H1" s="698"/>
      <c r="I1" s="698"/>
      <c r="J1" s="698"/>
      <c r="K1" s="698"/>
      <c r="L1" s="135"/>
      <c r="M1" s="119" t="s">
        <v>199</v>
      </c>
      <c r="N1" s="119"/>
      <c r="O1" s="119"/>
      <c r="P1" s="119"/>
      <c r="Q1" s="119"/>
      <c r="R1" s="119"/>
      <c r="S1" s="119"/>
      <c r="T1" s="119"/>
      <c r="U1" s="119"/>
      <c r="V1" s="119"/>
      <c r="W1" s="119"/>
      <c r="X1" s="119"/>
      <c r="Y1" s="119"/>
      <c r="Z1" s="119"/>
      <c r="AA1" s="119"/>
      <c r="AB1" s="119"/>
      <c r="AC1" s="119"/>
      <c r="AD1" s="119"/>
      <c r="AE1" s="119"/>
      <c r="AF1" s="119"/>
      <c r="AG1" s="119"/>
      <c r="AH1" s="119"/>
      <c r="AI1" s="119"/>
    </row>
    <row r="2" spans="1:35" ht="18" customHeight="1" x14ac:dyDescent="0.4">
      <c r="A2" s="120"/>
      <c r="B2" s="699" t="s">
        <v>175</v>
      </c>
      <c r="C2" s="699"/>
      <c r="D2" s="699"/>
      <c r="E2" s="699"/>
      <c r="F2" s="699"/>
      <c r="G2" s="699"/>
      <c r="H2" s="699"/>
      <c r="I2" s="121"/>
      <c r="J2" s="121"/>
      <c r="K2" s="121"/>
      <c r="L2" s="121"/>
      <c r="M2" s="121"/>
      <c r="N2" s="121"/>
      <c r="O2" s="121"/>
      <c r="P2" s="121"/>
      <c r="Q2" s="121"/>
      <c r="R2" s="121"/>
      <c r="S2" s="121"/>
      <c r="T2" s="121"/>
      <c r="U2" s="121"/>
      <c r="V2" s="119"/>
      <c r="W2" s="119"/>
      <c r="X2" s="119"/>
      <c r="Y2" s="119"/>
      <c r="Z2" s="119"/>
      <c r="AA2" s="119"/>
      <c r="AB2" s="119"/>
      <c r="AC2" s="119"/>
      <c r="AD2" s="119"/>
      <c r="AE2" s="119"/>
      <c r="AF2" s="119"/>
      <c r="AG2" s="119"/>
      <c r="AH2" s="119"/>
      <c r="AI2" s="119"/>
    </row>
    <row r="3" spans="1:35" ht="18" customHeight="1" x14ac:dyDescent="0.4">
      <c r="A3" s="120"/>
      <c r="B3" s="700" t="s">
        <v>176</v>
      </c>
      <c r="C3" s="700"/>
      <c r="D3" s="700"/>
      <c r="E3" s="700"/>
      <c r="F3" s="700"/>
      <c r="G3" s="700"/>
      <c r="H3" s="700"/>
      <c r="I3" s="121"/>
      <c r="J3" s="121"/>
      <c r="K3" s="121"/>
      <c r="L3" s="121"/>
      <c r="M3" s="121"/>
      <c r="N3" s="121"/>
      <c r="O3" s="121"/>
      <c r="P3" s="121"/>
      <c r="Q3" s="121"/>
      <c r="R3" s="121"/>
      <c r="S3" s="121"/>
      <c r="T3" s="121"/>
      <c r="U3" s="121"/>
      <c r="V3" s="119"/>
      <c r="W3" s="119"/>
      <c r="X3" s="119"/>
      <c r="Y3" s="119"/>
      <c r="Z3" s="119"/>
      <c r="AA3" s="119"/>
      <c r="AB3" s="119"/>
    </row>
    <row r="4" spans="1:35" ht="31.15" customHeight="1" x14ac:dyDescent="0.4">
      <c r="A4" s="120"/>
      <c r="I4" s="122"/>
      <c r="J4" s="122"/>
      <c r="K4" s="122"/>
      <c r="L4" s="122"/>
      <c r="M4" s="122"/>
      <c r="N4" s="122"/>
      <c r="O4" s="122"/>
      <c r="P4" s="122"/>
      <c r="Q4" s="122"/>
      <c r="R4" s="122"/>
      <c r="S4" s="122"/>
      <c r="T4" s="122"/>
      <c r="U4" s="122"/>
      <c r="V4" s="122"/>
      <c r="W4" s="122"/>
      <c r="X4" s="122"/>
      <c r="Y4" s="122"/>
      <c r="Z4" s="122"/>
      <c r="AA4" s="122"/>
      <c r="AB4" s="708"/>
      <c r="AC4" s="709"/>
      <c r="AD4" s="709"/>
      <c r="AE4" s="124" t="s">
        <v>177</v>
      </c>
      <c r="AF4" s="13"/>
      <c r="AG4" s="124" t="s">
        <v>178</v>
      </c>
      <c r="AH4" s="13"/>
      <c r="AI4" s="125" t="s">
        <v>179</v>
      </c>
    </row>
    <row r="5" spans="1:35" ht="10.15" customHeight="1" x14ac:dyDescent="0.4">
      <c r="A5" s="120"/>
      <c r="B5" s="738"/>
      <c r="C5" s="738"/>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3"/>
    </row>
    <row r="6" spans="1:35" ht="28.9" customHeight="1" x14ac:dyDescent="0.4">
      <c r="A6" s="120"/>
      <c r="B6" s="120"/>
      <c r="C6" s="120"/>
      <c r="D6" s="122"/>
      <c r="E6" s="122"/>
      <c r="F6" s="122"/>
      <c r="G6" s="122"/>
      <c r="H6" s="122"/>
      <c r="I6" s="122"/>
      <c r="J6" s="122"/>
      <c r="K6" s="122"/>
      <c r="L6" s="122"/>
      <c r="M6" s="122"/>
      <c r="N6" s="122"/>
      <c r="O6" s="122"/>
      <c r="P6" s="122"/>
      <c r="Q6" s="122"/>
      <c r="R6" s="122"/>
      <c r="S6" s="122"/>
      <c r="T6" s="122"/>
      <c r="U6" s="739" t="s">
        <v>200</v>
      </c>
      <c r="V6" s="739"/>
      <c r="W6" s="739"/>
      <c r="X6" s="739"/>
      <c r="Y6" s="743"/>
      <c r="Z6" s="743"/>
      <c r="AA6" s="743"/>
      <c r="AB6" s="743"/>
      <c r="AC6" s="743"/>
      <c r="AD6" s="743"/>
      <c r="AE6" s="743"/>
      <c r="AF6" s="743"/>
      <c r="AG6" s="743"/>
      <c r="AH6" s="743"/>
      <c r="AI6" s="743"/>
    </row>
    <row r="7" spans="1:35" ht="32.1" customHeight="1" x14ac:dyDescent="0.4">
      <c r="A7" s="120"/>
      <c r="B7" s="744" t="s">
        <v>201</v>
      </c>
      <c r="C7" s="744"/>
      <c r="D7" s="744"/>
      <c r="E7" s="744"/>
      <c r="F7" s="745"/>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7"/>
    </row>
    <row r="8" spans="1:35" ht="32.1" customHeight="1" x14ac:dyDescent="0.4">
      <c r="A8" s="136"/>
      <c r="B8" s="729" t="s">
        <v>202</v>
      </c>
      <c r="C8" s="730"/>
      <c r="D8" s="730"/>
      <c r="E8" s="731"/>
      <c r="F8" s="732"/>
      <c r="G8" s="733"/>
      <c r="H8" s="733"/>
      <c r="I8" s="733"/>
      <c r="J8" s="733"/>
      <c r="K8" s="733"/>
      <c r="L8" s="733"/>
      <c r="M8" s="733"/>
      <c r="N8" s="733"/>
      <c r="O8" s="733"/>
      <c r="P8" s="733"/>
      <c r="Q8" s="733"/>
      <c r="R8" s="733"/>
      <c r="S8" s="733"/>
      <c r="T8" s="734"/>
      <c r="U8" s="735" t="s">
        <v>66</v>
      </c>
      <c r="V8" s="736"/>
      <c r="W8" s="736"/>
      <c r="X8" s="737"/>
      <c r="Y8" s="732"/>
      <c r="Z8" s="733"/>
      <c r="AA8" s="733"/>
      <c r="AB8" s="733"/>
      <c r="AC8" s="733"/>
      <c r="AD8" s="733"/>
      <c r="AE8" s="733"/>
      <c r="AF8" s="733"/>
      <c r="AG8" s="733"/>
      <c r="AH8" s="733"/>
      <c r="AI8" s="734"/>
    </row>
    <row r="9" spans="1:35" x14ac:dyDescent="0.4">
      <c r="A9" s="136"/>
      <c r="B9" s="711" t="s">
        <v>60</v>
      </c>
      <c r="C9" s="712"/>
      <c r="D9" s="712"/>
      <c r="E9" s="712"/>
      <c r="F9" s="715" t="s">
        <v>286</v>
      </c>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7"/>
    </row>
    <row r="10" spans="1:35" ht="32.1" customHeight="1" x14ac:dyDescent="0.4">
      <c r="A10" s="126"/>
      <c r="B10" s="713"/>
      <c r="C10" s="714"/>
      <c r="D10" s="714"/>
      <c r="E10" s="714"/>
      <c r="F10" s="740"/>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2"/>
    </row>
    <row r="11" spans="1:35" ht="9.6" customHeight="1" x14ac:dyDescent="0.4"/>
    <row r="12" spans="1:35" ht="45" customHeight="1" x14ac:dyDescent="0.4">
      <c r="B12" s="128"/>
      <c r="C12" s="129"/>
      <c r="D12" s="719" t="s">
        <v>377</v>
      </c>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719"/>
      <c r="AC12" s="719"/>
      <c r="AD12" s="719"/>
      <c r="AE12" s="719"/>
      <c r="AF12" s="719"/>
      <c r="AG12" s="719"/>
      <c r="AH12" s="719"/>
      <c r="AI12" s="720"/>
    </row>
    <row r="13" spans="1:35" ht="9.6" customHeight="1" x14ac:dyDescent="0.4"/>
    <row r="14" spans="1:35" x14ac:dyDescent="0.4">
      <c r="B14" s="1" t="s">
        <v>203</v>
      </c>
    </row>
    <row r="15" spans="1:35" ht="42.75" customHeight="1" x14ac:dyDescent="0.4">
      <c r="B15" s="718" t="s">
        <v>204</v>
      </c>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20"/>
    </row>
    <row r="16" spans="1:35" ht="24.75" customHeight="1" x14ac:dyDescent="0.4">
      <c r="B16" s="718" t="s">
        <v>320</v>
      </c>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19"/>
      <c r="AI16" s="720"/>
    </row>
    <row r="17" spans="2:35" ht="8.4499999999999993" customHeight="1" x14ac:dyDescent="0.4">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row>
    <row r="18" spans="2:35" x14ac:dyDescent="0.4">
      <c r="B18" s="132" t="s">
        <v>182</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row>
    <row r="19" spans="2:35" ht="227.25" customHeight="1" x14ac:dyDescent="0.4">
      <c r="B19" s="718" t="s">
        <v>247</v>
      </c>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20"/>
    </row>
    <row r="20" spans="2:35" ht="6.6" customHeight="1" x14ac:dyDescent="0.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row>
    <row r="21" spans="2:35" ht="19.899999999999999" customHeight="1" x14ac:dyDescent="0.4">
      <c r="B21" s="132" t="s">
        <v>184</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row>
    <row r="22" spans="2:35" ht="19.899999999999999" customHeight="1" x14ac:dyDescent="0.4">
      <c r="B22" s="718" t="s">
        <v>205</v>
      </c>
      <c r="C22" s="719"/>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20"/>
    </row>
    <row r="23" spans="2:35" ht="6.6" customHeight="1" x14ac:dyDescent="0.4">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row>
    <row r="24" spans="2:35" ht="19.899999999999999" customHeight="1" x14ac:dyDescent="0.4">
      <c r="B24" s="131" t="s">
        <v>277</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row>
    <row r="25" spans="2:35" ht="53.45" customHeight="1" x14ac:dyDescent="0.4">
      <c r="B25" s="718" t="s">
        <v>278</v>
      </c>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20"/>
    </row>
    <row r="26" spans="2:35" ht="5.45" customHeight="1" x14ac:dyDescent="0.4">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row>
    <row r="27" spans="2:35" ht="19.899999999999999" customHeight="1" x14ac:dyDescent="0.4">
      <c r="B27" s="132" t="s">
        <v>279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row>
    <row r="28" spans="2:35" ht="22.5" customHeight="1" x14ac:dyDescent="0.4">
      <c r="B28" s="718" t="s">
        <v>206</v>
      </c>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20"/>
    </row>
    <row r="29" spans="2:35" ht="21" customHeight="1" x14ac:dyDescent="0.4">
      <c r="B29" s="718" t="s">
        <v>207</v>
      </c>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20"/>
    </row>
    <row r="30" spans="2:35" ht="21" customHeight="1" x14ac:dyDescent="0.4">
      <c r="B30" s="718" t="s">
        <v>208</v>
      </c>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20"/>
    </row>
    <row r="31" spans="2:35" ht="38.25" customHeight="1" x14ac:dyDescent="0.4">
      <c r="B31" s="718" t="s">
        <v>248</v>
      </c>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20"/>
    </row>
    <row r="32" spans="2:35" ht="38.25" customHeight="1" x14ac:dyDescent="0.4">
      <c r="B32" s="718" t="s">
        <v>249</v>
      </c>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19"/>
      <c r="AI32" s="720"/>
    </row>
    <row r="33" spans="2:35" ht="38.25" customHeight="1" x14ac:dyDescent="0.4">
      <c r="B33" s="718" t="s">
        <v>209</v>
      </c>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20"/>
    </row>
    <row r="34" spans="2:35" ht="66" customHeight="1" x14ac:dyDescent="0.4">
      <c r="B34" s="718" t="s">
        <v>414</v>
      </c>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20"/>
    </row>
    <row r="35" spans="2:35" ht="19.899999999999999" customHeight="1" x14ac:dyDescent="0.4">
      <c r="B35" s="718" t="s">
        <v>210</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20"/>
    </row>
    <row r="36" spans="2:35" ht="6.6" customHeight="1" x14ac:dyDescent="0.4">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row>
    <row r="37" spans="2:35" ht="19.899999999999999" customHeight="1" x14ac:dyDescent="0.4">
      <c r="B37" s="132" t="s">
        <v>283</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row>
    <row r="38" spans="2:35" ht="19.899999999999999" customHeight="1" x14ac:dyDescent="0.4">
      <c r="B38" s="718" t="s">
        <v>211</v>
      </c>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20"/>
    </row>
    <row r="39" spans="2:35" ht="19.899999999999999" customHeight="1" x14ac:dyDescent="0.4">
      <c r="B39" s="718" t="s">
        <v>212</v>
      </c>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20"/>
    </row>
    <row r="40" spans="2:35" ht="61.15" customHeight="1" x14ac:dyDescent="0.4">
      <c r="B40" s="718" t="s">
        <v>213</v>
      </c>
      <c r="C40" s="719"/>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c r="AH40" s="719"/>
      <c r="AI40" s="720"/>
    </row>
    <row r="41" spans="2:35" ht="41.45" customHeight="1" x14ac:dyDescent="0.4">
      <c r="B41" s="718" t="s">
        <v>254</v>
      </c>
      <c r="C41" s="719"/>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c r="AF41" s="719"/>
      <c r="AG41" s="719"/>
      <c r="AH41" s="719"/>
      <c r="AI41" s="720"/>
    </row>
    <row r="42" spans="2:35" ht="6.6" customHeight="1" x14ac:dyDescent="0.4">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row>
    <row r="43" spans="2:35" ht="19.899999999999999" customHeight="1" x14ac:dyDescent="0.4">
      <c r="B43" s="132" t="s">
        <v>284</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row>
    <row r="44" spans="2:35" ht="40.5" customHeight="1" x14ac:dyDescent="0.4">
      <c r="B44" s="718" t="s">
        <v>214</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20"/>
    </row>
    <row r="45" spans="2:35" ht="6.6" customHeight="1" x14ac:dyDescent="0.4">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row>
    <row r="46" spans="2:35" ht="19.899999999999999" customHeight="1" x14ac:dyDescent="0.4">
      <c r="B46" s="132" t="s">
        <v>282</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row>
    <row r="47" spans="2:35" ht="20.45" customHeight="1" x14ac:dyDescent="0.4">
      <c r="B47" s="718" t="s">
        <v>215</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20"/>
    </row>
    <row r="48" spans="2:35" ht="20.45" customHeight="1" x14ac:dyDescent="0.4">
      <c r="B48" s="718" t="s">
        <v>216</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20"/>
    </row>
    <row r="49" spans="2:35" ht="20.45" customHeight="1" x14ac:dyDescent="0.4">
      <c r="B49" s="718" t="s">
        <v>217</v>
      </c>
      <c r="C49" s="719"/>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719"/>
      <c r="AI49" s="720"/>
    </row>
    <row r="50" spans="2:35" ht="20.45" customHeight="1" x14ac:dyDescent="0.4">
      <c r="B50" s="718" t="s">
        <v>240</v>
      </c>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20"/>
    </row>
    <row r="51" spans="2:35" ht="6.75" customHeight="1" x14ac:dyDescent="0.4"/>
    <row r="52" spans="2:35" ht="19.899999999999999" customHeight="1" x14ac:dyDescent="0.4">
      <c r="B52" s="132" t="s">
        <v>380</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row>
    <row r="53" spans="2:35" ht="36" customHeight="1" x14ac:dyDescent="0.4">
      <c r="B53" s="718" t="s">
        <v>381</v>
      </c>
      <c r="C53" s="719"/>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20"/>
    </row>
    <row r="54" spans="2:35" ht="4.5" customHeight="1" x14ac:dyDescent="0.4"/>
  </sheetData>
  <mergeCells count="40">
    <mergeCell ref="B44:AI44"/>
    <mergeCell ref="B41:AI41"/>
    <mergeCell ref="Y6:AI6"/>
    <mergeCell ref="B7:E7"/>
    <mergeCell ref="F7:AI7"/>
    <mergeCell ref="B34:AI34"/>
    <mergeCell ref="AB4:AD4"/>
    <mergeCell ref="B32:AI32"/>
    <mergeCell ref="F10:AI10"/>
    <mergeCell ref="D12:AI12"/>
    <mergeCell ref="B15:AI15"/>
    <mergeCell ref="B16:AI16"/>
    <mergeCell ref="B19:AI19"/>
    <mergeCell ref="B22:AI22"/>
    <mergeCell ref="B28:AI28"/>
    <mergeCell ref="B29:AI29"/>
    <mergeCell ref="B30:AI30"/>
    <mergeCell ref="B31:AI31"/>
    <mergeCell ref="B25:AI25"/>
    <mergeCell ref="A1:K1"/>
    <mergeCell ref="B2:H2"/>
    <mergeCell ref="B3:H3"/>
    <mergeCell ref="B5:C5"/>
    <mergeCell ref="U6:X6"/>
    <mergeCell ref="B53:AI53"/>
    <mergeCell ref="B8:E8"/>
    <mergeCell ref="F8:T8"/>
    <mergeCell ref="U8:X8"/>
    <mergeCell ref="Y8:AI8"/>
    <mergeCell ref="B9:E10"/>
    <mergeCell ref="F9:AI9"/>
    <mergeCell ref="B47:AI47"/>
    <mergeCell ref="B48:AI48"/>
    <mergeCell ref="B49:AI49"/>
    <mergeCell ref="B50:AI50"/>
    <mergeCell ref="B33:AI33"/>
    <mergeCell ref="B35:AI35"/>
    <mergeCell ref="B38:AI38"/>
    <mergeCell ref="B39:AI39"/>
    <mergeCell ref="B40:AI40"/>
  </mergeCells>
  <phoneticPr fontId="3"/>
  <conditionalFormatting sqref="AB4:AD4">
    <cfRule type="containsBlanks" dxfId="17" priority="1">
      <formula>LEN(TRIM(AB4))=0</formula>
    </cfRule>
  </conditionalFormatting>
  <conditionalFormatting sqref="AF4 AH4">
    <cfRule type="containsBlanks" dxfId="16" priority="2">
      <formula>LEN(TRIM(AF4))=0</formula>
    </cfRule>
  </conditionalFormatting>
  <printOptions horizontalCentered="1"/>
  <pageMargins left="0.39370078740157483" right="0.39370078740157483" top="0.35433070866141736" bottom="0.15748031496062992" header="0.31496062992125984" footer="0.31496062992125984"/>
  <pageSetup paperSize="9" scale="55"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24</xdr:col>
                    <xdr:colOff>161925</xdr:colOff>
                    <xdr:row>5</xdr:row>
                    <xdr:rowOff>28575</xdr:rowOff>
                  </from>
                  <to>
                    <xdr:col>29</xdr:col>
                    <xdr:colOff>171450</xdr:colOff>
                    <xdr:row>5</xdr:row>
                    <xdr:rowOff>323850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66675</xdr:colOff>
                    <xdr:row>5</xdr:row>
                    <xdr:rowOff>38100</xdr:rowOff>
                  </from>
                  <to>
                    <xdr:col>32</xdr:col>
                    <xdr:colOff>142875</xdr:colOff>
                    <xdr:row>5</xdr:row>
                    <xdr:rowOff>304800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171450</xdr:colOff>
                    <xdr:row>11</xdr:row>
                    <xdr:rowOff>85725</xdr:rowOff>
                  </from>
                  <to>
                    <xdr:col>2</xdr:col>
                    <xdr:colOff>104775</xdr:colOff>
                    <xdr:row>11</xdr:row>
                    <xdr:rowOff>485775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32</xdr:col>
                    <xdr:colOff>209550</xdr:colOff>
                    <xdr:row>5</xdr:row>
                    <xdr:rowOff>47625</xdr:rowOff>
                  </from>
                  <to>
                    <xdr:col>34</xdr:col>
                    <xdr:colOff>333375</xdr:colOff>
                    <xdr:row>5</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I41"/>
  <sheetViews>
    <sheetView showGridLines="0" view="pageBreakPreview" zoomScale="70" zoomScaleSheetLayoutView="70" workbookViewId="0">
      <selection sqref="A1:K1"/>
    </sheetView>
  </sheetViews>
  <sheetFormatPr defaultColWidth="8.75" defaultRowHeight="18.75" x14ac:dyDescent="0.4"/>
  <cols>
    <col min="1" max="3" width="3.625" style="1" customWidth="1"/>
    <col min="4" max="23" width="4.25" style="1" customWidth="1"/>
    <col min="24" max="24" width="5.75" style="1" customWidth="1"/>
    <col min="25" max="25" width="4.25" style="1" customWidth="1"/>
    <col min="26" max="26" width="5.75" style="1" customWidth="1"/>
    <col min="27" max="27" width="4.25" style="1" customWidth="1"/>
    <col min="28" max="28" width="5.75" style="127" customWidth="1"/>
    <col min="29" max="29" width="1.25" style="1" customWidth="1"/>
    <col min="30" max="16384" width="8.75" style="1"/>
  </cols>
  <sheetData>
    <row r="1" spans="1:35" ht="27.6" customHeight="1" x14ac:dyDescent="0.4">
      <c r="A1" s="698" t="s">
        <v>365</v>
      </c>
      <c r="B1" s="698"/>
      <c r="C1" s="698"/>
      <c r="D1" s="698"/>
      <c r="E1" s="698"/>
      <c r="F1" s="698"/>
      <c r="G1" s="698"/>
      <c r="H1" s="698"/>
      <c r="I1" s="698"/>
      <c r="J1" s="698"/>
      <c r="K1" s="698"/>
      <c r="L1" s="119" t="s">
        <v>218</v>
      </c>
      <c r="M1" s="119"/>
      <c r="O1" s="119"/>
      <c r="P1" s="119"/>
      <c r="Q1" s="119"/>
      <c r="R1" s="119"/>
      <c r="S1" s="119"/>
      <c r="T1" s="119"/>
      <c r="U1" s="119"/>
      <c r="V1" s="119"/>
      <c r="W1" s="119"/>
      <c r="X1" s="119"/>
      <c r="Y1" s="119"/>
      <c r="Z1" s="119"/>
      <c r="AA1" s="119"/>
      <c r="AB1" s="119"/>
    </row>
    <row r="2" spans="1:35" ht="25.5" x14ac:dyDescent="0.4">
      <c r="A2" s="137"/>
      <c r="B2" s="699" t="s">
        <v>175</v>
      </c>
      <c r="C2" s="699"/>
      <c r="D2" s="699"/>
      <c r="E2" s="699"/>
      <c r="F2" s="699"/>
      <c r="G2" s="699"/>
      <c r="H2" s="699"/>
      <c r="I2" s="137"/>
      <c r="J2" s="137"/>
      <c r="K2" s="137"/>
      <c r="L2" s="137"/>
      <c r="M2" s="137"/>
      <c r="N2" s="137"/>
      <c r="O2" s="137"/>
      <c r="P2" s="137"/>
      <c r="Q2" s="137"/>
      <c r="R2" s="137"/>
      <c r="S2" s="137"/>
      <c r="T2" s="137"/>
      <c r="U2" s="137"/>
      <c r="V2" s="137"/>
      <c r="W2" s="137"/>
      <c r="X2" s="137"/>
      <c r="Y2" s="137"/>
      <c r="Z2" s="137"/>
      <c r="AA2" s="137"/>
      <c r="AB2" s="137"/>
    </row>
    <row r="3" spans="1:35" ht="16.5" customHeight="1" x14ac:dyDescent="0.4">
      <c r="A3" s="137"/>
      <c r="B3" s="700" t="s">
        <v>176</v>
      </c>
      <c r="C3" s="700"/>
      <c r="D3" s="700"/>
      <c r="E3" s="700"/>
      <c r="F3" s="700"/>
      <c r="G3" s="700"/>
      <c r="H3" s="700"/>
      <c r="I3" s="137"/>
      <c r="J3" s="137"/>
      <c r="K3" s="137"/>
      <c r="L3" s="137"/>
      <c r="M3" s="137"/>
      <c r="N3" s="137"/>
      <c r="O3" s="137"/>
      <c r="P3" s="137"/>
      <c r="Q3" s="137"/>
      <c r="R3" s="137"/>
      <c r="S3" s="137"/>
      <c r="T3" s="137"/>
      <c r="U3" s="137"/>
      <c r="V3" s="137"/>
      <c r="W3" s="137"/>
      <c r="X3" s="137"/>
      <c r="Y3" s="137"/>
      <c r="Z3" s="137"/>
      <c r="AA3" s="137"/>
      <c r="AB3" s="137"/>
    </row>
    <row r="4" spans="1:35" ht="22.9" customHeight="1" x14ac:dyDescent="0.4">
      <c r="A4" s="120"/>
      <c r="B4" s="122"/>
      <c r="C4" s="122"/>
      <c r="D4" s="122"/>
      <c r="E4" s="122"/>
      <c r="F4" s="122"/>
      <c r="G4" s="122"/>
      <c r="H4" s="122"/>
      <c r="I4" s="122"/>
      <c r="L4" s="122"/>
      <c r="M4" s="122"/>
      <c r="N4" s="122"/>
      <c r="O4" s="122"/>
      <c r="P4" s="122"/>
      <c r="Q4" s="122"/>
      <c r="R4" s="122"/>
      <c r="S4" s="122"/>
      <c r="V4" s="798"/>
      <c r="W4" s="380"/>
      <c r="X4" s="124" t="s">
        <v>177</v>
      </c>
      <c r="Y4" s="32"/>
      <c r="Z4" s="124" t="s">
        <v>178</v>
      </c>
      <c r="AA4" s="32"/>
      <c r="AB4" s="125" t="s">
        <v>179</v>
      </c>
    </row>
    <row r="5" spans="1:35" ht="3.75" customHeight="1" x14ac:dyDescent="0.4">
      <c r="A5" s="120"/>
      <c r="B5" s="120"/>
      <c r="C5" s="120"/>
      <c r="D5" s="122"/>
      <c r="E5" s="122"/>
      <c r="F5" s="122"/>
      <c r="G5" s="122"/>
      <c r="H5" s="122"/>
      <c r="I5" s="122"/>
      <c r="J5" s="122"/>
      <c r="K5" s="122"/>
      <c r="L5" s="122"/>
      <c r="M5" s="122"/>
      <c r="O5" s="122"/>
      <c r="P5" s="122"/>
      <c r="Q5" s="122"/>
      <c r="R5" s="122"/>
      <c r="S5" s="122"/>
      <c r="T5" s="122"/>
      <c r="U5" s="122"/>
      <c r="V5" s="122"/>
      <c r="W5" s="122"/>
      <c r="X5" s="122"/>
      <c r="Y5" s="122"/>
      <c r="Z5" s="122"/>
      <c r="AA5" s="122"/>
      <c r="AB5" s="123"/>
    </row>
    <row r="6" spans="1:35" ht="30.75" customHeight="1" x14ac:dyDescent="0.4">
      <c r="B6" s="764" t="s">
        <v>298</v>
      </c>
      <c r="C6" s="764"/>
      <c r="D6" s="764"/>
      <c r="E6" s="764"/>
      <c r="F6" s="764"/>
      <c r="G6" s="764"/>
      <c r="H6" s="765" t="str">
        <f t="array" ref="H6">IF('交付申請書（第一面）'!L16:AX17&lt;&gt;"",'交付申請書（第一面）'!L16:AX17,IF('交付申請書（第一面）'!L24:AX25&lt;&gt;"",'交付申請書（第一面）'!L24:AX25&amp;"　"&amp;'交付申請書（第一面）'!BJ24:CN24&amp;"　"&amp;'交付申請書（第一面）'!BJ25:CN25,""))</f>
        <v/>
      </c>
      <c r="I6" s="766"/>
      <c r="J6" s="766"/>
      <c r="K6" s="766"/>
      <c r="L6" s="766"/>
      <c r="M6" s="766"/>
      <c r="N6" s="766"/>
      <c r="O6" s="766"/>
      <c r="P6" s="766"/>
      <c r="Q6" s="766"/>
      <c r="R6" s="766"/>
      <c r="S6" s="766"/>
      <c r="T6" s="766"/>
      <c r="U6" s="766"/>
      <c r="V6" s="766"/>
      <c r="W6" s="766"/>
      <c r="X6" s="766"/>
      <c r="Y6" s="766"/>
      <c r="Z6" s="766"/>
      <c r="AA6" s="766"/>
      <c r="AB6" s="767"/>
    </row>
    <row r="7" spans="1:35" ht="6" customHeight="1" x14ac:dyDescent="0.4"/>
    <row r="8" spans="1:35" ht="21" customHeight="1" x14ac:dyDescent="0.4">
      <c r="A8" s="120"/>
      <c r="B8" s="120" t="s">
        <v>219</v>
      </c>
      <c r="C8" s="120"/>
      <c r="D8" s="122"/>
      <c r="E8" s="122"/>
      <c r="F8" s="122"/>
      <c r="G8" s="122"/>
      <c r="H8" s="122"/>
      <c r="I8" s="122"/>
      <c r="J8" s="122"/>
      <c r="K8" s="122"/>
      <c r="L8" s="122"/>
      <c r="M8" s="122"/>
      <c r="N8" s="122"/>
      <c r="O8" s="122"/>
      <c r="P8" s="122"/>
      <c r="Q8" s="122"/>
      <c r="R8" s="122"/>
      <c r="S8" s="122"/>
      <c r="T8" s="122"/>
      <c r="U8" s="122"/>
      <c r="V8" s="122"/>
      <c r="W8" s="122"/>
      <c r="X8" s="122"/>
      <c r="Y8" s="122"/>
      <c r="Z8" s="122"/>
      <c r="AA8" s="122"/>
      <c r="AB8" s="123"/>
    </row>
    <row r="9" spans="1:35" ht="15.75" customHeight="1" x14ac:dyDescent="0.4">
      <c r="A9" s="120"/>
      <c r="B9" s="752" t="s">
        <v>299</v>
      </c>
      <c r="C9" s="753"/>
      <c r="D9" s="753"/>
      <c r="E9" s="754"/>
      <c r="F9" s="758"/>
      <c r="G9" s="759"/>
      <c r="H9" s="759"/>
      <c r="I9" s="759"/>
      <c r="J9" s="759"/>
      <c r="K9" s="759"/>
      <c r="L9" s="759"/>
      <c r="M9" s="759"/>
      <c r="N9" s="759"/>
      <c r="O9" s="760"/>
      <c r="P9" s="748" t="s">
        <v>340</v>
      </c>
      <c r="Q9" s="749"/>
      <c r="R9" s="749"/>
      <c r="S9" s="749"/>
      <c r="T9" s="749"/>
      <c r="U9" s="749"/>
      <c r="V9" s="749"/>
      <c r="W9" s="749"/>
      <c r="X9" s="749"/>
      <c r="Y9" s="749"/>
      <c r="Z9" s="749"/>
      <c r="AA9" s="749"/>
      <c r="AB9" s="749"/>
    </row>
    <row r="10" spans="1:35" ht="15.75" customHeight="1" x14ac:dyDescent="0.4">
      <c r="A10" s="120"/>
      <c r="B10" s="755"/>
      <c r="C10" s="756"/>
      <c r="D10" s="756"/>
      <c r="E10" s="757"/>
      <c r="F10" s="761"/>
      <c r="G10" s="762"/>
      <c r="H10" s="762"/>
      <c r="I10" s="762"/>
      <c r="J10" s="762"/>
      <c r="K10" s="762"/>
      <c r="L10" s="762"/>
      <c r="M10" s="762"/>
      <c r="N10" s="762"/>
      <c r="O10" s="763"/>
      <c r="P10" s="750"/>
      <c r="Q10" s="751"/>
      <c r="R10" s="751"/>
      <c r="S10" s="751"/>
      <c r="T10" s="751"/>
      <c r="U10" s="751"/>
      <c r="V10" s="751"/>
      <c r="W10" s="751"/>
      <c r="X10" s="751"/>
      <c r="Y10" s="751"/>
      <c r="Z10" s="751"/>
      <c r="AA10" s="751"/>
      <c r="AB10" s="751"/>
    </row>
    <row r="11" spans="1:35" ht="16.899999999999999" customHeight="1" x14ac:dyDescent="0.4">
      <c r="A11" s="120"/>
      <c r="B11" s="752" t="s">
        <v>220</v>
      </c>
      <c r="C11" s="753"/>
      <c r="D11" s="753"/>
      <c r="E11" s="754"/>
      <c r="F11" s="758"/>
      <c r="G11" s="759"/>
      <c r="H11" s="759"/>
      <c r="I11" s="759"/>
      <c r="J11" s="759"/>
      <c r="K11" s="759"/>
      <c r="L11" s="759"/>
      <c r="M11" s="759"/>
      <c r="N11" s="759"/>
      <c r="O11" s="760"/>
      <c r="P11" s="799" t="s">
        <v>202</v>
      </c>
      <c r="Q11" s="799"/>
      <c r="R11" s="799"/>
      <c r="S11" s="799"/>
      <c r="T11" s="800"/>
      <c r="U11" s="800"/>
      <c r="V11" s="800"/>
      <c r="W11" s="800"/>
      <c r="X11" s="800"/>
      <c r="Y11" s="800"/>
      <c r="Z11" s="800"/>
      <c r="AA11" s="800"/>
      <c r="AB11" s="800"/>
    </row>
    <row r="12" spans="1:35" ht="16.899999999999999" customHeight="1" x14ac:dyDescent="0.4">
      <c r="A12" s="120"/>
      <c r="B12" s="755"/>
      <c r="C12" s="756"/>
      <c r="D12" s="756"/>
      <c r="E12" s="757"/>
      <c r="F12" s="761"/>
      <c r="G12" s="762"/>
      <c r="H12" s="762"/>
      <c r="I12" s="762"/>
      <c r="J12" s="762"/>
      <c r="K12" s="762"/>
      <c r="L12" s="762"/>
      <c r="M12" s="762"/>
      <c r="N12" s="762"/>
      <c r="O12" s="763"/>
      <c r="P12" s="799"/>
      <c r="Q12" s="799"/>
      <c r="R12" s="799"/>
      <c r="S12" s="799"/>
      <c r="T12" s="800"/>
      <c r="U12" s="800"/>
      <c r="V12" s="800"/>
      <c r="W12" s="800"/>
      <c r="X12" s="800"/>
      <c r="Y12" s="800"/>
      <c r="Z12" s="800"/>
      <c r="AA12" s="800"/>
      <c r="AB12" s="800"/>
    </row>
    <row r="13" spans="1:35" ht="16.899999999999999" customHeight="1" x14ac:dyDescent="0.4">
      <c r="A13" s="136"/>
      <c r="B13" s="801" t="s">
        <v>221</v>
      </c>
      <c r="C13" s="801"/>
      <c r="D13" s="801"/>
      <c r="E13" s="801"/>
      <c r="F13" s="758"/>
      <c r="G13" s="759"/>
      <c r="H13" s="759"/>
      <c r="I13" s="759"/>
      <c r="J13" s="759"/>
      <c r="K13" s="759"/>
      <c r="L13" s="759"/>
      <c r="M13" s="759"/>
      <c r="N13" s="759"/>
      <c r="O13" s="760"/>
      <c r="P13" s="802" t="s">
        <v>66</v>
      </c>
      <c r="Q13" s="803"/>
      <c r="R13" s="803"/>
      <c r="S13" s="804"/>
      <c r="T13" s="758"/>
      <c r="U13" s="759"/>
      <c r="V13" s="759"/>
      <c r="W13" s="759"/>
      <c r="X13" s="759"/>
      <c r="Y13" s="759"/>
      <c r="Z13" s="759"/>
      <c r="AA13" s="759"/>
      <c r="AB13" s="760"/>
    </row>
    <row r="14" spans="1:35" ht="16.899999999999999" customHeight="1" x14ac:dyDescent="0.4">
      <c r="A14" s="136"/>
      <c r="B14" s="801"/>
      <c r="C14" s="801"/>
      <c r="D14" s="801"/>
      <c r="E14" s="801"/>
      <c r="F14" s="761"/>
      <c r="G14" s="762"/>
      <c r="H14" s="762"/>
      <c r="I14" s="762"/>
      <c r="J14" s="762"/>
      <c r="K14" s="762"/>
      <c r="L14" s="762"/>
      <c r="M14" s="762"/>
      <c r="N14" s="762"/>
      <c r="O14" s="763"/>
      <c r="P14" s="805"/>
      <c r="Q14" s="806"/>
      <c r="R14" s="806"/>
      <c r="S14" s="807"/>
      <c r="T14" s="761"/>
      <c r="U14" s="762"/>
      <c r="V14" s="762"/>
      <c r="W14" s="762"/>
      <c r="X14" s="762"/>
      <c r="Y14" s="762"/>
      <c r="Z14" s="762"/>
      <c r="AA14" s="762"/>
      <c r="AB14" s="763"/>
    </row>
    <row r="15" spans="1:35" ht="24" x14ac:dyDescent="0.4">
      <c r="A15" s="136"/>
      <c r="B15" s="752" t="s">
        <v>60</v>
      </c>
      <c r="C15" s="753"/>
      <c r="D15" s="753"/>
      <c r="E15" s="753"/>
      <c r="F15" s="138" t="s">
        <v>286</v>
      </c>
      <c r="G15" s="774"/>
      <c r="H15" s="774"/>
      <c r="I15" s="774"/>
      <c r="J15" s="774"/>
      <c r="K15" s="774"/>
      <c r="L15" s="774"/>
      <c r="M15" s="774"/>
      <c r="N15" s="774"/>
      <c r="O15" s="774"/>
      <c r="P15" s="774"/>
      <c r="Q15" s="774"/>
      <c r="R15" s="774"/>
      <c r="S15" s="774"/>
      <c r="T15" s="774"/>
      <c r="U15" s="774"/>
      <c r="V15" s="774"/>
      <c r="W15" s="774"/>
      <c r="X15" s="774"/>
      <c r="Y15" s="774"/>
      <c r="Z15" s="774"/>
      <c r="AA15" s="774"/>
      <c r="AB15" s="775"/>
      <c r="AC15" s="139"/>
      <c r="AD15" s="139"/>
      <c r="AE15" s="139"/>
      <c r="AG15" s="139"/>
      <c r="AH15" s="139"/>
      <c r="AI15" s="139"/>
    </row>
    <row r="16" spans="1:35" ht="43.9" customHeight="1" x14ac:dyDescent="0.4">
      <c r="A16" s="126"/>
      <c r="B16" s="808"/>
      <c r="C16" s="809"/>
      <c r="D16" s="809"/>
      <c r="E16" s="809"/>
      <c r="F16" s="761"/>
      <c r="G16" s="762"/>
      <c r="H16" s="762"/>
      <c r="I16" s="762"/>
      <c r="J16" s="762"/>
      <c r="K16" s="762"/>
      <c r="L16" s="762"/>
      <c r="M16" s="762"/>
      <c r="N16" s="762"/>
      <c r="O16" s="762"/>
      <c r="P16" s="762"/>
      <c r="Q16" s="762"/>
      <c r="R16" s="762"/>
      <c r="S16" s="762"/>
      <c r="T16" s="762"/>
      <c r="U16" s="762"/>
      <c r="V16" s="762"/>
      <c r="W16" s="762"/>
      <c r="X16" s="762"/>
      <c r="Y16" s="762"/>
      <c r="Z16" s="762"/>
      <c r="AA16" s="762"/>
      <c r="AB16" s="763"/>
      <c r="AC16" s="140"/>
    </row>
    <row r="17" spans="1:35" ht="6" customHeight="1" x14ac:dyDescent="0.4"/>
    <row r="18" spans="1:35" ht="16.899999999999999" customHeight="1" x14ac:dyDescent="0.4">
      <c r="A18" s="120"/>
      <c r="B18" s="752" t="s">
        <v>288</v>
      </c>
      <c r="C18" s="753"/>
      <c r="D18" s="753"/>
      <c r="E18" s="754"/>
      <c r="F18" s="789"/>
      <c r="G18" s="790"/>
      <c r="H18" s="790"/>
      <c r="I18" s="790"/>
      <c r="J18" s="790"/>
      <c r="K18" s="790"/>
      <c r="L18" s="790"/>
      <c r="M18" s="790"/>
      <c r="N18" s="790"/>
      <c r="O18" s="791"/>
      <c r="P18" s="752" t="s">
        <v>289</v>
      </c>
      <c r="Q18" s="753"/>
      <c r="R18" s="753"/>
      <c r="S18" s="754"/>
      <c r="T18" s="776"/>
      <c r="U18" s="777"/>
      <c r="V18" s="777"/>
      <c r="W18" s="777"/>
      <c r="X18" s="777"/>
      <c r="Y18" s="777"/>
      <c r="Z18" s="777"/>
      <c r="AA18" s="777"/>
      <c r="AB18" s="778"/>
    </row>
    <row r="19" spans="1:35" ht="16.899999999999999" customHeight="1" x14ac:dyDescent="0.4">
      <c r="A19" s="120"/>
      <c r="B19" s="755"/>
      <c r="C19" s="756"/>
      <c r="D19" s="756"/>
      <c r="E19" s="757"/>
      <c r="F19" s="792"/>
      <c r="G19" s="793"/>
      <c r="H19" s="793"/>
      <c r="I19" s="793"/>
      <c r="J19" s="793"/>
      <c r="K19" s="793"/>
      <c r="L19" s="793"/>
      <c r="M19" s="793"/>
      <c r="N19" s="793"/>
      <c r="O19" s="794"/>
      <c r="P19" s="755"/>
      <c r="Q19" s="756"/>
      <c r="R19" s="756"/>
      <c r="S19" s="757"/>
      <c r="T19" s="779"/>
      <c r="U19" s="780"/>
      <c r="V19" s="780"/>
      <c r="W19" s="780"/>
      <c r="X19" s="780"/>
      <c r="Y19" s="780"/>
      <c r="Z19" s="780"/>
      <c r="AA19" s="780"/>
      <c r="AB19" s="781"/>
    </row>
    <row r="20" spans="1:35" ht="16.899999999999999" customHeight="1" x14ac:dyDescent="0.4">
      <c r="A20" s="120"/>
      <c r="B20" s="752" t="s">
        <v>290</v>
      </c>
      <c r="C20" s="753"/>
      <c r="D20" s="753"/>
      <c r="E20" s="754"/>
      <c r="F20" s="776"/>
      <c r="G20" s="777"/>
      <c r="H20" s="777"/>
      <c r="I20" s="777"/>
      <c r="J20" s="777"/>
      <c r="K20" s="777"/>
      <c r="L20" s="777"/>
      <c r="M20" s="777"/>
      <c r="N20" s="777"/>
      <c r="O20" s="778"/>
      <c r="P20" s="782" t="s">
        <v>291</v>
      </c>
      <c r="Q20" s="783"/>
      <c r="R20" s="783"/>
      <c r="S20" s="784"/>
      <c r="T20" s="776"/>
      <c r="U20" s="777"/>
      <c r="V20" s="777"/>
      <c r="W20" s="777"/>
      <c r="X20" s="777"/>
      <c r="Y20" s="777"/>
      <c r="Z20" s="777"/>
      <c r="AA20" s="777"/>
      <c r="AB20" s="778"/>
    </row>
    <row r="21" spans="1:35" ht="16.899999999999999" customHeight="1" x14ac:dyDescent="0.4">
      <c r="A21" s="120"/>
      <c r="B21" s="755"/>
      <c r="C21" s="756"/>
      <c r="D21" s="756"/>
      <c r="E21" s="757"/>
      <c r="F21" s="779"/>
      <c r="G21" s="780"/>
      <c r="H21" s="780"/>
      <c r="I21" s="780"/>
      <c r="J21" s="780"/>
      <c r="K21" s="780"/>
      <c r="L21" s="780"/>
      <c r="M21" s="780"/>
      <c r="N21" s="780"/>
      <c r="O21" s="781"/>
      <c r="P21" s="795"/>
      <c r="Q21" s="796"/>
      <c r="R21" s="796"/>
      <c r="S21" s="797"/>
      <c r="T21" s="779"/>
      <c r="U21" s="780"/>
      <c r="V21" s="780"/>
      <c r="W21" s="780"/>
      <c r="X21" s="780"/>
      <c r="Y21" s="780"/>
      <c r="Z21" s="780"/>
      <c r="AA21" s="780"/>
      <c r="AB21" s="781"/>
    </row>
    <row r="22" spans="1:35" ht="16.899999999999999" customHeight="1" x14ac:dyDescent="0.4">
      <c r="A22" s="120"/>
      <c r="B22" s="782" t="s">
        <v>292</v>
      </c>
      <c r="C22" s="783"/>
      <c r="D22" s="783"/>
      <c r="E22" s="784"/>
      <c r="F22" s="758"/>
      <c r="G22" s="759"/>
      <c r="H22" s="759"/>
      <c r="I22" s="759"/>
      <c r="J22" s="759"/>
      <c r="K22" s="759"/>
      <c r="L22" s="759"/>
      <c r="M22" s="759"/>
      <c r="N22" s="759"/>
      <c r="O22" s="759"/>
      <c r="P22" s="759"/>
      <c r="Q22" s="759"/>
      <c r="R22" s="759"/>
      <c r="S22" s="759"/>
      <c r="T22" s="759"/>
      <c r="U22" s="759"/>
      <c r="V22" s="759"/>
      <c r="W22" s="759"/>
      <c r="X22" s="759"/>
      <c r="Y22" s="759"/>
      <c r="Z22" s="759"/>
      <c r="AA22" s="759"/>
      <c r="AB22" s="760"/>
    </row>
    <row r="23" spans="1:35" ht="16.899999999999999" customHeight="1" x14ac:dyDescent="0.4">
      <c r="A23" s="120"/>
      <c r="B23" s="785"/>
      <c r="C23" s="786"/>
      <c r="D23" s="786"/>
      <c r="E23" s="787"/>
      <c r="F23" s="761"/>
      <c r="G23" s="762"/>
      <c r="H23" s="762"/>
      <c r="I23" s="762"/>
      <c r="J23" s="762"/>
      <c r="K23" s="762"/>
      <c r="L23" s="762"/>
      <c r="M23" s="762"/>
      <c r="N23" s="762"/>
      <c r="O23" s="762"/>
      <c r="P23" s="762"/>
      <c r="Q23" s="762"/>
      <c r="R23" s="762"/>
      <c r="S23" s="762"/>
      <c r="T23" s="762"/>
      <c r="U23" s="762"/>
      <c r="V23" s="762"/>
      <c r="W23" s="762"/>
      <c r="X23" s="762"/>
      <c r="Y23" s="762"/>
      <c r="Z23" s="762"/>
      <c r="AA23" s="762"/>
      <c r="AB23" s="763"/>
    </row>
    <row r="24" spans="1:35" ht="6" customHeight="1" x14ac:dyDescent="0.4"/>
    <row r="25" spans="1:35" ht="60.75" customHeight="1" x14ac:dyDescent="0.4">
      <c r="B25" s="141"/>
      <c r="C25" s="142"/>
      <c r="D25" s="788" t="s">
        <v>378</v>
      </c>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143"/>
      <c r="AD25" s="143"/>
      <c r="AE25" s="143"/>
      <c r="AF25" s="143"/>
      <c r="AG25" s="143"/>
      <c r="AH25" s="143"/>
      <c r="AI25" s="143"/>
    </row>
    <row r="26" spans="1:35" ht="6" customHeight="1" x14ac:dyDescent="0.4"/>
    <row r="27" spans="1:35" x14ac:dyDescent="0.4">
      <c r="B27" s="1" t="s">
        <v>222</v>
      </c>
    </row>
    <row r="28" spans="1:35" ht="94.9" customHeight="1" x14ac:dyDescent="0.4">
      <c r="B28" s="771" t="s">
        <v>223</v>
      </c>
      <c r="C28" s="772"/>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3"/>
      <c r="AB28" s="144"/>
    </row>
    <row r="29" spans="1:35" ht="53.45" customHeight="1" x14ac:dyDescent="0.4">
      <c r="B29" s="771" t="s">
        <v>224</v>
      </c>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3"/>
      <c r="AB29" s="144"/>
    </row>
    <row r="30" spans="1:35" ht="39.75" customHeight="1" x14ac:dyDescent="0.4">
      <c r="B30" s="771" t="s">
        <v>250</v>
      </c>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3"/>
      <c r="AB30" s="144"/>
    </row>
    <row r="31" spans="1:35" ht="22.15" customHeight="1" x14ac:dyDescent="0.4">
      <c r="B31" s="771" t="s">
        <v>251</v>
      </c>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3"/>
      <c r="AB31" s="144"/>
    </row>
    <row r="32" spans="1:35" ht="36.75" customHeight="1" x14ac:dyDescent="0.4">
      <c r="B32" s="771" t="s">
        <v>225</v>
      </c>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3"/>
      <c r="AB32" s="144"/>
    </row>
    <row r="33" spans="2:28" ht="35.450000000000003" customHeight="1" x14ac:dyDescent="0.4">
      <c r="B33" s="771" t="s">
        <v>226</v>
      </c>
      <c r="C33" s="772"/>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3"/>
      <c r="AB33" s="144"/>
    </row>
    <row r="34" spans="2:28" ht="34.5" customHeight="1" x14ac:dyDescent="0.4">
      <c r="B34" s="771" t="s">
        <v>252</v>
      </c>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3"/>
      <c r="AB34" s="144"/>
    </row>
    <row r="35" spans="2:28" ht="105.75" customHeight="1" x14ac:dyDescent="0.4">
      <c r="B35" s="771" t="s">
        <v>416</v>
      </c>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3"/>
      <c r="AB35" s="144"/>
    </row>
    <row r="36" spans="2:28" ht="5.25" customHeight="1" x14ac:dyDescent="0.4">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row>
    <row r="37" spans="2:28" x14ac:dyDescent="0.4">
      <c r="B37" s="1" t="s">
        <v>182</v>
      </c>
    </row>
    <row r="38" spans="2:28" ht="207.75" customHeight="1" x14ac:dyDescent="0.4">
      <c r="B38" s="768" t="s">
        <v>227</v>
      </c>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70"/>
      <c r="AB38" s="144"/>
    </row>
    <row r="39" spans="2:28" ht="5.25" customHeight="1" x14ac:dyDescent="0.4"/>
    <row r="40" spans="2:28" x14ac:dyDescent="0.4">
      <c r="B40" s="1" t="s">
        <v>285</v>
      </c>
    </row>
    <row r="41" spans="2:28" ht="98.25" customHeight="1" x14ac:dyDescent="0.4">
      <c r="B41" s="768" t="s">
        <v>278</v>
      </c>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70"/>
      <c r="AB41" s="144"/>
    </row>
  </sheetData>
  <mergeCells count="41">
    <mergeCell ref="A1:K1"/>
    <mergeCell ref="B2:H2"/>
    <mergeCell ref="B3:H3"/>
    <mergeCell ref="B30:AA30"/>
    <mergeCell ref="V4:W4"/>
    <mergeCell ref="B11:E12"/>
    <mergeCell ref="F11:O12"/>
    <mergeCell ref="P11:S12"/>
    <mergeCell ref="T11:AB12"/>
    <mergeCell ref="B13:E14"/>
    <mergeCell ref="F13:O14"/>
    <mergeCell ref="P13:S14"/>
    <mergeCell ref="T13:AB14"/>
    <mergeCell ref="F16:AB16"/>
    <mergeCell ref="B15:E16"/>
    <mergeCell ref="B28:AA28"/>
    <mergeCell ref="G15:AB15"/>
    <mergeCell ref="T20:AB21"/>
    <mergeCell ref="B22:E23"/>
    <mergeCell ref="F22:AB23"/>
    <mergeCell ref="D25:AB25"/>
    <mergeCell ref="B18:E19"/>
    <mergeCell ref="F18:O19"/>
    <mergeCell ref="P18:S19"/>
    <mergeCell ref="T18:AB19"/>
    <mergeCell ref="B20:E21"/>
    <mergeCell ref="F20:O21"/>
    <mergeCell ref="P20:S21"/>
    <mergeCell ref="B41:AA41"/>
    <mergeCell ref="B34:AA34"/>
    <mergeCell ref="B38:AA38"/>
    <mergeCell ref="B29:AA29"/>
    <mergeCell ref="B31:AA31"/>
    <mergeCell ref="B32:AA32"/>
    <mergeCell ref="B33:AA33"/>
    <mergeCell ref="B35:AA35"/>
    <mergeCell ref="P9:AB10"/>
    <mergeCell ref="B9:E10"/>
    <mergeCell ref="F9:O10"/>
    <mergeCell ref="B6:G6"/>
    <mergeCell ref="H6:AB6"/>
  </mergeCells>
  <phoneticPr fontId="3"/>
  <conditionalFormatting sqref="F9">
    <cfRule type="cellIs" dxfId="15" priority="2" operator="equal">
      <formula>""</formula>
    </cfRule>
  </conditionalFormatting>
  <conditionalFormatting sqref="F11">
    <cfRule type="cellIs" dxfId="14" priority="14" operator="equal">
      <formula>""</formula>
    </cfRule>
  </conditionalFormatting>
  <conditionalFormatting sqref="F13">
    <cfRule type="cellIs" dxfId="13" priority="15" operator="equal">
      <formula>""</formula>
    </cfRule>
  </conditionalFormatting>
  <conditionalFormatting sqref="F16">
    <cfRule type="cellIs" dxfId="12" priority="16" operator="equal">
      <formula>""</formula>
    </cfRule>
  </conditionalFormatting>
  <conditionalFormatting sqref="F18">
    <cfRule type="cellIs" dxfId="11" priority="11" operator="equal">
      <formula>""</formula>
    </cfRule>
  </conditionalFormatting>
  <conditionalFormatting sqref="F20">
    <cfRule type="cellIs" dxfId="10" priority="9" operator="equal">
      <formula>""</formula>
    </cfRule>
  </conditionalFormatting>
  <conditionalFormatting sqref="F22">
    <cfRule type="cellIs" dxfId="9" priority="7" operator="equal">
      <formula>""</formula>
    </cfRule>
  </conditionalFormatting>
  <conditionalFormatting sqref="G15">
    <cfRule type="cellIs" dxfId="8" priority="17" operator="equal">
      <formula>""</formula>
    </cfRule>
  </conditionalFormatting>
  <conditionalFormatting sqref="H6">
    <cfRule type="cellIs" dxfId="7" priority="3" operator="equal">
      <formula>""</formula>
    </cfRule>
  </conditionalFormatting>
  <conditionalFormatting sqref="T11">
    <cfRule type="cellIs" dxfId="6" priority="13" operator="equal">
      <formula>""</formula>
    </cfRule>
  </conditionalFormatting>
  <conditionalFormatting sqref="T13">
    <cfRule type="cellIs" dxfId="5" priority="12" operator="equal">
      <formula>""</formula>
    </cfRule>
  </conditionalFormatting>
  <conditionalFormatting sqref="T18">
    <cfRule type="cellIs" dxfId="4" priority="10" operator="equal">
      <formula>""</formula>
    </cfRule>
  </conditionalFormatting>
  <conditionalFormatting sqref="T20">
    <cfRule type="cellIs" dxfId="3" priority="8" operator="equal">
      <formula>""</formula>
    </cfRule>
  </conditionalFormatting>
  <conditionalFormatting sqref="V4">
    <cfRule type="cellIs" dxfId="2" priority="6" operator="equal">
      <formula>""</formula>
    </cfRule>
  </conditionalFormatting>
  <conditionalFormatting sqref="Y4">
    <cfRule type="cellIs" dxfId="1" priority="5" operator="equal">
      <formula>""</formula>
    </cfRule>
  </conditionalFormatting>
  <conditionalFormatting sqref="AA4">
    <cfRule type="cellIs" dxfId="0" priority="4" operator="equal">
      <formula>""</formula>
    </cfRule>
  </conditionalFormatting>
  <printOptions horizontalCentered="1"/>
  <pageMargins left="0.39370078740157483" right="0.39370078740157483" top="0.35433070866141736" bottom="0.15748031496062992" header="0.31496062992125984" footer="0.31496062992125984"/>
  <pageSetup paperSize="9" scale="63"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27</xdr:col>
                    <xdr:colOff>95250</xdr:colOff>
                    <xdr:row>27</xdr:row>
                    <xdr:rowOff>171450</xdr:rowOff>
                  </from>
                  <to>
                    <xdr:col>27</xdr:col>
                    <xdr:colOff>276225</xdr:colOff>
                    <xdr:row>27</xdr:row>
                    <xdr:rowOff>1162050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27</xdr:col>
                    <xdr:colOff>95250</xdr:colOff>
                    <xdr:row>27</xdr:row>
                    <xdr:rowOff>1143000</xdr:rowOff>
                  </from>
                  <to>
                    <xdr:col>27</xdr:col>
                    <xdr:colOff>276225</xdr:colOff>
                    <xdr:row>29</xdr:row>
                    <xdr:rowOff>57150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27</xdr:col>
                    <xdr:colOff>114300</xdr:colOff>
                    <xdr:row>37</xdr:row>
                    <xdr:rowOff>1047750</xdr:rowOff>
                  </from>
                  <to>
                    <xdr:col>27</xdr:col>
                    <xdr:colOff>295275</xdr:colOff>
                    <xdr:row>37</xdr:row>
                    <xdr:rowOff>1619250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27</xdr:col>
                    <xdr:colOff>95250</xdr:colOff>
                    <xdr:row>29</xdr:row>
                    <xdr:rowOff>0</xdr:rowOff>
                  </from>
                  <to>
                    <xdr:col>27</xdr:col>
                    <xdr:colOff>276225</xdr:colOff>
                    <xdr:row>30</xdr:row>
                    <xdr:rowOff>19050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104775</xdr:colOff>
                    <xdr:row>29</xdr:row>
                    <xdr:rowOff>476250</xdr:rowOff>
                  </from>
                  <to>
                    <xdr:col>27</xdr:col>
                    <xdr:colOff>381000</xdr:colOff>
                    <xdr:row>31</xdr:row>
                    <xdr:rowOff>38100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27</xdr:col>
                    <xdr:colOff>104775</xdr:colOff>
                    <xdr:row>32</xdr:row>
                    <xdr:rowOff>47625</xdr:rowOff>
                  </from>
                  <to>
                    <xdr:col>27</xdr:col>
                    <xdr:colOff>276225</xdr:colOff>
                    <xdr:row>32</xdr:row>
                    <xdr:rowOff>400050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27</xdr:col>
                    <xdr:colOff>104775</xdr:colOff>
                    <xdr:row>33</xdr:row>
                    <xdr:rowOff>9525</xdr:rowOff>
                  </from>
                  <to>
                    <xdr:col>27</xdr:col>
                    <xdr:colOff>409575</xdr:colOff>
                    <xdr:row>33</xdr:row>
                    <xdr:rowOff>381000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171450</xdr:colOff>
                    <xdr:row>24</xdr:row>
                    <xdr:rowOff>171450</xdr:rowOff>
                  </from>
                  <to>
                    <xdr:col>2</xdr:col>
                    <xdr:colOff>104775</xdr:colOff>
                    <xdr:row>24</xdr:row>
                    <xdr:rowOff>581025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27</xdr:col>
                    <xdr:colOff>95250</xdr:colOff>
                    <xdr:row>31</xdr:row>
                    <xdr:rowOff>0</xdr:rowOff>
                  </from>
                  <to>
                    <xdr:col>27</xdr:col>
                    <xdr:colOff>276225</xdr:colOff>
                    <xdr:row>32</xdr:row>
                    <xdr:rowOff>57150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27</xdr:col>
                    <xdr:colOff>123825</xdr:colOff>
                    <xdr:row>40</xdr:row>
                    <xdr:rowOff>285750</xdr:rowOff>
                  </from>
                  <to>
                    <xdr:col>27</xdr:col>
                    <xdr:colOff>314325</xdr:colOff>
                    <xdr:row>40</xdr:row>
                    <xdr:rowOff>857250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27</xdr:col>
                    <xdr:colOff>104775</xdr:colOff>
                    <xdr:row>34</xdr:row>
                    <xdr:rowOff>457200</xdr:rowOff>
                  </from>
                  <to>
                    <xdr:col>27</xdr:col>
                    <xdr:colOff>409575</xdr:colOff>
                    <xdr:row>34</xdr:row>
                    <xdr:rowOff>828675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チェックシート</vt:lpstr>
      <vt:lpstr>交付申請書（第一面）</vt:lpstr>
      <vt:lpstr>第一面別紙</vt:lpstr>
      <vt:lpstr>交付申請書（第二面）</vt:lpstr>
      <vt:lpstr>交付申請書（第三面）</vt:lpstr>
      <vt:lpstr>別紙</vt:lpstr>
      <vt:lpstr>交付要件等確認書（建築主） </vt:lpstr>
      <vt:lpstr>交付要件等確認書（リース等事業者）</vt:lpstr>
      <vt:lpstr>手続代行誓約書</vt:lpstr>
      <vt:lpstr>チェックシート!Print_Area</vt:lpstr>
      <vt:lpstr>'交付申請書（第一面）'!Print_Area</vt:lpstr>
      <vt:lpstr>'交付申請書（第三面）'!Print_Area</vt:lpstr>
      <vt:lpstr>'交付申請書（第二面）'!Print_Area</vt:lpstr>
      <vt:lpstr>'交付要件等確認書（リース等事業者）'!Print_Area</vt:lpstr>
      <vt:lpstr>'交付要件等確認書（建築主） '!Print_Area</vt:lpstr>
      <vt:lpstr>手続代行誓約書!Print_Area</vt:lpstr>
      <vt:lpstr>第一面別紙!Print_Area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2023-03-22T02:23:15Z</dcterms:created>
  <dcterms:modified xsi:type="dcterms:W3CDTF">2024-06-11T09:38:16Z</dcterms:modified>
</cp:coreProperties>
</file>